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toddsutter/Documents/Personal/Money/Budget_/"/>
    </mc:Choice>
  </mc:AlternateContent>
  <bookViews>
    <workbookView xWindow="0" yWindow="460" windowWidth="25600" windowHeight="14720" activeTab="4"/>
  </bookViews>
  <sheets>
    <sheet name="Monthly Plan" sheetId="1" r:id="rId1"/>
    <sheet name="January16" sheetId="3" r:id="rId2"/>
    <sheet name="February16" sheetId="4" r:id="rId3"/>
    <sheet name="March16" sheetId="5" r:id="rId4"/>
    <sheet name="April16" sheetId="6" r:id="rId5"/>
    <sheet name="May16" sheetId="7" r:id="rId6"/>
    <sheet name="June16" sheetId="9" r:id="rId7"/>
    <sheet name="July16" sheetId="10" r:id="rId8"/>
    <sheet name="August16" sheetId="11" r:id="rId9"/>
    <sheet name="September16" sheetId="12" r:id="rId10"/>
    <sheet name="October16" sheetId="13" r:id="rId11"/>
    <sheet name="November16" sheetId="14" r:id="rId12"/>
    <sheet name="December16" sheetId="15" r:id="rId13"/>
    <sheet name="Chart Data" sheetId="2" state="hidden" r:id="rId14"/>
  </sheets>
  <definedNames>
    <definedName name="as" localSheetId="4">April16!#REF!</definedName>
    <definedName name="as" localSheetId="8">August16!#REF!</definedName>
    <definedName name="as" localSheetId="12">December16!#REF!</definedName>
    <definedName name="as" localSheetId="2">February16!#REF!</definedName>
    <definedName name="as" localSheetId="7">July16!#REF!</definedName>
    <definedName name="as" localSheetId="6">June16!#REF!</definedName>
    <definedName name="as" localSheetId="3">March16!#REF!</definedName>
    <definedName name="as" localSheetId="5">'May16'!#REF!</definedName>
    <definedName name="as" localSheetId="11">November16!#REF!</definedName>
    <definedName name="as" localSheetId="10">October16!#REF!</definedName>
    <definedName name="as" localSheetId="9">September16!#REF!</definedName>
    <definedName name="as">January16!#REF!</definedName>
    <definedName name="asdf" localSheetId="4">April16!#REF!</definedName>
    <definedName name="asdf" localSheetId="8">August16!#REF!</definedName>
    <definedName name="asdf" localSheetId="12">December16!#REF!</definedName>
    <definedName name="asdf" localSheetId="2">February16!#REF!</definedName>
    <definedName name="asdf" localSheetId="7">July16!#REF!</definedName>
    <definedName name="asdf" localSheetId="6">June16!#REF!</definedName>
    <definedName name="asdf" localSheetId="3">March16!#REF!</definedName>
    <definedName name="asdf" localSheetId="5">'May16'!#REF!</definedName>
    <definedName name="asdf" localSheetId="11">November16!#REF!</definedName>
    <definedName name="asdf" localSheetId="10">October16!#REF!</definedName>
    <definedName name="asdf" localSheetId="9">September16!#REF!</definedName>
    <definedName name="asdf">January16!#REF!</definedName>
    <definedName name="BillsBalance" localSheetId="4">April16!$D$36</definedName>
    <definedName name="BillsBalance" localSheetId="8">August16!$D$36</definedName>
    <definedName name="BillsBalance" localSheetId="12">December16!$D$36</definedName>
    <definedName name="BillsBalance" localSheetId="7">July16!$D$36</definedName>
    <definedName name="BillsBalance" localSheetId="6">June16!$D$36</definedName>
    <definedName name="BillsBalance" localSheetId="3">March16!$D$37</definedName>
    <definedName name="BillsBalance" localSheetId="5">'May16'!$D$36</definedName>
    <definedName name="BillsBalance" localSheetId="11">November16!$D$36</definedName>
    <definedName name="BillsBalance" localSheetId="10">October16!$D$36</definedName>
    <definedName name="BillsBalance" localSheetId="9">September16!$D$36</definedName>
    <definedName name="BillsBalance">February16!$D$36</definedName>
    <definedName name="BillsBudget">'Monthly Plan'!$C$19</definedName>
    <definedName name="BillsJan16Balance" localSheetId="4">April16!$D$36</definedName>
    <definedName name="BillsJan16Balance" localSheetId="8">August16!$D$36</definedName>
    <definedName name="BillsJan16Balance" localSheetId="12">December16!$D$36</definedName>
    <definedName name="BillsJan16Balance" localSheetId="2">February16!$D$36</definedName>
    <definedName name="BillsJan16Balance" localSheetId="7">July16!$D$36</definedName>
    <definedName name="BillsJan16Balance" localSheetId="6">June16!$D$36</definedName>
    <definedName name="BillsJan16Balance" localSheetId="3">March16!$D$37</definedName>
    <definedName name="BillsJan16Balance" localSheetId="5">'May16'!$D$36</definedName>
    <definedName name="BillsJan16Balance" localSheetId="11">November16!$D$36</definedName>
    <definedName name="BillsJan16Balance" localSheetId="10">October16!$D$36</definedName>
    <definedName name="BillsJan16Balance" localSheetId="9">September16!$D$36</definedName>
    <definedName name="BillsJan16Balance">January16!$D$36</definedName>
    <definedName name="BillsJan16Total" localSheetId="4">April16!$B$36</definedName>
    <definedName name="BillsJan16Total" localSheetId="8">August16!$B$36</definedName>
    <definedName name="BillsJan16Total" localSheetId="12">December16!$B$36</definedName>
    <definedName name="BillsJan16Total" localSheetId="2">February16!$B$36</definedName>
    <definedName name="BillsJan16Total" localSheetId="7">July16!$B$36</definedName>
    <definedName name="BillsJan16Total" localSheetId="6">June16!$B$36</definedName>
    <definedName name="BillsJan16Total" localSheetId="3">March16!$B$37</definedName>
    <definedName name="BillsJan16Total" localSheetId="5">'May16'!$B$36</definedName>
    <definedName name="BillsJan16Total" localSheetId="11">November16!$B$36</definedName>
    <definedName name="BillsJan16Total" localSheetId="10">October16!$B$36</definedName>
    <definedName name="BillsJan16Total" localSheetId="9">September16!$B$36</definedName>
    <definedName name="BillsJan16Total">January16!$B$36</definedName>
    <definedName name="BillsJanTotal" localSheetId="4">April16!$B$36</definedName>
    <definedName name="BillsJanTotal" localSheetId="8">August16!$B$36</definedName>
    <definedName name="BillsJanTotal" localSheetId="12">December16!$B$36</definedName>
    <definedName name="BillsJanTotal" localSheetId="2">February16!$B$36</definedName>
    <definedName name="BillsJanTotal" localSheetId="7">July16!$B$36</definedName>
    <definedName name="BillsJanTotal" localSheetId="6">June16!$B$36</definedName>
    <definedName name="BillsJanTotal" localSheetId="3">March16!$B$37</definedName>
    <definedName name="BillsJanTotal" localSheetId="5">'May16'!$B$36</definedName>
    <definedName name="BillsJanTotal" localSheetId="11">November16!$B$36</definedName>
    <definedName name="BillsJanTotal" localSheetId="10">October16!$B$36</definedName>
    <definedName name="BillsJanTotal" localSheetId="9">September16!$B$36</definedName>
    <definedName name="BillsJanTotal">January16!$B$36</definedName>
    <definedName name="BillsTableTotal" localSheetId="4">April16!$B$36</definedName>
    <definedName name="BillsTableTotal" localSheetId="8">August16!$B$36</definedName>
    <definedName name="BillsTableTotal" localSheetId="12">December16!$B$36</definedName>
    <definedName name="BillsTableTotal" localSheetId="7">July16!$B$36</definedName>
    <definedName name="BillsTableTotal" localSheetId="6">June16!$B$36</definedName>
    <definedName name="BillsTableTotal" localSheetId="3">March16!$B$37</definedName>
    <definedName name="BillsTableTotal" localSheetId="5">'May16'!$B$36</definedName>
    <definedName name="BillsTableTotal" localSheetId="11">November16!$B$36</definedName>
    <definedName name="BillsTableTotal" localSheetId="10">October16!$B$36</definedName>
    <definedName name="BillsTableTotal" localSheetId="9">September16!$B$36</definedName>
    <definedName name="BillsTableTotal">February16!$B$36</definedName>
    <definedName name="BillsTotal">'Monthly Plan'!$C$19</definedName>
    <definedName name="EntertainmentBalance" localSheetId="4">April16!$D$87</definedName>
    <definedName name="EntertainmentBalance" localSheetId="8">August16!$D$72</definedName>
    <definedName name="EntertainmentBalance" localSheetId="12">December16!$D$72</definedName>
    <definedName name="EntertainmentBalance" localSheetId="7">July16!$D$72</definedName>
    <definedName name="EntertainmentBalance" localSheetId="6">June16!$D$72</definedName>
    <definedName name="EntertainmentBalance" localSheetId="3">March16!$D$131</definedName>
    <definedName name="EntertainmentBalance" localSheetId="5">'May16'!$D$72</definedName>
    <definedName name="EntertainmentBalance" localSheetId="11">November16!$D$72</definedName>
    <definedName name="EntertainmentBalance" localSheetId="10">October16!$D$72</definedName>
    <definedName name="EntertainmentBalance" localSheetId="9">September16!$D$72</definedName>
    <definedName name="EntertainmentBalance">February16!$D$115</definedName>
    <definedName name="EntertainmentBudget">'Monthly Plan'!$C$24</definedName>
    <definedName name="EntertainmentJan16Balance" localSheetId="4">April16!$D$87</definedName>
    <definedName name="EntertainmentJan16Balance" localSheetId="8">August16!$D$72</definedName>
    <definedName name="EntertainmentJan16Balance" localSheetId="12">December16!$D$72</definedName>
    <definedName name="EntertainmentJan16Balance" localSheetId="2">February16!$D$115</definedName>
    <definedName name="EntertainmentJan16Balance" localSheetId="7">July16!$D$72</definedName>
    <definedName name="EntertainmentJan16Balance" localSheetId="6">June16!$D$72</definedName>
    <definedName name="EntertainmentJan16Balance" localSheetId="3">March16!$D$131</definedName>
    <definedName name="EntertainmentJan16Balance" localSheetId="5">'May16'!$D$72</definedName>
    <definedName name="EntertainmentJan16Balance" localSheetId="11">November16!$D$72</definedName>
    <definedName name="EntertainmentJan16Balance" localSheetId="10">October16!$D$72</definedName>
    <definedName name="EntertainmentJan16Balance" localSheetId="9">September16!$D$72</definedName>
    <definedName name="EntertainmentJan16Balance">January16!$D$116</definedName>
    <definedName name="EntertainmentJan16Total" localSheetId="4">April16!$B$87</definedName>
    <definedName name="EntertainmentJan16Total" localSheetId="8">August16!$B$72</definedName>
    <definedName name="EntertainmentJan16Total" localSheetId="12">December16!$B$72</definedName>
    <definedName name="EntertainmentJan16Total" localSheetId="2">February16!$B$115</definedName>
    <definedName name="EntertainmentJan16Total" localSheetId="7">July16!$B$72</definedName>
    <definedName name="EntertainmentJan16Total" localSheetId="6">June16!$B$72</definedName>
    <definedName name="EntertainmentJan16Total" localSheetId="3">March16!$B$131</definedName>
    <definedName name="EntertainmentJan16Total" localSheetId="5">'May16'!$B$72</definedName>
    <definedName name="EntertainmentJan16Total" localSheetId="11">November16!$B$72</definedName>
    <definedName name="EntertainmentJan16Total" localSheetId="10">October16!$B$72</definedName>
    <definedName name="EntertainmentJan16Total" localSheetId="9">September16!$B$72</definedName>
    <definedName name="EntertainmentJan16Total">January16!$B$116</definedName>
    <definedName name="EntertainmentTotal" localSheetId="4">April16!$B$87</definedName>
    <definedName name="EntertainmentTotal" localSheetId="8">August16!$B$72</definedName>
    <definedName name="EntertainmentTotal" localSheetId="12">December16!$B$72</definedName>
    <definedName name="EntertainmentTotal" localSheetId="7">July16!$B$72</definedName>
    <definedName name="EntertainmentTotal" localSheetId="6">June16!$B$72</definedName>
    <definedName name="EntertainmentTotal" localSheetId="3">March16!$B$131</definedName>
    <definedName name="EntertainmentTotal" localSheetId="5">'May16'!$B$72</definedName>
    <definedName name="EntertainmentTotal" localSheetId="11">November16!$B$72</definedName>
    <definedName name="EntertainmentTotal" localSheetId="10">October16!$B$72</definedName>
    <definedName name="EntertainmentTotal" localSheetId="9">September16!$B$72</definedName>
    <definedName name="EntertainmentTotal">February16!$B$115</definedName>
    <definedName name="GasBalance" localSheetId="4">April16!$D$51</definedName>
    <definedName name="GasBalance" localSheetId="8">August16!$D$48</definedName>
    <definedName name="GasBalance" localSheetId="12">December16!$D$48</definedName>
    <definedName name="GasBalance" localSheetId="7">July16!$D$48</definedName>
    <definedName name="GasBalance" localSheetId="6">June16!$D$48</definedName>
    <definedName name="GasBalance" localSheetId="3">March16!$D$51</definedName>
    <definedName name="GasBalance" localSheetId="5">'May16'!$D$48</definedName>
    <definedName name="GasBalance" localSheetId="11">November16!$D$48</definedName>
    <definedName name="GasBalance" localSheetId="10">October16!$D$48</definedName>
    <definedName name="GasBalance" localSheetId="9">September16!$D$48</definedName>
    <definedName name="GasBalance">February16!$D$55</definedName>
    <definedName name="GasBudget">'Monthly Plan'!$C$20</definedName>
    <definedName name="GasJan16Balance" localSheetId="4">April16!$D$51</definedName>
    <definedName name="GasJan16Balance" localSheetId="8">August16!$D$48</definedName>
    <definedName name="GasJan16Balance" localSheetId="12">December16!$D$48</definedName>
    <definedName name="GasJan16Balance" localSheetId="2">February16!$D$55</definedName>
    <definedName name="GasJan16Balance" localSheetId="7">July16!$D$48</definedName>
    <definedName name="GasJan16Balance" localSheetId="6">June16!$D$48</definedName>
    <definedName name="GasJan16Balance" localSheetId="3">March16!$D$51</definedName>
    <definedName name="GasJan16Balance" localSheetId="5">'May16'!$D$48</definedName>
    <definedName name="GasJan16Balance" localSheetId="11">November16!$D$48</definedName>
    <definedName name="GasJan16Balance" localSheetId="10">October16!$D$48</definedName>
    <definedName name="GasJan16Balance" localSheetId="9">September16!$D$48</definedName>
    <definedName name="GasJan16Balance">January16!$D$50</definedName>
    <definedName name="GasJan16Total" localSheetId="4">April16!$B$51</definedName>
    <definedName name="GasJan16Total" localSheetId="8">August16!$B$48</definedName>
    <definedName name="GasJan16Total" localSheetId="12">December16!$B$48</definedName>
    <definedName name="GasJan16Total" localSheetId="2">February16!$B$55</definedName>
    <definedName name="GasJan16Total" localSheetId="7">July16!$B$48</definedName>
    <definedName name="GasJan16Total" localSheetId="6">June16!$B$48</definedName>
    <definedName name="GasJan16Total" localSheetId="3">March16!$B$51</definedName>
    <definedName name="GasJan16Total" localSheetId="5">'May16'!$B$48</definedName>
    <definedName name="GasJan16Total" localSheetId="11">November16!$B$48</definedName>
    <definedName name="GasJan16Total" localSheetId="10">October16!$B$48</definedName>
    <definedName name="GasJan16Total" localSheetId="9">September16!$B$48</definedName>
    <definedName name="GasJan16Total">January16!$B$50</definedName>
    <definedName name="GasJanTotal" localSheetId="4">April16!$B$51</definedName>
    <definedName name="GasJanTotal" localSheetId="8">August16!$B$48</definedName>
    <definedName name="GasJanTotal" localSheetId="12">December16!$B$48</definedName>
    <definedName name="GasJanTotal" localSheetId="2">February16!$B$55</definedName>
    <definedName name="GasJanTotal" localSheetId="7">July16!$B$48</definedName>
    <definedName name="GasJanTotal" localSheetId="6">June16!$B$48</definedName>
    <definedName name="GasJanTotal" localSheetId="3">March16!$B$51</definedName>
    <definedName name="GasJanTotal" localSheetId="5">'May16'!$B$48</definedName>
    <definedName name="GasJanTotal" localSheetId="11">November16!$B$48</definedName>
    <definedName name="GasJanTotal" localSheetId="10">October16!$B$48</definedName>
    <definedName name="GasJanTotal" localSheetId="9">September16!$B$48</definedName>
    <definedName name="GasJanTotal">January16!$B$50</definedName>
    <definedName name="GasTableTotal" localSheetId="4">April16!$B$51</definedName>
    <definedName name="GasTableTotal" localSheetId="8">August16!$B$48</definedName>
    <definedName name="GasTableTotal" localSheetId="12">December16!$B$48</definedName>
    <definedName name="GasTableTotal" localSheetId="7">July16!$B$48</definedName>
    <definedName name="GasTableTotal" localSheetId="6">June16!$B$48</definedName>
    <definedName name="GasTableTotal" localSheetId="3">March16!$B$51</definedName>
    <definedName name="GasTableTotal" localSheetId="5">'May16'!$B$48</definedName>
    <definedName name="GasTableTotal" localSheetId="11">November16!$B$48</definedName>
    <definedName name="GasTableTotal" localSheetId="10">October16!$B$48</definedName>
    <definedName name="GasTableTotal" localSheetId="9">September16!$B$48</definedName>
    <definedName name="GasTableTotal">February16!$B$55</definedName>
    <definedName name="GasTotal">'Monthly Plan'!$C$20</definedName>
    <definedName name="GroceriesBalance" localSheetId="4">April16!$D$61</definedName>
    <definedName name="GroceriesBalance" localSheetId="8">August16!$D$54</definedName>
    <definedName name="GroceriesBalance" localSheetId="12">December16!$D$54</definedName>
    <definedName name="GroceriesBalance" localSheetId="7">July16!$D$54</definedName>
    <definedName name="GroceriesBalance" localSheetId="6">June16!$D$54</definedName>
    <definedName name="GroceriesBalance" localSheetId="3">March16!$D$64</definedName>
    <definedName name="GroceriesBalance" localSheetId="5">'May16'!$D$54</definedName>
    <definedName name="GroceriesBalance" localSheetId="11">November16!$D$54</definedName>
    <definedName name="GroceriesBalance" localSheetId="10">October16!$D$54</definedName>
    <definedName name="GroceriesBalance" localSheetId="9">September16!$D$54</definedName>
    <definedName name="GroceriesBalance">February16!$D$68</definedName>
    <definedName name="GroceriesBudget">'Monthly Plan'!$C$21</definedName>
    <definedName name="GroceriesJan16Balance" localSheetId="4">April16!$D$61</definedName>
    <definedName name="GroceriesJan16Balance" localSheetId="8">August16!$D$54</definedName>
    <definedName name="GroceriesJan16Balance" localSheetId="12">December16!$D$54</definedName>
    <definedName name="GroceriesJan16Balance" localSheetId="2">February16!$D$68</definedName>
    <definedName name="GroceriesJan16Balance" localSheetId="7">July16!$D$54</definedName>
    <definedName name="GroceriesJan16Balance" localSheetId="6">June16!$D$54</definedName>
    <definedName name="GroceriesJan16Balance" localSheetId="3">March16!$D$64</definedName>
    <definedName name="GroceriesJan16Balance" localSheetId="5">'May16'!$D$54</definedName>
    <definedName name="GroceriesJan16Balance" localSheetId="11">November16!$D$54</definedName>
    <definedName name="GroceriesJan16Balance" localSheetId="10">October16!$D$54</definedName>
    <definedName name="GroceriesJan16Balance" localSheetId="9">September16!$D$54</definedName>
    <definedName name="GroceriesJan16Balance">January16!$D$62</definedName>
    <definedName name="GroceriesJan16SubGroceries" localSheetId="4">April16!#REF!</definedName>
    <definedName name="GroceriesJan16SubGroceries" localSheetId="8">August16!#REF!</definedName>
    <definedName name="GroceriesJan16SubGroceries" localSheetId="12">December16!#REF!</definedName>
    <definedName name="GroceriesJan16SubGroceries" localSheetId="2">February16!#REF!</definedName>
    <definedName name="GroceriesJan16SubGroceries" localSheetId="7">July16!#REF!</definedName>
    <definedName name="GroceriesJan16SubGroceries" localSheetId="6">June16!#REF!</definedName>
    <definedName name="GroceriesJan16SubGroceries" localSheetId="3">March16!#REF!</definedName>
    <definedName name="GroceriesJan16SubGroceries" localSheetId="5">'May16'!#REF!</definedName>
    <definedName name="GroceriesJan16SubGroceries" localSheetId="11">November16!#REF!</definedName>
    <definedName name="GroceriesJan16SubGroceries" localSheetId="10">October16!#REF!</definedName>
    <definedName name="GroceriesJan16SubGroceries" localSheetId="9">September16!#REF!</definedName>
    <definedName name="GroceriesJan16SubGroceries">January16!#REF!</definedName>
    <definedName name="GroceriesJan16SubMain" localSheetId="4">April16!#REF!</definedName>
    <definedName name="GroceriesJan16SubMain" localSheetId="8">August16!#REF!</definedName>
    <definedName name="GroceriesJan16SubMain" localSheetId="12">December16!#REF!</definedName>
    <definedName name="GroceriesJan16SubMain" localSheetId="2">February16!#REF!</definedName>
    <definedName name="GroceriesJan16SubMain" localSheetId="7">July16!#REF!</definedName>
    <definedName name="GroceriesJan16SubMain" localSheetId="6">June16!#REF!</definedName>
    <definedName name="GroceriesJan16SubMain" localSheetId="3">March16!#REF!</definedName>
    <definedName name="GroceriesJan16SubMain" localSheetId="5">'May16'!#REF!</definedName>
    <definedName name="GroceriesJan16SubMain" localSheetId="11">November16!#REF!</definedName>
    <definedName name="GroceriesJan16SubMain" localSheetId="10">October16!#REF!</definedName>
    <definedName name="GroceriesJan16SubMain" localSheetId="9">September16!#REF!</definedName>
    <definedName name="GroceriesJan16SubMain">January16!#REF!</definedName>
    <definedName name="GroceriesJan16SubOTE" localSheetId="4">April16!#REF!</definedName>
    <definedName name="GroceriesJan16SubOTE" localSheetId="8">August16!#REF!</definedName>
    <definedName name="GroceriesJan16SubOTE" localSheetId="12">December16!#REF!</definedName>
    <definedName name="GroceriesJan16SubOTE" localSheetId="2">February16!#REF!</definedName>
    <definedName name="GroceriesJan16SubOTE" localSheetId="7">July16!#REF!</definedName>
    <definedName name="GroceriesJan16SubOTE" localSheetId="6">June16!#REF!</definedName>
    <definedName name="GroceriesJan16SubOTE" localSheetId="3">March16!#REF!</definedName>
    <definedName name="GroceriesJan16SubOTE" localSheetId="5">'May16'!#REF!</definedName>
    <definedName name="GroceriesJan16SubOTE" localSheetId="11">November16!#REF!</definedName>
    <definedName name="GroceriesJan16SubOTE" localSheetId="10">October16!#REF!</definedName>
    <definedName name="GroceriesJan16SubOTE" localSheetId="9">September16!#REF!</definedName>
    <definedName name="GroceriesJan16SubOTE">January16!#REF!</definedName>
    <definedName name="GroceriesJan16Total" localSheetId="4">April16!$B$61</definedName>
    <definedName name="GroceriesJan16Total" localSheetId="8">August16!$B$54</definedName>
    <definedName name="GroceriesJan16Total" localSheetId="12">December16!$B$54</definedName>
    <definedName name="GroceriesJan16Total" localSheetId="2">February16!$B$68</definedName>
    <definedName name="GroceriesJan16Total" localSheetId="7">July16!$B$54</definedName>
    <definedName name="GroceriesJan16Total" localSheetId="6">June16!$B$54</definedName>
    <definedName name="GroceriesJan16Total" localSheetId="3">March16!$B$64</definedName>
    <definedName name="GroceriesJan16Total" localSheetId="5">'May16'!$B$54</definedName>
    <definedName name="GroceriesJan16Total" localSheetId="11">November16!$B$54</definedName>
    <definedName name="GroceriesJan16Total" localSheetId="10">October16!$B$54</definedName>
    <definedName name="GroceriesJan16Total" localSheetId="9">September16!$B$54</definedName>
    <definedName name="GroceriesJan16Total">January16!$B$62</definedName>
    <definedName name="GroceriesTotal" localSheetId="4">April16!$B$61</definedName>
    <definedName name="GroceriesTotal" localSheetId="8">August16!$B$54</definedName>
    <definedName name="GroceriesTotal" localSheetId="12">December16!$B$54</definedName>
    <definedName name="GroceriesTotal" localSheetId="7">July16!$B$54</definedName>
    <definedName name="GroceriesTotal" localSheetId="6">June16!$B$54</definedName>
    <definedName name="GroceriesTotal" localSheetId="3">March16!$B$64</definedName>
    <definedName name="GroceriesTotal" localSheetId="5">'May16'!$B$54</definedName>
    <definedName name="GroceriesTotal" localSheetId="11">November16!$B$54</definedName>
    <definedName name="GroceriesTotal" localSheetId="10">October16!$B$54</definedName>
    <definedName name="GroceriesTotal" localSheetId="9">September16!$B$54</definedName>
    <definedName name="GroceriesTotal">February16!$B$68</definedName>
    <definedName name="Income1Expected">'Monthly Plan'!$C$14</definedName>
    <definedName name="Income1Jan16Difference" localSheetId="4">April16!$D$94</definedName>
    <definedName name="Income1Jan16Difference" localSheetId="8">August16!$D$78</definedName>
    <definedName name="Income1Jan16Difference" localSheetId="12">December16!$D$78</definedName>
    <definedName name="Income1Jan16Difference" localSheetId="2">February16!$D$125</definedName>
    <definedName name="Income1Jan16Difference" localSheetId="7">July16!$D$78</definedName>
    <definedName name="Income1Jan16Difference" localSheetId="6">June16!$D$78</definedName>
    <definedName name="Income1Jan16Difference" localSheetId="3">March16!$D$139</definedName>
    <definedName name="Income1Jan16Difference" localSheetId="5">'May16'!$D$78</definedName>
    <definedName name="Income1Jan16Difference" localSheetId="11">November16!$D$78</definedName>
    <definedName name="Income1Jan16Difference" localSheetId="10">October16!$D$78</definedName>
    <definedName name="Income1Jan16Difference" localSheetId="9">September16!$D$78</definedName>
    <definedName name="Income1Jan16Difference">January16!$D$129</definedName>
    <definedName name="Income1Jan16Total" localSheetId="4">April16!$B$94</definedName>
    <definedName name="Income1Jan16Total" localSheetId="8">August16!$B$78</definedName>
    <definedName name="Income1Jan16Total" localSheetId="12">December16!$B$78</definedName>
    <definedName name="Income1Jan16Total" localSheetId="2">February16!$B$125</definedName>
    <definedName name="Income1Jan16Total" localSheetId="7">July16!$B$78</definedName>
    <definedName name="Income1Jan16Total" localSheetId="6">June16!$B$78</definedName>
    <definedName name="Income1Jan16Total" localSheetId="3">March16!$B$139</definedName>
    <definedName name="Income1Jan16Total" localSheetId="5">'May16'!$B$78</definedName>
    <definedName name="Income1Jan16Total" localSheetId="11">November16!$B$78</definedName>
    <definedName name="Income1Jan16Total" localSheetId="10">October16!$B$78</definedName>
    <definedName name="Income1Jan16Total" localSheetId="9">September16!$B$78</definedName>
    <definedName name="Income1Jan16Total">January16!$B$129</definedName>
    <definedName name="Income1Total" localSheetId="4">April16!$B$94</definedName>
    <definedName name="Income1Total" localSheetId="8">August16!$B$78</definedName>
    <definedName name="Income1Total" localSheetId="12">December16!$B$78</definedName>
    <definedName name="Income1Total" localSheetId="7">July16!$B$78</definedName>
    <definedName name="Income1Total" localSheetId="6">June16!$B$78</definedName>
    <definedName name="Income1Total" localSheetId="3">March16!$B$139</definedName>
    <definedName name="Income1Total" localSheetId="5">'May16'!$B$78</definedName>
    <definedName name="Income1Total" localSheetId="11">November16!$B$78</definedName>
    <definedName name="Income1Total" localSheetId="10">October16!$B$78</definedName>
    <definedName name="Income1Total" localSheetId="9">September16!$B$78</definedName>
    <definedName name="Income1Total">February16!$B$125</definedName>
    <definedName name="Income2Expected">'Monthly Plan'!$C$15</definedName>
    <definedName name="Income2Jan16Difference" localSheetId="4">April16!$D$102</definedName>
    <definedName name="Income2Jan16Difference" localSheetId="8">August16!$D$84</definedName>
    <definedName name="Income2Jan16Difference" localSheetId="12">December16!$D$84</definedName>
    <definedName name="Income2Jan16Difference" localSheetId="2">February16!$D$136</definedName>
    <definedName name="Income2Jan16Difference" localSheetId="7">July16!$D$84</definedName>
    <definedName name="Income2Jan16Difference" localSheetId="6">June16!$D$84</definedName>
    <definedName name="Income2Jan16Difference" localSheetId="3">March16!$D$153</definedName>
    <definedName name="Income2Jan16Difference" localSheetId="5">'May16'!$D$84</definedName>
    <definedName name="Income2Jan16Difference" localSheetId="11">November16!$D$84</definedName>
    <definedName name="Income2Jan16Difference" localSheetId="10">October16!$D$84</definedName>
    <definedName name="Income2Jan16Difference" localSheetId="9">September16!$D$84</definedName>
    <definedName name="Income2Jan16Difference">January16!$D$140</definedName>
    <definedName name="Income2Jan16Total" localSheetId="4">April16!$B$102</definedName>
    <definedName name="Income2Jan16Total" localSheetId="8">August16!$B$84</definedName>
    <definedName name="Income2Jan16Total" localSheetId="12">December16!$B$84</definedName>
    <definedName name="Income2Jan16Total" localSheetId="2">February16!$B$136</definedName>
    <definedName name="Income2Jan16Total" localSheetId="7">July16!$B$84</definedName>
    <definedName name="Income2Jan16Total" localSheetId="6">June16!$B$84</definedName>
    <definedName name="Income2Jan16Total" localSheetId="3">March16!$B$153</definedName>
    <definedName name="Income2Jan16Total" localSheetId="5">'May16'!$B$84</definedName>
    <definedName name="Income2Jan16Total" localSheetId="11">November16!$B$84</definedName>
    <definedName name="Income2Jan16Total" localSheetId="10">October16!$B$84</definedName>
    <definedName name="Income2Jan16Total" localSheetId="9">September16!$B$84</definedName>
    <definedName name="Income2Jan16Total">January16!$B$140</definedName>
    <definedName name="Income2Total" localSheetId="4">April16!$B$102</definedName>
    <definedName name="Income2Total" localSheetId="8">August16!$B$84</definedName>
    <definedName name="Income2Total" localSheetId="12">December16!$B$84</definedName>
    <definedName name="Income2Total" localSheetId="7">July16!$B$84</definedName>
    <definedName name="Income2Total" localSheetId="6">June16!$B$84</definedName>
    <definedName name="Income2Total" localSheetId="3">March16!$B$153</definedName>
    <definedName name="Income2Total" localSheetId="5">'May16'!$B$84</definedName>
    <definedName name="Income2Total" localSheetId="11">November16!$B$84</definedName>
    <definedName name="Income2Total" localSheetId="10">October16!$B$84</definedName>
    <definedName name="Income2Total" localSheetId="9">September16!$B$84</definedName>
    <definedName name="Income2Total">February16!$B$136</definedName>
    <definedName name="Jan16Bills" localSheetId="4">BillsJan16[#All]</definedName>
    <definedName name="Jan16Bills" localSheetId="8">BillsJan16[#All]</definedName>
    <definedName name="Jan16Bills" localSheetId="12">BillsJan16[#All]</definedName>
    <definedName name="Jan16Bills" localSheetId="2">BillsJan16[#All]</definedName>
    <definedName name="Jan16Bills" localSheetId="7">BillsJan16[#All]</definedName>
    <definedName name="Jan16Bills" localSheetId="6">BillsJan16[#All]</definedName>
    <definedName name="Jan16Bills" localSheetId="3">BillsJan16[#All]</definedName>
    <definedName name="Jan16Bills" localSheetId="5">BillsJan16[#All]</definedName>
    <definedName name="Jan16Bills" localSheetId="11">BillsJan16[#All]</definedName>
    <definedName name="Jan16Bills" localSheetId="10">BillsJan16[#All]</definedName>
    <definedName name="Jan16Bills" localSheetId="9">BillsJan16[#All]</definedName>
    <definedName name="Jan16Bills">BillsJan16[#All]</definedName>
    <definedName name="MaintenanceBudget">'Monthly Plan'!$C$25</definedName>
    <definedName name="MaintenanceJan">March16!$B$125</definedName>
    <definedName name="MaintenanceTotal">March16!$B$125</definedName>
    <definedName name="March16" localSheetId="4">January16!#REF!</definedName>
    <definedName name="March16" localSheetId="8">January16!#REF!</definedName>
    <definedName name="March16" localSheetId="12">January16!#REF!</definedName>
    <definedName name="March16" localSheetId="7">January16!#REF!</definedName>
    <definedName name="March16" localSheetId="6">January16!#REF!</definedName>
    <definedName name="March16" localSheetId="5">January16!#REF!</definedName>
    <definedName name="March16" localSheetId="11">January16!#REF!</definedName>
    <definedName name="March16" localSheetId="10">January16!#REF!</definedName>
    <definedName name="March16" localSheetId="9">January16!#REF!</definedName>
    <definedName name="March16">January16!#REF!</definedName>
    <definedName name="Mc_Leftover">'Monthly Plan'!$Y$15</definedName>
    <definedName name="Mc_MonthsTilPurchase">'Monthly Plan'!$U$21</definedName>
    <definedName name="Mc_Price">'Monthly Plan'!$W$15</definedName>
    <definedName name="Mc_StartingPoint">'Monthly Plan'!$U$15</definedName>
    <definedName name="Mc_YearsTilPurchase">'Monthly Plan'!$W$21</definedName>
    <definedName name="MOO_Income">'Monthly Plan'!$G$15</definedName>
    <definedName name="ND_Income">'Monthly Plan'!$G$18</definedName>
    <definedName name="OOBExpensesTotal">'Monthly Plan'!$AG$6</definedName>
    <definedName name="OTEFoodBalance" localSheetId="4">April16!$D$69</definedName>
    <definedName name="OTEFoodBalance" localSheetId="8">August16!$D$60</definedName>
    <definedName name="OTEFoodBalance" localSheetId="12">December16!$D$60</definedName>
    <definedName name="OTEFoodBalance" localSheetId="7">July16!$D$60</definedName>
    <definedName name="OTEFoodBalance" localSheetId="6">June16!$D$60</definedName>
    <definedName name="OTEFoodBalance" localSheetId="3">March16!$D$84</definedName>
    <definedName name="OTEFoodBalance" localSheetId="5">'May16'!$D$60</definedName>
    <definedName name="OTEFoodBalance" localSheetId="11">November16!$D$60</definedName>
    <definedName name="OTEFoodBalance" localSheetId="10">October16!$D$60</definedName>
    <definedName name="OTEFoodBalance" localSheetId="9">September16!$D$60</definedName>
    <definedName name="OTEFoodBalance">February16!$D$87</definedName>
    <definedName name="OTEFoodBudget">'Monthly Plan'!$C$22</definedName>
    <definedName name="OTEFoodJan16Balance" localSheetId="4">April16!$D$69</definedName>
    <definedName name="OTEFoodJan16Balance" localSheetId="8">August16!$D$60</definedName>
    <definedName name="OTEFoodJan16Balance" localSheetId="12">December16!$D$60</definedName>
    <definedName name="OTEFoodJan16Balance" localSheetId="2">February16!$D$87</definedName>
    <definedName name="OTEFoodJan16Balance" localSheetId="7">July16!$D$60</definedName>
    <definedName name="OTEFoodJan16Balance" localSheetId="6">June16!$D$60</definedName>
    <definedName name="OTEFoodJan16Balance" localSheetId="3">March16!$D$84</definedName>
    <definedName name="OTEFoodJan16Balance" localSheetId="5">'May16'!$D$60</definedName>
    <definedName name="OTEFoodJan16Balance" localSheetId="11">November16!$D$60</definedName>
    <definedName name="OTEFoodJan16Balance" localSheetId="10">October16!$D$60</definedName>
    <definedName name="OTEFoodJan16Balance" localSheetId="9">September16!$D$60</definedName>
    <definedName name="OTEFoodJan16Balance">January16!$D$77</definedName>
    <definedName name="OTEFoodJan16Difference" localSheetId="4">April16!$D$69</definedName>
    <definedName name="OTEFoodJan16Difference" localSheetId="8">August16!$D$60</definedName>
    <definedName name="OTEFoodJan16Difference" localSheetId="12">December16!$D$60</definedName>
    <definedName name="OTEFoodJan16Difference" localSheetId="2">February16!$D$87</definedName>
    <definedName name="OTEFoodJan16Difference" localSheetId="7">July16!$D$60</definedName>
    <definedName name="OTEFoodJan16Difference" localSheetId="6">June16!$D$60</definedName>
    <definedName name="OTEFoodJan16Difference" localSheetId="3">March16!$D$84</definedName>
    <definedName name="OTEFoodJan16Difference" localSheetId="5">'May16'!$D$60</definedName>
    <definedName name="OTEFoodJan16Difference" localSheetId="11">November16!$D$60</definedName>
    <definedName name="OTEFoodJan16Difference" localSheetId="10">October16!$D$60</definedName>
    <definedName name="OTEFoodJan16Difference" localSheetId="9">September16!$D$60</definedName>
    <definedName name="OTEFoodJan16Difference">January16!$D$77</definedName>
    <definedName name="OTEFoodJan16Total" localSheetId="4">April16!$B$69</definedName>
    <definedName name="OTEFoodJan16Total" localSheetId="8">August16!$B$60</definedName>
    <definedName name="OTEFoodJan16Total" localSheetId="12">December16!$B$60</definedName>
    <definedName name="OTEFoodJan16Total" localSheetId="2">February16!$B$87</definedName>
    <definedName name="OTEFoodJan16Total" localSheetId="7">July16!$B$60</definedName>
    <definedName name="OTEFoodJan16Total" localSheetId="6">June16!$B$60</definedName>
    <definedName name="OTEFoodJan16Total" localSheetId="3">March16!$B$84</definedName>
    <definedName name="OTEFoodJan16Total" localSheetId="5">'May16'!$B$60</definedName>
    <definedName name="OTEFoodJan16Total" localSheetId="11">November16!$B$60</definedName>
    <definedName name="OTEFoodJan16Total" localSheetId="10">October16!$B$60</definedName>
    <definedName name="OTEFoodJan16Total" localSheetId="9">September16!$B$60</definedName>
    <definedName name="OTEFoodJan16Total">January16!$B$77</definedName>
    <definedName name="OTEFoodTotal" localSheetId="4">April16!$B$69</definedName>
    <definedName name="OTEFoodTotal" localSheetId="8">August16!$B$60</definedName>
    <definedName name="OTEFoodTotal" localSheetId="12">December16!$B$60</definedName>
    <definedName name="OTEFoodTotal" localSheetId="7">July16!$B$60</definedName>
    <definedName name="OTEFoodTotal" localSheetId="6">June16!$B$60</definedName>
    <definedName name="OTEFoodTotal" localSheetId="3">March16!$B$84</definedName>
    <definedName name="OTEFoodTotal" localSheetId="5">'May16'!$B$60</definedName>
    <definedName name="OTEFoodTotal" localSheetId="11">November16!$B$60</definedName>
    <definedName name="OTEFoodTotal" localSheetId="10">October16!$B$60</definedName>
    <definedName name="OTEFoodTotal" localSheetId="9">September16!$B$60</definedName>
    <definedName name="OTEFoodTotal">February16!$B$87</definedName>
    <definedName name="PersonalCareBalance" localSheetId="4">April16!$D$77</definedName>
    <definedName name="PersonalCareBalance" localSheetId="8">August16!$D$66</definedName>
    <definedName name="PersonalCareBalance" localSheetId="12">December16!$D$66</definedName>
    <definedName name="PersonalCareBalance" localSheetId="7">July16!$D$66</definedName>
    <definedName name="PersonalCareBalance" localSheetId="6">June16!$D$66</definedName>
    <definedName name="PersonalCareBalance" localSheetId="3">March16!$D$103</definedName>
    <definedName name="PersonalCareBalance" localSheetId="5">'May16'!$D$66</definedName>
    <definedName name="PersonalCareBalance" localSheetId="11">November16!$D$66</definedName>
    <definedName name="PersonalCareBalance" localSheetId="10">October16!$D$66</definedName>
    <definedName name="PersonalCareBalance" localSheetId="9">September16!$D$66</definedName>
    <definedName name="PersonalCareBalance">February16!$D$101</definedName>
    <definedName name="PersonalCareBudget">'Monthly Plan'!$C$23</definedName>
    <definedName name="PersonalCareJan16Balance" localSheetId="4">April16!$D$77</definedName>
    <definedName name="PersonalCareJan16Balance" localSheetId="8">August16!$D$66</definedName>
    <definedName name="PersonalCareJan16Balance" localSheetId="12">December16!$D$66</definedName>
    <definedName name="PersonalCareJan16Balance" localSheetId="2">February16!$D$101</definedName>
    <definedName name="PersonalCareJan16Balance" localSheetId="7">July16!$D$66</definedName>
    <definedName name="PersonalCareJan16Balance" localSheetId="6">June16!$D$66</definedName>
    <definedName name="PersonalCareJan16Balance" localSheetId="3">March16!$D$103</definedName>
    <definedName name="PersonalCareJan16Balance" localSheetId="5">'May16'!$D$66</definedName>
    <definedName name="PersonalCareJan16Balance" localSheetId="11">November16!$D$66</definedName>
    <definedName name="PersonalCareJan16Balance" localSheetId="10">October16!$D$66</definedName>
    <definedName name="PersonalCareJan16Balance" localSheetId="9">September16!$D$66</definedName>
    <definedName name="PersonalCareJan16Balance">January16!$D$102</definedName>
    <definedName name="PersonalCareJan16Total" localSheetId="4">April16!$B$77</definedName>
    <definedName name="PersonalCareJan16Total" localSheetId="8">August16!$B$66</definedName>
    <definedName name="PersonalCareJan16Total" localSheetId="12">December16!$B$66</definedName>
    <definedName name="PersonalCareJan16Total" localSheetId="2">February16!$B$101</definedName>
    <definedName name="PersonalCareJan16Total" localSheetId="7">July16!$B$66</definedName>
    <definedName name="PersonalCareJan16Total" localSheetId="6">June16!$B$66</definedName>
    <definedName name="PersonalCareJan16Total" localSheetId="3">March16!$B$103</definedName>
    <definedName name="PersonalCareJan16Total" localSheetId="5">'May16'!$B$66</definedName>
    <definedName name="PersonalCareJan16Total" localSheetId="11">November16!$B$66</definedName>
    <definedName name="PersonalCareJan16Total" localSheetId="10">October16!$B$66</definedName>
    <definedName name="PersonalCareJan16Total" localSheetId="9">September16!$B$66</definedName>
    <definedName name="PersonalCareJan16Total">January16!$B$102</definedName>
    <definedName name="PersonalCareTotal" localSheetId="4">April16!$B$77</definedName>
    <definedName name="PersonalCareTotal" localSheetId="8">August16!$B$66</definedName>
    <definedName name="PersonalCareTotal" localSheetId="12">December16!$B$66</definedName>
    <definedName name="PersonalCareTotal" localSheetId="7">July16!$B$66</definedName>
    <definedName name="PersonalCareTotal" localSheetId="6">June16!$B$66</definedName>
    <definedName name="PersonalCareTotal" localSheetId="3">March16!$B$103</definedName>
    <definedName name="PersonalCareTotal" localSheetId="5">'May16'!$B$66</definedName>
    <definedName name="PersonalCareTotal" localSheetId="11">November16!$B$66</definedName>
    <definedName name="PersonalCareTotal" localSheetId="10">October16!$B$66</definedName>
    <definedName name="PersonalCareTotal" localSheetId="9">September16!$B$66</definedName>
    <definedName name="PersonalCareTotal">February16!$B$101</definedName>
    <definedName name="R_Income">'Monthly Plan'!$G$19</definedName>
    <definedName name="s" localSheetId="4">April16!#REF!</definedName>
    <definedName name="s" localSheetId="8">August16!#REF!</definedName>
    <definedName name="s" localSheetId="12">December16!#REF!</definedName>
    <definedName name="s" localSheetId="2">February16!#REF!</definedName>
    <definedName name="s" localSheetId="7">July16!#REF!</definedName>
    <definedName name="s" localSheetId="6">June16!#REF!</definedName>
    <definedName name="s" localSheetId="3">March16!#REF!</definedName>
    <definedName name="s" localSheetId="5">'May16'!#REF!</definedName>
    <definedName name="s" localSheetId="11">November16!#REF!</definedName>
    <definedName name="s" localSheetId="10">October16!#REF!</definedName>
    <definedName name="s" localSheetId="9">September16!#REF!</definedName>
    <definedName name="s">January16!#REF!</definedName>
    <definedName name="SF_Income">'Monthly Plan'!$G$16</definedName>
    <definedName name="SV_Income">'Monthly Plan'!$G$17</definedName>
    <definedName name="t" localSheetId="4">April16!#REF!</definedName>
    <definedName name="t" localSheetId="8">August16!#REF!</definedName>
    <definedName name="t" localSheetId="12">December16!#REF!</definedName>
    <definedName name="t" localSheetId="2">February16!#REF!</definedName>
    <definedName name="t" localSheetId="7">July16!#REF!</definedName>
    <definedName name="t" localSheetId="6">June16!#REF!</definedName>
    <definedName name="t" localSheetId="3">March16!#REF!</definedName>
    <definedName name="t" localSheetId="5">'May16'!#REF!</definedName>
    <definedName name="t" localSheetId="11">November16!#REF!</definedName>
    <definedName name="t" localSheetId="10">October16!#REF!</definedName>
    <definedName name="t" localSheetId="9">September16!#REF!</definedName>
    <definedName name="t">January16!#REF!</definedName>
    <definedName name="Total_2016_Expenses">'Monthly Plan'!$G$6</definedName>
    <definedName name="Total_2016_Income">'Monthly Plan'!$G$4</definedName>
    <definedName name="Total_2016_Savings">'Monthly Plan'!$G$8</definedName>
    <definedName name="Total_Monthly_Expenses">'Monthly Plan'!$C$6</definedName>
    <definedName name="Total_Monthly_Income">'Monthly Plan'!$C$4</definedName>
    <definedName name="Total_Monthly_Savings">'Monthly Plan'!$C$8</definedName>
    <definedName name="Total_Yearly_Expenses">'Monthly Plan'!$E$6</definedName>
    <definedName name="Total_Yearly_Income">'Monthly Plan'!$E$4</definedName>
    <definedName name="Total_Yearly_Savings">'Monthly Plan'!$E$8</definedName>
    <definedName name="TotalBalanceJan16" localSheetId="4">April16!#REF!</definedName>
    <definedName name="TotalBalanceJan16" localSheetId="8">August16!#REF!</definedName>
    <definedName name="TotalBalanceJan16" localSheetId="12">December16!#REF!</definedName>
    <definedName name="TotalBalanceJan16" localSheetId="2">February16!#REF!</definedName>
    <definedName name="TotalBalanceJan16" localSheetId="7">July16!#REF!</definedName>
    <definedName name="TotalBalanceJan16" localSheetId="6">June16!#REF!</definedName>
    <definedName name="TotalBalanceJan16" localSheetId="3">March16!#REF!</definedName>
    <definedName name="TotalBalanceJan16" localSheetId="5">'May16'!#REF!</definedName>
    <definedName name="TotalBalanceJan16" localSheetId="11">November16!#REF!</definedName>
    <definedName name="TotalBalanceJan16" localSheetId="10">October16!#REF!</definedName>
    <definedName name="TotalBalanceJan16" localSheetId="9">September16!#REF!</definedName>
    <definedName name="TotalBalanceJan16">January16!#REF!</definedName>
    <definedName name="TotalExpenses" localSheetId="4">April16!$B$5</definedName>
    <definedName name="TotalExpenses" localSheetId="8">August16!$B$5</definedName>
    <definedName name="TotalExpenses" localSheetId="12">December16!$B$5</definedName>
    <definedName name="TotalExpenses" localSheetId="7">July16!$B$5</definedName>
    <definedName name="TotalExpenses" localSheetId="6">June16!$B$5</definedName>
    <definedName name="TotalExpenses" localSheetId="3">March16!$B$5</definedName>
    <definedName name="TotalExpenses" localSheetId="5">'May16'!$B$5</definedName>
    <definedName name="TotalExpenses" localSheetId="11">November16!$B$5</definedName>
    <definedName name="TotalExpenses" localSheetId="10">October16!$B$5</definedName>
    <definedName name="TotalExpenses" localSheetId="9">September16!$B$5</definedName>
    <definedName name="TotalExpenses">February16!$B$5</definedName>
    <definedName name="TotalExpensesDifferenceJan16">January16!$D$5</definedName>
    <definedName name="TotalExpensesFeb16" localSheetId="4">April16!$B$5</definedName>
    <definedName name="TotalExpensesFeb16" localSheetId="8">August16!$B$5</definedName>
    <definedName name="TotalExpensesFeb16" localSheetId="12">December16!$B$5</definedName>
    <definedName name="TotalExpensesFeb16" localSheetId="7">July16!$B$5</definedName>
    <definedName name="TotalExpensesFeb16" localSheetId="6">June16!$B$5</definedName>
    <definedName name="TotalExpensesFeb16" localSheetId="3">March16!$B$5</definedName>
    <definedName name="TotalExpensesFeb16" localSheetId="5">'May16'!$B$5</definedName>
    <definedName name="TotalExpensesFeb16" localSheetId="11">November16!$B$5</definedName>
    <definedName name="TotalExpensesFeb16" localSheetId="10">October16!$B$5</definedName>
    <definedName name="TotalExpensesFeb16" localSheetId="9">September16!$B$5</definedName>
    <definedName name="TotalExpensesFeb16">February16!$B$5</definedName>
    <definedName name="TotalExpensesJan16" localSheetId="4">April16!$B$5</definedName>
    <definedName name="TotalExpensesJan16" localSheetId="8">August16!$B$5</definedName>
    <definedName name="TotalExpensesJan16" localSheetId="12">December16!$B$5</definedName>
    <definedName name="TotalExpensesJan16" localSheetId="2">February16!$B$5</definedName>
    <definedName name="TotalExpensesJan16" localSheetId="7">July16!$B$5</definedName>
    <definedName name="TotalExpensesJan16" localSheetId="6">June16!$B$5</definedName>
    <definedName name="TotalExpensesJan16" localSheetId="3">March16!$B$5</definedName>
    <definedName name="TotalExpensesJan16" localSheetId="5">'May16'!$B$5</definedName>
    <definedName name="TotalExpensesJan16" localSheetId="11">November16!$B$5</definedName>
    <definedName name="TotalExpensesJan16" localSheetId="10">October16!$B$5</definedName>
    <definedName name="TotalExpensesJan16" localSheetId="9">September16!$B$5</definedName>
    <definedName name="TotalExpensesJan16">January16!$B$5</definedName>
    <definedName name="TotalIncome" localSheetId="4">April16!$B$6</definedName>
    <definedName name="TotalIncome" localSheetId="8">August16!$B$6</definedName>
    <definedName name="TotalIncome" localSheetId="12">December16!$B$6</definedName>
    <definedName name="TotalIncome" localSheetId="7">July16!$B$6</definedName>
    <definedName name="TotalIncome" localSheetId="6">June16!$B$6</definedName>
    <definedName name="TotalIncome" localSheetId="3">March16!$B$6</definedName>
    <definedName name="TotalIncome" localSheetId="5">'May16'!$B$6</definedName>
    <definedName name="TotalIncome" localSheetId="11">November16!$B$6</definedName>
    <definedName name="TotalIncome" localSheetId="10">October16!$B$6</definedName>
    <definedName name="TotalIncome" localSheetId="9">September16!$B$6</definedName>
    <definedName name="TotalIncome">February16!$B$6</definedName>
    <definedName name="TotalIncomeDifferenceJan16">January16!$D$6</definedName>
    <definedName name="TotalIncomeFeb16" localSheetId="4">April16!$B$6</definedName>
    <definedName name="TotalIncomeFeb16" localSheetId="8">August16!$B$6</definedName>
    <definedName name="TotalIncomeFeb16" localSheetId="12">December16!$B$6</definedName>
    <definedName name="TotalIncomeFeb16" localSheetId="7">July16!$B$6</definedName>
    <definedName name="TotalIncomeFeb16" localSheetId="6">June16!$B$6</definedName>
    <definedName name="TotalIncomeFeb16" localSheetId="3">March16!$B$6</definedName>
    <definedName name="TotalIncomeFeb16" localSheetId="5">'May16'!$B$6</definedName>
    <definedName name="TotalIncomeFeb16" localSheetId="11">November16!$B$6</definedName>
    <definedName name="TotalIncomeFeb16" localSheetId="10">October16!$B$6</definedName>
    <definedName name="TotalIncomeFeb16" localSheetId="9">September16!$B$6</definedName>
    <definedName name="TotalIncomeFeb16">February16!$B$6</definedName>
    <definedName name="TotalIncomeJan16" localSheetId="4">April16!$B$6</definedName>
    <definedName name="TotalIncomeJan16" localSheetId="8">August16!$B$6</definedName>
    <definedName name="TotalIncomeJan16" localSheetId="12">December16!$B$6</definedName>
    <definedName name="TotalIncomeJan16" localSheetId="2">February16!$B$6</definedName>
    <definedName name="TotalIncomeJan16" localSheetId="7">July16!$B$6</definedName>
    <definedName name="TotalIncomeJan16" localSheetId="6">June16!$B$6</definedName>
    <definedName name="TotalIncomeJan16" localSheetId="3">March16!$B$6</definedName>
    <definedName name="TotalIncomeJan16" localSheetId="5">'May16'!$B$6</definedName>
    <definedName name="TotalIncomeJan16" localSheetId="11">November16!$B$6</definedName>
    <definedName name="TotalIncomeJan16" localSheetId="10">October16!$B$6</definedName>
    <definedName name="TotalIncomeJan16" localSheetId="9">September16!$B$6</definedName>
    <definedName name="TotalIncomeJan16">January16!$B$6</definedName>
    <definedName name="TotalRemainingExpensesJan16">January16!$D$5</definedName>
    <definedName name="TotalSavings" localSheetId="4">April16!$B$7</definedName>
    <definedName name="TotalSavings" localSheetId="8">August16!$B$7</definedName>
    <definedName name="TotalSavings" localSheetId="12">December16!$B$7</definedName>
    <definedName name="TotalSavings" localSheetId="7">July16!$B$7</definedName>
    <definedName name="TotalSavings" localSheetId="6">June16!$B$7</definedName>
    <definedName name="TotalSavings" localSheetId="3">March16!$B$7</definedName>
    <definedName name="TotalSavings" localSheetId="5">'May16'!$B$7</definedName>
    <definedName name="TotalSavings" localSheetId="11">November16!$B$7</definedName>
    <definedName name="TotalSavings" localSheetId="10">October16!$B$7</definedName>
    <definedName name="TotalSavings" localSheetId="9">September16!$B$7</definedName>
    <definedName name="TotalSavings">February16!$B$7</definedName>
    <definedName name="TotalSavingsFeb16" localSheetId="4">April16!$B$7</definedName>
    <definedName name="TotalSavingsFeb16" localSheetId="8">August16!$B$7</definedName>
    <definedName name="TotalSavingsFeb16" localSheetId="12">December16!$B$7</definedName>
    <definedName name="TotalSavingsFeb16" localSheetId="7">July16!$B$7</definedName>
    <definedName name="TotalSavingsFeb16" localSheetId="6">June16!$B$7</definedName>
    <definedName name="TotalSavingsFeb16" localSheetId="3">March16!$B$7</definedName>
    <definedName name="TotalSavingsFeb16" localSheetId="5">'May16'!$B$7</definedName>
    <definedName name="TotalSavingsFeb16" localSheetId="11">November16!$B$7</definedName>
    <definedName name="TotalSavingsFeb16" localSheetId="10">October16!$B$7</definedName>
    <definedName name="TotalSavingsFeb16" localSheetId="9">September16!$B$7</definedName>
    <definedName name="TotalSavingsFeb16">February16!$B$7</definedName>
    <definedName name="TotalSavingsJan16" localSheetId="4">April16!$B$7</definedName>
    <definedName name="TotalSavingsJan16" localSheetId="8">August16!$B$7</definedName>
    <definedName name="TotalSavingsJan16" localSheetId="12">December16!$B$7</definedName>
    <definedName name="TotalSavingsJan16" localSheetId="2">February16!$B$7</definedName>
    <definedName name="TotalSavingsJan16" localSheetId="7">July16!$B$7</definedName>
    <definedName name="TotalSavingsJan16" localSheetId="6">June16!$B$7</definedName>
    <definedName name="TotalSavingsJan16" localSheetId="3">March16!$B$7</definedName>
    <definedName name="TotalSavingsJan16" localSheetId="5">'May16'!$B$7</definedName>
    <definedName name="TotalSavingsJan16" localSheetId="11">November16!$B$7</definedName>
    <definedName name="TotalSavingsJan16" localSheetId="10">October16!$B$7</definedName>
    <definedName name="TotalSavingsJan16" localSheetId="9">September16!$B$7</definedName>
    <definedName name="TotalSavingsJan16">January16!$B$7</definedName>
    <definedName name="VM_Income">'Monthly Plan'!$G$14</definedName>
    <definedName name="withheld">'Monthly Plan'!$O$18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9" i="6" l="1"/>
  <c r="B27" i="5"/>
  <c r="B133" i="5"/>
  <c r="B120" i="5"/>
  <c r="B116" i="5"/>
  <c r="B115" i="5"/>
  <c r="B111" i="5"/>
  <c r="B110" i="5"/>
  <c r="B109" i="5"/>
  <c r="B108" i="5"/>
  <c r="B105" i="5"/>
  <c r="B125" i="5"/>
  <c r="B20" i="5"/>
  <c r="A20" i="5"/>
  <c r="C20" i="5"/>
  <c r="D20" i="5"/>
  <c r="E20" i="5"/>
  <c r="C125" i="5"/>
  <c r="D125" i="5"/>
  <c r="B103" i="5"/>
  <c r="C14" i="1"/>
  <c r="C15" i="1"/>
  <c r="C4" i="1"/>
  <c r="C19" i="1"/>
  <c r="C6" i="1"/>
  <c r="C8" i="1"/>
  <c r="U18" i="1"/>
  <c r="E8" i="1"/>
  <c r="W18" i="1"/>
  <c r="B14" i="3"/>
  <c r="B15" i="3"/>
  <c r="B16" i="3"/>
  <c r="B17" i="3"/>
  <c r="B18" i="3"/>
  <c r="B19" i="3"/>
  <c r="B5" i="3"/>
  <c r="B14" i="4"/>
  <c r="B15" i="4"/>
  <c r="B16" i="4"/>
  <c r="B17" i="4"/>
  <c r="B18" i="4"/>
  <c r="B19" i="4"/>
  <c r="B5" i="4"/>
  <c r="B37" i="5"/>
  <c r="B14" i="5"/>
  <c r="B51" i="5"/>
  <c r="B15" i="5"/>
  <c r="B64" i="5"/>
  <c r="B16" i="5"/>
  <c r="B84" i="5"/>
  <c r="B17" i="5"/>
  <c r="B18" i="5"/>
  <c r="B131" i="5"/>
  <c r="B19" i="5"/>
  <c r="B5" i="5"/>
  <c r="B36" i="6"/>
  <c r="B14" i="6"/>
  <c r="B51" i="6"/>
  <c r="B15" i="6"/>
  <c r="B61" i="6"/>
  <c r="B16" i="6"/>
  <c r="B69" i="6"/>
  <c r="B17" i="6"/>
  <c r="B77" i="6"/>
  <c r="B18" i="6"/>
  <c r="B87" i="6"/>
  <c r="B19" i="6"/>
  <c r="B5" i="6"/>
  <c r="B14" i="7"/>
  <c r="B15" i="7"/>
  <c r="B16" i="7"/>
  <c r="B17" i="7"/>
  <c r="B18" i="7"/>
  <c r="B19" i="7"/>
  <c r="B5" i="7"/>
  <c r="B14" i="9"/>
  <c r="B15" i="9"/>
  <c r="B16" i="9"/>
  <c r="B17" i="9"/>
  <c r="B18" i="9"/>
  <c r="B19" i="9"/>
  <c r="B5" i="9"/>
  <c r="B14" i="10"/>
  <c r="B15" i="10"/>
  <c r="B16" i="10"/>
  <c r="B17" i="10"/>
  <c r="B18" i="10"/>
  <c r="B19" i="10"/>
  <c r="B5" i="10"/>
  <c r="B14" i="11"/>
  <c r="B15" i="11"/>
  <c r="B16" i="11"/>
  <c r="B17" i="11"/>
  <c r="B18" i="11"/>
  <c r="B19" i="11"/>
  <c r="B5" i="11"/>
  <c r="B14" i="12"/>
  <c r="B15" i="12"/>
  <c r="B16" i="12"/>
  <c r="B17" i="12"/>
  <c r="B18" i="12"/>
  <c r="B19" i="12"/>
  <c r="B5" i="12"/>
  <c r="B14" i="13"/>
  <c r="B15" i="13"/>
  <c r="B16" i="13"/>
  <c r="B17" i="13"/>
  <c r="B18" i="13"/>
  <c r="B19" i="13"/>
  <c r="B5" i="13"/>
  <c r="B14" i="14"/>
  <c r="B15" i="14"/>
  <c r="B16" i="14"/>
  <c r="B17" i="14"/>
  <c r="B18" i="14"/>
  <c r="B19" i="14"/>
  <c r="B5" i="14"/>
  <c r="B14" i="15"/>
  <c r="B15" i="15"/>
  <c r="B16" i="15"/>
  <c r="B17" i="15"/>
  <c r="B18" i="15"/>
  <c r="B19" i="15"/>
  <c r="B5" i="15"/>
  <c r="AG6" i="1"/>
  <c r="G6" i="1"/>
  <c r="B26" i="5"/>
  <c r="B6" i="5"/>
  <c r="B26" i="6"/>
  <c r="B25" i="6"/>
  <c r="B6" i="6"/>
  <c r="G4" i="1"/>
  <c r="G8" i="1"/>
  <c r="C39" i="1"/>
  <c r="M21" i="1"/>
  <c r="K21" i="1"/>
  <c r="M23" i="1"/>
  <c r="K23" i="1"/>
  <c r="B117" i="4"/>
  <c r="B120" i="4"/>
  <c r="B32" i="15"/>
  <c r="B7" i="15"/>
  <c r="AE8" i="1"/>
  <c r="AE6" i="1"/>
  <c r="AE4" i="1"/>
  <c r="B32" i="14"/>
  <c r="B7" i="14"/>
  <c r="AC8" i="1"/>
  <c r="AC6" i="1"/>
  <c r="AC4" i="1"/>
  <c r="B32" i="13"/>
  <c r="B7" i="13"/>
  <c r="AA8" i="1"/>
  <c r="AA6" i="1"/>
  <c r="AA4" i="1"/>
  <c r="B32" i="12"/>
  <c r="B7" i="12"/>
  <c r="Y8" i="1"/>
  <c r="Y6" i="1"/>
  <c r="Y4" i="1"/>
  <c r="B32" i="11"/>
  <c r="B7" i="11"/>
  <c r="W8" i="1"/>
  <c r="W6" i="1"/>
  <c r="W4" i="1"/>
  <c r="B32" i="10"/>
  <c r="B7" i="10"/>
  <c r="U8" i="1"/>
  <c r="U6" i="1"/>
  <c r="U4" i="1"/>
  <c r="B32" i="9"/>
  <c r="B7" i="9"/>
  <c r="S8" i="1"/>
  <c r="S6" i="1"/>
  <c r="S4" i="1"/>
  <c r="B32" i="7"/>
  <c r="B7" i="7"/>
  <c r="Q8" i="1"/>
  <c r="Q6" i="1"/>
  <c r="Q4" i="1"/>
  <c r="B32" i="6"/>
  <c r="B7" i="6"/>
  <c r="O8" i="1"/>
  <c r="O6" i="1"/>
  <c r="O4" i="1"/>
  <c r="B33" i="5"/>
  <c r="B7" i="5"/>
  <c r="M8" i="1"/>
  <c r="M6" i="1"/>
  <c r="M4" i="1"/>
  <c r="B36" i="4"/>
  <c r="B55" i="4"/>
  <c r="B68" i="4"/>
  <c r="B92" i="4"/>
  <c r="B87" i="4"/>
  <c r="B101" i="4"/>
  <c r="B115" i="4"/>
  <c r="B25" i="4"/>
  <c r="B26" i="4"/>
  <c r="B6" i="4"/>
  <c r="B32" i="4"/>
  <c r="B7" i="4"/>
  <c r="K8" i="1"/>
  <c r="K6" i="1"/>
  <c r="K4" i="1"/>
  <c r="B32" i="3"/>
  <c r="B7" i="3"/>
  <c r="I8" i="1"/>
  <c r="I6" i="1"/>
  <c r="I4" i="1"/>
  <c r="B36" i="12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14" i="7"/>
  <c r="D14" i="7"/>
  <c r="E14" i="7"/>
  <c r="C15" i="7"/>
  <c r="D15" i="7"/>
  <c r="E15" i="7"/>
  <c r="C16" i="7"/>
  <c r="D16" i="7"/>
  <c r="E16" i="7"/>
  <c r="C17" i="7"/>
  <c r="D17" i="7"/>
  <c r="E17" i="7"/>
  <c r="C18" i="7"/>
  <c r="D18" i="7"/>
  <c r="E18" i="7"/>
  <c r="C19" i="7"/>
  <c r="D19" i="7"/>
  <c r="E19" i="7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B36" i="13"/>
  <c r="C14" i="13"/>
  <c r="D14" i="13"/>
  <c r="E14" i="13"/>
  <c r="C15" i="13"/>
  <c r="D15" i="13"/>
  <c r="E15" i="13"/>
  <c r="C16" i="13"/>
  <c r="D16" i="13"/>
  <c r="E16" i="13"/>
  <c r="C17" i="13"/>
  <c r="D17" i="13"/>
  <c r="E17" i="13"/>
  <c r="C18" i="13"/>
  <c r="D18" i="13"/>
  <c r="E18" i="13"/>
  <c r="C19" i="13"/>
  <c r="D19" i="13"/>
  <c r="E19" i="13"/>
  <c r="B36" i="14"/>
  <c r="C14" i="14"/>
  <c r="D14" i="14"/>
  <c r="E14" i="14"/>
  <c r="C15" i="14"/>
  <c r="D15" i="14"/>
  <c r="E15" i="14"/>
  <c r="C16" i="14"/>
  <c r="D16" i="14"/>
  <c r="E16" i="14"/>
  <c r="C17" i="14"/>
  <c r="D17" i="14"/>
  <c r="E17" i="14"/>
  <c r="C18" i="14"/>
  <c r="D18" i="14"/>
  <c r="E18" i="14"/>
  <c r="C19" i="14"/>
  <c r="D19" i="14"/>
  <c r="E19" i="14"/>
  <c r="B36" i="15"/>
  <c r="C14" i="15"/>
  <c r="D14" i="15"/>
  <c r="E14" i="15"/>
  <c r="C15" i="15"/>
  <c r="D15" i="15"/>
  <c r="E15" i="15"/>
  <c r="C16" i="15"/>
  <c r="D16" i="15"/>
  <c r="E16" i="15"/>
  <c r="C17" i="15"/>
  <c r="D17" i="15"/>
  <c r="E17" i="15"/>
  <c r="C18" i="15"/>
  <c r="D18" i="15"/>
  <c r="E18" i="15"/>
  <c r="C19" i="15"/>
  <c r="D19" i="15"/>
  <c r="E19" i="1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B84" i="15"/>
  <c r="D84" i="15"/>
  <c r="C84" i="15"/>
  <c r="B78" i="15"/>
  <c r="D78" i="15"/>
  <c r="C78" i="15"/>
  <c r="B72" i="15"/>
  <c r="D72" i="15"/>
  <c r="C72" i="15"/>
  <c r="B66" i="15"/>
  <c r="D66" i="15"/>
  <c r="C66" i="15"/>
  <c r="B60" i="15"/>
  <c r="D60" i="15"/>
  <c r="C60" i="15"/>
  <c r="B54" i="15"/>
  <c r="D54" i="15"/>
  <c r="C54" i="15"/>
  <c r="B48" i="15"/>
  <c r="D48" i="15"/>
  <c r="C48" i="15"/>
  <c r="D36" i="15"/>
  <c r="C36" i="15"/>
  <c r="C32" i="15"/>
  <c r="B25" i="15"/>
  <c r="B26" i="15"/>
  <c r="B6" i="15"/>
  <c r="C26" i="15"/>
  <c r="C25" i="15"/>
  <c r="A19" i="15"/>
  <c r="A18" i="15"/>
  <c r="A17" i="15"/>
  <c r="A16" i="15"/>
  <c r="A15" i="15"/>
  <c r="A14" i="15"/>
  <c r="C7" i="15"/>
  <c r="E6" i="15"/>
  <c r="D6" i="15"/>
  <c r="C6" i="15"/>
  <c r="E5" i="15"/>
  <c r="D5" i="15"/>
  <c r="C5" i="15"/>
  <c r="B84" i="14"/>
  <c r="D84" i="14"/>
  <c r="C84" i="14"/>
  <c r="B78" i="14"/>
  <c r="D78" i="14"/>
  <c r="C78" i="14"/>
  <c r="B72" i="14"/>
  <c r="D72" i="14"/>
  <c r="C72" i="14"/>
  <c r="B66" i="14"/>
  <c r="D66" i="14"/>
  <c r="C66" i="14"/>
  <c r="B60" i="14"/>
  <c r="D60" i="14"/>
  <c r="C60" i="14"/>
  <c r="B54" i="14"/>
  <c r="D54" i="14"/>
  <c r="C54" i="14"/>
  <c r="B48" i="14"/>
  <c r="D48" i="14"/>
  <c r="C48" i="14"/>
  <c r="D36" i="14"/>
  <c r="C36" i="14"/>
  <c r="C32" i="14"/>
  <c r="B25" i="14"/>
  <c r="B26" i="14"/>
  <c r="B6" i="14"/>
  <c r="C26" i="14"/>
  <c r="C25" i="14"/>
  <c r="A19" i="14"/>
  <c r="A18" i="14"/>
  <c r="A17" i="14"/>
  <c r="A16" i="14"/>
  <c r="A15" i="14"/>
  <c r="A14" i="14"/>
  <c r="C7" i="14"/>
  <c r="E6" i="14"/>
  <c r="D6" i="14"/>
  <c r="C6" i="14"/>
  <c r="E5" i="14"/>
  <c r="D5" i="14"/>
  <c r="C5" i="14"/>
  <c r="B84" i="13"/>
  <c r="D84" i="13"/>
  <c r="C84" i="13"/>
  <c r="B78" i="13"/>
  <c r="D78" i="13"/>
  <c r="C78" i="13"/>
  <c r="B72" i="13"/>
  <c r="D72" i="13"/>
  <c r="C72" i="13"/>
  <c r="B66" i="13"/>
  <c r="D66" i="13"/>
  <c r="C66" i="13"/>
  <c r="B60" i="13"/>
  <c r="D60" i="13"/>
  <c r="C60" i="13"/>
  <c r="B54" i="13"/>
  <c r="D54" i="13"/>
  <c r="C54" i="13"/>
  <c r="B48" i="13"/>
  <c r="D48" i="13"/>
  <c r="C48" i="13"/>
  <c r="D36" i="13"/>
  <c r="C36" i="13"/>
  <c r="C32" i="13"/>
  <c r="B25" i="13"/>
  <c r="B26" i="13"/>
  <c r="B6" i="13"/>
  <c r="C26" i="13"/>
  <c r="C25" i="13"/>
  <c r="A19" i="13"/>
  <c r="A18" i="13"/>
  <c r="A17" i="13"/>
  <c r="A16" i="13"/>
  <c r="A15" i="13"/>
  <c r="A14" i="13"/>
  <c r="C7" i="13"/>
  <c r="E6" i="13"/>
  <c r="D6" i="13"/>
  <c r="C6" i="13"/>
  <c r="E5" i="13"/>
  <c r="D5" i="13"/>
  <c r="C5" i="13"/>
  <c r="B84" i="12"/>
  <c r="D84" i="12"/>
  <c r="C84" i="12"/>
  <c r="B78" i="12"/>
  <c r="D78" i="12"/>
  <c r="C78" i="12"/>
  <c r="B72" i="12"/>
  <c r="D72" i="12"/>
  <c r="C72" i="12"/>
  <c r="B66" i="12"/>
  <c r="D66" i="12"/>
  <c r="C66" i="12"/>
  <c r="B60" i="12"/>
  <c r="D60" i="12"/>
  <c r="C60" i="12"/>
  <c r="B54" i="12"/>
  <c r="D54" i="12"/>
  <c r="C54" i="12"/>
  <c r="B48" i="12"/>
  <c r="D48" i="12"/>
  <c r="C48" i="12"/>
  <c r="D36" i="12"/>
  <c r="C36" i="12"/>
  <c r="C32" i="12"/>
  <c r="B25" i="12"/>
  <c r="B26" i="12"/>
  <c r="B6" i="12"/>
  <c r="C26" i="12"/>
  <c r="C25" i="12"/>
  <c r="A19" i="12"/>
  <c r="A18" i="12"/>
  <c r="A17" i="12"/>
  <c r="A16" i="12"/>
  <c r="A15" i="12"/>
  <c r="A14" i="12"/>
  <c r="C7" i="12"/>
  <c r="E6" i="12"/>
  <c r="D6" i="12"/>
  <c r="C6" i="12"/>
  <c r="E5" i="12"/>
  <c r="D5" i="12"/>
  <c r="C5" i="12"/>
  <c r="B84" i="11"/>
  <c r="D84" i="11"/>
  <c r="C84" i="11"/>
  <c r="B78" i="11"/>
  <c r="D78" i="11"/>
  <c r="C78" i="11"/>
  <c r="B72" i="11"/>
  <c r="D72" i="11"/>
  <c r="C72" i="11"/>
  <c r="B66" i="11"/>
  <c r="D66" i="11"/>
  <c r="C66" i="11"/>
  <c r="B60" i="11"/>
  <c r="D60" i="11"/>
  <c r="C60" i="11"/>
  <c r="B54" i="11"/>
  <c r="D54" i="11"/>
  <c r="C54" i="11"/>
  <c r="B48" i="11"/>
  <c r="D48" i="11"/>
  <c r="C48" i="11"/>
  <c r="B36" i="11"/>
  <c r="D36" i="11"/>
  <c r="C36" i="11"/>
  <c r="C32" i="11"/>
  <c r="B25" i="11"/>
  <c r="B26" i="11"/>
  <c r="B6" i="11"/>
  <c r="C26" i="11"/>
  <c r="C25" i="11"/>
  <c r="A19" i="11"/>
  <c r="A18" i="11"/>
  <c r="A17" i="11"/>
  <c r="A16" i="11"/>
  <c r="A15" i="11"/>
  <c r="A14" i="11"/>
  <c r="C7" i="11"/>
  <c r="E6" i="11"/>
  <c r="D6" i="11"/>
  <c r="C6" i="11"/>
  <c r="E5" i="11"/>
  <c r="D5" i="11"/>
  <c r="C5" i="11"/>
  <c r="B84" i="10"/>
  <c r="D84" i="10"/>
  <c r="C84" i="10"/>
  <c r="B78" i="10"/>
  <c r="D78" i="10"/>
  <c r="C78" i="10"/>
  <c r="B72" i="10"/>
  <c r="D72" i="10"/>
  <c r="C72" i="10"/>
  <c r="B66" i="10"/>
  <c r="D66" i="10"/>
  <c r="C66" i="10"/>
  <c r="B60" i="10"/>
  <c r="D60" i="10"/>
  <c r="C60" i="10"/>
  <c r="B54" i="10"/>
  <c r="D54" i="10"/>
  <c r="C54" i="10"/>
  <c r="B48" i="10"/>
  <c r="D48" i="10"/>
  <c r="C48" i="10"/>
  <c r="B36" i="10"/>
  <c r="D36" i="10"/>
  <c r="C36" i="10"/>
  <c r="C32" i="10"/>
  <c r="B25" i="10"/>
  <c r="B26" i="10"/>
  <c r="B6" i="10"/>
  <c r="C26" i="10"/>
  <c r="C25" i="10"/>
  <c r="A19" i="10"/>
  <c r="A18" i="10"/>
  <c r="A17" i="10"/>
  <c r="A16" i="10"/>
  <c r="A15" i="10"/>
  <c r="A14" i="10"/>
  <c r="C7" i="10"/>
  <c r="E6" i="10"/>
  <c r="D6" i="10"/>
  <c r="C6" i="10"/>
  <c r="E5" i="10"/>
  <c r="D5" i="10"/>
  <c r="C5" i="10"/>
  <c r="B84" i="9"/>
  <c r="D84" i="9"/>
  <c r="C84" i="9"/>
  <c r="B78" i="9"/>
  <c r="D78" i="9"/>
  <c r="C78" i="9"/>
  <c r="B72" i="9"/>
  <c r="D72" i="9"/>
  <c r="C72" i="9"/>
  <c r="B66" i="9"/>
  <c r="D66" i="9"/>
  <c r="C66" i="9"/>
  <c r="B60" i="9"/>
  <c r="D60" i="9"/>
  <c r="C60" i="9"/>
  <c r="B54" i="9"/>
  <c r="D54" i="9"/>
  <c r="C54" i="9"/>
  <c r="B48" i="9"/>
  <c r="D48" i="9"/>
  <c r="C48" i="9"/>
  <c r="B36" i="9"/>
  <c r="D36" i="9"/>
  <c r="C36" i="9"/>
  <c r="C32" i="9"/>
  <c r="B25" i="9"/>
  <c r="B26" i="9"/>
  <c r="B6" i="9"/>
  <c r="C26" i="9"/>
  <c r="C25" i="9"/>
  <c r="A19" i="9"/>
  <c r="A18" i="9"/>
  <c r="A17" i="9"/>
  <c r="A16" i="9"/>
  <c r="A15" i="9"/>
  <c r="A14" i="9"/>
  <c r="C7" i="9"/>
  <c r="E6" i="9"/>
  <c r="D6" i="9"/>
  <c r="C6" i="9"/>
  <c r="E5" i="9"/>
  <c r="D5" i="9"/>
  <c r="C5" i="9"/>
  <c r="B84" i="7"/>
  <c r="D84" i="7"/>
  <c r="C84" i="7"/>
  <c r="B78" i="7"/>
  <c r="D78" i="7"/>
  <c r="C78" i="7"/>
  <c r="B72" i="7"/>
  <c r="D72" i="7"/>
  <c r="C72" i="7"/>
  <c r="B66" i="7"/>
  <c r="D66" i="7"/>
  <c r="C66" i="7"/>
  <c r="B60" i="7"/>
  <c r="D60" i="7"/>
  <c r="C60" i="7"/>
  <c r="B54" i="7"/>
  <c r="D54" i="7"/>
  <c r="C54" i="7"/>
  <c r="B48" i="7"/>
  <c r="D48" i="7"/>
  <c r="C48" i="7"/>
  <c r="B36" i="7"/>
  <c r="D36" i="7"/>
  <c r="C36" i="7"/>
  <c r="C32" i="7"/>
  <c r="B25" i="7"/>
  <c r="B26" i="7"/>
  <c r="B6" i="7"/>
  <c r="C26" i="7"/>
  <c r="C25" i="7"/>
  <c r="A19" i="7"/>
  <c r="A18" i="7"/>
  <c r="A17" i="7"/>
  <c r="A16" i="7"/>
  <c r="A15" i="7"/>
  <c r="A14" i="7"/>
  <c r="C7" i="7"/>
  <c r="E6" i="7"/>
  <c r="D6" i="7"/>
  <c r="C6" i="7"/>
  <c r="E5" i="7"/>
  <c r="D5" i="7"/>
  <c r="C5" i="7"/>
  <c r="B102" i="6"/>
  <c r="D102" i="6"/>
  <c r="C102" i="6"/>
  <c r="B94" i="6"/>
  <c r="D94" i="6"/>
  <c r="C94" i="6"/>
  <c r="D87" i="6"/>
  <c r="C87" i="6"/>
  <c r="D77" i="6"/>
  <c r="C77" i="6"/>
  <c r="D69" i="6"/>
  <c r="C69" i="6"/>
  <c r="D61" i="6"/>
  <c r="C61" i="6"/>
  <c r="D51" i="6"/>
  <c r="C51" i="6"/>
  <c r="D36" i="6"/>
  <c r="C36" i="6"/>
  <c r="C32" i="6"/>
  <c r="C26" i="6"/>
  <c r="C25" i="6"/>
  <c r="A19" i="6"/>
  <c r="A18" i="6"/>
  <c r="A17" i="6"/>
  <c r="A16" i="6"/>
  <c r="A15" i="6"/>
  <c r="A14" i="6"/>
  <c r="C7" i="6"/>
  <c r="E6" i="6"/>
  <c r="D6" i="6"/>
  <c r="C6" i="6"/>
  <c r="E5" i="6"/>
  <c r="D5" i="6"/>
  <c r="C5" i="6"/>
  <c r="B153" i="5"/>
  <c r="D153" i="5"/>
  <c r="C153" i="5"/>
  <c r="B139" i="5"/>
  <c r="D139" i="5"/>
  <c r="C139" i="5"/>
  <c r="D131" i="5"/>
  <c r="C131" i="5"/>
  <c r="D103" i="5"/>
  <c r="C103" i="5"/>
  <c r="D84" i="5"/>
  <c r="C84" i="5"/>
  <c r="D64" i="5"/>
  <c r="C64" i="5"/>
  <c r="D51" i="5"/>
  <c r="C51" i="5"/>
  <c r="D37" i="5"/>
  <c r="C37" i="5"/>
  <c r="C33" i="5"/>
  <c r="C27" i="5"/>
  <c r="C26" i="5"/>
  <c r="A19" i="5"/>
  <c r="A18" i="5"/>
  <c r="A17" i="5"/>
  <c r="A16" i="5"/>
  <c r="A15" i="5"/>
  <c r="A14" i="5"/>
  <c r="C7" i="5"/>
  <c r="E6" i="5"/>
  <c r="D6" i="5"/>
  <c r="C6" i="5"/>
  <c r="E5" i="5"/>
  <c r="D5" i="5"/>
  <c r="C5" i="5"/>
  <c r="E6" i="1"/>
  <c r="E4" i="1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B36" i="3"/>
  <c r="B116" i="3"/>
  <c r="C116" i="3"/>
  <c r="D116" i="3"/>
  <c r="B102" i="3"/>
  <c r="C102" i="3"/>
  <c r="D102" i="3"/>
  <c r="B77" i="3"/>
  <c r="C77" i="3"/>
  <c r="D77" i="3"/>
  <c r="C36" i="3"/>
  <c r="D36" i="3"/>
  <c r="B136" i="4"/>
  <c r="B125" i="4"/>
  <c r="C125" i="4"/>
  <c r="C136" i="4"/>
  <c r="C101" i="4"/>
  <c r="D101" i="4"/>
  <c r="C87" i="4"/>
  <c r="D87" i="4"/>
  <c r="C68" i="4"/>
  <c r="D68" i="4"/>
  <c r="D55" i="4"/>
  <c r="C55" i="4"/>
  <c r="D36" i="4"/>
  <c r="C36" i="4"/>
  <c r="D115" i="4"/>
  <c r="C115" i="4"/>
  <c r="E6" i="4"/>
  <c r="E5" i="4"/>
  <c r="D136" i="4"/>
  <c r="D125" i="4"/>
  <c r="D6" i="4"/>
  <c r="D5" i="4"/>
  <c r="B50" i="3"/>
  <c r="B62" i="3"/>
  <c r="D5" i="3"/>
  <c r="E5" i="3"/>
  <c r="C32" i="4"/>
  <c r="C26" i="4"/>
  <c r="C25" i="4"/>
  <c r="A19" i="4"/>
  <c r="A18" i="4"/>
  <c r="A17" i="4"/>
  <c r="A16" i="4"/>
  <c r="A15" i="4"/>
  <c r="A14" i="4"/>
  <c r="C7" i="4"/>
  <c r="C6" i="4"/>
  <c r="C5" i="4"/>
  <c r="D50" i="3"/>
  <c r="C50" i="3"/>
  <c r="D62" i="3"/>
  <c r="C62" i="3"/>
  <c r="A19" i="3"/>
  <c r="A18" i="3"/>
  <c r="A17" i="3"/>
  <c r="A16" i="3"/>
  <c r="A15" i="3"/>
  <c r="A14" i="3"/>
  <c r="B140" i="3"/>
  <c r="C140" i="3"/>
  <c r="B129" i="3"/>
  <c r="C129" i="3"/>
  <c r="D129" i="3"/>
  <c r="B25" i="3"/>
  <c r="B26" i="3"/>
  <c r="B6" i="3"/>
  <c r="E6" i="3"/>
  <c r="D6" i="3"/>
  <c r="C7" i="3"/>
  <c r="C6" i="3"/>
  <c r="C5" i="3"/>
  <c r="C32" i="3"/>
  <c r="D140" i="3"/>
  <c r="C25" i="3"/>
  <c r="C26" i="3"/>
  <c r="B11" i="1"/>
  <c r="B6" i="2"/>
  <c r="B5" i="2"/>
  <c r="B4" i="2"/>
</calcChain>
</file>

<file path=xl/sharedStrings.xml><?xml version="1.0" encoding="utf-8"?>
<sst xmlns="http://schemas.openxmlformats.org/spreadsheetml/2006/main" count="991" uniqueCount="255">
  <si>
    <t>Monthly Income</t>
  </si>
  <si>
    <t>Item</t>
  </si>
  <si>
    <t>Amount</t>
  </si>
  <si>
    <t>Monthly Expenses</t>
  </si>
  <si>
    <t>Electric</t>
  </si>
  <si>
    <t>Gas</t>
  </si>
  <si>
    <t>Groceries</t>
  </si>
  <si>
    <t>Car payment</t>
  </si>
  <si>
    <t>% of Income Spent</t>
  </si>
  <si>
    <t>Budget</t>
  </si>
  <si>
    <t>CHART DATA</t>
  </si>
  <si>
    <t>Mortgage</t>
  </si>
  <si>
    <t>Rent</t>
  </si>
  <si>
    <t>Entertainment</t>
  </si>
  <si>
    <t>Do Space</t>
  </si>
  <si>
    <t>HOAs</t>
  </si>
  <si>
    <t>Cox Internet</t>
  </si>
  <si>
    <t>Dr Pepper</t>
  </si>
  <si>
    <t>Bills</t>
  </si>
  <si>
    <t>Anti Anns</t>
  </si>
  <si>
    <t>Sun Tan City</t>
  </si>
  <si>
    <t>Estimated Yearly Savings</t>
  </si>
  <si>
    <t>BILLS</t>
  </si>
  <si>
    <t>GAS</t>
  </si>
  <si>
    <t>GROCERIES</t>
  </si>
  <si>
    <t>ENTERTAINMENT</t>
  </si>
  <si>
    <t>Income 1</t>
  </si>
  <si>
    <t>INCOME 1</t>
  </si>
  <si>
    <t>INCOME 2</t>
  </si>
  <si>
    <t>January 2016</t>
  </si>
  <si>
    <t>Category</t>
  </si>
  <si>
    <t>Current</t>
  </si>
  <si>
    <t>Balance</t>
  </si>
  <si>
    <t>OVERALL EXPENSES</t>
  </si>
  <si>
    <t>OVERALL INCOME</t>
  </si>
  <si>
    <t>Income 2</t>
  </si>
  <si>
    <t>Expected</t>
  </si>
  <si>
    <t>SAVINGS</t>
  </si>
  <si>
    <t>Michaels</t>
  </si>
  <si>
    <t>All</t>
  </si>
  <si>
    <t>TOTALS</t>
  </si>
  <si>
    <t>Expenses</t>
  </si>
  <si>
    <t>Income</t>
  </si>
  <si>
    <t>Savings</t>
  </si>
  <si>
    <t>Overview</t>
  </si>
  <si>
    <t>Details</t>
  </si>
  <si>
    <t>Hyvee</t>
  </si>
  <si>
    <t>Lennys</t>
  </si>
  <si>
    <t>Gandolfos Deli</t>
  </si>
  <si>
    <t>Jersey Mikes</t>
  </si>
  <si>
    <t>Pie Five</t>
  </si>
  <si>
    <t>Starbucks</t>
  </si>
  <si>
    <t>Parking</t>
  </si>
  <si>
    <t>Target</t>
  </si>
  <si>
    <t>Cheesecake Factory</t>
  </si>
  <si>
    <t>Vaun Maur tights</t>
  </si>
  <si>
    <t>Falafel</t>
  </si>
  <si>
    <t>UNO Food Court</t>
  </si>
  <si>
    <t>Lighthouse</t>
  </si>
  <si>
    <t>Runza</t>
  </si>
  <si>
    <t>Romeos</t>
  </si>
  <si>
    <t>Sarah Last Item</t>
  </si>
  <si>
    <t>Checks For Todd</t>
  </si>
  <si>
    <t>Todd Last Item</t>
  </si>
  <si>
    <t>Canes 1/21</t>
  </si>
  <si>
    <t>Canes 1/7</t>
  </si>
  <si>
    <t>Insurance For Apt.</t>
  </si>
  <si>
    <t>15-Jan SV</t>
  </si>
  <si>
    <t>04-Jan SF</t>
  </si>
  <si>
    <t>08-Jan MOO</t>
  </si>
  <si>
    <t>08-Jan VM</t>
  </si>
  <si>
    <t>Out To Eat Food</t>
  </si>
  <si>
    <t>Personal Care</t>
  </si>
  <si>
    <t>OTE FOOD</t>
  </si>
  <si>
    <t>PERSONAL CARE</t>
  </si>
  <si>
    <t>Sarah Shoes</t>
  </si>
  <si>
    <t>04-Jan T</t>
  </si>
  <si>
    <t>11-Jan T</t>
  </si>
  <si>
    <t>17-Jan S</t>
  </si>
  <si>
    <t>21-Jan S</t>
  </si>
  <si>
    <t>22-Jan T</t>
  </si>
  <si>
    <t>Romeos 1/25</t>
  </si>
  <si>
    <t>Canes</t>
  </si>
  <si>
    <t>22-Jan VM</t>
  </si>
  <si>
    <t>Claires</t>
  </si>
  <si>
    <t>Lowes</t>
  </si>
  <si>
    <t>Panera</t>
  </si>
  <si>
    <t>Bookstore</t>
  </si>
  <si>
    <t>Return Old Navy</t>
  </si>
  <si>
    <t>Nails</t>
  </si>
  <si>
    <t>Wohlners</t>
  </si>
  <si>
    <t>31-Jan S</t>
  </si>
  <si>
    <t>Juice Stop</t>
  </si>
  <si>
    <t>Walmart</t>
  </si>
  <si>
    <t>25-Jan MOO</t>
  </si>
  <si>
    <t>29-Jan SV</t>
  </si>
  <si>
    <t>February 2016</t>
  </si>
  <si>
    <t>05-Feb VM</t>
  </si>
  <si>
    <t>01-Feb SF</t>
  </si>
  <si>
    <t>Unexpected</t>
  </si>
  <si>
    <t>_</t>
  </si>
  <si>
    <t>Estimated Yearly Income</t>
  </si>
  <si>
    <t>Estimated Yearly Expenses</t>
  </si>
  <si>
    <t>Estimated Monthly Income</t>
  </si>
  <si>
    <t>Estimated Monthly Expenses</t>
  </si>
  <si>
    <t>Estimated Monthly Savings</t>
  </si>
  <si>
    <t>Actual 2016 Income</t>
  </si>
  <si>
    <t>Actual 2016 Expenses</t>
  </si>
  <si>
    <t>Actual 2016 Savings</t>
  </si>
  <si>
    <t>SF Income</t>
  </si>
  <si>
    <t>MOO Income</t>
  </si>
  <si>
    <t>SV Income</t>
  </si>
  <si>
    <t>VM Income</t>
  </si>
  <si>
    <t>ND Income</t>
  </si>
  <si>
    <t>Income Source</t>
  </si>
  <si>
    <t>01-Feb T</t>
  </si>
  <si>
    <t>`</t>
  </si>
  <si>
    <t>JCPenny</t>
  </si>
  <si>
    <t>09-Feb S</t>
  </si>
  <si>
    <t>UNO</t>
  </si>
  <si>
    <t>Candyopolis</t>
  </si>
  <si>
    <t>Aeropostle</t>
  </si>
  <si>
    <t>Bakers</t>
  </si>
  <si>
    <t>19-Feb VM</t>
  </si>
  <si>
    <t>Von Maur (work)</t>
  </si>
  <si>
    <t>Yonkers (work)</t>
  </si>
  <si>
    <t>10-Feb MOO</t>
  </si>
  <si>
    <t>Symbis</t>
  </si>
  <si>
    <t>Humira</t>
  </si>
  <si>
    <t>12-Feb SV</t>
  </si>
  <si>
    <t>Dex Rent</t>
  </si>
  <si>
    <t>La Mesa (v-day)</t>
  </si>
  <si>
    <t>16-Feb S</t>
  </si>
  <si>
    <t>16-Feb T</t>
  </si>
  <si>
    <t>R Income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</si>
  <si>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</si>
  <si>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</si>
  <si>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</si>
  <si>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</si>
  <si>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</si>
  <si>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</si>
  <si>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</si>
  <si>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</si>
  <si>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</si>
  <si>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</si>
  <si>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</si>
  <si>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</si>
  <si>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25-Feb MOO</t>
  </si>
  <si>
    <t>25-Feb T</t>
  </si>
  <si>
    <t>20-Feb S</t>
  </si>
  <si>
    <t>Von Maur tights</t>
  </si>
  <si>
    <t>23-Feb Poshmark</t>
  </si>
  <si>
    <t>OPPD S</t>
  </si>
  <si>
    <t>25-Feb S</t>
  </si>
  <si>
    <t>Walmart (flud)</t>
  </si>
  <si>
    <t>VM Birks (flud)</t>
  </si>
  <si>
    <t>Run Shoes (flud)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</si>
  <si>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</si>
  <si>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</si>
  <si>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</si>
  <si>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</si>
  <si>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</si>
  <si>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</si>
  <si>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</si>
  <si>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</si>
  <si>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</si>
  <si>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</si>
  <si>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Poshmark</t>
  </si>
  <si>
    <t>Target (flood)</t>
  </si>
  <si>
    <t xml:space="preserve">03/02 S </t>
  </si>
  <si>
    <t>Tanning</t>
  </si>
  <si>
    <t>VM 03/04</t>
  </si>
  <si>
    <t>nails</t>
  </si>
  <si>
    <t>target (flood)</t>
  </si>
  <si>
    <t>Finishline (flood)</t>
  </si>
  <si>
    <t>TJ MAXX (flood)</t>
  </si>
  <si>
    <t>03/07 S</t>
  </si>
  <si>
    <t>Famous Footwear</t>
  </si>
  <si>
    <t>Hair</t>
  </si>
  <si>
    <t>Target (Meds)</t>
  </si>
  <si>
    <t>Beauty Brands (Flood)</t>
  </si>
  <si>
    <t>Sonic</t>
  </si>
  <si>
    <t>29-Feb SV</t>
  </si>
  <si>
    <t>SF 3/1</t>
  </si>
  <si>
    <t>Dexter Rent</t>
  </si>
  <si>
    <t>03/04 T</t>
  </si>
  <si>
    <t>Meter Park</t>
  </si>
  <si>
    <t>Juan Taco</t>
  </si>
  <si>
    <t>MOO 3/10</t>
  </si>
  <si>
    <t>MOO 3/11 (Bonus)</t>
  </si>
  <si>
    <t>Wohlners (dp)</t>
  </si>
  <si>
    <t>IRS Tax Return 3/11</t>
  </si>
  <si>
    <t>HOURLY</t>
  </si>
  <si>
    <t>SALARY</t>
  </si>
  <si>
    <t>Yearly Pay</t>
  </si>
  <si>
    <t>// Before Taxes</t>
  </si>
  <si>
    <t>Hourly Rate</t>
  </si>
  <si>
    <t>MONTHLY PAY CALCULATOR</t>
  </si>
  <si>
    <t>Total Pay Per Month</t>
  </si>
  <si>
    <t>Withheld</t>
  </si>
  <si>
    <t>Est. Yearly</t>
  </si>
  <si>
    <t>Est. Hourly</t>
  </si>
  <si>
    <t>Hours Per Week</t>
  </si>
  <si>
    <t>Estimated Monthly Incomes</t>
  </si>
  <si>
    <t>State Tax Teturn</t>
  </si>
  <si>
    <t>Cold Stone</t>
  </si>
  <si>
    <t>03/21 T</t>
  </si>
  <si>
    <t>Walgreens</t>
  </si>
  <si>
    <t>MOO 3/25</t>
  </si>
  <si>
    <t>03/14 T</t>
  </si>
  <si>
    <t>SV 3/15</t>
  </si>
  <si>
    <t>Out Of Budget Expenses</t>
  </si>
  <si>
    <t>Out Of Budget</t>
  </si>
  <si>
    <t>// After Taxes</t>
  </si>
  <si>
    <t>MCLAREN CALCULATOR</t>
  </si>
  <si>
    <t>Price</t>
  </si>
  <si>
    <t>Taxes</t>
  </si>
  <si>
    <t>Leftover</t>
  </si>
  <si>
    <t>Time Until Purchase</t>
  </si>
  <si>
    <t>Years</t>
  </si>
  <si>
    <t>Months</t>
  </si>
  <si>
    <t>in Savings after purchase</t>
  </si>
  <si>
    <t>// Desired Amount to remain</t>
  </si>
  <si>
    <t>Summary (After Taxes)</t>
  </si>
  <si>
    <t>March - PS4 - Todd</t>
  </si>
  <si>
    <t>Maintenance</t>
  </si>
  <si>
    <t>target</t>
  </si>
  <si>
    <t>STOP Class</t>
  </si>
  <si>
    <t>poshmark</t>
  </si>
  <si>
    <t>walmart</t>
  </si>
  <si>
    <t>jersey mikes</t>
  </si>
  <si>
    <t>03/21 S</t>
  </si>
  <si>
    <t>aromas</t>
  </si>
  <si>
    <t>NFM (Flood)</t>
  </si>
  <si>
    <t xml:space="preserve">target </t>
  </si>
  <si>
    <t>OPPD</t>
  </si>
  <si>
    <t>hyvee</t>
  </si>
  <si>
    <t>04/03 S</t>
  </si>
  <si>
    <t>VM 04/01</t>
  </si>
  <si>
    <t>SV 3/31</t>
  </si>
  <si>
    <t>Playstation</t>
  </si>
  <si>
    <t>04/01 T</t>
  </si>
  <si>
    <t>SF 04/01</t>
  </si>
  <si>
    <t>Eric Gift</t>
  </si>
  <si>
    <t>Olive Garden</t>
  </si>
  <si>
    <t>Lease Break</t>
  </si>
  <si>
    <t>Rent + Easter$$</t>
  </si>
  <si>
    <t>04/08 S</t>
  </si>
  <si>
    <t>Prarie Life StUp</t>
  </si>
  <si>
    <t>Subway</t>
  </si>
  <si>
    <t>Dad W Gift</t>
  </si>
  <si>
    <t>Soaps</t>
  </si>
  <si>
    <t>Dollar Tree</t>
  </si>
  <si>
    <t>MOO 04/08</t>
  </si>
  <si>
    <t>04/11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</si>
</sst>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&quot;$&quot;#,##0"/>
    <numFmt numFmtId="166" formatCode="0.0"/>
  </numFmts>
  <fonts count="25" x14ac:knownFonts="1">
    <font>
      <b/>
      <sz val="12"/>
      <color theme="3" tint="0.39991454817346722"/>
      <name val="Trebuchet MS"/>
      <family val="2"/>
      <scheme val="minor"/>
    </font>
    <font>
      <b/>
      <sz val="18"/>
      <color theme="3"/>
      <name val="Trebuchet MS"/>
      <family val="2"/>
      <scheme val="minor"/>
    </font>
    <font>
      <sz val="12"/>
      <color theme="0"/>
      <name val="Trebuchet MS"/>
      <family val="2"/>
      <scheme val="minor"/>
    </font>
    <font>
      <b/>
      <sz val="14"/>
      <color theme="4"/>
      <name val="Trebuchet MS"/>
      <family val="2"/>
      <scheme val="minor"/>
    </font>
    <font>
      <b/>
      <sz val="18"/>
      <color theme="3"/>
      <name val="Trebuchet MS"/>
      <family val="2"/>
      <scheme val="major"/>
    </font>
    <font>
      <b/>
      <sz val="12"/>
      <color theme="4"/>
      <name val="Trebuchet MS"/>
      <family val="2"/>
      <scheme val="major"/>
    </font>
    <font>
      <b/>
      <sz val="12"/>
      <color theme="3" tint="0.39991454817346722"/>
      <name val="Trebuchet MS"/>
      <family val="2"/>
      <scheme val="major"/>
    </font>
    <font>
      <b/>
      <sz val="29"/>
      <color theme="3"/>
      <name val="Trebuchet MS"/>
      <family val="2"/>
      <scheme val="major"/>
    </font>
    <font>
      <sz val="12"/>
      <name val="Trebuchet MS"/>
      <family val="2"/>
      <scheme val="minor"/>
    </font>
    <font>
      <b/>
      <sz val="8"/>
      <name val="Trebuchet MS"/>
      <family val="2"/>
      <scheme val="minor"/>
    </font>
    <font>
      <b/>
      <sz val="16"/>
      <color theme="3" tint="0.39991454817346722"/>
      <name val="Trebuchet MS"/>
      <family val="2"/>
      <scheme val="minor"/>
    </font>
    <font>
      <b/>
      <sz val="16"/>
      <color theme="5"/>
      <name val="Trebuchet MS"/>
      <family val="2"/>
      <scheme val="minor"/>
    </font>
    <font>
      <b/>
      <sz val="12"/>
      <color theme="5"/>
      <name val="Trebuchet MS"/>
      <family val="2"/>
      <scheme val="minor"/>
    </font>
    <font>
      <b/>
      <sz val="16"/>
      <color theme="1"/>
      <name val="Trebuchet MS"/>
      <family val="2"/>
      <scheme val="minor"/>
    </font>
    <font>
      <b/>
      <sz val="16"/>
      <color theme="3" tint="0.39991454817346722"/>
      <name val="Trebuchet MS"/>
      <family val="2"/>
      <scheme val="major"/>
    </font>
    <font>
      <b/>
      <u/>
      <sz val="12"/>
      <color theme="10"/>
      <name val="Trebuchet MS"/>
      <family val="2"/>
      <scheme val="minor"/>
    </font>
    <font>
      <b/>
      <u/>
      <sz val="12"/>
      <color theme="11"/>
      <name val="Trebuchet MS"/>
      <family val="2"/>
      <scheme val="minor"/>
    </font>
    <font>
      <b/>
      <sz val="20"/>
      <color theme="0"/>
      <name val="Trebuchet MS"/>
      <family val="2"/>
      <scheme val="minor"/>
    </font>
    <font>
      <b/>
      <sz val="16"/>
      <color rgb="FFFF0000"/>
      <name val="Trebuchet MS"/>
      <family val="2"/>
      <scheme val="minor"/>
    </font>
    <font>
      <b/>
      <sz val="20"/>
      <color theme="3"/>
      <name val="Trebuchet MS"/>
      <family val="2"/>
      <scheme val="major"/>
    </font>
    <font>
      <b/>
      <sz val="14"/>
      <color rgb="FF6D92A0"/>
      <name val="Trebuchet MS"/>
      <scheme val="minor"/>
    </font>
    <font>
      <b/>
      <sz val="12"/>
      <color theme="1"/>
      <name val="Trebuchet MS"/>
      <family val="2"/>
      <scheme val="major"/>
    </font>
    <font>
      <b/>
      <sz val="1"/>
      <color theme="3" tint="0.39991454817346722"/>
      <name val="Trebuchet MS"/>
      <family val="2"/>
      <scheme val="minor"/>
    </font>
    <font>
      <b/>
      <sz val="14"/>
      <color rgb="FFC00000"/>
      <name val="Trebuchet MS"/>
      <scheme val="minor"/>
    </font>
    <font>
      <b/>
      <sz val="12"/>
      <color theme="3" tint="0.39997558519241921"/>
      <name val="Trebuchet MS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0C22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/>
    <xf numFmtId="0" fontId="7" fillId="0" borderId="0" applyNumberFormat="0" applyFill="0" applyAlignment="0" applyProtection="0"/>
    <xf numFmtId="0" fontId="4" fillId="0" borderId="0" applyNumberFormat="0" applyFill="0" applyProtection="0">
      <alignment horizontal="left"/>
    </xf>
    <xf numFmtId="0" fontId="1" fillId="0" borderId="0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1">
    <xf numFmtId="0" fontId="0" fillId="0" borderId="0" xfId="0"/>
    <xf numFmtId="0" fontId="4" fillId="0" borderId="0" xfId="2">
      <alignment horizontal="left"/>
    </xf>
    <xf numFmtId="9" fontId="2" fillId="0" borderId="0" xfId="0" applyNumberFormat="1" applyFont="1"/>
    <xf numFmtId="9" fontId="3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1" applyFont="1" applyAlignment="1">
      <alignment horizontal="left"/>
    </xf>
    <xf numFmtId="9" fontId="8" fillId="0" borderId="0" xfId="0" applyNumberFormat="1" applyFont="1"/>
    <xf numFmtId="0" fontId="6" fillId="0" borderId="0" xfId="0" applyFont="1" applyFill="1"/>
    <xf numFmtId="0" fontId="11" fillId="0" borderId="0" xfId="0" applyNumberFormat="1" applyFont="1"/>
    <xf numFmtId="0" fontId="12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" fontId="12" fillId="0" borderId="0" xfId="0" applyNumberFormat="1" applyFont="1"/>
    <xf numFmtId="0" fontId="13" fillId="0" borderId="0" xfId="0" applyNumberFormat="1" applyFont="1"/>
    <xf numFmtId="164" fontId="13" fillId="0" borderId="0" xfId="0" applyNumberFormat="1" applyFont="1" applyAlignment="1">
      <alignment horizontal="left"/>
    </xf>
    <xf numFmtId="16" fontId="0" fillId="0" borderId="0" xfId="0" applyNumberFormat="1" applyAlignment="1">
      <alignment horizontal="left"/>
    </xf>
    <xf numFmtId="49" fontId="13" fillId="0" borderId="0" xfId="0" applyNumberFormat="1" applyFont="1"/>
    <xf numFmtId="0" fontId="14" fillId="0" borderId="0" xfId="0" applyFont="1"/>
    <xf numFmtId="0" fontId="10" fillId="0" borderId="0" xfId="0" applyFont="1"/>
    <xf numFmtId="164" fontId="10" fillId="0" borderId="0" xfId="0" applyNumberFormat="1" applyFont="1" applyAlignment="1">
      <alignment horizontal="left"/>
    </xf>
    <xf numFmtId="0" fontId="14" fillId="0" borderId="0" xfId="0" applyFont="1" applyFill="1"/>
    <xf numFmtId="0" fontId="0" fillId="2" borderId="0" xfId="0" applyFill="1"/>
    <xf numFmtId="49" fontId="17" fillId="2" borderId="0" xfId="0" applyNumberFormat="1" applyFont="1" applyFill="1"/>
    <xf numFmtId="164" fontId="10" fillId="0" borderId="0" xfId="0" applyNumberFormat="1" applyFont="1"/>
    <xf numFmtId="164" fontId="13" fillId="0" borderId="0" xfId="0" applyNumberFormat="1" applyFont="1" applyAlignment="1">
      <alignment horizontal="right"/>
    </xf>
    <xf numFmtId="0" fontId="10" fillId="0" borderId="1" xfId="0" applyFont="1" applyFill="1" applyBorder="1"/>
    <xf numFmtId="164" fontId="10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164" fontId="6" fillId="0" borderId="0" xfId="0" applyNumberFormat="1" applyFont="1" applyAlignment="1">
      <alignment horizontal="left"/>
    </xf>
    <xf numFmtId="16" fontId="6" fillId="0" borderId="0" xfId="0" applyNumberFormat="1" applyFont="1"/>
    <xf numFmtId="0" fontId="18" fillId="0" borderId="0" xfId="0" applyFont="1"/>
    <xf numFmtId="0" fontId="19" fillId="0" borderId="0" xfId="2" applyFont="1">
      <alignment horizontal="left"/>
    </xf>
    <xf numFmtId="165" fontId="20" fillId="0" borderId="0" xfId="0" applyNumberFormat="1" applyFont="1" applyAlignment="1">
      <alignment horizontal="left"/>
    </xf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2" xfId="0" applyBorder="1"/>
    <xf numFmtId="0" fontId="21" fillId="0" borderId="2" xfId="0" applyFont="1" applyBorder="1" applyAlignment="1">
      <alignment horizontal="center"/>
    </xf>
    <xf numFmtId="10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0" fontId="20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20" fillId="0" borderId="3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 indent="7"/>
    </xf>
    <xf numFmtId="0" fontId="21" fillId="0" borderId="4" xfId="0" applyFont="1" applyBorder="1" applyAlignment="1">
      <alignment horizontal="center"/>
    </xf>
    <xf numFmtId="165" fontId="20" fillId="0" borderId="5" xfId="0" applyNumberFormat="1" applyFont="1" applyBorder="1" applyAlignment="1">
      <alignment horizontal="left"/>
    </xf>
    <xf numFmtId="0" fontId="0" fillId="0" borderId="0" xfId="0" applyBorder="1"/>
    <xf numFmtId="164" fontId="20" fillId="0" borderId="0" xfId="0" applyNumberFormat="1" applyFont="1" applyBorder="1" applyAlignment="1">
      <alignment horizontal="center"/>
    </xf>
    <xf numFmtId="165" fontId="20" fillId="0" borderId="8" xfId="0" applyNumberFormat="1" applyFont="1" applyBorder="1" applyAlignment="1">
      <alignment horizontal="left"/>
    </xf>
    <xf numFmtId="165" fontId="20" fillId="0" borderId="9" xfId="0" applyNumberFormat="1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0" fillId="0" borderId="7" xfId="0" applyBorder="1"/>
    <xf numFmtId="165" fontId="20" fillId="0" borderId="4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2" fillId="0" borderId="5" xfId="0" applyFont="1" applyBorder="1"/>
    <xf numFmtId="165" fontId="20" fillId="0" borderId="0" xfId="0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5" fontId="20" fillId="0" borderId="6" xfId="0" applyNumberFormat="1" applyFont="1" applyBorder="1" applyAlignment="1">
      <alignment horizontal="left"/>
    </xf>
    <xf numFmtId="165" fontId="20" fillId="0" borderId="7" xfId="0" applyNumberFormat="1" applyFont="1" applyBorder="1" applyAlignment="1">
      <alignment horizontal="left"/>
    </xf>
    <xf numFmtId="166" fontId="20" fillId="0" borderId="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left"/>
    </xf>
    <xf numFmtId="0" fontId="18" fillId="0" borderId="0" xfId="0" applyNumberFormat="1" applyFont="1"/>
  </cellXfs>
  <cellStyles count="6">
    <cellStyle name="Followed Hyperlink" xfId="5" builtinId="9" hidden="1"/>
    <cellStyle name="Heading 1" xfId="2" builtinId="16" customBuiltin="1"/>
    <cellStyle name="Heading 2" xfId="3" builtinId="17" customBuiltin="1"/>
    <cellStyle name="Hyperlink" xfId="4" builtinId="8" hidden="1"/>
    <cellStyle name="Normal" xfId="0" builtinId="0" customBuiltin="1"/>
    <cellStyle name="Title" xfId="1" builtinId="15" customBuiltin="1"/>
  </cellStyles>
  <dxfs count="580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rgb="FF6D92A0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font>
        <strike val="0"/>
        <outline val="0"/>
        <shadow val="0"/>
        <u val="none"/>
        <vertAlign val="baseline"/>
        <sz val="16"/>
        <color rgb="FFFF0000"/>
        <name val="Trebuchet MS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</font>
    </dxf>
    <dxf>
      <font>
        <strike val="0"/>
        <outline val="0"/>
        <shadow val="0"/>
        <u val="none"/>
        <vertAlign val="baseline"/>
        <sz val="16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6D92A0"/>
        <name val="Trebuchet MS"/>
        <scheme val="minor"/>
      </font>
      <numFmt numFmtId="165" formatCode="&quot;$&quot;#,##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3" tint="0.39991454817346722"/>
        <name val="Trebuchet MS"/>
        <scheme val="major"/>
      </font>
    </dxf>
    <dxf>
      <numFmt numFmtId="164" formatCode="&quot;$&quot;#,##0.00"/>
      <alignment horizontal="left" vertical="bottom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4"/>
        <name val="Trebuchet MS"/>
        <scheme val="major"/>
      </font>
    </dxf>
    <dxf>
      <font>
        <color theme="4"/>
      </font>
    </dxf>
    <dxf>
      <font>
        <b/>
        <i val="0"/>
        <color theme="3" tint="0.39991454817346722"/>
      </font>
    </dxf>
  </dxfs>
  <tableStyles count="1" defaultTableStyle="TableStyleMedium2" defaultPivotStyle="PivotStyleLight16">
    <tableStyle name="BudgetTable" pivot="0" count="2">
      <tableStyleElement type="wholeTable" dxfId="579"/>
      <tableStyleElement type="headerRow" dxfId="578"/>
    </tableStyle>
  </tableStyles>
  <colors>
    <mruColors>
      <color rgb="FF6D92A0"/>
      <color rgb="FF0396A6"/>
      <color rgb="FF90C226"/>
      <color rgb="FF7AA5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03679653679654"/>
          <c:y val="0.0461361014994233"/>
          <c:w val="0.835497835497836"/>
          <c:h val="0.89042675893887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explosion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dPt>
          <c:val>
            <c:numRef>
              <c:f>'Chart Data'!$B$4:$B$5</c:f>
              <c:numCache>
                <c:formatCode>0%</c:formatCode>
                <c:ptCount val="2"/>
                <c:pt idx="0">
                  <c:v>0.376355517754625</c:v>
                </c:pt>
                <c:pt idx="1">
                  <c:v>0.623644482245375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2346960</xdr:colOff>
      <xdr:row>10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Income" displayName="Income" ref="B13:C15" headerRowDxfId="577">
  <autoFilter ref="B13:C15">
    <filterColumn colId="0" hiddenButton="1"/>
    <filterColumn colId="1" hiddenButton="1"/>
  </autoFilter>
  <sortState ref="B14:C15">
    <sortCondition descending="1" ref="C13:C15"/>
  </sortState>
  <tableColumns count="2">
    <tableColumn id="1" name="Item" totalsRowLabel="Total"/>
    <tableColumn id="2" name="Amount" totalsRowFunction="sum" dataDxfId="576"/>
  </tableColumns>
  <tableStyleInfo name="BudgetTable" showFirstColumn="0" showLastColumn="0" showRowStripes="1" showColumnStripes="0"/>
</table>
</file>

<file path=xl/tables/table2.xml><?xml version="1.0" encoding="utf-8"?>
<table xmlns="http://schemas.openxmlformats.org/spreadsheetml/2006/main" id="2" name="Expenses" displayName="Expenses" ref="B18:C25" totalsRowShown="0" headerRowDxfId="575" headerRowCellStyle="Normal">
  <autoFilter ref="B18:C25">
    <filterColumn colId="0" hiddenButton="1"/>
    <filterColumn colId="1" hiddenButton="1"/>
  </autoFilter>
  <sortState ref="B19:C25">
    <sortCondition descending="1" ref="C18:C25"/>
  </sortState>
  <tableColumns count="2">
    <tableColumn id="1" name="Item"/>
    <tableColumn id="2" name="Amount" dataDxfId="574"/>
  </tableColumns>
  <tableStyleInfo name="BudgetTable" showFirstColumn="0" showLastColumn="0" showRowStripes="1" showColumnStripes="0"/>
</table>
</file>

<file path=xl/tables/table3.xml><?xml version="1.0" encoding="utf-8"?>
<table xmlns="http://schemas.openxmlformats.org/spreadsheetml/2006/main" id="3" name="Bills" displayName="Bills" ref="B28:C35" totalsRowShown="0" headerRowDxfId="573" headerRowCellStyle="Normal">
  <autoFilter ref="B28:C35">
    <filterColumn colId="0" hiddenButton="1"/>
    <filterColumn colId="1" hiddenButton="1"/>
  </autoFilter>
  <sortState ref="B31:C37">
    <sortCondition descending="1" ref="C18:C25"/>
  </sortState>
  <tableColumns count="2">
    <tableColumn id="1" name="Item"/>
    <tableColumn id="2" name="Amount" dataDxfId="572"/>
  </tableColumns>
  <tableStyleInfo name="BudgetTable" showFirstColumn="0" showLastColumn="0" showRowStripes="1" showColumnStripes="0"/>
</table>
</file>

<file path=xl/tables/table4.xml><?xml version="1.0" encoding="utf-8"?>
<table xmlns="http://schemas.openxmlformats.org/spreadsheetml/2006/main" id="150" name="Table149151" displayName="Table149151" ref="E13:G19" totalsRowShown="0">
  <autoFilter ref="E13:G19">
    <filterColumn colId="0" hiddenButton="1"/>
    <filterColumn colId="1" hiddenButton="1"/>
  </autoFilter>
  <tableColumns count="3">
    <tableColumn id="1" name="Income Source" dataDxfId="571"/>
    <tableColumn id="2" name="`" dataDxfId="570"/>
    <tableColumn id="3" name="Amount" dataDxfId="569"/>
  </tableColumns>
  <tableStyleInfo name="BudgetTable" showFirstColumn="0" showLastColumn="0" showRowStripes="1" showColumnStripes="0"/>
</table>
</file>

<file path=xl/tables/table5.xml><?xml version="1.0" encoding="utf-8"?>
<table xmlns="http://schemas.openxmlformats.org/spreadsheetml/2006/main" id="148" name="OOBExpenses" displayName="OOBExpenses" ref="B38:C41" totalsRowShown="0" headerRowDxfId="568" headerRowCellStyle="Normal">
  <autoFilter ref="B38:C41"/>
  <sortState ref="B38:C44">
    <sortCondition descending="1" ref="C18:C25"/>
  </sortState>
  <tableColumns count="2">
    <tableColumn id="1" name="Item"/>
    <tableColumn id="2" name="Amount" dataDxfId="567"/>
  </tableColumns>
  <tableStyleInfo name="BudgetTable" showFirstColumn="0" showLastColumn="0" showRowStripes="1" showColumnStripes="0"/>
</table>
</file>

<file path=xl/tables/table6.xml><?xml version="1.0" encoding="utf-8"?>
<table xmlns="http://schemas.openxmlformats.org/spreadsheetml/2006/main" id="6" name="BillsJan16" displayName="BillsJan16" ref="A37:B46" totalsRowShown="0" headerRowDxfId="566" headerRowCellStyle="Normal">
  <autoFilter ref="A37:B46">
    <filterColumn colId="0" hiddenButton="1"/>
    <filterColumn colId="1" hiddenButton="1"/>
  </autoFilter>
  <tableColumns count="2">
    <tableColumn id="1" name="Item"/>
    <tableColumn id="2" name="Amount" dataDxfId="565"/>
  </tableColumns>
  <tableStyleInfo name="BudgetTable" showFirstColumn="0" showLastColumn="0" showRowStripes="1" showColumnStripes="0"/>
</table>
</file>

<file path=xl/tables/table7.xml><?xml version="1.0" encoding="utf-8"?>
<table xmlns="http://schemas.openxmlformats.org/spreadsheetml/2006/main" id="7" name="GasJan16" displayName="GasJan16" ref="A51:B58" totalsRowShown="0" headerRowDxfId="564" headerRowCellStyle="Normal">
  <autoFilter ref="A51:B58">
    <filterColumn colId="0" hiddenButton="1"/>
    <filterColumn colId="1" hiddenButton="1"/>
  </autoFilter>
  <tableColumns count="2">
    <tableColumn id="1" name="Item"/>
    <tableColumn id="2" name="Amount" dataDxfId="563"/>
  </tableColumns>
  <tableStyleInfo name="BudgetTable" showFirstColumn="0" showLastColumn="0" showRowStripes="1" showColumnStripes="0"/>
</table>
</file>

<file path=xl/tables/table8.xml><?xml version="1.0" encoding="utf-8"?>
<table xmlns="http://schemas.openxmlformats.org/spreadsheetml/2006/main" id="8" name="GroceriesJan16" displayName="GroceriesJan16" ref="A63:B73" totalsRowShown="0" headerRowDxfId="562" headerRowCellStyle="Normal">
  <autoFilter ref="A63:B73">
    <filterColumn colId="0" hiddenButton="1"/>
    <filterColumn colId="1" hiddenButton="1"/>
  </autoFilter>
  <tableColumns count="2">
    <tableColumn id="1" name="Item"/>
    <tableColumn id="2" name="Amount" dataDxfId="561"/>
  </tableColumns>
  <tableStyleInfo name="BudgetTable" showFirstColumn="0" showLastColumn="0" showRowStripes="1" showColumnStripes="0"/>
</table>
</file>

<file path=xl/tables/table9.xml><?xml version="1.0" encoding="utf-8"?>
<table xmlns="http://schemas.openxmlformats.org/spreadsheetml/2006/main" id="11" name="EntertainmentJan16" displayName="EntertainmentJan16" ref="A117:B125" totalsRowShown="0" headerRowDxfId="560" headerRowCellStyle="Normal">
  <autoFilter ref="A117:B125">
    <filterColumn colId="0" hiddenButton="1"/>
    <filterColumn colId="1" hiddenButton="1"/>
  </autoFilter>
  <tableColumns count="2">
    <tableColumn id="1" name="Item"/>
    <tableColumn id="2" name="Amount" dataDxfId="559"/>
  </tableColumns>
  <tableStyleInfo name="BudgetTable" showFirstColumn="0" showLastColumn="0" showRowStripes="1" showColumnStripes="0"/>
</table>
</file>

<file path=xl/tables/table10.xml><?xml version="1.0" encoding="utf-8"?>
<table xmlns="http://schemas.openxmlformats.org/spreadsheetml/2006/main" id="12" name="Income1Jan16" displayName="Income1Jan16" ref="A130:B136" totalsRowShown="0" headerRowDxfId="558" headerRowCellStyle="Normal">
  <autoFilter ref="A130:B136">
    <filterColumn colId="0" hiddenButton="1"/>
    <filterColumn colId="1" hiddenButton="1"/>
  </autoFilter>
  <tableColumns count="2">
    <tableColumn id="1" name="Item"/>
    <tableColumn id="2" name="Amount" dataDxfId="557"/>
  </tableColumns>
  <tableStyleInfo name="BudgetTable" showFirstColumn="0" showLastColumn="0" showRowStripes="1" showColumnStripes="0"/>
</table>
</file>

<file path=xl/tables/table11.xml><?xml version="1.0" encoding="utf-8"?>
<table xmlns="http://schemas.openxmlformats.org/spreadsheetml/2006/main" id="13" name="Income2Jan16" displayName="Income2Jan16" ref="A141:B144" totalsRowShown="0" headerRowDxfId="556" headerRowCellStyle="Normal">
  <autoFilter ref="A141:B144">
    <filterColumn colId="0" hiddenButton="1"/>
    <filterColumn colId="1" hiddenButton="1"/>
  </autoFilter>
  <tableColumns count="2">
    <tableColumn id="1" name="Item"/>
    <tableColumn id="2" name="Amount" dataDxfId="555"/>
  </tableColumns>
  <tableStyleInfo name="BudgetTable" showFirstColumn="0" showLastColumn="0" showRowStripes="1" showColumnStripes="0"/>
</table>
</file>

<file path=xl/tables/table12.xml><?xml version="1.0" encoding="utf-8"?>
<table xmlns="http://schemas.openxmlformats.org/spreadsheetml/2006/main" id="15" name="ExpensesJan16" displayName="ExpensesJan16" ref="A13:E19" totalsRowShown="0" headerRowDxfId="554" dataDxfId="553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5:D11">
    <sortCondition descending="1" ref="D4:D11"/>
  </sortState>
  <tableColumns count="5">
    <tableColumn id="1" name="Category" dataDxfId="552"/>
    <tableColumn id="2" name="Current" dataDxfId="551"/>
    <tableColumn id="4" name="Budget" dataDxfId="550">
      <calculatedColumnFormula>'Monthly Plan'!C19</calculatedColumnFormula>
    </tableColumn>
    <tableColumn id="5" name="Balance" dataDxfId="549">
      <calculatedColumnFormula>ExpensesJan16[[#This Row],[Budget]]-ExpensesJan16[[#This Row],[Current]]</calculatedColumnFormula>
    </tableColumn>
    <tableColumn id="3" name="_" dataDxfId="548">
      <calculatedColumnFormula>IF(ExpensesJan16[[#This Row],[Balance]] &lt; 0,"OVER","")</calculatedColumnFormula>
    </tableColumn>
  </tableColumns>
  <tableStyleInfo name="BudgetTable" showFirstColumn="0" showLastColumn="0" showRowStripes="1" showColumnStripes="0"/>
</table>
</file>

<file path=xl/tables/table13.xml><?xml version="1.0" encoding="utf-8"?>
<table xmlns="http://schemas.openxmlformats.org/spreadsheetml/2006/main" id="16" name="IncomeJan16" displayName="IncomeJan16" ref="A24:C26" totalsRowShown="0" headerRowDxfId="547" dataDxfId="546" headerRowCellStyle="Normal">
  <autoFilter ref="A24:C26">
    <filterColumn colId="0" hiddenButton="1"/>
    <filterColumn colId="1" hiddenButton="1"/>
    <filterColumn colId="2" hiddenButton="1"/>
  </autoFilter>
  <sortState ref="A13:D19">
    <sortCondition descending="1" ref="D4:D11"/>
  </sortState>
  <tableColumns count="3">
    <tableColumn id="1" name="Category" dataDxfId="545"/>
    <tableColumn id="2" name="Current" dataDxfId="544"/>
    <tableColumn id="4" name="Expected" dataDxfId="543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.xml><?xml version="1.0" encoding="utf-8"?>
<table xmlns="http://schemas.openxmlformats.org/spreadsheetml/2006/main" id="17" name="SavingsJan16" displayName="SavingsJan16" ref="A31:C32" totalsRowShown="0" headerRowDxfId="542" dataDxfId="541" headerRowCellStyle="Normal">
  <autoFilter ref="A31:C32">
    <filterColumn colId="0" hiddenButton="1"/>
    <filterColumn colId="1" hiddenButton="1"/>
    <filterColumn colId="2" hiddenButton="1"/>
  </autoFilter>
  <sortState ref="A19:D25">
    <sortCondition descending="1" ref="D4:D11"/>
  </sortState>
  <tableColumns count="3">
    <tableColumn id="1" name="Category" dataDxfId="540"/>
    <tableColumn id="2" name="Current" dataDxfId="539">
      <calculatedColumnFormula>TotalIncomeJan16-TotalExpensesJan16</calculatedColumnFormula>
    </tableColumn>
    <tableColumn id="4" name="Expected" dataDxfId="538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5.xml><?xml version="1.0" encoding="utf-8"?>
<table xmlns="http://schemas.openxmlformats.org/spreadsheetml/2006/main" id="4" name="ExpensesJan165" displayName="ExpensesJan165" ref="A4:C7" totalsRowShown="0" headerRowDxfId="537" dataDxfId="536" headerRowCellStyle="Normal">
  <autoFilter ref="A4:C7">
    <filterColumn colId="0" hiddenButton="1"/>
    <filterColumn colId="1" hiddenButton="1"/>
    <filterColumn colId="2" hiddenButton="1"/>
  </autoFilter>
  <sortState ref="A9:D15">
    <sortCondition descending="1" ref="D4:D11"/>
  </sortState>
  <tableColumns count="3">
    <tableColumn id="1" name="Category" dataDxfId="535"/>
    <tableColumn id="2" name="Current" dataDxfId="534"/>
    <tableColumn id="4" name="Expected" dataDxfId="533"/>
  </tableColumns>
  <tableStyleInfo name="BudgetTable" showFirstColumn="0" showLastColumn="0" showRowStripes="1" showColumnStripes="0"/>
</table>
</file>

<file path=xl/tables/table16.xml><?xml version="1.0" encoding="utf-8"?>
<table xmlns="http://schemas.openxmlformats.org/spreadsheetml/2006/main" id="5" name="OTEFoodJan16" displayName="OTEFoodJan16" ref="A78:B98" totalsRowShown="0" headerRowDxfId="532" headerRowCellStyle="Normal">
  <autoFilter ref="A78:B98">
    <filterColumn colId="0" hiddenButton="1"/>
    <filterColumn colId="1" hiddenButton="1"/>
  </autoFilter>
  <tableColumns count="2">
    <tableColumn id="1" name="Item"/>
    <tableColumn id="2" name="Amount" dataDxfId="531"/>
  </tableColumns>
  <tableStyleInfo name="BudgetTable" showFirstColumn="0" showLastColumn="0" showRowStripes="1" showColumnStripes="0"/>
</table>
</file>

<file path=xl/tables/table17.xml><?xml version="1.0" encoding="utf-8"?>
<table xmlns="http://schemas.openxmlformats.org/spreadsheetml/2006/main" id="10" name="PersonalCareJan16" displayName="PersonalCareJan16" ref="A103:B112" totalsRowShown="0" headerRowDxfId="530" headerRowCellStyle="Normal">
  <autoFilter ref="A103:B112">
    <filterColumn colId="0" hiddenButton="1"/>
    <filterColumn colId="1" hiddenButton="1"/>
  </autoFilter>
  <tableColumns count="2">
    <tableColumn id="1" name="Item"/>
    <tableColumn id="2" name="Amount" dataDxfId="529"/>
  </tableColumns>
  <tableStyleInfo name="BudgetTable" showFirstColumn="0" showLastColumn="0" showRowStripes="1" showColumnStripes="0"/>
</table>
</file>

<file path=xl/tables/table18.xml><?xml version="1.0" encoding="utf-8"?>
<table xmlns="http://schemas.openxmlformats.org/spreadsheetml/2006/main" id="9" name="BillsTable" displayName="BillsTable" ref="A37:B51" totalsRowShown="0" headerRowDxfId="528" headerRowCellStyle="Normal">
  <autoFilter ref="A37:B51">
    <filterColumn colId="0" hiddenButton="1"/>
    <filterColumn colId="1" hiddenButton="1"/>
  </autoFilter>
  <tableColumns count="2">
    <tableColumn id="1" name="Item"/>
    <tableColumn id="2" name="Amount" dataDxfId="527"/>
  </tableColumns>
  <tableStyleInfo name="BudgetTable" showFirstColumn="0" showLastColumn="0" showRowStripes="1" showColumnStripes="0"/>
</table>
</file>

<file path=xl/tables/table19.xml><?xml version="1.0" encoding="utf-8"?>
<table xmlns="http://schemas.openxmlformats.org/spreadsheetml/2006/main" id="14" name="Gas" displayName="Gas" ref="A56:B64" totalsRowShown="0" headerRowDxfId="526" headerRowCellStyle="Normal">
  <autoFilter ref="A56:B64">
    <filterColumn colId="0" hiddenButton="1"/>
    <filterColumn colId="1" hiddenButton="1"/>
  </autoFilter>
  <tableColumns count="2">
    <tableColumn id="1" name="Item"/>
    <tableColumn id="2" name="Amount" dataDxfId="525"/>
  </tableColumns>
  <tableStyleInfo name="BudgetTable" showFirstColumn="0" showLastColumn="0" showRowStripes="1" showColumnStripes="0"/>
</table>
</file>

<file path=xl/tables/table20.xml><?xml version="1.0" encoding="utf-8"?>
<table xmlns="http://schemas.openxmlformats.org/spreadsheetml/2006/main" id="18" name="Groceries" displayName="Groceries" ref="A69:B83" totalsRowShown="0" headerRowDxfId="524" headerRowCellStyle="Normal">
  <autoFilter ref="A69:B83">
    <filterColumn colId="0" hiddenButton="1"/>
    <filterColumn colId="1" hiddenButton="1"/>
  </autoFilter>
  <tableColumns count="2">
    <tableColumn id="1" name="Item"/>
    <tableColumn id="2" name="Amount" dataDxfId="523"/>
  </tableColumns>
  <tableStyleInfo name="BudgetTable" showFirstColumn="0" showLastColumn="0" showRowStripes="1" showColumnStripes="0"/>
</table>
</file>

<file path=xl/tables/table21.xml><?xml version="1.0" encoding="utf-8"?>
<table xmlns="http://schemas.openxmlformats.org/spreadsheetml/2006/main" id="19" name="Entertainment" displayName="Entertainment" ref="A116:B121" totalsRowShown="0" headerRowDxfId="522" headerRowCellStyle="Normal">
  <autoFilter ref="A116:B121">
    <filterColumn colId="0" hiddenButton="1"/>
    <filterColumn colId="1" hiddenButton="1"/>
  </autoFilter>
  <tableColumns count="2">
    <tableColumn id="1" name="Item"/>
    <tableColumn id="2" name="Amount" dataDxfId="521"/>
  </tableColumns>
  <tableStyleInfo name="BudgetTable" showFirstColumn="0" showLastColumn="0" showRowStripes="1" showColumnStripes="0"/>
</table>
</file>

<file path=xl/tables/table22.xml><?xml version="1.0" encoding="utf-8"?>
<table xmlns="http://schemas.openxmlformats.org/spreadsheetml/2006/main" id="20" name="Income1" displayName="Income1" ref="A126:B132" totalsRowShown="0" headerRowDxfId="520" headerRowCellStyle="Normal">
  <autoFilter ref="A126:B132">
    <filterColumn colId="0" hiddenButton="1"/>
    <filterColumn colId="1" hiddenButton="1"/>
  </autoFilter>
  <tableColumns count="2">
    <tableColumn id="1" name="Item"/>
    <tableColumn id="2" name="Amount" dataDxfId="519"/>
  </tableColumns>
  <tableStyleInfo name="BudgetTable" showFirstColumn="0" showLastColumn="0" showRowStripes="1" showColumnStripes="0"/>
</table>
</file>

<file path=xl/tables/table23.xml><?xml version="1.0" encoding="utf-8"?>
<table xmlns="http://schemas.openxmlformats.org/spreadsheetml/2006/main" id="21" name="Income2" displayName="Income2" ref="A137:B141" totalsRowShown="0" headerRowDxfId="518" headerRowCellStyle="Normal">
  <autoFilter ref="A137:B141">
    <filterColumn colId="0" hiddenButton="1"/>
    <filterColumn colId="1" hiddenButton="1"/>
  </autoFilter>
  <tableColumns count="2">
    <tableColumn id="1" name="Item"/>
    <tableColumn id="2" name="Amount" dataDxfId="517"/>
  </tableColumns>
  <tableStyleInfo name="BudgetTable" showFirstColumn="0" showLastColumn="0" showRowStripes="1" showColumnStripes="0"/>
</table>
</file>

<file path=xl/tables/table24.xml><?xml version="1.0" encoding="utf-8"?>
<table xmlns="http://schemas.openxmlformats.org/spreadsheetml/2006/main" id="22" name="OverallExpenses" displayName="OverallExpenses" ref="A13:E19" totalsRowShown="0" headerRowDxfId="516" dataDxfId="515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514">
      <calculatedColumnFormula>'Monthly Plan'!B19</calculatedColumnFormula>
    </tableColumn>
    <tableColumn id="2" name="Current" dataDxfId="513"/>
    <tableColumn id="4" name="Budget" dataDxfId="512">
      <calculatedColumnFormula>'Monthly Plan'!C19</calculatedColumnFormula>
    </tableColumn>
    <tableColumn id="5" name="Balance" dataDxfId="511">
      <calculatedColumnFormula>OverallExpenses[[#This Row],[Budget]]-OverallExpenses[[#This Row],[Current]]</calculatedColumnFormula>
    </tableColumn>
    <tableColumn id="3" name="_" dataDxfId="510">
      <calculatedColumnFormula>IF(OverallExpenses[[#This Row],[Balance]] &lt; 0,"OVER","")</calculatedColumnFormula>
    </tableColumn>
  </tableColumns>
  <tableStyleInfo name="BudgetTable" showFirstColumn="0" showLastColumn="0" showRowStripes="1" showColumnStripes="0"/>
</table>
</file>

<file path=xl/tables/table25.xml><?xml version="1.0" encoding="utf-8"?>
<table xmlns="http://schemas.openxmlformats.org/spreadsheetml/2006/main" id="23" name="OverallIncome" displayName="OverallIncome" ref="A24:C26" totalsRowShown="0" headerRowDxfId="509" dataDxfId="508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507"/>
    <tableColumn id="2" name="Current" dataDxfId="506"/>
    <tableColumn id="4" name="Expected" dataDxfId="505">
      <calculatedColumnFormula>'Monthly Plan'!C14</calculatedColumnFormula>
    </tableColumn>
  </tableColumns>
  <tableStyleInfo name="BudgetTable" showFirstColumn="0" showLastColumn="0" showRowStripes="1" showColumnStripes="0"/>
</table>
</file>

<file path=xl/tables/table26.xml><?xml version="1.0" encoding="utf-8"?>
<table xmlns="http://schemas.openxmlformats.org/spreadsheetml/2006/main" id="24" name="Savings" displayName="Savings" ref="A31:C32" totalsRowShown="0" headerRowDxfId="504" dataDxfId="503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502"/>
    <tableColumn id="2" name="Current" dataDxfId="501">
      <calculatedColumnFormula>TotalIncomeJan16-TotalExpensesJan16</calculatedColumnFormula>
    </tableColumn>
    <tableColumn id="4" name="Expected" dataDxfId="500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27.xml><?xml version="1.0" encoding="utf-8"?>
<table xmlns="http://schemas.openxmlformats.org/spreadsheetml/2006/main" id="25" name="ExpensesJan16526" displayName="ExpensesJan16526" ref="A4:C7" totalsRowShown="0" headerRowDxfId="499" dataDxfId="498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97"/>
    <tableColumn id="2" name="Current" dataDxfId="496"/>
    <tableColumn id="4" name="Expected" dataDxfId="495"/>
  </tableColumns>
  <tableStyleInfo name="BudgetTable" showFirstColumn="0" showLastColumn="0" showRowStripes="1" showColumnStripes="0"/>
</table>
</file>

<file path=xl/tables/table28.xml><?xml version="1.0" encoding="utf-8"?>
<table xmlns="http://schemas.openxmlformats.org/spreadsheetml/2006/main" id="26" name="OTEFood" displayName="OTEFood" ref="A88:B97" totalsRowShown="0" headerRowDxfId="494" headerRowCellStyle="Normal">
  <autoFilter ref="A88:B97">
    <filterColumn colId="0" hiddenButton="1"/>
    <filterColumn colId="1" hiddenButton="1"/>
  </autoFilter>
  <tableColumns count="2">
    <tableColumn id="1" name="Item"/>
    <tableColumn id="2" name="Amount" dataDxfId="493"/>
  </tableColumns>
  <tableStyleInfo name="BudgetTable" showFirstColumn="0" showLastColumn="0" showRowStripes="1" showColumnStripes="0"/>
</table>
</file>

<file path=xl/tables/table29.xml><?xml version="1.0" encoding="utf-8"?>
<table xmlns="http://schemas.openxmlformats.org/spreadsheetml/2006/main" id="27" name="PersonalCare" displayName="PersonalCare" ref="A102:B111" totalsRowShown="0" headerRowDxfId="492" headerRowCellStyle="Normal">
  <autoFilter ref="A102:B111">
    <filterColumn colId="0" hiddenButton="1"/>
    <filterColumn colId="1" hiddenButton="1"/>
  </autoFilter>
  <tableColumns count="2">
    <tableColumn id="1" name="Item"/>
    <tableColumn id="2" name="Amount" dataDxfId="491"/>
  </tableColumns>
  <tableStyleInfo name="BudgetTable" showFirstColumn="0" showLastColumn="0" showRowStripes="1" showColumnStripes="0"/>
</table>
</file>

<file path=xl/tables/table30.xml><?xml version="1.0" encoding="utf-8"?>
<table xmlns="http://schemas.openxmlformats.org/spreadsheetml/2006/main" id="28" name="BillsTable29" displayName="BillsTable29" ref="A38:B47" totalsRowShown="0" headerRowDxfId="490" headerRowCellStyle="Normal">
  <autoFilter ref="A38:B47"/>
  <tableColumns count="2">
    <tableColumn id="1" name="Item"/>
    <tableColumn id="2" name="Amount" dataDxfId="489"/>
  </tableColumns>
  <tableStyleInfo name="BudgetTable" showFirstColumn="0" showLastColumn="0" showRowStripes="1" showColumnStripes="0"/>
</table>
</file>

<file path=xl/tables/table31.xml><?xml version="1.0" encoding="utf-8"?>
<table xmlns="http://schemas.openxmlformats.org/spreadsheetml/2006/main" id="29" name="Gas_30" displayName="Gas_30" ref="A52:B60" totalsRowShown="0" headerRowDxfId="488" headerRowCellStyle="Normal">
  <autoFilter ref="A52:B60"/>
  <tableColumns count="2">
    <tableColumn id="1" name="Item"/>
    <tableColumn id="2" name="Amount" dataDxfId="487"/>
  </tableColumns>
  <tableStyleInfo name="BudgetTable" showFirstColumn="0" showLastColumn="0" showRowStripes="1" showColumnStripes="0"/>
</table>
</file>

<file path=xl/tables/table32.xml><?xml version="1.0" encoding="utf-8"?>
<table xmlns="http://schemas.openxmlformats.org/spreadsheetml/2006/main" id="30" name="Groceries31" displayName="Groceries31" ref="A65:B80" totalsRowShown="0" headerRowDxfId="486" headerRowCellStyle="Normal">
  <autoFilter ref="A65:B80"/>
  <tableColumns count="2">
    <tableColumn id="1" name="Item"/>
    <tableColumn id="2" name="Amount" dataDxfId="485"/>
  </tableColumns>
  <tableStyleInfo name="BudgetTable" showFirstColumn="0" showLastColumn="0" showRowStripes="1" showColumnStripes="0"/>
</table>
</file>

<file path=xl/tables/table33.xml><?xml version="1.0" encoding="utf-8"?>
<table xmlns="http://schemas.openxmlformats.org/spreadsheetml/2006/main" id="31" name="Entertainment32" displayName="Entertainment32" ref="A132:B135" totalsRowShown="0" headerRowDxfId="484" headerRowCellStyle="Normal">
  <autoFilter ref="A132:B135"/>
  <tableColumns count="2">
    <tableColumn id="1" name="Item"/>
    <tableColumn id="2" name="Amount" dataDxfId="483">
      <calculatedColumnFormula>6+4+10+8+10+6+7+2+18+8+16+8</calculatedColumnFormula>
    </tableColumn>
  </tableColumns>
  <tableStyleInfo name="BudgetTable" showFirstColumn="0" showLastColumn="0" showRowStripes="1" showColumnStripes="0"/>
</table>
</file>

<file path=xl/tables/table34.xml><?xml version="1.0" encoding="utf-8"?>
<table xmlns="http://schemas.openxmlformats.org/spreadsheetml/2006/main" id="32" name="Income133" displayName="Income133" ref="A140:B149" totalsRowShown="0" headerRowDxfId="482" headerRowCellStyle="Normal">
  <autoFilter ref="A140:B149"/>
  <tableColumns count="2">
    <tableColumn id="1" name="Item"/>
    <tableColumn id="2" name="Amount" dataDxfId="481"/>
  </tableColumns>
  <tableStyleInfo name="BudgetTable" showFirstColumn="0" showLastColumn="0" showRowStripes="1" showColumnStripes="0"/>
</table>
</file>

<file path=xl/tables/table35.xml><?xml version="1.0" encoding="utf-8"?>
<table xmlns="http://schemas.openxmlformats.org/spreadsheetml/2006/main" id="33" name="Income234" displayName="Income234" ref="A154:B160" totalsRowShown="0" headerRowDxfId="480" headerRowCellStyle="Normal">
  <autoFilter ref="A154:B160"/>
  <tableColumns count="2">
    <tableColumn id="1" name="Item"/>
    <tableColumn id="2" name="Amount" dataDxfId="479"/>
  </tableColumns>
  <tableStyleInfo name="BudgetTable" showFirstColumn="0" showLastColumn="0" showRowStripes="1" showColumnStripes="0"/>
</table>
</file>

<file path=xl/tables/table36.xml><?xml version="1.0" encoding="utf-8"?>
<table xmlns="http://schemas.openxmlformats.org/spreadsheetml/2006/main" id="34" name="OverallExpenses35" displayName="OverallExpenses35" ref="A13:E20" totalsRowShown="0" headerRowDxfId="478" dataDxfId="477" headerRowCellStyle="Normal">
  <autoFilter ref="A13:E20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76">
      <calculatedColumnFormula>'Monthly Plan'!B19</calculatedColumnFormula>
    </tableColumn>
    <tableColumn id="2" name="Current" dataDxfId="475"/>
    <tableColumn id="4" name="Budget" dataDxfId="474">
      <calculatedColumnFormula>'Monthly Plan'!C19</calculatedColumnFormula>
    </tableColumn>
    <tableColumn id="5" name="Balance" dataDxfId="473">
      <calculatedColumnFormula>OverallExpenses35[[#This Row],[Budget]]-OverallExpenses35[[#This Row],[Current]]</calculatedColumnFormula>
    </tableColumn>
    <tableColumn id="3" name="_" dataDxfId="472">
      <calculatedColumnFormula>IF(OverallExpenses35[[#This Row],[Balance]] &lt; 0,"OVER","")</calculatedColumnFormula>
    </tableColumn>
  </tableColumns>
  <tableStyleInfo name="BudgetTable" showFirstColumn="0" showLastColumn="0" showRowStripes="1" showColumnStripes="0"/>
</table>
</file>

<file path=xl/tables/table37.xml><?xml version="1.0" encoding="utf-8"?>
<table xmlns="http://schemas.openxmlformats.org/spreadsheetml/2006/main" id="35" name="OverallIncome36" displayName="OverallIncome36" ref="A25:C27" totalsRowShown="0" headerRowDxfId="471" dataDxfId="470" headerRowCellStyle="Normal">
  <autoFilter ref="A25:C27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69"/>
    <tableColumn id="2" name="Current" dataDxfId="468"/>
    <tableColumn id="4" name="Expected" dataDxfId="467">
      <calculatedColumnFormula>'Monthly Plan'!C14</calculatedColumnFormula>
    </tableColumn>
  </tableColumns>
  <tableStyleInfo name="BudgetTable" showFirstColumn="0" showLastColumn="0" showRowStripes="1" showColumnStripes="0"/>
</table>
</file>

<file path=xl/tables/table38.xml><?xml version="1.0" encoding="utf-8"?>
<table xmlns="http://schemas.openxmlformats.org/spreadsheetml/2006/main" id="36" name="Savings37" displayName="Savings37" ref="A32:C33" totalsRowShown="0" headerRowDxfId="466" dataDxfId="465" headerRowCellStyle="Normal">
  <autoFilter ref="A32:C33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64"/>
    <tableColumn id="2" name="Current" dataDxfId="463">
      <calculatedColumnFormula>TotalIncomeJan16-TotalExpensesJan16</calculatedColumnFormula>
    </tableColumn>
    <tableColumn id="4" name="Expected" dataDxfId="462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39.xml><?xml version="1.0" encoding="utf-8"?>
<table xmlns="http://schemas.openxmlformats.org/spreadsheetml/2006/main" id="37" name="ExpensesJan1652638" displayName="ExpensesJan1652638" ref="A4:C7" totalsRowShown="0" headerRowDxfId="461" dataDxfId="460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59"/>
    <tableColumn id="2" name="Current" dataDxfId="458"/>
    <tableColumn id="4" name="Expected" dataDxfId="457"/>
  </tableColumns>
  <tableStyleInfo name="BudgetTable" showFirstColumn="0" showLastColumn="0" showRowStripes="1" showColumnStripes="0"/>
</table>
</file>

<file path=xl/tables/table40.xml><?xml version="1.0" encoding="utf-8"?>
<table xmlns="http://schemas.openxmlformats.org/spreadsheetml/2006/main" id="38" name="OTEFood39" displayName="OTEFood39" ref="A85:B99" totalsRowShown="0" headerRowDxfId="456" headerRowCellStyle="Normal">
  <autoFilter ref="A85:B99"/>
  <tableColumns count="2">
    <tableColumn id="1" name="Item"/>
    <tableColumn id="2" name="Amount" dataDxfId="455"/>
  </tableColumns>
  <tableStyleInfo name="BudgetTable" showFirstColumn="0" showLastColumn="0" showRowStripes="1" showColumnStripes="0"/>
</table>
</file>

<file path=xl/tables/table41.xml><?xml version="1.0" encoding="utf-8"?>
<table xmlns="http://schemas.openxmlformats.org/spreadsheetml/2006/main" id="39" name="PersonalCare40" displayName="PersonalCare40" ref="A104:B121" totalsRowShown="0" headerRowDxfId="454" headerRowCellStyle="Normal">
  <autoFilter ref="A104:B121"/>
  <tableColumns count="2">
    <tableColumn id="1" name="Item"/>
    <tableColumn id="2" name="Amount" dataDxfId="453"/>
  </tableColumns>
  <tableStyleInfo name="BudgetTable" showFirstColumn="0" showLastColumn="0" showRowStripes="1" showColumnStripes="0"/>
</table>
</file>

<file path=xl/tables/table42.xml><?xml version="1.0" encoding="utf-8"?>
<table xmlns="http://schemas.openxmlformats.org/spreadsheetml/2006/main" id="149" name="Maintenance" displayName="Maintenance" ref="A126:B127" totalsRowShown="0" headerRowDxfId="452" headerRowCellStyle="Normal">
  <autoFilter ref="A126:B127"/>
  <tableColumns count="2">
    <tableColumn id="1" name="Item"/>
    <tableColumn id="2" name="Amount" dataDxfId="451"/>
  </tableColumns>
  <tableStyleInfo name="BudgetTable" showFirstColumn="0" showLastColumn="0" showRowStripes="1" showColumnStripes="0"/>
</table>
</file>

<file path=xl/tables/table43.xml><?xml version="1.0" encoding="utf-8"?>
<table xmlns="http://schemas.openxmlformats.org/spreadsheetml/2006/main" id="40" name="BillsTable2941" displayName="BillsTable2941" ref="A37:B47" totalsRowShown="0" headerRowDxfId="450" headerRowCellStyle="Normal">
  <autoFilter ref="A37:B47"/>
  <tableColumns count="2">
    <tableColumn id="1" name="Item"/>
    <tableColumn id="2" name="Amount" dataDxfId="449"/>
  </tableColumns>
  <tableStyleInfo name="BudgetTable" showFirstColumn="0" showLastColumn="0" showRowStripes="1" showColumnStripes="0"/>
</table>
</file>

<file path=xl/tables/table44.xml><?xml version="1.0" encoding="utf-8"?>
<table xmlns="http://schemas.openxmlformats.org/spreadsheetml/2006/main" id="41" name="Gas_3042" displayName="Gas_3042" ref="A52:B57" totalsRowShown="0" headerRowDxfId="448" headerRowCellStyle="Normal">
  <autoFilter ref="A52:B57"/>
  <tableColumns count="2">
    <tableColumn id="1" name="Item"/>
    <tableColumn id="2" name="Amount" dataDxfId="447"/>
  </tableColumns>
  <tableStyleInfo name="BudgetTable" showFirstColumn="0" showLastColumn="0" showRowStripes="1" showColumnStripes="0"/>
</table>
</file>

<file path=xl/tables/table45.xml><?xml version="1.0" encoding="utf-8"?>
<table xmlns="http://schemas.openxmlformats.org/spreadsheetml/2006/main" id="42" name="Groceries3143" displayName="Groceries3143" ref="A62:B65" totalsRowShown="0" headerRowDxfId="446" headerRowCellStyle="Normal">
  <autoFilter ref="A62:B65"/>
  <tableColumns count="2">
    <tableColumn id="1" name="Item" dataDxfId="445"/>
    <tableColumn id="2" name="Amount" dataDxfId="444"/>
  </tableColumns>
  <tableStyleInfo name="BudgetTable" showFirstColumn="0" showLastColumn="0" showRowStripes="1" showColumnStripes="0"/>
</table>
</file>

<file path=xl/tables/table46.xml><?xml version="1.0" encoding="utf-8"?>
<table xmlns="http://schemas.openxmlformats.org/spreadsheetml/2006/main" id="43" name="Entertainment3244" displayName="Entertainment3244" ref="A88:B90" totalsRowShown="0" headerRowDxfId="443" headerRowCellStyle="Normal">
  <autoFilter ref="A88:B90"/>
  <tableColumns count="2">
    <tableColumn id="1" name="Item"/>
    <tableColumn id="2" name="Amount" dataDxfId="108">
      <calculatedColumnFormula>8+9+7+6</calculatedColumnFormula>
    </tableColumn>
  </tableColumns>
  <tableStyleInfo name="BudgetTable" showFirstColumn="0" showLastColumn="0" showRowStripes="1" showColumnStripes="0"/>
</table>
</file>

<file path=xl/tables/table47.xml><?xml version="1.0" encoding="utf-8"?>
<table xmlns="http://schemas.openxmlformats.org/spreadsheetml/2006/main" id="44" name="Income13345" displayName="Income13345" ref="A95:B98" totalsRowShown="0" headerRowDxfId="442" headerRowCellStyle="Normal">
  <autoFilter ref="A95:B98"/>
  <tableColumns count="2">
    <tableColumn id="1" name="Item"/>
    <tableColumn id="2" name="Amount" dataDxfId="441"/>
  </tableColumns>
  <tableStyleInfo name="BudgetTable" showFirstColumn="0" showLastColumn="0" showRowStripes="1" showColumnStripes="0"/>
</table>
</file>

<file path=xl/tables/table48.xml><?xml version="1.0" encoding="utf-8"?>
<table xmlns="http://schemas.openxmlformats.org/spreadsheetml/2006/main" id="45" name="Income23446" displayName="Income23446" ref="A103:B106" totalsRowShown="0" headerRowDxfId="440" headerRowCellStyle="Normal">
  <autoFilter ref="A103:B106"/>
  <tableColumns count="2">
    <tableColumn id="1" name="Item"/>
    <tableColumn id="2" name="Amount" dataDxfId="439"/>
  </tableColumns>
  <tableStyleInfo name="BudgetTable" showFirstColumn="0" showLastColumn="0" showRowStripes="1" showColumnStripes="0"/>
</table>
</file>

<file path=xl/tables/table49.xml><?xml version="1.0" encoding="utf-8"?>
<table xmlns="http://schemas.openxmlformats.org/spreadsheetml/2006/main" id="46" name="OverallExpenses3547" displayName="OverallExpenses3547" ref="A13:E19" totalsRowShown="0" headerRowDxfId="438" dataDxfId="437" headerRowCellStyle="Normal">
  <autoFilter ref="A13:E19">
    <filterColumn colId="0" hiddenButton="1"/>
    <filterColumn colId="1" hiddenButton="1"/>
    <filterColumn colId="2" hiddenButton="1"/>
    <filterColumn colId="3" hiddenButton="1"/>
    <filterColumn colId="4" hiddenButton="1"/>
  </autoFilter>
  <sortState ref="A14:D20">
    <sortCondition descending="1" ref="D4:D11"/>
  </sortState>
  <tableColumns count="5">
    <tableColumn id="1" name="Category" dataDxfId="436">
      <calculatedColumnFormula>'Monthly Plan'!B19</calculatedColumnFormula>
    </tableColumn>
    <tableColumn id="2" name="Current" dataDxfId="435"/>
    <tableColumn id="4" name="Budget" dataDxfId="434">
      <calculatedColumnFormula>'Monthly Plan'!C19</calculatedColumnFormula>
    </tableColumn>
    <tableColumn id="5" name="Balance" dataDxfId="433">
      <calculatedColumnFormula>OverallExpenses3547[[#This Row],[Budget]]-OverallExpenses3547[[#This Row],[Current]]</calculatedColumnFormula>
    </tableColumn>
    <tableColumn id="3" name="_" dataDxfId="432">
      <calculatedColumnFormula>IF(OverallExpenses3547[[#This Row],[Balance]] &lt; 0,"OVER","")</calculatedColumnFormula>
    </tableColumn>
  </tableColumns>
  <tableStyleInfo name="BudgetTable" showFirstColumn="0" showLastColumn="0" showRowStripes="1" showColumnStripes="0"/>
</table>
</file>

<file path=xl/tables/table50.xml><?xml version="1.0" encoding="utf-8"?>
<table xmlns="http://schemas.openxmlformats.org/spreadsheetml/2006/main" id="47" name="OverallIncome3648" displayName="OverallIncome3648" ref="A24:C26" totalsRowShown="0" headerRowDxfId="431" dataDxfId="430" headerRowCellStyle="Normal">
  <autoFilter ref="A24:C26">
    <filterColumn colId="0" hiddenButton="1"/>
    <filterColumn colId="1" hiddenButton="1"/>
    <filterColumn colId="2" hiddenButton="1"/>
  </autoFilter>
  <sortState ref="A25:D31">
    <sortCondition descending="1" ref="D4:D11"/>
  </sortState>
  <tableColumns count="3">
    <tableColumn id="1" name="Category" dataDxfId="429"/>
    <tableColumn id="2" name="Current" dataDxfId="428"/>
    <tableColumn id="4" name="Expected" dataDxfId="427">
      <calculatedColumnFormula>'Monthly Plan'!C14</calculatedColumnFormula>
    </tableColumn>
  </tableColumns>
  <tableStyleInfo name="BudgetTable" showFirstColumn="0" showLastColumn="0" showRowStripes="1" showColumnStripes="0"/>
</table>
</file>

<file path=xl/tables/table51.xml><?xml version="1.0" encoding="utf-8"?>
<table xmlns="http://schemas.openxmlformats.org/spreadsheetml/2006/main" id="48" name="Savings3749" displayName="Savings3749" ref="A31:C32" totalsRowShown="0" headerRowDxfId="426" dataDxfId="425" headerRowCellStyle="Normal">
  <autoFilter ref="A31:C32">
    <filterColumn colId="0" hiddenButton="1"/>
    <filterColumn colId="1" hiddenButton="1"/>
    <filterColumn colId="2" hiddenButton="1"/>
  </autoFilter>
  <sortState ref="A32:D38">
    <sortCondition descending="1" ref="D4:D11"/>
  </sortState>
  <tableColumns count="3">
    <tableColumn id="1" name="Category" dataDxfId="424"/>
    <tableColumn id="2" name="Current" dataDxfId="423">
      <calculatedColumnFormula>TotalIncomeJan16-TotalExpensesJan16</calculatedColumnFormula>
    </tableColumn>
    <tableColumn id="4" name="Expected" dataDxfId="422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52.xml><?xml version="1.0" encoding="utf-8"?>
<table xmlns="http://schemas.openxmlformats.org/spreadsheetml/2006/main" id="49" name="ExpensesJan165263850" displayName="ExpensesJan165263850" ref="A4:C7" totalsRowShown="0" headerRowDxfId="421" dataDxfId="420" headerRowCellStyle="Normal">
  <autoFilter ref="A4:C7">
    <filterColumn colId="0" hiddenButton="1"/>
    <filterColumn colId="1" hiddenButton="1"/>
    <filterColumn colId="2" hiddenButton="1"/>
  </autoFilter>
  <sortState ref="A5:D11">
    <sortCondition descending="1" ref="D4:D11"/>
  </sortState>
  <tableColumns count="3">
    <tableColumn id="1" name="Category" dataDxfId="419"/>
    <tableColumn id="2" name="Current" dataDxfId="418"/>
    <tableColumn id="4" name="Expected" dataDxfId="417"/>
  </tableColumns>
  <tableStyleInfo name="BudgetTable" showFirstColumn="0" showLastColumn="0" showRowStripes="1" showColumnStripes="0"/>
</table>
</file>

<file path=xl/tables/table53.xml><?xml version="1.0" encoding="utf-8"?>
<table xmlns="http://schemas.openxmlformats.org/spreadsheetml/2006/main" id="50" name="OTEFood3951" displayName="OTEFood3951" ref="A70:B73" totalsRowShown="0" headerRowDxfId="416" headerRowCellStyle="Normal">
  <autoFilter ref="A70:B73"/>
  <tableColumns count="2">
    <tableColumn id="1" name="Item"/>
    <tableColumn id="2" name="Amount" dataDxfId="415"/>
  </tableColumns>
  <tableStyleInfo name="BudgetTable" showFirstColumn="0" showLastColumn="0" showRowStripes="1" showColumnStripes="0"/>
</table>
</file>

<file path=xl/tables/table54.xml><?xml version="1.0" encoding="utf-8"?>
<table xmlns="http://schemas.openxmlformats.org/spreadsheetml/2006/main" id="51" name="PersonalCare4052" displayName="PersonalCare4052" ref="A78:B83" totalsRowShown="0" headerRowDxfId="414" headerRowCellStyle="Normal">
  <autoFilter ref="A78:B83"/>
  <tableColumns count="2">
    <tableColumn id="1" name="Item"/>
    <tableColumn id="2" name="Amount" dataDxfId="413"/>
  </tableColumns>
  <tableStyleInfo name="BudgetTable" showFirstColumn="0" showLastColumn="0" showRowStripes="1" showColumnStripes="0"/>
</table>
</file>

<file path=xl/tables/table55.xml><?xml version="1.0" encoding="utf-8"?>
<table xmlns="http://schemas.openxmlformats.org/spreadsheetml/2006/main" id="52" name="BillsTable294153" displayName="BillsTable294153" ref="A37:B43" totalsRowShown="0" headerRowDxfId="412" headerRowCellStyle="Normal">
  <autoFilter ref="A37:B43"/>
  <tableColumns count="2">
    <tableColumn id="1" name="Item"/>
    <tableColumn id="2" name="Amount" dataDxfId="411"/>
  </tableColumns>
  <tableStyleInfo name="BudgetTable" showFirstColumn="0" showLastColumn="0" showRowStripes="1" showColumnStripes="0"/>
</table>
</file>

<file path=xl/tables/table56.xml><?xml version="1.0" encoding="utf-8"?>
<table xmlns="http://schemas.openxmlformats.org/spreadsheetml/2006/main" id="53" name="Gas_304254" displayName="Gas_304254" ref="A49:B50" totalsRowShown="0" headerRowDxfId="410" headerRowCellStyle="Normal">
  <autoFilter ref="A49:B50"/>
  <tableColumns count="2">
    <tableColumn id="1" name="Item"/>
    <tableColumn id="2" name="Amount" dataDxfId="409"/>
  </tableColumns>
  <tableStyleInfo name="BudgetTable" showFirstColumn="0" showLastColumn="0" showRowStripes="1" showColumnStripes="0"/>
</table>
</file>

<file path=xl/tables/table57.xml><?xml version="1.0" encoding="utf-8"?>
<table xmlns="http://schemas.openxmlformats.org/spreadsheetml/2006/main" id="54" name="Groceries314355" displayName="Groceries314355" ref="A55:B56" totalsRowShown="0" headerRowDxfId="408" headerRowCellStyle="Normal">
  <autoFilter ref="A55:B56"/>
  <tableColumns count="2">
    <tableColumn id="1" name="Item"/>
    <tableColumn id="2" name="Amount" dataDxfId="407"/>
  </tableColumns>
  <tableStyleInfo name="BudgetTable" showFirstColumn="0" showLastColumn="0" showRowStripes="1" showColumnStripes="0"/>
</table>
</file>

<file path=xl/tables/table58.xml><?xml version="1.0" encoding="utf-8"?>
<table xmlns="http://schemas.openxmlformats.org/spreadsheetml/2006/main" id="55" name="Entertainment324456" displayName="Entertainment324456" ref="A73:B74" totalsRowShown="0" headerRowDxfId="406" headerRowCellStyle="Normal">
  <autoFilter ref="A73:B74"/>
  <tableColumns count="2">
    <tableColumn id="1" name="Item"/>
    <tableColumn id="2" name="Amount" dataDxfId="405"/>
  </tableColumns>
  <tableStyleInfo name="BudgetTable" showFirstColumn="0" showLastColumn="0" showRowStripes="1" showColumnStripes="0"/>
</table>
</file>

<file path=xl/tables/table59.xml><?xml version="1.0" encoding="utf-8"?>
<table xmlns="http://schemas.openxmlformats.org/spreadsheetml/2006/main" id="56" name="Income1334557" displayName="Income1334557" ref="A79:B80" totalsRowShown="0" headerRowDxfId="404" headerRowCellStyle="Normal">
  <autoFilter ref="A79:B80"/>
  <tableColumns count="2">
    <tableColumn id="1" name="Item"/>
    <tableColumn id="2" name="Amount" dataDxfId="403"/>
  </tableColumns>
  <tableStyleInfo name="BudgetTable" showFirstColumn="0" showLastColumn="0" showRowStripes="1" showColumnStripes="0"/>
</table>
</file>

<file path=xl/tables/table60.xml><?xml version="1.0" encoding="utf-8"?>
<table xmlns="http://schemas.openxmlformats.org/spreadsheetml/2006/main" id="57" name="Income2344658" displayName="Income2344658" ref="A85:B86" totalsRowShown="0" headerRowDxfId="402" headerRowCellStyle="Normal">
  <autoFilter ref="A85:B86"/>
  <tableColumns count="2">
    <tableColumn id="1" name="Item"/>
    <tableColumn id="2" name="Amount" dataDxfId="401"/>
  </tableColumns>
  <tableStyleInfo name="BudgetTable" showFirstColumn="0" showLastColumn="0" showRowStripes="1" showColumnStripes="0"/>
</table>
</file>

<file path=xl/tables/table61.xml><?xml version="1.0" encoding="utf-8"?>
<table xmlns="http://schemas.openxmlformats.org/spreadsheetml/2006/main" id="58" name="OverallExpenses354759" displayName="OverallExpenses354759" ref="A13:E19" totalsRowShown="0" headerRowDxfId="400" dataDxfId="399" headerRowCellStyle="Normal">
  <autoFilter ref="A13:E19"/>
  <sortState ref="A14:D20">
    <sortCondition descending="1" ref="D4:D11"/>
  </sortState>
  <tableColumns count="5">
    <tableColumn id="1" name="Category" dataDxfId="398">
      <calculatedColumnFormula>'Monthly Plan'!B19</calculatedColumnFormula>
    </tableColumn>
    <tableColumn id="2" name="Current" dataDxfId="397"/>
    <tableColumn id="4" name="Budget" dataDxfId="396">
      <calculatedColumnFormula>'Monthly Plan'!C19</calculatedColumnFormula>
    </tableColumn>
    <tableColumn id="5" name="Balance" dataDxfId="395">
      <calculatedColumnFormula>OverallExpenses354759[[#This Row],[Budget]]-OverallExpenses354759[[#This Row],[Current]]</calculatedColumnFormula>
    </tableColumn>
    <tableColumn id="3" name="_" dataDxfId="394">
      <calculatedColumnFormula>IF(OverallExpenses354759[[#This Row],[Balance]] &lt; 0,"OVER","")</calculatedColumnFormula>
    </tableColumn>
  </tableColumns>
  <tableStyleInfo name="BudgetTable" showFirstColumn="0" showLastColumn="0" showRowStripes="1" showColumnStripes="0"/>
</table>
</file>

<file path=xl/tables/table62.xml><?xml version="1.0" encoding="utf-8"?>
<table xmlns="http://schemas.openxmlformats.org/spreadsheetml/2006/main" id="59" name="OverallIncome364860" displayName="OverallIncome364860" ref="A24:C26" totalsRowShown="0" headerRowDxfId="393" dataDxfId="392" headerRowCellStyle="Normal">
  <autoFilter ref="A24:C26"/>
  <sortState ref="A25:D31">
    <sortCondition descending="1" ref="D4:D11"/>
  </sortState>
  <tableColumns count="3">
    <tableColumn id="1" name="Category" dataDxfId="391"/>
    <tableColumn id="2" name="Current" dataDxfId="390"/>
    <tableColumn id="4" name="Expected" dataDxfId="389">
      <calculatedColumnFormula>'Monthly Plan'!C14</calculatedColumnFormula>
    </tableColumn>
  </tableColumns>
  <tableStyleInfo name="BudgetTable" showFirstColumn="0" showLastColumn="0" showRowStripes="1" showColumnStripes="0"/>
</table>
</file>

<file path=xl/tables/table63.xml><?xml version="1.0" encoding="utf-8"?>
<table xmlns="http://schemas.openxmlformats.org/spreadsheetml/2006/main" id="60" name="Savings374961" displayName="Savings374961" ref="A31:C32" totalsRowShown="0" headerRowDxfId="388" dataDxfId="387" headerRowCellStyle="Normal">
  <autoFilter ref="A31:C32"/>
  <sortState ref="A32:D38">
    <sortCondition descending="1" ref="D4:D11"/>
  </sortState>
  <tableColumns count="3">
    <tableColumn id="1" name="Category" dataDxfId="386"/>
    <tableColumn id="2" name="Current" dataDxfId="385">
      <calculatedColumnFormula>TotalIncomeJan16-TotalExpensesJan16</calculatedColumnFormula>
    </tableColumn>
    <tableColumn id="4" name="Expected" dataDxfId="384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64.xml><?xml version="1.0" encoding="utf-8"?>
<table xmlns="http://schemas.openxmlformats.org/spreadsheetml/2006/main" id="61" name="ExpensesJan16526385062" displayName="ExpensesJan16526385062" ref="A4:C7" totalsRowShown="0" headerRowDxfId="383" dataDxfId="382" headerRowCellStyle="Normal">
  <autoFilter ref="A4:C7"/>
  <sortState ref="A5:D11">
    <sortCondition descending="1" ref="D4:D11"/>
  </sortState>
  <tableColumns count="3">
    <tableColumn id="1" name="Category" dataDxfId="381"/>
    <tableColumn id="2" name="Current" dataDxfId="380"/>
    <tableColumn id="4" name="Expected" dataDxfId="379"/>
  </tableColumns>
  <tableStyleInfo name="BudgetTable" showFirstColumn="0" showLastColumn="0" showRowStripes="1" showColumnStripes="0"/>
</table>
</file>

<file path=xl/tables/table65.xml><?xml version="1.0" encoding="utf-8"?>
<table xmlns="http://schemas.openxmlformats.org/spreadsheetml/2006/main" id="62" name="OTEFood395163" displayName="OTEFood395163" ref="A61:B62" totalsRowShown="0" headerRowDxfId="378" headerRowCellStyle="Normal">
  <autoFilter ref="A61:B62"/>
  <tableColumns count="2">
    <tableColumn id="1" name="Item"/>
    <tableColumn id="2" name="Amount" dataDxfId="377"/>
  </tableColumns>
  <tableStyleInfo name="BudgetTable" showFirstColumn="0" showLastColumn="0" showRowStripes="1" showColumnStripes="0"/>
</table>
</file>

<file path=xl/tables/table66.xml><?xml version="1.0" encoding="utf-8"?>
<table xmlns="http://schemas.openxmlformats.org/spreadsheetml/2006/main" id="63" name="PersonalCare405264" displayName="PersonalCare405264" ref="A67:B68" totalsRowShown="0" headerRowDxfId="376" headerRowCellStyle="Normal">
  <autoFilter ref="A67:B68"/>
  <tableColumns count="2">
    <tableColumn id="1" name="Item"/>
    <tableColumn id="2" name="Amount" dataDxfId="375"/>
  </tableColumns>
  <tableStyleInfo name="BudgetTable" showFirstColumn="0" showLastColumn="0" showRowStripes="1" showColumnStripes="0"/>
</table>
</file>

<file path=xl/tables/table67.xml><?xml version="1.0" encoding="utf-8"?>
<table xmlns="http://schemas.openxmlformats.org/spreadsheetml/2006/main" id="64" name="BillsTable29415365" displayName="BillsTable29415365" ref="A37:B43" totalsRowShown="0" headerRowDxfId="374" headerRowCellStyle="Normal">
  <autoFilter ref="A37:B43"/>
  <tableColumns count="2">
    <tableColumn id="1" name="Item"/>
    <tableColumn id="2" name="Amount" dataDxfId="373"/>
  </tableColumns>
  <tableStyleInfo name="BudgetTable" showFirstColumn="0" showLastColumn="0" showRowStripes="1" showColumnStripes="0"/>
</table>
</file>

<file path=xl/tables/table68.xml><?xml version="1.0" encoding="utf-8"?>
<table xmlns="http://schemas.openxmlformats.org/spreadsheetml/2006/main" id="65" name="Gas_30425466" displayName="Gas_30425466" ref="A49:B50" totalsRowShown="0" headerRowDxfId="372" headerRowCellStyle="Normal">
  <autoFilter ref="A49:B50"/>
  <tableColumns count="2">
    <tableColumn id="1" name="Item"/>
    <tableColumn id="2" name="Amount" dataDxfId="371"/>
  </tableColumns>
  <tableStyleInfo name="BudgetTable" showFirstColumn="0" showLastColumn="0" showRowStripes="1" showColumnStripes="0"/>
</table>
</file>

<file path=xl/tables/table69.xml><?xml version="1.0" encoding="utf-8"?>
<table xmlns="http://schemas.openxmlformats.org/spreadsheetml/2006/main" id="66" name="Groceries31435567" displayName="Groceries31435567" ref="A55:B56" totalsRowShown="0" headerRowDxfId="370" headerRowCellStyle="Normal">
  <autoFilter ref="A55:B56"/>
  <tableColumns count="2">
    <tableColumn id="1" name="Item"/>
    <tableColumn id="2" name="Amount" dataDxfId="369"/>
  </tableColumns>
  <tableStyleInfo name="BudgetTable" showFirstColumn="0" showLastColumn="0" showRowStripes="1" showColumnStripes="0"/>
</table>
</file>

<file path=xl/tables/table70.xml><?xml version="1.0" encoding="utf-8"?>
<table xmlns="http://schemas.openxmlformats.org/spreadsheetml/2006/main" id="67" name="Entertainment32445668" displayName="Entertainment32445668" ref="A73:B74" totalsRowShown="0" headerRowDxfId="368" headerRowCellStyle="Normal">
  <autoFilter ref="A73:B74"/>
  <tableColumns count="2">
    <tableColumn id="1" name="Item"/>
    <tableColumn id="2" name="Amount" dataDxfId="367"/>
  </tableColumns>
  <tableStyleInfo name="BudgetTable" showFirstColumn="0" showLastColumn="0" showRowStripes="1" showColumnStripes="0"/>
</table>
</file>

<file path=xl/tables/table71.xml><?xml version="1.0" encoding="utf-8"?>
<table xmlns="http://schemas.openxmlformats.org/spreadsheetml/2006/main" id="68" name="Income133455769" displayName="Income133455769" ref="A79:B80" totalsRowShown="0" headerRowDxfId="366" headerRowCellStyle="Normal">
  <autoFilter ref="A79:B80"/>
  <tableColumns count="2">
    <tableColumn id="1" name="Item"/>
    <tableColumn id="2" name="Amount" dataDxfId="365"/>
  </tableColumns>
  <tableStyleInfo name="BudgetTable" showFirstColumn="0" showLastColumn="0" showRowStripes="1" showColumnStripes="0"/>
</table>
</file>

<file path=xl/tables/table72.xml><?xml version="1.0" encoding="utf-8"?>
<table xmlns="http://schemas.openxmlformats.org/spreadsheetml/2006/main" id="69" name="Income234465870" displayName="Income234465870" ref="A85:B86" totalsRowShown="0" headerRowDxfId="364" headerRowCellStyle="Normal">
  <autoFilter ref="A85:B86"/>
  <tableColumns count="2">
    <tableColumn id="1" name="Item"/>
    <tableColumn id="2" name="Amount" dataDxfId="363"/>
  </tableColumns>
  <tableStyleInfo name="BudgetTable" showFirstColumn="0" showLastColumn="0" showRowStripes="1" showColumnStripes="0"/>
</table>
</file>

<file path=xl/tables/table73.xml><?xml version="1.0" encoding="utf-8"?>
<table xmlns="http://schemas.openxmlformats.org/spreadsheetml/2006/main" id="70" name="OverallExpenses35475971" displayName="OverallExpenses35475971" ref="A13:E19" totalsRowShown="0" headerRowDxfId="362" dataDxfId="361" headerRowCellStyle="Normal">
  <autoFilter ref="A13:E19"/>
  <sortState ref="A14:D20">
    <sortCondition descending="1" ref="D4:D11"/>
  </sortState>
  <tableColumns count="5">
    <tableColumn id="1" name="Category" dataDxfId="360">
      <calculatedColumnFormula>'Monthly Plan'!B19</calculatedColumnFormula>
    </tableColumn>
    <tableColumn id="2" name="Current" dataDxfId="359"/>
    <tableColumn id="4" name="Budget" dataDxfId="358">
      <calculatedColumnFormula>'Monthly Plan'!C19</calculatedColumnFormula>
    </tableColumn>
    <tableColumn id="5" name="Balance" dataDxfId="357">
      <calculatedColumnFormula>OverallExpenses35475971[[#This Row],[Budget]]-OverallExpenses35475971[[#This Row],[Current]]</calculatedColumnFormula>
    </tableColumn>
    <tableColumn id="3" name="_" dataDxfId="356">
      <calculatedColumnFormula>IF(OverallExpenses35475971[[#This Row],[Balance]] &lt; 0,"OVER","")</calculatedColumnFormula>
    </tableColumn>
  </tableColumns>
  <tableStyleInfo name="BudgetTable" showFirstColumn="0" showLastColumn="0" showRowStripes="1" showColumnStripes="0"/>
</table>
</file>

<file path=xl/tables/table74.xml><?xml version="1.0" encoding="utf-8"?>
<table xmlns="http://schemas.openxmlformats.org/spreadsheetml/2006/main" id="71" name="OverallIncome36486072" displayName="OverallIncome36486072" ref="A24:C26" totalsRowShown="0" headerRowDxfId="355" dataDxfId="354" headerRowCellStyle="Normal">
  <autoFilter ref="A24:C26"/>
  <sortState ref="A25:D31">
    <sortCondition descending="1" ref="D4:D11"/>
  </sortState>
  <tableColumns count="3">
    <tableColumn id="1" name="Category" dataDxfId="353"/>
    <tableColumn id="2" name="Current" dataDxfId="352"/>
    <tableColumn id="4" name="Expected" dataDxfId="351">
      <calculatedColumnFormula>'Monthly Plan'!C14</calculatedColumnFormula>
    </tableColumn>
  </tableColumns>
  <tableStyleInfo name="BudgetTable" showFirstColumn="0" showLastColumn="0" showRowStripes="1" showColumnStripes="0"/>
</table>
</file>

<file path=xl/tables/table75.xml><?xml version="1.0" encoding="utf-8"?>
<table xmlns="http://schemas.openxmlformats.org/spreadsheetml/2006/main" id="72" name="Savings37496173" displayName="Savings37496173" ref="A31:C32" totalsRowShown="0" headerRowDxfId="350" dataDxfId="349" headerRowCellStyle="Normal">
  <autoFilter ref="A31:C32"/>
  <sortState ref="A32:D38">
    <sortCondition descending="1" ref="D4:D11"/>
  </sortState>
  <tableColumns count="3">
    <tableColumn id="1" name="Category" dataDxfId="348"/>
    <tableColumn id="2" name="Current" dataDxfId="347">
      <calculatedColumnFormula>TotalIncomeJan16-TotalExpensesJan16</calculatedColumnFormula>
    </tableColumn>
    <tableColumn id="4" name="Expected" dataDxfId="346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76.xml><?xml version="1.0" encoding="utf-8"?>
<table xmlns="http://schemas.openxmlformats.org/spreadsheetml/2006/main" id="73" name="ExpensesJan1652638506274" displayName="ExpensesJan1652638506274" ref="A4:C7" totalsRowShown="0" headerRowDxfId="345" dataDxfId="344" headerRowCellStyle="Normal">
  <autoFilter ref="A4:C7"/>
  <sortState ref="A5:D11">
    <sortCondition descending="1" ref="D4:D11"/>
  </sortState>
  <tableColumns count="3">
    <tableColumn id="1" name="Category" dataDxfId="343"/>
    <tableColumn id="2" name="Current" dataDxfId="342"/>
    <tableColumn id="4" name="Expected" dataDxfId="341"/>
  </tableColumns>
  <tableStyleInfo name="BudgetTable" showFirstColumn="0" showLastColumn="0" showRowStripes="1" showColumnStripes="0"/>
</table>
</file>

<file path=xl/tables/table77.xml><?xml version="1.0" encoding="utf-8"?>
<table xmlns="http://schemas.openxmlformats.org/spreadsheetml/2006/main" id="74" name="OTEFood39516375" displayName="OTEFood39516375" ref="A61:B62" totalsRowShown="0" headerRowDxfId="340" headerRowCellStyle="Normal">
  <autoFilter ref="A61:B62"/>
  <tableColumns count="2">
    <tableColumn id="1" name="Item"/>
    <tableColumn id="2" name="Amount" dataDxfId="339"/>
  </tableColumns>
  <tableStyleInfo name="BudgetTable" showFirstColumn="0" showLastColumn="0" showRowStripes="1" showColumnStripes="0"/>
</table>
</file>

<file path=xl/tables/table78.xml><?xml version="1.0" encoding="utf-8"?>
<table xmlns="http://schemas.openxmlformats.org/spreadsheetml/2006/main" id="75" name="PersonalCare40526476" displayName="PersonalCare40526476" ref="A67:B68" totalsRowShown="0" headerRowDxfId="338" headerRowCellStyle="Normal">
  <autoFilter ref="A67:B68"/>
  <tableColumns count="2">
    <tableColumn id="1" name="Item"/>
    <tableColumn id="2" name="Amount" dataDxfId="337"/>
  </tableColumns>
  <tableStyleInfo name="BudgetTable" showFirstColumn="0" showLastColumn="0" showRowStripes="1" showColumnStripes="0"/>
</table>
</file>

<file path=xl/tables/table79.xml><?xml version="1.0" encoding="utf-8"?>
<table xmlns="http://schemas.openxmlformats.org/spreadsheetml/2006/main" id="76" name="BillsTable2941536577" displayName="BillsTable2941536577" ref="A37:B43" totalsRowShown="0" headerRowDxfId="336" headerRowCellStyle="Normal">
  <autoFilter ref="A37:B43"/>
  <tableColumns count="2">
    <tableColumn id="1" name="Item"/>
    <tableColumn id="2" name="Amount" dataDxfId="335"/>
  </tableColumns>
  <tableStyleInfo name="BudgetTable" showFirstColumn="0" showLastColumn="0" showRowStripes="1" showColumnStripes="0"/>
</table>
</file>

<file path=xl/tables/table80.xml><?xml version="1.0" encoding="utf-8"?>
<table xmlns="http://schemas.openxmlformats.org/spreadsheetml/2006/main" id="77" name="Gas_3042546678" displayName="Gas_3042546678" ref="A49:B50" totalsRowShown="0" headerRowDxfId="334" headerRowCellStyle="Normal">
  <autoFilter ref="A49:B50"/>
  <tableColumns count="2">
    <tableColumn id="1" name="Item"/>
    <tableColumn id="2" name="Amount" dataDxfId="333"/>
  </tableColumns>
  <tableStyleInfo name="BudgetTable" showFirstColumn="0" showLastColumn="0" showRowStripes="1" showColumnStripes="0"/>
</table>
</file>

<file path=xl/tables/table81.xml><?xml version="1.0" encoding="utf-8"?>
<table xmlns="http://schemas.openxmlformats.org/spreadsheetml/2006/main" id="78" name="Groceries3143556779" displayName="Groceries3143556779" ref="A55:B56" totalsRowShown="0" headerRowDxfId="332" headerRowCellStyle="Normal">
  <autoFilter ref="A55:B56"/>
  <tableColumns count="2">
    <tableColumn id="1" name="Item"/>
    <tableColumn id="2" name="Amount" dataDxfId="331"/>
  </tableColumns>
  <tableStyleInfo name="BudgetTable" showFirstColumn="0" showLastColumn="0" showRowStripes="1" showColumnStripes="0"/>
</table>
</file>

<file path=xl/tables/table82.xml><?xml version="1.0" encoding="utf-8"?>
<table xmlns="http://schemas.openxmlformats.org/spreadsheetml/2006/main" id="79" name="Entertainment3244566880" displayName="Entertainment3244566880" ref="A73:B74" totalsRowShown="0" headerRowDxfId="330" headerRowCellStyle="Normal">
  <autoFilter ref="A73:B74"/>
  <tableColumns count="2">
    <tableColumn id="1" name="Item"/>
    <tableColumn id="2" name="Amount" dataDxfId="329"/>
  </tableColumns>
  <tableStyleInfo name="BudgetTable" showFirstColumn="0" showLastColumn="0" showRowStripes="1" showColumnStripes="0"/>
</table>
</file>

<file path=xl/tables/table83.xml><?xml version="1.0" encoding="utf-8"?>
<table xmlns="http://schemas.openxmlformats.org/spreadsheetml/2006/main" id="80" name="Income13345576981" displayName="Income13345576981" ref="A79:B80" totalsRowShown="0" headerRowDxfId="328" headerRowCellStyle="Normal">
  <autoFilter ref="A79:B80"/>
  <tableColumns count="2">
    <tableColumn id="1" name="Item"/>
    <tableColumn id="2" name="Amount" dataDxfId="327"/>
  </tableColumns>
  <tableStyleInfo name="BudgetTable" showFirstColumn="0" showLastColumn="0" showRowStripes="1" showColumnStripes="0"/>
</table>
</file>

<file path=xl/tables/table84.xml><?xml version="1.0" encoding="utf-8"?>
<table xmlns="http://schemas.openxmlformats.org/spreadsheetml/2006/main" id="81" name="Income23446587082" displayName="Income23446587082" ref="A85:B86" totalsRowShown="0" headerRowDxfId="326" headerRowCellStyle="Normal">
  <autoFilter ref="A85:B86"/>
  <tableColumns count="2">
    <tableColumn id="1" name="Item"/>
    <tableColumn id="2" name="Amount" dataDxfId="325"/>
  </tableColumns>
  <tableStyleInfo name="BudgetTable" showFirstColumn="0" showLastColumn="0" showRowStripes="1" showColumnStripes="0"/>
</table>
</file>

<file path=xl/tables/table85.xml><?xml version="1.0" encoding="utf-8"?>
<table xmlns="http://schemas.openxmlformats.org/spreadsheetml/2006/main" id="82" name="OverallExpenses3547597183" displayName="OverallExpenses3547597183" ref="A13:E19" totalsRowShown="0" headerRowDxfId="324" dataDxfId="323" headerRowCellStyle="Normal">
  <autoFilter ref="A13:E19"/>
  <sortState ref="A14:D20">
    <sortCondition descending="1" ref="D4:D11"/>
  </sortState>
  <tableColumns count="5">
    <tableColumn id="1" name="Category" dataDxfId="322">
      <calculatedColumnFormula>'Monthly Plan'!B19</calculatedColumnFormula>
    </tableColumn>
    <tableColumn id="2" name="Current" dataDxfId="321"/>
    <tableColumn id="4" name="Budget" dataDxfId="320">
      <calculatedColumnFormula>'Monthly Plan'!C19</calculatedColumnFormula>
    </tableColumn>
    <tableColumn id="5" name="Balance" dataDxfId="319">
      <calculatedColumnFormula>OverallExpenses3547597183[[#This Row],[Budget]]-OverallExpenses3547597183[[#This Row],[Current]]</calculatedColumnFormula>
    </tableColumn>
    <tableColumn id="3" name="_" dataDxfId="318">
      <calculatedColumnFormula>IF(OverallExpenses3547597183[[#This Row],[Balance]] &lt; 0,"OVER","")</calculatedColumnFormula>
    </tableColumn>
  </tableColumns>
  <tableStyleInfo name="BudgetTable" showFirstColumn="0" showLastColumn="0" showRowStripes="1" showColumnStripes="0"/>
</table>
</file>

<file path=xl/tables/table86.xml><?xml version="1.0" encoding="utf-8"?>
<table xmlns="http://schemas.openxmlformats.org/spreadsheetml/2006/main" id="83" name="OverallIncome3648607284" displayName="OverallIncome3648607284" ref="A24:C26" totalsRowShown="0" headerRowDxfId="317" dataDxfId="316" headerRowCellStyle="Normal">
  <autoFilter ref="A24:C26"/>
  <sortState ref="A25:D31">
    <sortCondition descending="1" ref="D4:D11"/>
  </sortState>
  <tableColumns count="3">
    <tableColumn id="1" name="Category" dataDxfId="315"/>
    <tableColumn id="2" name="Current" dataDxfId="314"/>
    <tableColumn id="4" name="Expected" dataDxfId="313">
      <calculatedColumnFormula>'Monthly Plan'!C14</calculatedColumnFormula>
    </tableColumn>
  </tableColumns>
  <tableStyleInfo name="BudgetTable" showFirstColumn="0" showLastColumn="0" showRowStripes="1" showColumnStripes="0"/>
</table>
</file>

<file path=xl/tables/table87.xml><?xml version="1.0" encoding="utf-8"?>
<table xmlns="http://schemas.openxmlformats.org/spreadsheetml/2006/main" id="84" name="Savings3749617385" displayName="Savings3749617385" ref="A31:C32" totalsRowShown="0" headerRowDxfId="312" dataDxfId="311" headerRowCellStyle="Normal">
  <autoFilter ref="A31:C32"/>
  <sortState ref="A32:D38">
    <sortCondition descending="1" ref="D4:D11"/>
  </sortState>
  <tableColumns count="3">
    <tableColumn id="1" name="Category" dataDxfId="310"/>
    <tableColumn id="2" name="Current" dataDxfId="309">
      <calculatedColumnFormula>TotalIncomeJan16-TotalExpensesJan16</calculatedColumnFormula>
    </tableColumn>
    <tableColumn id="4" name="Expected" dataDxfId="308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88.xml><?xml version="1.0" encoding="utf-8"?>
<table xmlns="http://schemas.openxmlformats.org/spreadsheetml/2006/main" id="85" name="ExpensesJan165263850627486" displayName="ExpensesJan165263850627486" ref="A4:C7" totalsRowShown="0" headerRowDxfId="307" dataDxfId="306" headerRowCellStyle="Normal">
  <autoFilter ref="A4:C7"/>
  <sortState ref="A5:D11">
    <sortCondition descending="1" ref="D4:D11"/>
  </sortState>
  <tableColumns count="3">
    <tableColumn id="1" name="Category" dataDxfId="305"/>
    <tableColumn id="2" name="Current" dataDxfId="304"/>
    <tableColumn id="4" name="Expected" dataDxfId="303"/>
  </tableColumns>
  <tableStyleInfo name="BudgetTable" showFirstColumn="0" showLastColumn="0" showRowStripes="1" showColumnStripes="0"/>
</table>
</file>

<file path=xl/tables/table89.xml><?xml version="1.0" encoding="utf-8"?>
<table xmlns="http://schemas.openxmlformats.org/spreadsheetml/2006/main" id="86" name="OTEFood3951637587" displayName="OTEFood3951637587" ref="A61:B62" totalsRowShown="0" headerRowDxfId="302" headerRowCellStyle="Normal">
  <autoFilter ref="A61:B62"/>
  <tableColumns count="2">
    <tableColumn id="1" name="Item"/>
    <tableColumn id="2" name="Amount" dataDxfId="301"/>
  </tableColumns>
  <tableStyleInfo name="BudgetTable" showFirstColumn="0" showLastColumn="0" showRowStripes="1" showColumnStripes="0"/>
</table>
</file>

<file path=xl/tables/table90.xml><?xml version="1.0" encoding="utf-8"?>
<table xmlns="http://schemas.openxmlformats.org/spreadsheetml/2006/main" id="87" name="PersonalCare4052647688" displayName="PersonalCare4052647688" ref="A67:B68" totalsRowShown="0" headerRowDxfId="300" headerRowCellStyle="Normal">
  <autoFilter ref="A67:B68"/>
  <tableColumns count="2">
    <tableColumn id="1" name="Item"/>
    <tableColumn id="2" name="Amount" dataDxfId="299"/>
  </tableColumns>
  <tableStyleInfo name="BudgetTable" showFirstColumn="0" showLastColumn="0" showRowStripes="1" showColumnStripes="0"/>
</table>
</file>

<file path=xl/tables/table91.xml><?xml version="1.0" encoding="utf-8"?>
<table xmlns="http://schemas.openxmlformats.org/spreadsheetml/2006/main" id="88" name="BillsTable294153657789" displayName="BillsTable294153657789" ref="A37:B43" totalsRowShown="0" headerRowDxfId="298" headerRowCellStyle="Normal">
  <autoFilter ref="A37:B43"/>
  <tableColumns count="2">
    <tableColumn id="1" name="Item"/>
    <tableColumn id="2" name="Amount" dataDxfId="297"/>
  </tableColumns>
  <tableStyleInfo name="BudgetTable" showFirstColumn="0" showLastColumn="0" showRowStripes="1" showColumnStripes="0"/>
</table>
</file>

<file path=xl/tables/table92.xml><?xml version="1.0" encoding="utf-8"?>
<table xmlns="http://schemas.openxmlformats.org/spreadsheetml/2006/main" id="89" name="Gas_304254667890" displayName="Gas_304254667890" ref="A49:B50" totalsRowShown="0" headerRowDxfId="296" headerRowCellStyle="Normal">
  <autoFilter ref="A49:B50"/>
  <tableColumns count="2">
    <tableColumn id="1" name="Item"/>
    <tableColumn id="2" name="Amount" dataDxfId="295"/>
  </tableColumns>
  <tableStyleInfo name="BudgetTable" showFirstColumn="0" showLastColumn="0" showRowStripes="1" showColumnStripes="0"/>
</table>
</file>

<file path=xl/tables/table93.xml><?xml version="1.0" encoding="utf-8"?>
<table xmlns="http://schemas.openxmlformats.org/spreadsheetml/2006/main" id="90" name="Groceries314355677991" displayName="Groceries314355677991" ref="A55:B56" totalsRowShown="0" headerRowDxfId="294" headerRowCellStyle="Normal">
  <autoFilter ref="A55:B56"/>
  <tableColumns count="2">
    <tableColumn id="1" name="Item"/>
    <tableColumn id="2" name="Amount" dataDxfId="293"/>
  </tableColumns>
  <tableStyleInfo name="BudgetTable" showFirstColumn="0" showLastColumn="0" showRowStripes="1" showColumnStripes="0"/>
</table>
</file>

<file path=xl/tables/table94.xml><?xml version="1.0" encoding="utf-8"?>
<table xmlns="http://schemas.openxmlformats.org/spreadsheetml/2006/main" id="91" name="Entertainment324456688092" displayName="Entertainment324456688092" ref="A73:B74" totalsRowShown="0" headerRowDxfId="292" headerRowCellStyle="Normal">
  <autoFilter ref="A73:B74"/>
  <tableColumns count="2">
    <tableColumn id="1" name="Item"/>
    <tableColumn id="2" name="Amount" dataDxfId="291"/>
  </tableColumns>
  <tableStyleInfo name="BudgetTable" showFirstColumn="0" showLastColumn="0" showRowStripes="1" showColumnStripes="0"/>
</table>
</file>

<file path=xl/tables/table95.xml><?xml version="1.0" encoding="utf-8"?>
<table xmlns="http://schemas.openxmlformats.org/spreadsheetml/2006/main" id="92" name="Income1334557698193" displayName="Income1334557698193" ref="A79:B80" totalsRowShown="0" headerRowDxfId="290" headerRowCellStyle="Normal">
  <autoFilter ref="A79:B80"/>
  <tableColumns count="2">
    <tableColumn id="1" name="Item"/>
    <tableColumn id="2" name="Amount" dataDxfId="289"/>
  </tableColumns>
  <tableStyleInfo name="BudgetTable" showFirstColumn="0" showLastColumn="0" showRowStripes="1" showColumnStripes="0"/>
</table>
</file>

<file path=xl/tables/table96.xml><?xml version="1.0" encoding="utf-8"?>
<table xmlns="http://schemas.openxmlformats.org/spreadsheetml/2006/main" id="93" name="Income2344658708294" displayName="Income2344658708294" ref="A85:B86" totalsRowShown="0" headerRowDxfId="288" headerRowCellStyle="Normal">
  <autoFilter ref="A85:B86"/>
  <tableColumns count="2">
    <tableColumn id="1" name="Item"/>
    <tableColumn id="2" name="Amount" dataDxfId="287"/>
  </tableColumns>
  <tableStyleInfo name="BudgetTable" showFirstColumn="0" showLastColumn="0" showRowStripes="1" showColumnStripes="0"/>
</table>
</file>

<file path=xl/tables/table97.xml><?xml version="1.0" encoding="utf-8"?>
<table xmlns="http://schemas.openxmlformats.org/spreadsheetml/2006/main" id="94" name="OverallExpenses354759718395" displayName="OverallExpenses354759718395" ref="A13:E19" totalsRowShown="0" headerRowDxfId="286" dataDxfId="285" headerRowCellStyle="Normal">
  <autoFilter ref="A13:E19"/>
  <sortState ref="A14:D20">
    <sortCondition descending="1" ref="D4:D11"/>
  </sortState>
  <tableColumns count="5">
    <tableColumn id="1" name="Category" dataDxfId="284">
      <calculatedColumnFormula>'Monthly Plan'!B19</calculatedColumnFormula>
    </tableColumn>
    <tableColumn id="2" name="Current" dataDxfId="283"/>
    <tableColumn id="4" name="Budget" dataDxfId="282">
      <calculatedColumnFormula>'Monthly Plan'!C19</calculatedColumnFormula>
    </tableColumn>
    <tableColumn id="5" name="Balance" dataDxfId="281">
      <calculatedColumnFormula>OverallExpenses354759718395[[#This Row],[Budget]]-OverallExpenses354759718395[[#This Row],[Current]]</calculatedColumnFormula>
    </tableColumn>
    <tableColumn id="3" name="_" dataDxfId="280">
      <calculatedColumnFormula>IF(OverallExpenses354759718395[[#This Row],[Balance]] &lt; 0,"OVER","")</calculatedColumnFormula>
    </tableColumn>
  </tableColumns>
  <tableStyleInfo name="BudgetTable" showFirstColumn="0" showLastColumn="0" showRowStripes="1" showColumnStripes="0"/>
</table>
</file>

<file path=xl/tables/table98.xml><?xml version="1.0" encoding="utf-8"?>
<table xmlns="http://schemas.openxmlformats.org/spreadsheetml/2006/main" id="95" name="OverallIncome364860728496" displayName="OverallIncome364860728496" ref="A24:C26" totalsRowShown="0" headerRowDxfId="279" dataDxfId="278" headerRowCellStyle="Normal">
  <autoFilter ref="A24:C26"/>
  <sortState ref="A25:D31">
    <sortCondition descending="1" ref="D4:D11"/>
  </sortState>
  <tableColumns count="3">
    <tableColumn id="1" name="Category" dataDxfId="277"/>
    <tableColumn id="2" name="Current" dataDxfId="276"/>
    <tableColumn id="4" name="Expected" dataDxfId="275">
      <calculatedColumnFormula>'Monthly Plan'!C14</calculatedColumnFormula>
    </tableColumn>
  </tableColumns>
  <tableStyleInfo name="BudgetTable" showFirstColumn="0" showLastColumn="0" showRowStripes="1" showColumnStripes="0"/>
</table>
</file>

<file path=xl/tables/table99.xml><?xml version="1.0" encoding="utf-8"?>
<table xmlns="http://schemas.openxmlformats.org/spreadsheetml/2006/main" id="96" name="Savings374961738597" displayName="Savings374961738597" ref="A31:C32" totalsRowShown="0" headerRowDxfId="274" dataDxfId="273" headerRowCellStyle="Normal">
  <autoFilter ref="A31:C32"/>
  <sortState ref="A32:D38">
    <sortCondition descending="1" ref="D4:D11"/>
  </sortState>
  <tableColumns count="3">
    <tableColumn id="1" name="Category" dataDxfId="272"/>
    <tableColumn id="2" name="Current" dataDxfId="271">
      <calculatedColumnFormula>TotalIncomeJan16-TotalExpensesJan16</calculatedColumnFormula>
    </tableColumn>
    <tableColumn id="4" name="Expected" dataDxfId="270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00.xml><?xml version="1.0" encoding="utf-8"?>
<table xmlns="http://schemas.openxmlformats.org/spreadsheetml/2006/main" id="97" name="ExpensesJan16526385062748698" displayName="ExpensesJan16526385062748698" ref="A4:C7" totalsRowShown="0" headerRowDxfId="269" dataDxfId="268" headerRowCellStyle="Normal">
  <autoFilter ref="A4:C7"/>
  <sortState ref="A5:D11">
    <sortCondition descending="1" ref="D4:D11"/>
  </sortState>
  <tableColumns count="3">
    <tableColumn id="1" name="Category" dataDxfId="267"/>
    <tableColumn id="2" name="Current" dataDxfId="266"/>
    <tableColumn id="4" name="Expected" dataDxfId="265"/>
  </tableColumns>
  <tableStyleInfo name="BudgetTable" showFirstColumn="0" showLastColumn="0" showRowStripes="1" showColumnStripes="0"/>
</table>
</file>

<file path=xl/tables/table101.xml><?xml version="1.0" encoding="utf-8"?>
<table xmlns="http://schemas.openxmlformats.org/spreadsheetml/2006/main" id="98" name="OTEFood395163758799" displayName="OTEFood395163758799" ref="A61:B62" totalsRowShown="0" headerRowDxfId="264" headerRowCellStyle="Normal">
  <autoFilter ref="A61:B62"/>
  <tableColumns count="2">
    <tableColumn id="1" name="Item"/>
    <tableColumn id="2" name="Amount" dataDxfId="263"/>
  </tableColumns>
  <tableStyleInfo name="BudgetTable" showFirstColumn="0" showLastColumn="0" showRowStripes="1" showColumnStripes="0"/>
</table>
</file>

<file path=xl/tables/table102.xml><?xml version="1.0" encoding="utf-8"?>
<table xmlns="http://schemas.openxmlformats.org/spreadsheetml/2006/main" id="99" name="PersonalCare4052647688100" displayName="PersonalCare4052647688100" ref="A67:B68" totalsRowShown="0" headerRowDxfId="262" headerRowCellStyle="Normal">
  <autoFilter ref="A67:B68"/>
  <tableColumns count="2">
    <tableColumn id="1" name="Item"/>
    <tableColumn id="2" name="Amount" dataDxfId="261"/>
  </tableColumns>
  <tableStyleInfo name="BudgetTable" showFirstColumn="0" showLastColumn="0" showRowStripes="1" showColumnStripes="0"/>
</table>
</file>

<file path=xl/tables/table103.xml><?xml version="1.0" encoding="utf-8"?>
<table xmlns="http://schemas.openxmlformats.org/spreadsheetml/2006/main" id="100" name="BillsTable294153657789101" displayName="BillsTable294153657789101" ref="A37:B43" totalsRowShown="0" headerRowDxfId="260" headerRowCellStyle="Normal">
  <autoFilter ref="A37:B43"/>
  <tableColumns count="2">
    <tableColumn id="1" name="Item"/>
    <tableColumn id="2" name="Amount" dataDxfId="259"/>
  </tableColumns>
  <tableStyleInfo name="BudgetTable" showFirstColumn="0" showLastColumn="0" showRowStripes="1" showColumnStripes="0"/>
</table>
</file>

<file path=xl/tables/table104.xml><?xml version="1.0" encoding="utf-8"?>
<table xmlns="http://schemas.openxmlformats.org/spreadsheetml/2006/main" id="101" name="Gas_304254667890102" displayName="Gas_304254667890102" ref="A49:B50" totalsRowShown="0" headerRowDxfId="258" headerRowCellStyle="Normal">
  <autoFilter ref="A49:B50"/>
  <tableColumns count="2">
    <tableColumn id="1" name="Item"/>
    <tableColumn id="2" name="Amount" dataDxfId="257"/>
  </tableColumns>
  <tableStyleInfo name="BudgetTable" showFirstColumn="0" showLastColumn="0" showRowStripes="1" showColumnStripes="0"/>
</table>
</file>

<file path=xl/tables/table105.xml><?xml version="1.0" encoding="utf-8"?>
<table xmlns="http://schemas.openxmlformats.org/spreadsheetml/2006/main" id="102" name="Groceries314355677991103" displayName="Groceries314355677991103" ref="A55:B56" totalsRowShown="0" headerRowDxfId="256" headerRowCellStyle="Normal">
  <autoFilter ref="A55:B56"/>
  <tableColumns count="2">
    <tableColumn id="1" name="Item"/>
    <tableColumn id="2" name="Amount" dataDxfId="255"/>
  </tableColumns>
  <tableStyleInfo name="BudgetTable" showFirstColumn="0" showLastColumn="0" showRowStripes="1" showColumnStripes="0"/>
</table>
</file>

<file path=xl/tables/table106.xml><?xml version="1.0" encoding="utf-8"?>
<table xmlns="http://schemas.openxmlformats.org/spreadsheetml/2006/main" id="103" name="Entertainment324456688092104" displayName="Entertainment324456688092104" ref="A73:B74" totalsRowShown="0" headerRowDxfId="254" headerRowCellStyle="Normal">
  <autoFilter ref="A73:B74"/>
  <tableColumns count="2">
    <tableColumn id="1" name="Item"/>
    <tableColumn id="2" name="Amount" dataDxfId="253"/>
  </tableColumns>
  <tableStyleInfo name="BudgetTable" showFirstColumn="0" showLastColumn="0" showRowStripes="1" showColumnStripes="0"/>
</table>
</file>

<file path=xl/tables/table107.xml><?xml version="1.0" encoding="utf-8"?>
<table xmlns="http://schemas.openxmlformats.org/spreadsheetml/2006/main" id="104" name="Income1334557698193105" displayName="Income1334557698193105" ref="A79:B80" totalsRowShown="0" headerRowDxfId="252" headerRowCellStyle="Normal">
  <autoFilter ref="A79:B80"/>
  <tableColumns count="2">
    <tableColumn id="1" name="Item"/>
    <tableColumn id="2" name="Amount" dataDxfId="251"/>
  </tableColumns>
  <tableStyleInfo name="BudgetTable" showFirstColumn="0" showLastColumn="0" showRowStripes="1" showColumnStripes="0"/>
</table>
</file>

<file path=xl/tables/table108.xml><?xml version="1.0" encoding="utf-8"?>
<table xmlns="http://schemas.openxmlformats.org/spreadsheetml/2006/main" id="105" name="Income2344658708294106" displayName="Income2344658708294106" ref="A85:B86" totalsRowShown="0" headerRowDxfId="250" headerRowCellStyle="Normal">
  <autoFilter ref="A85:B86"/>
  <tableColumns count="2">
    <tableColumn id="1" name="Item"/>
    <tableColumn id="2" name="Amount" dataDxfId="249"/>
  </tableColumns>
  <tableStyleInfo name="BudgetTable" showFirstColumn="0" showLastColumn="0" showRowStripes="1" showColumnStripes="0"/>
</table>
</file>

<file path=xl/tables/table109.xml><?xml version="1.0" encoding="utf-8"?>
<table xmlns="http://schemas.openxmlformats.org/spreadsheetml/2006/main" id="106" name="OverallExpenses354759718395107" displayName="OverallExpenses354759718395107" ref="A13:E19" totalsRowShown="0" headerRowDxfId="248" dataDxfId="247" headerRowCellStyle="Normal">
  <autoFilter ref="A13:E19"/>
  <sortState ref="A14:D20">
    <sortCondition descending="1" ref="D4:D11"/>
  </sortState>
  <tableColumns count="5">
    <tableColumn id="1" name="Category" dataDxfId="246">
      <calculatedColumnFormula>'Monthly Plan'!B19</calculatedColumnFormula>
    </tableColumn>
    <tableColumn id="2" name="Current" dataDxfId="245"/>
    <tableColumn id="4" name="Budget" dataDxfId="244">
      <calculatedColumnFormula>'Monthly Plan'!C19</calculatedColumnFormula>
    </tableColumn>
    <tableColumn id="5" name="Balance" dataDxfId="243">
      <calculatedColumnFormula>OverallExpenses354759718395107[[#This Row],[Budget]]-OverallExpenses354759718395107[[#This Row],[Current]]</calculatedColumnFormula>
    </tableColumn>
    <tableColumn id="3" name="_" dataDxfId="242">
      <calculatedColumnFormula>IF(OverallExpenses354759718395107[[#This Row],[Balance]] &lt; 0,"OVER","")</calculatedColumnFormula>
    </tableColumn>
  </tableColumns>
  <tableStyleInfo name="BudgetTable" showFirstColumn="0" showLastColumn="0" showRowStripes="1" showColumnStripes="0"/>
</table>
</file>

<file path=xl/tables/table110.xml><?xml version="1.0" encoding="utf-8"?>
<table xmlns="http://schemas.openxmlformats.org/spreadsheetml/2006/main" id="107" name="OverallIncome364860728496108" displayName="OverallIncome364860728496108" ref="A24:C26" totalsRowShown="0" headerRowDxfId="241" dataDxfId="240" headerRowCellStyle="Normal">
  <autoFilter ref="A24:C26"/>
  <sortState ref="A25:D31">
    <sortCondition descending="1" ref="D4:D11"/>
  </sortState>
  <tableColumns count="3">
    <tableColumn id="1" name="Category" dataDxfId="239"/>
    <tableColumn id="2" name="Current" dataDxfId="238"/>
    <tableColumn id="4" name="Expected" dataDxfId="237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11.xml><?xml version="1.0" encoding="utf-8"?>
<table xmlns="http://schemas.openxmlformats.org/spreadsheetml/2006/main" id="108" name="Savings374961738597109" displayName="Savings374961738597109" ref="A31:C32" totalsRowShown="0" headerRowDxfId="236" dataDxfId="235" headerRowCellStyle="Normal">
  <autoFilter ref="A31:C32"/>
  <sortState ref="A32:D38">
    <sortCondition descending="1" ref="D4:D11"/>
  </sortState>
  <tableColumns count="3">
    <tableColumn id="1" name="Category" dataDxfId="234"/>
    <tableColumn id="2" name="Current" dataDxfId="233">
      <calculatedColumnFormula>TotalIncomeJan16-TotalExpensesJan16</calculatedColumnFormula>
    </tableColumn>
    <tableColumn id="4" name="Expected" dataDxfId="232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12.xml><?xml version="1.0" encoding="utf-8"?>
<table xmlns="http://schemas.openxmlformats.org/spreadsheetml/2006/main" id="109" name="ExpensesJan16526385062748698110" displayName="ExpensesJan16526385062748698110" ref="A4:C7" totalsRowShown="0" headerRowDxfId="231" dataDxfId="230" headerRowCellStyle="Normal">
  <autoFilter ref="A4:C7"/>
  <sortState ref="A5:D11">
    <sortCondition descending="1" ref="D4:D11"/>
  </sortState>
  <tableColumns count="3">
    <tableColumn id="1" name="Category" dataDxfId="229"/>
    <tableColumn id="2" name="Current" dataDxfId="228"/>
    <tableColumn id="4" name="Expected" dataDxfId="227"/>
  </tableColumns>
  <tableStyleInfo name="BudgetTable" showFirstColumn="0" showLastColumn="0" showRowStripes="1" showColumnStripes="0"/>
</table>
</file>

<file path=xl/tables/table113.xml><?xml version="1.0" encoding="utf-8"?>
<table xmlns="http://schemas.openxmlformats.org/spreadsheetml/2006/main" id="110" name="OTEFood395163758799111" displayName="OTEFood395163758799111" ref="A61:B62" totalsRowShown="0" headerRowDxfId="226" headerRowCellStyle="Normal">
  <autoFilter ref="A61:B62"/>
  <tableColumns count="2">
    <tableColumn id="1" name="Item"/>
    <tableColumn id="2" name="Amount" dataDxfId="225"/>
  </tableColumns>
  <tableStyleInfo name="BudgetTable" showFirstColumn="0" showLastColumn="0" showRowStripes="1" showColumnStripes="0"/>
</table>
</file>

<file path=xl/tables/table114.xml><?xml version="1.0" encoding="utf-8"?>
<table xmlns="http://schemas.openxmlformats.org/spreadsheetml/2006/main" id="111" name="PersonalCare4052647688100112" displayName="PersonalCare4052647688100112" ref="A67:B68" totalsRowShown="0" headerRowDxfId="224" headerRowCellStyle="Normal">
  <autoFilter ref="A67:B68"/>
  <tableColumns count="2">
    <tableColumn id="1" name="Item"/>
    <tableColumn id="2" name="Amount" dataDxfId="223"/>
  </tableColumns>
  <tableStyleInfo name="BudgetTable" showFirstColumn="0" showLastColumn="0" showRowStripes="1" showColumnStripes="0"/>
</table>
</file>

<file path=xl/tables/table115.xml><?xml version="1.0" encoding="utf-8"?>
<table xmlns="http://schemas.openxmlformats.org/spreadsheetml/2006/main" id="112" name="BillsTable294153657789101113" displayName="BillsTable294153657789101113" ref="A37:B43" totalsRowShown="0" headerRowDxfId="222" headerRowCellStyle="Normal">
  <autoFilter ref="A37:B43"/>
  <tableColumns count="2">
    <tableColumn id="1" name="Item"/>
    <tableColumn id="2" name="Amount" dataDxfId="221"/>
  </tableColumns>
  <tableStyleInfo name="BudgetTable" showFirstColumn="0" showLastColumn="0" showRowStripes="1" showColumnStripes="0"/>
</table>
</file>

<file path=xl/tables/table116.xml><?xml version="1.0" encoding="utf-8"?>
<table xmlns="http://schemas.openxmlformats.org/spreadsheetml/2006/main" id="113" name="Gas_304254667890102114" displayName="Gas_304254667890102114" ref="A49:B50" totalsRowShown="0" headerRowDxfId="220" headerRowCellStyle="Normal">
  <autoFilter ref="A49:B50"/>
  <tableColumns count="2">
    <tableColumn id="1" name="Item"/>
    <tableColumn id="2" name="Amount" dataDxfId="219"/>
  </tableColumns>
  <tableStyleInfo name="BudgetTable" showFirstColumn="0" showLastColumn="0" showRowStripes="1" showColumnStripes="0"/>
</table>
</file>

<file path=xl/tables/table117.xml><?xml version="1.0" encoding="utf-8"?>
<table xmlns="http://schemas.openxmlformats.org/spreadsheetml/2006/main" id="114" name="Groceries314355677991103115" displayName="Groceries314355677991103115" ref="A55:B56" totalsRowShown="0" headerRowDxfId="218" headerRowCellStyle="Normal">
  <autoFilter ref="A55:B56"/>
  <tableColumns count="2">
    <tableColumn id="1" name="Item"/>
    <tableColumn id="2" name="Amount" dataDxfId="217"/>
  </tableColumns>
  <tableStyleInfo name="BudgetTable" showFirstColumn="0" showLastColumn="0" showRowStripes="1" showColumnStripes="0"/>
</table>
</file>

<file path=xl/tables/table118.xml><?xml version="1.0" encoding="utf-8"?>
<table xmlns="http://schemas.openxmlformats.org/spreadsheetml/2006/main" id="115" name="Entertainment324456688092104116" displayName="Entertainment324456688092104116" ref="A73:B74" totalsRowShown="0" headerRowDxfId="216" headerRowCellStyle="Normal">
  <autoFilter ref="A73:B74"/>
  <tableColumns count="2">
    <tableColumn id="1" name="Item"/>
    <tableColumn id="2" name="Amount" dataDxfId="215"/>
  </tableColumns>
  <tableStyleInfo name="BudgetTable" showFirstColumn="0" showLastColumn="0" showRowStripes="1" showColumnStripes="0"/>
</table>
</file>

<file path=xl/tables/table119.xml><?xml version="1.0" encoding="utf-8"?>
<table xmlns="http://schemas.openxmlformats.org/spreadsheetml/2006/main" id="116" name="Income1334557698193105117" displayName="Income1334557698193105117" ref="A79:B80" totalsRowShown="0" headerRowDxfId="214" headerRowCellStyle="Normal">
  <autoFilter ref="A79:B80"/>
  <tableColumns count="2">
    <tableColumn id="1" name="Item"/>
    <tableColumn id="2" name="Amount" dataDxfId="213"/>
  </tableColumns>
  <tableStyleInfo name="BudgetTable" showFirstColumn="0" showLastColumn="0" showRowStripes="1" showColumnStripes="0"/>
</table>
</file>

<file path=xl/tables/table120.xml><?xml version="1.0" encoding="utf-8"?>
<table xmlns="http://schemas.openxmlformats.org/spreadsheetml/2006/main" id="117" name="Income2344658708294106118" displayName="Income2344658708294106118" ref="A85:B86" totalsRowShown="0" headerRowDxfId="212" headerRowCellStyle="Normal">
  <autoFilter ref="A85:B86"/>
  <tableColumns count="2">
    <tableColumn id="1" name="Item"/>
    <tableColumn id="2" name="Amount" dataDxfId="211"/>
  </tableColumns>
  <tableStyleInfo name="BudgetTable" showFirstColumn="0" showLastColumn="0" showRowStripes="1" showColumnStripes="0"/>
</table>
</file>

<file path=xl/tables/table121.xml><?xml version="1.0" encoding="utf-8"?>
<table xmlns="http://schemas.openxmlformats.org/spreadsheetml/2006/main" id="118" name="OverallExpenses354759718395107119" displayName="OverallExpenses354759718395107119" ref="A13:E19" totalsRowShown="0" headerRowDxfId="210" dataDxfId="209" headerRowCellStyle="Normal">
  <autoFilter ref="A13:E19"/>
  <sortState ref="A14:D20">
    <sortCondition descending="1" ref="D4:D11"/>
  </sortState>
  <tableColumns count="5">
    <tableColumn id="1" name="Category" dataDxfId="208">
      <calculatedColumnFormula>'Monthly Plan'!B19</calculatedColumnFormula>
    </tableColumn>
    <tableColumn id="2" name="Current" dataDxfId="207"/>
    <tableColumn id="4" name="Budget" dataDxfId="206">
      <calculatedColumnFormula>'Monthly Plan'!C19</calculatedColumnFormula>
    </tableColumn>
    <tableColumn id="5" name="Balance" dataDxfId="205">
      <calculatedColumnFormula>OverallExpenses354759718395107119[[#This Row],[Budget]]-OverallExpenses354759718395107119[[#This Row],[Current]]</calculatedColumnFormula>
    </tableColumn>
    <tableColumn id="3" name="_" dataDxfId="204">
      <calculatedColumnFormula>IF(OverallExpenses354759718395107119[[#This Row],[Balance]] &lt; 0,"OVER","")</calculatedColumnFormula>
    </tableColumn>
  </tableColumns>
  <tableStyleInfo name="BudgetTable" showFirstColumn="0" showLastColumn="0" showRowStripes="1" showColumnStripes="0"/>
</table>
</file>

<file path=xl/tables/table122.xml><?xml version="1.0" encoding="utf-8"?>
<table xmlns="http://schemas.openxmlformats.org/spreadsheetml/2006/main" id="119" name="OverallIncome364860728496108120" displayName="OverallIncome364860728496108120" ref="A24:C26" totalsRowShown="0" headerRowDxfId="203" dataDxfId="202" headerRowCellStyle="Normal">
  <autoFilter ref="A24:C26"/>
  <sortState ref="A25:D31">
    <sortCondition descending="1" ref="D4:D11"/>
  </sortState>
  <tableColumns count="3">
    <tableColumn id="1" name="Category" dataDxfId="201"/>
    <tableColumn id="2" name="Current" dataDxfId="200"/>
    <tableColumn id="4" name="Expected" dataDxfId="199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23.xml><?xml version="1.0" encoding="utf-8"?>
<table xmlns="http://schemas.openxmlformats.org/spreadsheetml/2006/main" id="120" name="Savings374961738597109121" displayName="Savings374961738597109121" ref="A31:C32" totalsRowShown="0" headerRowDxfId="198" dataDxfId="197" headerRowCellStyle="Normal">
  <autoFilter ref="A31:C32"/>
  <sortState ref="A32:D38">
    <sortCondition descending="1" ref="D4:D11"/>
  </sortState>
  <tableColumns count="3">
    <tableColumn id="1" name="Category" dataDxfId="196"/>
    <tableColumn id="2" name="Current" dataDxfId="195">
      <calculatedColumnFormula>TotalIncomeJan16-TotalExpensesJan16</calculatedColumnFormula>
    </tableColumn>
    <tableColumn id="4" name="Expected" dataDxfId="194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24.xml><?xml version="1.0" encoding="utf-8"?>
<table xmlns="http://schemas.openxmlformats.org/spreadsheetml/2006/main" id="121" name="ExpensesJan16526385062748698110122" displayName="ExpensesJan16526385062748698110122" ref="A4:C7" totalsRowShown="0" headerRowDxfId="193" dataDxfId="192" headerRowCellStyle="Normal">
  <autoFilter ref="A4:C7"/>
  <sortState ref="A5:D11">
    <sortCondition descending="1" ref="D4:D11"/>
  </sortState>
  <tableColumns count="3">
    <tableColumn id="1" name="Category" dataDxfId="191"/>
    <tableColumn id="2" name="Current" dataDxfId="190"/>
    <tableColumn id="4" name="Expected" dataDxfId="189"/>
  </tableColumns>
  <tableStyleInfo name="BudgetTable" showFirstColumn="0" showLastColumn="0" showRowStripes="1" showColumnStripes="0"/>
</table>
</file>

<file path=xl/tables/table125.xml><?xml version="1.0" encoding="utf-8"?>
<table xmlns="http://schemas.openxmlformats.org/spreadsheetml/2006/main" id="122" name="OTEFood395163758799111123" displayName="OTEFood395163758799111123" ref="A61:B62" totalsRowShown="0" headerRowDxfId="188" headerRowCellStyle="Normal">
  <autoFilter ref="A61:B62"/>
  <tableColumns count="2">
    <tableColumn id="1" name="Item"/>
    <tableColumn id="2" name="Amount" dataDxfId="187"/>
  </tableColumns>
  <tableStyleInfo name="BudgetTable" showFirstColumn="0" showLastColumn="0" showRowStripes="1" showColumnStripes="0"/>
</table>
</file>

<file path=xl/tables/table126.xml><?xml version="1.0" encoding="utf-8"?>
<table xmlns="http://schemas.openxmlformats.org/spreadsheetml/2006/main" id="123" name="PersonalCare4052647688100112124" displayName="PersonalCare4052647688100112124" ref="A67:B68" totalsRowShown="0" headerRowDxfId="186" headerRowCellStyle="Normal">
  <autoFilter ref="A67:B68"/>
  <tableColumns count="2">
    <tableColumn id="1" name="Item"/>
    <tableColumn id="2" name="Amount" dataDxfId="185"/>
  </tableColumns>
  <tableStyleInfo name="BudgetTable" showFirstColumn="0" showLastColumn="0" showRowStripes="1" showColumnStripes="0"/>
</table>
</file>

<file path=xl/tables/table127.xml><?xml version="1.0" encoding="utf-8"?>
<table xmlns="http://schemas.openxmlformats.org/spreadsheetml/2006/main" id="124" name="BillsTable294153657789101113125" displayName="BillsTable294153657789101113125" ref="A37:B43" totalsRowShown="0" headerRowDxfId="184" headerRowCellStyle="Normal">
  <autoFilter ref="A37:B43"/>
  <tableColumns count="2">
    <tableColumn id="1" name="Item"/>
    <tableColumn id="2" name="Amount" dataDxfId="183"/>
  </tableColumns>
  <tableStyleInfo name="BudgetTable" showFirstColumn="0" showLastColumn="0" showRowStripes="1" showColumnStripes="0"/>
</table>
</file>

<file path=xl/tables/table128.xml><?xml version="1.0" encoding="utf-8"?>
<table xmlns="http://schemas.openxmlformats.org/spreadsheetml/2006/main" id="125" name="Gas_304254667890102114126" displayName="Gas_304254667890102114126" ref="A49:B50" totalsRowShown="0" headerRowDxfId="182" headerRowCellStyle="Normal">
  <autoFilter ref="A49:B50"/>
  <tableColumns count="2">
    <tableColumn id="1" name="Item"/>
    <tableColumn id="2" name="Amount" dataDxfId="181"/>
  </tableColumns>
  <tableStyleInfo name="BudgetTable" showFirstColumn="0" showLastColumn="0" showRowStripes="1" showColumnStripes="0"/>
</table>
</file>

<file path=xl/tables/table129.xml><?xml version="1.0" encoding="utf-8"?>
<table xmlns="http://schemas.openxmlformats.org/spreadsheetml/2006/main" id="126" name="Groceries314355677991103115127" displayName="Groceries314355677991103115127" ref="A55:B56" totalsRowShown="0" headerRowDxfId="180" headerRowCellStyle="Normal">
  <autoFilter ref="A55:B56"/>
  <tableColumns count="2">
    <tableColumn id="1" name="Item"/>
    <tableColumn id="2" name="Amount" dataDxfId="179"/>
  </tableColumns>
  <tableStyleInfo name="BudgetTable" showFirstColumn="0" showLastColumn="0" showRowStripes="1" showColumnStripes="0"/>
</table>
</file>

<file path=xl/tables/table130.xml><?xml version="1.0" encoding="utf-8"?>
<table xmlns="http://schemas.openxmlformats.org/spreadsheetml/2006/main" id="127" name="Entertainment324456688092104116128" displayName="Entertainment324456688092104116128" ref="A73:B74" totalsRowShown="0" headerRowDxfId="178" headerRowCellStyle="Normal">
  <autoFilter ref="A73:B74"/>
  <tableColumns count="2">
    <tableColumn id="1" name="Item"/>
    <tableColumn id="2" name="Amount" dataDxfId="177"/>
  </tableColumns>
  <tableStyleInfo name="BudgetTable" showFirstColumn="0" showLastColumn="0" showRowStripes="1" showColumnStripes="0"/>
</table>
</file>

<file path=xl/tables/table131.xml><?xml version="1.0" encoding="utf-8"?>
<table xmlns="http://schemas.openxmlformats.org/spreadsheetml/2006/main" id="128" name="Income1334557698193105117129" displayName="Income1334557698193105117129" ref="A79:B80" totalsRowShown="0" headerRowDxfId="176" headerRowCellStyle="Normal">
  <autoFilter ref="A79:B80"/>
  <tableColumns count="2">
    <tableColumn id="1" name="Item"/>
    <tableColumn id="2" name="Amount" dataDxfId="175"/>
  </tableColumns>
  <tableStyleInfo name="BudgetTable" showFirstColumn="0" showLastColumn="0" showRowStripes="1" showColumnStripes="0"/>
</table>
</file>

<file path=xl/tables/table132.xml><?xml version="1.0" encoding="utf-8"?>
<table xmlns="http://schemas.openxmlformats.org/spreadsheetml/2006/main" id="129" name="Income2344658708294106118130" displayName="Income2344658708294106118130" ref="A85:B86" totalsRowShown="0" headerRowDxfId="174" headerRowCellStyle="Normal">
  <autoFilter ref="A85:B86"/>
  <tableColumns count="2">
    <tableColumn id="1" name="Item"/>
    <tableColumn id="2" name="Amount" dataDxfId="173"/>
  </tableColumns>
  <tableStyleInfo name="BudgetTable" showFirstColumn="0" showLastColumn="0" showRowStripes="1" showColumnStripes="0"/>
</table>
</file>

<file path=xl/tables/table133.xml><?xml version="1.0" encoding="utf-8"?>
<table xmlns="http://schemas.openxmlformats.org/spreadsheetml/2006/main" id="130" name="OverallExpenses354759718395107119131" displayName="OverallExpenses354759718395107119131" ref="A13:E19" totalsRowShown="0" headerRowDxfId="172" dataDxfId="171" headerRowCellStyle="Normal">
  <autoFilter ref="A13:E19"/>
  <sortState ref="A14:D20">
    <sortCondition descending="1" ref="D4:D11"/>
  </sortState>
  <tableColumns count="5">
    <tableColumn id="1" name="Category" dataDxfId="170">
      <calculatedColumnFormula>'Monthly Plan'!B19</calculatedColumnFormula>
    </tableColumn>
    <tableColumn id="2" name="Current" dataDxfId="169"/>
    <tableColumn id="4" name="Budget" dataDxfId="168">
      <calculatedColumnFormula>'Monthly Plan'!C19</calculatedColumnFormula>
    </tableColumn>
    <tableColumn id="5" name="Balance" dataDxfId="167">
      <calculatedColumnFormula>OverallExpenses354759718395107119131[[#This Row],[Budget]]-OverallExpenses354759718395107119131[[#This Row],[Current]]</calculatedColumnFormula>
    </tableColumn>
    <tableColumn id="3" name="_" dataDxfId="166">
      <calculatedColumnFormula>IF(OverallExpenses354759718395107119131[[#This Row],[Balance]] &lt; 0,"OVER","")</calculatedColumnFormula>
    </tableColumn>
  </tableColumns>
  <tableStyleInfo name="BudgetTable" showFirstColumn="0" showLastColumn="0" showRowStripes="1" showColumnStripes="0"/>
</table>
</file>

<file path=xl/tables/table134.xml><?xml version="1.0" encoding="utf-8"?>
<table xmlns="http://schemas.openxmlformats.org/spreadsheetml/2006/main" id="131" name="OverallIncome364860728496108120132" displayName="OverallIncome364860728496108120132" ref="A24:C26" totalsRowShown="0" headerRowDxfId="165" dataDxfId="164" headerRowCellStyle="Normal">
  <autoFilter ref="A24:C26"/>
  <sortState ref="A25:D31">
    <sortCondition descending="1" ref="D4:D11"/>
  </sortState>
  <tableColumns count="3">
    <tableColumn id="1" name="Category" dataDxfId="163"/>
    <tableColumn id="2" name="Current" dataDxfId="162"/>
    <tableColumn id="4" name="Expected" dataDxfId="161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35.xml><?xml version="1.0" encoding="utf-8"?>
<table xmlns="http://schemas.openxmlformats.org/spreadsheetml/2006/main" id="132" name="Savings374961738597109121133" displayName="Savings374961738597109121133" ref="A31:C32" totalsRowShown="0" headerRowDxfId="160" dataDxfId="159" headerRowCellStyle="Normal">
  <autoFilter ref="A31:C32"/>
  <sortState ref="A32:D38">
    <sortCondition descending="1" ref="D4:D11"/>
  </sortState>
  <tableColumns count="3">
    <tableColumn id="1" name="Category" dataDxfId="158"/>
    <tableColumn id="2" name="Current" dataDxfId="157">
      <calculatedColumnFormula>TotalIncomeJan16-TotalExpensesJan16</calculatedColumnFormula>
    </tableColumn>
    <tableColumn id="4" name="Expected" dataDxfId="156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36.xml><?xml version="1.0" encoding="utf-8"?>
<table xmlns="http://schemas.openxmlformats.org/spreadsheetml/2006/main" id="133" name="ExpensesJan16526385062748698110122134" displayName="ExpensesJan16526385062748698110122134" ref="A4:C7" totalsRowShown="0" headerRowDxfId="155" dataDxfId="154" headerRowCellStyle="Normal">
  <autoFilter ref="A4:C7"/>
  <sortState ref="A5:D11">
    <sortCondition descending="1" ref="D4:D11"/>
  </sortState>
  <tableColumns count="3">
    <tableColumn id="1" name="Category" dataDxfId="153"/>
    <tableColumn id="2" name="Current" dataDxfId="152"/>
    <tableColumn id="4" name="Expected" dataDxfId="151"/>
  </tableColumns>
  <tableStyleInfo name="BudgetTable" showFirstColumn="0" showLastColumn="0" showRowStripes="1" showColumnStripes="0"/>
</table>
</file>

<file path=xl/tables/table137.xml><?xml version="1.0" encoding="utf-8"?>
<table xmlns="http://schemas.openxmlformats.org/spreadsheetml/2006/main" id="134" name="OTEFood395163758799111123135" displayName="OTEFood395163758799111123135" ref="A61:B62" totalsRowShown="0" headerRowDxfId="150" headerRowCellStyle="Normal">
  <autoFilter ref="A61:B62"/>
  <tableColumns count="2">
    <tableColumn id="1" name="Item"/>
    <tableColumn id="2" name="Amount" dataDxfId="149"/>
  </tableColumns>
  <tableStyleInfo name="BudgetTable" showFirstColumn="0" showLastColumn="0" showRowStripes="1" showColumnStripes="0"/>
</table>
</file>

<file path=xl/tables/table138.xml><?xml version="1.0" encoding="utf-8"?>
<table xmlns="http://schemas.openxmlformats.org/spreadsheetml/2006/main" id="135" name="PersonalCare4052647688100112124136" displayName="PersonalCare4052647688100112124136" ref="A67:B68" totalsRowShown="0" headerRowDxfId="148" headerRowCellStyle="Normal">
  <autoFilter ref="A67:B68"/>
  <tableColumns count="2">
    <tableColumn id="1" name="Item"/>
    <tableColumn id="2" name="Amount" dataDxfId="147"/>
  </tableColumns>
  <tableStyleInfo name="BudgetTable" showFirstColumn="0" showLastColumn="0" showRowStripes="1" showColumnStripes="0"/>
</table>
</file>

<file path=xl/tables/table139.xml><?xml version="1.0" encoding="utf-8"?>
<table xmlns="http://schemas.openxmlformats.org/spreadsheetml/2006/main" id="136" name="BillsTable294153657789101113125137" displayName="BillsTable294153657789101113125137" ref="A37:B43" totalsRowShown="0" headerRowDxfId="146" headerRowCellStyle="Normal">
  <autoFilter ref="A37:B43"/>
  <tableColumns count="2">
    <tableColumn id="1" name="Item"/>
    <tableColumn id="2" name="Amount" dataDxfId="145"/>
  </tableColumns>
  <tableStyleInfo name="BudgetTable" showFirstColumn="0" showLastColumn="0" showRowStripes="1" showColumnStripes="0"/>
</table>
</file>

<file path=xl/tables/table140.xml><?xml version="1.0" encoding="utf-8"?>
<table xmlns="http://schemas.openxmlformats.org/spreadsheetml/2006/main" id="137" name="Gas_304254667890102114126138" displayName="Gas_304254667890102114126138" ref="A49:B50" totalsRowShown="0" headerRowDxfId="144" headerRowCellStyle="Normal">
  <autoFilter ref="A49:B50"/>
  <tableColumns count="2">
    <tableColumn id="1" name="Item"/>
    <tableColumn id="2" name="Amount" dataDxfId="143"/>
  </tableColumns>
  <tableStyleInfo name="BudgetTable" showFirstColumn="0" showLastColumn="0" showRowStripes="1" showColumnStripes="0"/>
</table>
</file>

<file path=xl/tables/table141.xml><?xml version="1.0" encoding="utf-8"?>
<table xmlns="http://schemas.openxmlformats.org/spreadsheetml/2006/main" id="138" name="Groceries314355677991103115127139" displayName="Groceries314355677991103115127139" ref="A55:B56" totalsRowShown="0" headerRowDxfId="142" headerRowCellStyle="Normal">
  <autoFilter ref="A55:B56"/>
  <tableColumns count="2">
    <tableColumn id="1" name="Item"/>
    <tableColumn id="2" name="Amount" dataDxfId="141"/>
  </tableColumns>
  <tableStyleInfo name="BudgetTable" showFirstColumn="0" showLastColumn="0" showRowStripes="1" showColumnStripes="0"/>
</table>
</file>

<file path=xl/tables/table142.xml><?xml version="1.0" encoding="utf-8"?>
<table xmlns="http://schemas.openxmlformats.org/spreadsheetml/2006/main" id="139" name="Entertainment324456688092104116128140" displayName="Entertainment324456688092104116128140" ref="A73:B74" totalsRowShown="0" headerRowDxfId="140" headerRowCellStyle="Normal">
  <autoFilter ref="A73:B74"/>
  <tableColumns count="2">
    <tableColumn id="1" name="Item"/>
    <tableColumn id="2" name="Amount" dataDxfId="139"/>
  </tableColumns>
  <tableStyleInfo name="BudgetTable" showFirstColumn="0" showLastColumn="0" showRowStripes="1" showColumnStripes="0"/>
</table>
</file>

<file path=xl/tables/table143.xml><?xml version="1.0" encoding="utf-8"?>
<table xmlns="http://schemas.openxmlformats.org/spreadsheetml/2006/main" id="140" name="Income1334557698193105117129141" displayName="Income1334557698193105117129141" ref="A79:B80" totalsRowShown="0" headerRowDxfId="138" headerRowCellStyle="Normal">
  <autoFilter ref="A79:B80"/>
  <tableColumns count="2">
    <tableColumn id="1" name="Item"/>
    <tableColumn id="2" name="Amount" dataDxfId="137"/>
  </tableColumns>
  <tableStyleInfo name="BudgetTable" showFirstColumn="0" showLastColumn="0" showRowStripes="1" showColumnStripes="0"/>
</table>
</file>

<file path=xl/tables/table144.xml><?xml version="1.0" encoding="utf-8"?>
<table xmlns="http://schemas.openxmlformats.org/spreadsheetml/2006/main" id="141" name="Income2344658708294106118130142" displayName="Income2344658708294106118130142" ref="A85:B86" totalsRowShown="0" headerRowDxfId="136" headerRowCellStyle="Normal">
  <autoFilter ref="A85:B86"/>
  <tableColumns count="2">
    <tableColumn id="1" name="Item"/>
    <tableColumn id="2" name="Amount" dataDxfId="135"/>
  </tableColumns>
  <tableStyleInfo name="BudgetTable" showFirstColumn="0" showLastColumn="0" showRowStripes="1" showColumnStripes="0"/>
</table>
</file>

<file path=xl/tables/table145.xml><?xml version="1.0" encoding="utf-8"?>
<table xmlns="http://schemas.openxmlformats.org/spreadsheetml/2006/main" id="142" name="OverallExpenses354759718395107119131143" displayName="OverallExpenses354759718395107119131143" ref="A13:E19" totalsRowShown="0" headerRowDxfId="134" dataDxfId="133" headerRowCellStyle="Normal">
  <autoFilter ref="A13:E19"/>
  <sortState ref="A14:D20">
    <sortCondition descending="1" ref="D4:D11"/>
  </sortState>
  <tableColumns count="5">
    <tableColumn id="1" name="Category" dataDxfId="132">
      <calculatedColumnFormula>'Monthly Plan'!B19</calculatedColumnFormula>
    </tableColumn>
    <tableColumn id="2" name="Current" dataDxfId="131"/>
    <tableColumn id="4" name="Budget" dataDxfId="130">
      <calculatedColumnFormula>'Monthly Plan'!C19</calculatedColumnFormula>
    </tableColumn>
    <tableColumn id="5" name="Balance" dataDxfId="129">
      <calculatedColumnFormula>OverallExpenses354759718395107119131143[[#This Row],[Budget]]-OverallExpenses354759718395107119131143[[#This Row],[Current]]</calculatedColumnFormula>
    </tableColumn>
    <tableColumn id="3" name="_" dataDxfId="128">
      <calculatedColumnFormula>IF(OverallExpenses354759718395107119131143[[#This Row],[Balance]] &lt; 0,"OVER","")</calculatedColumnFormula>
    </tableColumn>
  </tableColumns>
  <tableStyleInfo name="BudgetTable" showFirstColumn="0" showLastColumn="0" showRowStripes="1" showColumnStripes="0"/>
</table>
</file>

<file path=xl/tables/table146.xml><?xml version="1.0" encoding="utf-8"?>
<table xmlns="http://schemas.openxmlformats.org/spreadsheetml/2006/main" id="143" name="OverallIncome364860728496108120132144" displayName="OverallIncome364860728496108120132144" ref="A24:C26" totalsRowShown="0" headerRowDxfId="127" dataDxfId="126" headerRowCellStyle="Normal">
  <autoFilter ref="A24:C26"/>
  <sortState ref="A25:D31">
    <sortCondition descending="1" ref="D4:D11"/>
  </sortState>
  <tableColumns count="3">
    <tableColumn id="1" name="Category" dataDxfId="125"/>
    <tableColumn id="2" name="Current" dataDxfId="124"/>
    <tableColumn id="4" name="Expected" dataDxfId="123">
      <calculatedColumnFormula>'Monthly Plan'!C14</calculatedColumnFormula>
    </tableColumn>
  </tableColumns>
  <tableStyleInfo name="BudgetTable" showFirstColumn="0" showLastColumn="0" showRowStripes="1" showColumnStripes="0"/>
</table>
</file>

<file path=xl/tables/table147.xml><?xml version="1.0" encoding="utf-8"?>
<table xmlns="http://schemas.openxmlformats.org/spreadsheetml/2006/main" id="144" name="Savings374961738597109121133145" displayName="Savings374961738597109121133145" ref="A31:C32" totalsRowShown="0" headerRowDxfId="122" dataDxfId="121" headerRowCellStyle="Normal">
  <autoFilter ref="A31:C32"/>
  <sortState ref="A32:D38">
    <sortCondition descending="1" ref="D4:D11"/>
  </sortState>
  <tableColumns count="3">
    <tableColumn id="1" name="Category" dataDxfId="120"/>
    <tableColumn id="2" name="Current" dataDxfId="119">
      <calculatedColumnFormula>TotalIncomeJan16-TotalExpensesJan16</calculatedColumnFormula>
    </tableColumn>
    <tableColumn id="4" name="Expected" dataDxfId="118">
      <calculatedColumnFormula>Total_Monthly_Savings</calculatedColumnFormula>
    </tableColumn>
  </tableColumns>
  <tableStyleInfo name="BudgetTable" showFirstColumn="0" showLastColumn="0" showRowStripes="1" showColumnStripes="0"/>
</table>
</file>

<file path=xl/tables/table148.xml><?xml version="1.0" encoding="utf-8"?>
<table xmlns="http://schemas.openxmlformats.org/spreadsheetml/2006/main" id="145" name="ExpensesJan16526385062748698110122134146" displayName="ExpensesJan16526385062748698110122134146" ref="A4:C7" totalsRowShown="0" headerRowDxfId="117" dataDxfId="116" headerRowCellStyle="Normal">
  <autoFilter ref="A4:C7"/>
  <sortState ref="A5:D11">
    <sortCondition descending="1" ref="D4:D11"/>
  </sortState>
  <tableColumns count="3">
    <tableColumn id="1" name="Category" dataDxfId="115"/>
    <tableColumn id="2" name="Current" dataDxfId="114"/>
    <tableColumn id="4" name="Expected" dataDxfId="113"/>
  </tableColumns>
  <tableStyleInfo name="BudgetTable" showFirstColumn="0" showLastColumn="0" showRowStripes="1" showColumnStripes="0"/>
</table>
</file>

<file path=xl/tables/table149.xml><?xml version="1.0" encoding="utf-8"?>
<table xmlns="http://schemas.openxmlformats.org/spreadsheetml/2006/main" id="146" name="OTEFood395163758799111123135147" displayName="OTEFood395163758799111123135147" ref="A61:B62" totalsRowShown="0" headerRowDxfId="112" headerRowCellStyle="Normal">
  <autoFilter ref="A61:B62"/>
  <tableColumns count="2">
    <tableColumn id="1" name="Item"/>
    <tableColumn id="2" name="Amount" dataDxfId="111"/>
  </tableColumns>
  <tableStyleInfo name="BudgetTable" showFirstColumn="0" showLastColumn="0" showRowStripes="1" showColumnStripes="0"/>
</table>
</file>

<file path=xl/tables/table150.xml><?xml version="1.0" encoding="utf-8"?>
<table xmlns="http://schemas.openxmlformats.org/spreadsheetml/2006/main" id="147" name="PersonalCare4052647688100112124136148" displayName="PersonalCare4052647688100112124136148" ref="A67:B68" totalsRowShown="0" headerRowDxfId="110" headerRowCellStyle="Normal">
  <autoFilter ref="A67:B68"/>
  <tableColumns count="2">
    <tableColumn id="1" name="Item"/>
    <tableColumn id="2" name="Amount" dataDxfId="109"/>
  </tableColumns>
  <tableStyleInfo name="BudgetTable" showFirstColumn="0" showLastColumn="0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6.xml"/><Relationship Id="rId12" Type="http://schemas.openxmlformats.org/officeDocument/2006/relationships/table" Target="../tables/table17.xml"/><Relationship Id="rId1" Type="http://schemas.openxmlformats.org/officeDocument/2006/relationships/table" Target="../tables/table6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Relationship Id="rId8" Type="http://schemas.openxmlformats.org/officeDocument/2006/relationships/table" Target="../tables/table13.xml"/><Relationship Id="rId9" Type="http://schemas.openxmlformats.org/officeDocument/2006/relationships/table" Target="../tables/table14.xml"/><Relationship Id="rId10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8.xml"/><Relationship Id="rId12" Type="http://schemas.openxmlformats.org/officeDocument/2006/relationships/table" Target="../tables/table29.xml"/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Relationship Id="rId6" Type="http://schemas.openxmlformats.org/officeDocument/2006/relationships/table" Target="../tables/table23.xml"/><Relationship Id="rId7" Type="http://schemas.openxmlformats.org/officeDocument/2006/relationships/table" Target="../tables/table24.xml"/><Relationship Id="rId8" Type="http://schemas.openxmlformats.org/officeDocument/2006/relationships/table" Target="../tables/table25.xml"/><Relationship Id="rId9" Type="http://schemas.openxmlformats.org/officeDocument/2006/relationships/table" Target="../tables/table26.xml"/><Relationship Id="rId10" Type="http://schemas.openxmlformats.org/officeDocument/2006/relationships/table" Target="../tables/table27.xml"/></Relationships>
</file>

<file path=xl/worksheets/_rels/sheet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0.xml"/><Relationship Id="rId12" Type="http://schemas.openxmlformats.org/officeDocument/2006/relationships/table" Target="../tables/table41.xml"/><Relationship Id="rId13" Type="http://schemas.openxmlformats.org/officeDocument/2006/relationships/table" Target="../tables/table42.xml"/><Relationship Id="rId1" Type="http://schemas.openxmlformats.org/officeDocument/2006/relationships/table" Target="../tables/table30.xml"/><Relationship Id="rId2" Type="http://schemas.openxmlformats.org/officeDocument/2006/relationships/table" Target="../tables/table31.xml"/><Relationship Id="rId3" Type="http://schemas.openxmlformats.org/officeDocument/2006/relationships/table" Target="../tables/table32.xml"/><Relationship Id="rId4" Type="http://schemas.openxmlformats.org/officeDocument/2006/relationships/table" Target="../tables/table33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Relationship Id="rId8" Type="http://schemas.openxmlformats.org/officeDocument/2006/relationships/table" Target="../tables/table37.xml"/><Relationship Id="rId9" Type="http://schemas.openxmlformats.org/officeDocument/2006/relationships/table" Target="../tables/table38.xml"/><Relationship Id="rId10" Type="http://schemas.openxmlformats.org/officeDocument/2006/relationships/table" Target="../tables/table39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53.xml"/><Relationship Id="rId12" Type="http://schemas.openxmlformats.org/officeDocument/2006/relationships/table" Target="../tables/table54.xml"/><Relationship Id="rId1" Type="http://schemas.openxmlformats.org/officeDocument/2006/relationships/table" Target="../tables/table43.xml"/><Relationship Id="rId2" Type="http://schemas.openxmlformats.org/officeDocument/2006/relationships/table" Target="../tables/table44.xml"/><Relationship Id="rId3" Type="http://schemas.openxmlformats.org/officeDocument/2006/relationships/table" Target="../tables/table45.xml"/><Relationship Id="rId4" Type="http://schemas.openxmlformats.org/officeDocument/2006/relationships/table" Target="../tables/table46.xml"/><Relationship Id="rId5" Type="http://schemas.openxmlformats.org/officeDocument/2006/relationships/table" Target="../tables/table47.xml"/><Relationship Id="rId6" Type="http://schemas.openxmlformats.org/officeDocument/2006/relationships/table" Target="../tables/table48.xml"/><Relationship Id="rId7" Type="http://schemas.openxmlformats.org/officeDocument/2006/relationships/table" Target="../tables/table49.xml"/><Relationship Id="rId8" Type="http://schemas.openxmlformats.org/officeDocument/2006/relationships/table" Target="../tables/table50.xml"/><Relationship Id="rId9" Type="http://schemas.openxmlformats.org/officeDocument/2006/relationships/table" Target="../tables/table51.xml"/><Relationship Id="rId10" Type="http://schemas.openxmlformats.org/officeDocument/2006/relationships/table" Target="../tables/table5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5.xml"/><Relationship Id="rId12" Type="http://schemas.openxmlformats.org/officeDocument/2006/relationships/table" Target="../tables/table66.xml"/><Relationship Id="rId1" Type="http://schemas.openxmlformats.org/officeDocument/2006/relationships/table" Target="../tables/table55.xml"/><Relationship Id="rId2" Type="http://schemas.openxmlformats.org/officeDocument/2006/relationships/table" Target="../tables/table56.xml"/><Relationship Id="rId3" Type="http://schemas.openxmlformats.org/officeDocument/2006/relationships/table" Target="../tables/table57.xml"/><Relationship Id="rId4" Type="http://schemas.openxmlformats.org/officeDocument/2006/relationships/table" Target="../tables/table58.xml"/><Relationship Id="rId5" Type="http://schemas.openxmlformats.org/officeDocument/2006/relationships/table" Target="../tables/table59.xml"/><Relationship Id="rId6" Type="http://schemas.openxmlformats.org/officeDocument/2006/relationships/table" Target="../tables/table60.xml"/><Relationship Id="rId7" Type="http://schemas.openxmlformats.org/officeDocument/2006/relationships/table" Target="../tables/table61.xml"/><Relationship Id="rId8" Type="http://schemas.openxmlformats.org/officeDocument/2006/relationships/table" Target="../tables/table62.xml"/><Relationship Id="rId9" Type="http://schemas.openxmlformats.org/officeDocument/2006/relationships/table" Target="../tables/table63.xml"/><Relationship Id="rId10" Type="http://schemas.openxmlformats.org/officeDocument/2006/relationships/table" Target="../tables/table6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7.xml"/><Relationship Id="rId12" Type="http://schemas.openxmlformats.org/officeDocument/2006/relationships/table" Target="../tables/table78.xml"/><Relationship Id="rId1" Type="http://schemas.openxmlformats.org/officeDocument/2006/relationships/table" Target="../tables/table67.xml"/><Relationship Id="rId2" Type="http://schemas.openxmlformats.org/officeDocument/2006/relationships/table" Target="../tables/table68.xml"/><Relationship Id="rId3" Type="http://schemas.openxmlformats.org/officeDocument/2006/relationships/table" Target="../tables/table69.xml"/><Relationship Id="rId4" Type="http://schemas.openxmlformats.org/officeDocument/2006/relationships/table" Target="../tables/table70.xml"/><Relationship Id="rId5" Type="http://schemas.openxmlformats.org/officeDocument/2006/relationships/table" Target="../tables/table71.xml"/><Relationship Id="rId6" Type="http://schemas.openxmlformats.org/officeDocument/2006/relationships/table" Target="../tables/table72.xml"/><Relationship Id="rId7" Type="http://schemas.openxmlformats.org/officeDocument/2006/relationships/table" Target="../tables/table73.xml"/><Relationship Id="rId8" Type="http://schemas.openxmlformats.org/officeDocument/2006/relationships/table" Target="../tables/table74.xml"/><Relationship Id="rId9" Type="http://schemas.openxmlformats.org/officeDocument/2006/relationships/table" Target="../tables/table75.xml"/><Relationship Id="rId10" Type="http://schemas.openxmlformats.org/officeDocument/2006/relationships/table" Target="../tables/table7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89.xml"/><Relationship Id="rId12" Type="http://schemas.openxmlformats.org/officeDocument/2006/relationships/table" Target="../tables/table90.xml"/><Relationship Id="rId1" Type="http://schemas.openxmlformats.org/officeDocument/2006/relationships/table" Target="../tables/table79.xml"/><Relationship Id="rId2" Type="http://schemas.openxmlformats.org/officeDocument/2006/relationships/table" Target="../tables/table80.xml"/><Relationship Id="rId3" Type="http://schemas.openxmlformats.org/officeDocument/2006/relationships/table" Target="../tables/table81.xml"/><Relationship Id="rId4" Type="http://schemas.openxmlformats.org/officeDocument/2006/relationships/table" Target="../tables/table82.xml"/><Relationship Id="rId5" Type="http://schemas.openxmlformats.org/officeDocument/2006/relationships/table" Target="../tables/table83.xml"/><Relationship Id="rId6" Type="http://schemas.openxmlformats.org/officeDocument/2006/relationships/table" Target="../tables/table84.xml"/><Relationship Id="rId7" Type="http://schemas.openxmlformats.org/officeDocument/2006/relationships/table" Target="../tables/table85.xml"/><Relationship Id="rId8" Type="http://schemas.openxmlformats.org/officeDocument/2006/relationships/table" Target="../tables/table86.xml"/><Relationship Id="rId9" Type="http://schemas.openxmlformats.org/officeDocument/2006/relationships/table" Target="../tables/table87.xml"/><Relationship Id="rId10" Type="http://schemas.openxmlformats.org/officeDocument/2006/relationships/table" Target="../tables/table88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01.xml"/><Relationship Id="rId12" Type="http://schemas.openxmlformats.org/officeDocument/2006/relationships/table" Target="../tables/table102.xml"/><Relationship Id="rId1" Type="http://schemas.openxmlformats.org/officeDocument/2006/relationships/table" Target="../tables/table91.xml"/><Relationship Id="rId2" Type="http://schemas.openxmlformats.org/officeDocument/2006/relationships/table" Target="../tables/table92.xml"/><Relationship Id="rId3" Type="http://schemas.openxmlformats.org/officeDocument/2006/relationships/table" Target="../tables/table93.xml"/><Relationship Id="rId4" Type="http://schemas.openxmlformats.org/officeDocument/2006/relationships/table" Target="../tables/table94.xml"/><Relationship Id="rId5" Type="http://schemas.openxmlformats.org/officeDocument/2006/relationships/table" Target="../tables/table95.xml"/><Relationship Id="rId6" Type="http://schemas.openxmlformats.org/officeDocument/2006/relationships/table" Target="../tables/table96.xml"/><Relationship Id="rId7" Type="http://schemas.openxmlformats.org/officeDocument/2006/relationships/table" Target="../tables/table97.xml"/><Relationship Id="rId8" Type="http://schemas.openxmlformats.org/officeDocument/2006/relationships/table" Target="../tables/table98.xml"/><Relationship Id="rId9" Type="http://schemas.openxmlformats.org/officeDocument/2006/relationships/table" Target="../tables/table99.xml"/><Relationship Id="rId10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13.xml"/><Relationship Id="rId12" Type="http://schemas.openxmlformats.org/officeDocument/2006/relationships/table" Target="../tables/table114.xml"/><Relationship Id="rId1" Type="http://schemas.openxmlformats.org/officeDocument/2006/relationships/table" Target="../tables/table103.xml"/><Relationship Id="rId2" Type="http://schemas.openxmlformats.org/officeDocument/2006/relationships/table" Target="../tables/table104.xml"/><Relationship Id="rId3" Type="http://schemas.openxmlformats.org/officeDocument/2006/relationships/table" Target="../tables/table105.xml"/><Relationship Id="rId4" Type="http://schemas.openxmlformats.org/officeDocument/2006/relationships/table" Target="../tables/table106.xml"/><Relationship Id="rId5" Type="http://schemas.openxmlformats.org/officeDocument/2006/relationships/table" Target="../tables/table107.xml"/><Relationship Id="rId6" Type="http://schemas.openxmlformats.org/officeDocument/2006/relationships/table" Target="../tables/table108.xml"/><Relationship Id="rId7" Type="http://schemas.openxmlformats.org/officeDocument/2006/relationships/table" Target="../tables/table109.xml"/><Relationship Id="rId8" Type="http://schemas.openxmlformats.org/officeDocument/2006/relationships/table" Target="../tables/table110.xml"/><Relationship Id="rId9" Type="http://schemas.openxmlformats.org/officeDocument/2006/relationships/table" Target="../tables/table111.xml"/><Relationship Id="rId10" Type="http://schemas.openxmlformats.org/officeDocument/2006/relationships/table" Target="../tables/table112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5.xml"/><Relationship Id="rId12" Type="http://schemas.openxmlformats.org/officeDocument/2006/relationships/table" Target="../tables/table126.xml"/><Relationship Id="rId1" Type="http://schemas.openxmlformats.org/officeDocument/2006/relationships/table" Target="../tables/table115.xml"/><Relationship Id="rId2" Type="http://schemas.openxmlformats.org/officeDocument/2006/relationships/table" Target="../tables/table116.xml"/><Relationship Id="rId3" Type="http://schemas.openxmlformats.org/officeDocument/2006/relationships/table" Target="../tables/table117.xml"/><Relationship Id="rId4" Type="http://schemas.openxmlformats.org/officeDocument/2006/relationships/table" Target="../tables/table118.xml"/><Relationship Id="rId5" Type="http://schemas.openxmlformats.org/officeDocument/2006/relationships/table" Target="../tables/table119.xml"/><Relationship Id="rId6" Type="http://schemas.openxmlformats.org/officeDocument/2006/relationships/table" Target="../tables/table120.xml"/><Relationship Id="rId7" Type="http://schemas.openxmlformats.org/officeDocument/2006/relationships/table" Target="../tables/table121.xml"/><Relationship Id="rId8" Type="http://schemas.openxmlformats.org/officeDocument/2006/relationships/table" Target="../tables/table122.xml"/><Relationship Id="rId9" Type="http://schemas.openxmlformats.org/officeDocument/2006/relationships/table" Target="../tables/table123.xml"/><Relationship Id="rId10" Type="http://schemas.openxmlformats.org/officeDocument/2006/relationships/table" Target="../tables/table124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7.xml"/><Relationship Id="rId12" Type="http://schemas.openxmlformats.org/officeDocument/2006/relationships/table" Target="../tables/table138.xml"/><Relationship Id="rId1" Type="http://schemas.openxmlformats.org/officeDocument/2006/relationships/table" Target="../tables/table127.xml"/><Relationship Id="rId2" Type="http://schemas.openxmlformats.org/officeDocument/2006/relationships/table" Target="../tables/table128.xml"/><Relationship Id="rId3" Type="http://schemas.openxmlformats.org/officeDocument/2006/relationships/table" Target="../tables/table129.xml"/><Relationship Id="rId4" Type="http://schemas.openxmlformats.org/officeDocument/2006/relationships/table" Target="../tables/table130.xml"/><Relationship Id="rId5" Type="http://schemas.openxmlformats.org/officeDocument/2006/relationships/table" Target="../tables/table131.xml"/><Relationship Id="rId6" Type="http://schemas.openxmlformats.org/officeDocument/2006/relationships/table" Target="../tables/table132.xml"/><Relationship Id="rId7" Type="http://schemas.openxmlformats.org/officeDocument/2006/relationships/table" Target="../tables/table133.xml"/><Relationship Id="rId8" Type="http://schemas.openxmlformats.org/officeDocument/2006/relationships/table" Target="../tables/table134.xml"/><Relationship Id="rId9" Type="http://schemas.openxmlformats.org/officeDocument/2006/relationships/table" Target="../tables/table135.xml"/><Relationship Id="rId10" Type="http://schemas.openxmlformats.org/officeDocument/2006/relationships/table" Target="../tables/table136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49.xml"/><Relationship Id="rId12" Type="http://schemas.openxmlformats.org/officeDocument/2006/relationships/table" Target="../tables/table150.xml"/><Relationship Id="rId1" Type="http://schemas.openxmlformats.org/officeDocument/2006/relationships/table" Target="../tables/table139.xml"/><Relationship Id="rId2" Type="http://schemas.openxmlformats.org/officeDocument/2006/relationships/table" Target="../tables/table140.xml"/><Relationship Id="rId3" Type="http://schemas.openxmlformats.org/officeDocument/2006/relationships/table" Target="../tables/table141.xml"/><Relationship Id="rId4" Type="http://schemas.openxmlformats.org/officeDocument/2006/relationships/table" Target="../tables/table142.xml"/><Relationship Id="rId5" Type="http://schemas.openxmlformats.org/officeDocument/2006/relationships/table" Target="../tables/table143.xml"/><Relationship Id="rId6" Type="http://schemas.openxmlformats.org/officeDocument/2006/relationships/table" Target="../tables/table144.xml"/><Relationship Id="rId7" Type="http://schemas.openxmlformats.org/officeDocument/2006/relationships/table" Target="../tables/table145.xml"/><Relationship Id="rId8" Type="http://schemas.openxmlformats.org/officeDocument/2006/relationships/table" Target="../tables/table146.xml"/><Relationship Id="rId9" Type="http://schemas.openxmlformats.org/officeDocument/2006/relationships/table" Target="../tables/table147.xml"/><Relationship Id="rId10" Type="http://schemas.openxmlformats.org/officeDocument/2006/relationships/table" Target="../tables/table14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4"/>
    <pageSetUpPr fitToPage="1"/>
  </sheetPr>
  <dimension ref="B1:AG41"/>
  <sheetViews>
    <sheetView showGridLines="0" topLeftCell="C1" workbookViewId="0">
      <selection activeCell="E41" sqref="E41"/>
    </sheetView>
  </sheetViews>
  <sheetFormatPr baseColWidth="10" defaultColWidth="8.7109375" defaultRowHeight="28.5" customHeight="1" x14ac:dyDescent="0.2"/>
  <cols>
    <col min="1" max="1" width="2.7109375" customWidth="1"/>
    <col min="2" max="2" width="28.42578125" customWidth="1"/>
    <col min="3" max="3" width="23.42578125" customWidth="1"/>
    <col min="4" max="4" width="2.85546875" customWidth="1"/>
    <col min="5" max="5" width="22.28515625" customWidth="1"/>
    <col min="6" max="6" width="2.85546875" customWidth="1"/>
    <col min="7" max="7" width="22.28515625" customWidth="1"/>
    <col min="8" max="8" width="2.85546875" customWidth="1"/>
    <col min="9" max="9" width="12.140625" customWidth="1"/>
    <col min="10" max="10" width="2.85546875" customWidth="1"/>
    <col min="11" max="11" width="12.140625" customWidth="1"/>
    <col min="12" max="12" width="2.85546875" customWidth="1"/>
    <col min="13" max="13" width="12.140625" customWidth="1"/>
    <col min="14" max="14" width="2.85546875" customWidth="1"/>
    <col min="15" max="15" width="12.140625" customWidth="1"/>
    <col min="16" max="16" width="2.85546875" customWidth="1"/>
    <col min="17" max="17" width="12.140625" customWidth="1"/>
    <col min="18" max="18" width="2.85546875" customWidth="1"/>
    <col min="19" max="19" width="12.140625" customWidth="1"/>
    <col min="20" max="20" width="2.85546875" customWidth="1"/>
    <col min="21" max="21" width="12.140625" customWidth="1"/>
    <col min="22" max="22" width="2.85546875" customWidth="1"/>
    <col min="23" max="23" width="12.140625" customWidth="1"/>
    <col min="24" max="24" width="2.85546875" customWidth="1"/>
    <col min="25" max="25" width="12.140625" customWidth="1"/>
    <col min="26" max="26" width="2.85546875" customWidth="1"/>
    <col min="27" max="27" width="12.140625" customWidth="1"/>
    <col min="28" max="28" width="2.85546875" customWidth="1"/>
    <col min="29" max="29" width="12.140625" customWidth="1"/>
    <col min="30" max="30" width="2.85546875" customWidth="1"/>
    <col min="31" max="31" width="12.140625" customWidth="1"/>
    <col min="32" max="32" width="2.85546875" customWidth="1"/>
    <col min="33" max="33" width="12.140625" customWidth="1"/>
  </cols>
  <sheetData>
    <row r="1" spans="2:33" ht="35.25" customHeight="1" x14ac:dyDescent="0.35">
      <c r="B1" s="7" t="s">
        <v>9</v>
      </c>
    </row>
    <row r="2" spans="2:33" ht="37.5" customHeight="1" x14ac:dyDescent="0.25">
      <c r="B2" s="1" t="s">
        <v>8</v>
      </c>
      <c r="C2" s="33" t="s">
        <v>223</v>
      </c>
    </row>
    <row r="3" spans="2:33" ht="30" customHeight="1" x14ac:dyDescent="0.2">
      <c r="B3" s="2"/>
      <c r="C3" s="5" t="s">
        <v>103</v>
      </c>
      <c r="E3" s="5" t="s">
        <v>101</v>
      </c>
      <c r="G3" s="5" t="s">
        <v>106</v>
      </c>
      <c r="I3" s="5" t="s">
        <v>135</v>
      </c>
      <c r="K3" s="5" t="s">
        <v>136</v>
      </c>
      <c r="M3" s="5" t="s">
        <v>137</v>
      </c>
      <c r="O3" s="5" t="s">
        <v>138</v>
      </c>
      <c r="Q3" s="5" t="s">
        <v>139</v>
      </c>
      <c r="S3" s="5" t="s">
        <v>140</v>
      </c>
      <c r="U3" s="5" t="s">
        <v>141</v>
      </c>
      <c r="W3" s="5" t="s">
        <v>142</v>
      </c>
      <c r="Y3" s="5" t="s">
        <v>143</v>
      </c>
      <c r="AA3" s="5" t="s">
        <v>144</v>
      </c>
      <c r="AC3" s="5" t="s">
        <v>145</v>
      </c>
      <c r="AE3" s="5" t="s">
        <v>146</v>
      </c>
      <c r="AG3" s="5" t="s">
        <v>212</v>
      </c>
    </row>
    <row r="4" spans="2:33" ht="20.5" customHeight="1" x14ac:dyDescent="0.2">
      <c r="C4" s="34">
        <f>SUM(Income[Amount])</f>
        <v>4703</v>
      </c>
      <c r="E4" s="34">
        <f>Total_Monthly_Income * 12</f>
        <v>56436</v>
      </c>
      <c r="G4" s="34">
        <f>TotalIncomeJan16+TotalIncome+March16!TotalIncome+April16!TotalIncome+'May16'!TotalIncome+June16!TotalIncome+July16!TotalIncome+August16!TotalIncome+September16!TotalIncome+October16!TotalIncome+November16!TotalIncome+December16!TotalIncome</f>
        <v>16903.73</v>
      </c>
      <c r="I4" s="34">
        <f>TotalIncomeJan16</f>
        <v>4619</v>
      </c>
      <c r="K4" s="34">
        <f>TotalIncome</f>
        <v>4404.21</v>
      </c>
      <c r="M4" s="34">
        <f>March16!TotalIncome</f>
        <v>4881.76</v>
      </c>
      <c r="O4" s="34">
        <f>April16!TotalIncome</f>
        <v>2998.76</v>
      </c>
      <c r="Q4" s="34">
        <f>'May16'!TotalIncome</f>
        <v>0</v>
      </c>
      <c r="S4" s="34">
        <f>June16!TotalIncome</f>
        <v>0</v>
      </c>
      <c r="U4" s="34">
        <f>July16!TotalIncome</f>
        <v>0</v>
      </c>
      <c r="W4" s="34">
        <f>August16!TotalIncome</f>
        <v>0</v>
      </c>
      <c r="Y4" s="34">
        <f>September16!TotalIncome</f>
        <v>0</v>
      </c>
      <c r="AA4" s="34">
        <f>October16!TotalIncome</f>
        <v>0</v>
      </c>
      <c r="AC4" s="34">
        <f>November16!TotalIncome</f>
        <v>0</v>
      </c>
      <c r="AE4" s="34">
        <f>December16!TotalIncome</f>
        <v>0</v>
      </c>
      <c r="AG4" s="5"/>
    </row>
    <row r="5" spans="2:33" ht="20.5" customHeight="1" x14ac:dyDescent="0.2">
      <c r="C5" s="5" t="s">
        <v>104</v>
      </c>
      <c r="E5" s="5" t="s">
        <v>102</v>
      </c>
      <c r="G5" s="5" t="s">
        <v>107</v>
      </c>
      <c r="I5" s="5"/>
      <c r="K5" s="5"/>
      <c r="M5" s="5"/>
      <c r="O5" s="5"/>
      <c r="Q5" s="5"/>
      <c r="S5" s="5"/>
      <c r="U5" s="5"/>
      <c r="W5" s="5"/>
      <c r="Y5" s="5"/>
      <c r="AA5" s="5"/>
      <c r="AC5" s="5"/>
      <c r="AE5" s="5"/>
      <c r="AG5" s="5"/>
    </row>
    <row r="6" spans="2:33" ht="20.5" customHeight="1" x14ac:dyDescent="0.2">
      <c r="C6" s="34">
        <f>SUM(Expenses[Amount])</f>
        <v>2933</v>
      </c>
      <c r="E6" s="34">
        <f>Total_Monthly_Expenses * 12</f>
        <v>35196</v>
      </c>
      <c r="G6" s="34">
        <f>TotalExpensesJan16+TotalExpenses+March16!TotalExpenses+April16!TotalExpenses+'May16'!TotalExpenses+June16!TotalExpenses+July16!TotalExpenses+August16!TotalExpenses+September16!TotalExpenses+October16!TotalExpenses+November16!TotalExpenses+December16!TotalExpenses+OOBExpensesTotal</f>
        <v>13226.46</v>
      </c>
      <c r="I6" s="34">
        <f>TotalExpensesJan16</f>
        <v>3110.2899999999995</v>
      </c>
      <c r="K6" s="34">
        <f>TotalExpenses</f>
        <v>2985.46</v>
      </c>
      <c r="M6" s="34">
        <f>March16!TotalExpenses</f>
        <v>3189.74</v>
      </c>
      <c r="O6" s="34">
        <f>April16!TotalExpenses</f>
        <v>2305.65</v>
      </c>
      <c r="Q6" s="34">
        <f>'May16'!TotalExpenses</f>
        <v>0</v>
      </c>
      <c r="S6" s="34">
        <f>June16!TotalExpenses</f>
        <v>0</v>
      </c>
      <c r="U6" s="34">
        <f>July16!TotalExpenses</f>
        <v>0</v>
      </c>
      <c r="W6" s="34">
        <f>August16!TotalExpenses</f>
        <v>0</v>
      </c>
      <c r="Y6" s="34">
        <f>September16!TotalExpenses</f>
        <v>0</v>
      </c>
      <c r="AA6" s="34">
        <f>October16!TotalExpenses</f>
        <v>0</v>
      </c>
      <c r="AC6" s="34">
        <f>November16!TotalExpenses</f>
        <v>0</v>
      </c>
      <c r="AE6" s="34">
        <f>December16!TotalExpenses</f>
        <v>0</v>
      </c>
      <c r="AG6" s="61">
        <f>SUM(OOBExpenses[Amount])</f>
        <v>1635.3200000000002</v>
      </c>
    </row>
    <row r="7" spans="2:33" ht="20.5" customHeight="1" x14ac:dyDescent="0.2">
      <c r="C7" s="5" t="s">
        <v>105</v>
      </c>
      <c r="E7" s="5" t="s">
        <v>21</v>
      </c>
      <c r="G7" s="5" t="s">
        <v>108</v>
      </c>
      <c r="I7" s="5"/>
      <c r="K7" s="5"/>
      <c r="M7" s="5"/>
      <c r="O7" s="5"/>
      <c r="Q7" s="5"/>
      <c r="S7" s="5"/>
      <c r="U7" s="5"/>
      <c r="W7" s="5"/>
      <c r="Y7" s="5"/>
      <c r="AA7" s="5"/>
      <c r="AC7" s="5"/>
      <c r="AE7" s="5"/>
      <c r="AG7" s="5"/>
    </row>
    <row r="8" spans="2:33" ht="20.5" customHeight="1" x14ac:dyDescent="0.2">
      <c r="C8" s="34">
        <f>Total_Monthly_Income-Total_Monthly_Expenses</f>
        <v>1770</v>
      </c>
      <c r="E8" s="34">
        <f>Total_Monthly_Savings * 12</f>
        <v>21240</v>
      </c>
      <c r="G8" s="34">
        <f>Total_2016_Income-Total_2016_Expenses</f>
        <v>3677.2700000000004</v>
      </c>
      <c r="I8" s="34">
        <f>TotalSavingsJan16</f>
        <v>1508.7100000000005</v>
      </c>
      <c r="K8" s="34">
        <f>TotalSavings</f>
        <v>1418.75</v>
      </c>
      <c r="M8" s="34">
        <f>March16!TotalSavings</f>
        <v>1692.0200000000004</v>
      </c>
      <c r="O8" s="34">
        <f>April16!TotalSavings</f>
        <v>693.11000000000013</v>
      </c>
      <c r="Q8" s="34">
        <f>'May16'!TotalSavings</f>
        <v>0</v>
      </c>
      <c r="S8" s="34">
        <f>June16!TotalSavings</f>
        <v>0</v>
      </c>
      <c r="U8" s="34">
        <f>July16!TotalSavings</f>
        <v>0</v>
      </c>
      <c r="W8" s="34">
        <f>August16!TotalSavings</f>
        <v>0</v>
      </c>
      <c r="Y8" s="34">
        <f>September16!TotalSavings</f>
        <v>0</v>
      </c>
      <c r="AA8" s="34">
        <f>October16!TotalSavings</f>
        <v>0</v>
      </c>
      <c r="AC8" s="34">
        <f>November16!TotalSavings</f>
        <v>0</v>
      </c>
      <c r="AE8" s="34">
        <f>December16!TotalSavings</f>
        <v>0</v>
      </c>
      <c r="AG8" s="34"/>
    </row>
    <row r="9" spans="2:33" ht="20.5" customHeight="1" x14ac:dyDescent="0.2"/>
    <row r="10" spans="2:33" ht="20.5" customHeight="1" x14ac:dyDescent="0.2"/>
    <row r="11" spans="2:33" ht="22.5" customHeight="1" x14ac:dyDescent="0.2">
      <c r="B11" s="3">
        <f>MIN(Total_Monthly_Expenses/Total_Monthly_Income,1)</f>
        <v>0.62364448224537528</v>
      </c>
    </row>
    <row r="12" spans="2:33" ht="37.5" customHeight="1" x14ac:dyDescent="0.25">
      <c r="B12" s="1" t="s">
        <v>0</v>
      </c>
      <c r="E12" s="1" t="s">
        <v>203</v>
      </c>
      <c r="K12" s="41"/>
      <c r="L12" s="42" t="s">
        <v>197</v>
      </c>
      <c r="M12" s="41"/>
      <c r="U12" s="41"/>
      <c r="V12" s="42" t="s">
        <v>214</v>
      </c>
      <c r="W12" s="41"/>
    </row>
    <row r="13" spans="2:33" ht="25" customHeight="1" x14ac:dyDescent="0.2">
      <c r="B13" s="5" t="s">
        <v>1</v>
      </c>
      <c r="C13" s="5" t="s">
        <v>2</v>
      </c>
      <c r="E13" s="35" t="s">
        <v>114</v>
      </c>
      <c r="F13" s="36" t="s">
        <v>116</v>
      </c>
      <c r="G13" s="35" t="s">
        <v>2</v>
      </c>
      <c r="H13" s="36" t="s">
        <v>116</v>
      </c>
      <c r="I13" s="35"/>
      <c r="J13" s="36" t="s">
        <v>116</v>
      </c>
      <c r="K13" s="39" t="s">
        <v>192</v>
      </c>
      <c r="L13" s="40" t="s">
        <v>116</v>
      </c>
      <c r="M13" s="39" t="s">
        <v>193</v>
      </c>
      <c r="N13" s="36" t="s">
        <v>116</v>
      </c>
      <c r="O13" s="35"/>
      <c r="P13" s="36" t="s">
        <v>116</v>
      </c>
      <c r="Q13" s="35"/>
      <c r="R13" s="36" t="s">
        <v>116</v>
      </c>
      <c r="S13" s="35"/>
      <c r="T13" s="36" t="s">
        <v>116</v>
      </c>
      <c r="Z13" s="36"/>
      <c r="AA13" s="35"/>
      <c r="AC13" s="35"/>
      <c r="AE13" s="35"/>
      <c r="AG13" s="35"/>
    </row>
    <row r="14" spans="2:33" ht="25" customHeight="1" x14ac:dyDescent="0.2">
      <c r="B14" t="s">
        <v>26</v>
      </c>
      <c r="C14" s="4">
        <f>SUM(SF_Income,SV_Income,ND_Income,MOO_Income,R_Income)</f>
        <v>2928</v>
      </c>
      <c r="E14" s="5" t="s">
        <v>112</v>
      </c>
      <c r="F14" s="34"/>
      <c r="G14" s="34">
        <v>1775</v>
      </c>
      <c r="H14" s="34"/>
      <c r="I14" s="34"/>
      <c r="J14" s="48"/>
      <c r="K14" s="50" t="s">
        <v>196</v>
      </c>
      <c r="L14" s="60"/>
      <c r="M14" s="50" t="s">
        <v>194</v>
      </c>
      <c r="N14" s="51"/>
      <c r="P14" s="34"/>
      <c r="Q14" s="34"/>
      <c r="R14" s="34"/>
      <c r="S14" s="34"/>
      <c r="T14" s="48"/>
      <c r="U14" s="50" t="s">
        <v>31</v>
      </c>
      <c r="V14" s="60"/>
      <c r="W14" s="50" t="s">
        <v>215</v>
      </c>
      <c r="X14" s="63"/>
      <c r="Y14" s="37" t="s">
        <v>217</v>
      </c>
      <c r="AA14" s="38" t="s">
        <v>222</v>
      </c>
      <c r="AC14" s="34"/>
      <c r="AE14" s="34"/>
      <c r="AG14" s="34"/>
    </row>
    <row r="15" spans="2:33" ht="25" customHeight="1" x14ac:dyDescent="0.2">
      <c r="B15" t="s">
        <v>35</v>
      </c>
      <c r="C15" s="4">
        <f>VM_Income</f>
        <v>1775</v>
      </c>
      <c r="E15" s="5" t="s">
        <v>110</v>
      </c>
      <c r="F15" s="34"/>
      <c r="G15" s="34">
        <v>1196</v>
      </c>
      <c r="H15" s="34"/>
      <c r="I15" s="34"/>
      <c r="J15" s="54"/>
      <c r="K15" s="53">
        <v>15</v>
      </c>
      <c r="L15" s="45"/>
      <c r="M15" s="45">
        <v>25000</v>
      </c>
      <c r="N15" s="55"/>
      <c r="O15" s="38" t="s">
        <v>195</v>
      </c>
      <c r="P15" s="34"/>
      <c r="Q15" s="34"/>
      <c r="R15" s="34"/>
      <c r="S15" s="34"/>
      <c r="T15" s="54"/>
      <c r="U15" s="45">
        <v>17804.37</v>
      </c>
      <c r="V15" s="45"/>
      <c r="W15" s="45">
        <v>120000</v>
      </c>
      <c r="X15" s="55"/>
      <c r="Y15" s="62">
        <v>30000</v>
      </c>
      <c r="Z15" s="34"/>
      <c r="AA15" s="38" t="s">
        <v>221</v>
      </c>
      <c r="AC15" s="34"/>
      <c r="AE15" s="34"/>
      <c r="AG15" s="34"/>
    </row>
    <row r="16" spans="2:33" ht="25" customHeight="1" x14ac:dyDescent="0.2">
      <c r="C16" s="4"/>
      <c r="E16" s="5" t="s">
        <v>109</v>
      </c>
      <c r="F16" s="34"/>
      <c r="G16" s="34">
        <v>900</v>
      </c>
      <c r="H16" s="34"/>
      <c r="I16" s="34"/>
      <c r="J16" s="54"/>
      <c r="K16" s="52"/>
      <c r="L16" s="47" t="s">
        <v>202</v>
      </c>
      <c r="M16" s="47"/>
      <c r="N16" s="55"/>
      <c r="Q16" s="34"/>
      <c r="R16" s="34"/>
      <c r="S16" s="34"/>
      <c r="T16" s="54"/>
      <c r="U16" s="64"/>
      <c r="V16" s="47" t="s">
        <v>218</v>
      </c>
      <c r="W16" s="52"/>
      <c r="X16" s="55"/>
      <c r="Y16" s="34"/>
      <c r="Z16" s="34"/>
      <c r="AA16" s="34"/>
      <c r="AC16" s="34"/>
      <c r="AE16" s="34"/>
      <c r="AG16" s="34"/>
    </row>
    <row r="17" spans="2:33" ht="25" customHeight="1" x14ac:dyDescent="0.25">
      <c r="B17" s="1" t="s">
        <v>3</v>
      </c>
      <c r="E17" s="5" t="s">
        <v>111</v>
      </c>
      <c r="F17" s="34"/>
      <c r="G17" s="34">
        <v>832</v>
      </c>
      <c r="H17" s="34"/>
      <c r="I17" s="34"/>
      <c r="J17" s="54"/>
      <c r="K17" s="44">
        <v>16</v>
      </c>
      <c r="L17" s="45"/>
      <c r="M17" s="44">
        <v>8</v>
      </c>
      <c r="N17" s="55"/>
      <c r="O17" s="37" t="s">
        <v>199</v>
      </c>
      <c r="Q17" s="34"/>
      <c r="R17" s="34"/>
      <c r="S17" s="34"/>
      <c r="T17" s="54"/>
      <c r="U17" s="47" t="s">
        <v>220</v>
      </c>
      <c r="V17" s="52"/>
      <c r="W17" s="47" t="s">
        <v>219</v>
      </c>
      <c r="X17" s="55"/>
      <c r="Y17" s="34"/>
      <c r="Z17" s="34"/>
      <c r="AA17" s="34"/>
      <c r="AC17" s="34"/>
      <c r="AE17" s="34"/>
      <c r="AG17" s="34"/>
    </row>
    <row r="18" spans="2:33" ht="25" customHeight="1" x14ac:dyDescent="0.2">
      <c r="B18" s="6" t="s">
        <v>1</v>
      </c>
      <c r="C18" s="6" t="s">
        <v>2</v>
      </c>
      <c r="D18" s="9"/>
      <c r="E18" s="5" t="s">
        <v>113</v>
      </c>
      <c r="F18" s="34"/>
      <c r="G18" s="34">
        <v>0</v>
      </c>
      <c r="H18" s="34"/>
      <c r="I18" s="34"/>
      <c r="J18" s="58"/>
      <c r="K18" s="41"/>
      <c r="L18" s="41"/>
      <c r="M18" s="41"/>
      <c r="N18" s="59"/>
      <c r="O18" s="43">
        <v>0.2</v>
      </c>
      <c r="P18" s="38" t="s">
        <v>216</v>
      </c>
      <c r="Q18" s="34"/>
      <c r="R18" s="34"/>
      <c r="S18" s="34"/>
      <c r="T18" s="54"/>
      <c r="U18" s="68">
        <f>(Mc_Price+Mc_Leftover-Mc_StartingPoint)/Total_Monthly_Savings</f>
        <v>74.686796610169495</v>
      </c>
      <c r="V18" s="52"/>
      <c r="W18" s="44">
        <f>(Mc_Price+Mc_Leftover-Mc_StartingPoint)/Total_Yearly_Savings</f>
        <v>6.2238997175141249</v>
      </c>
      <c r="X18" s="55"/>
      <c r="Y18" s="34"/>
      <c r="Z18" s="34"/>
      <c r="AA18" s="34"/>
      <c r="AC18" s="34"/>
      <c r="AE18" s="34"/>
      <c r="AG18" s="34"/>
    </row>
    <row r="19" spans="2:33" ht="25" customHeight="1" x14ac:dyDescent="0.2">
      <c r="B19" t="s">
        <v>18</v>
      </c>
      <c r="C19" s="4">
        <f>SUM(Bills[Amount])</f>
        <v>2133</v>
      </c>
      <c r="E19" s="5" t="s">
        <v>134</v>
      </c>
      <c r="F19" s="34"/>
      <c r="G19" s="34">
        <v>0</v>
      </c>
      <c r="H19" s="34"/>
      <c r="I19" s="34"/>
      <c r="P19" s="34"/>
      <c r="Q19" s="34"/>
      <c r="R19" s="34"/>
      <c r="S19" s="34"/>
      <c r="T19" s="66"/>
      <c r="U19" s="41"/>
      <c r="V19" s="41"/>
      <c r="W19" s="41"/>
      <c r="X19" s="67"/>
      <c r="Y19" s="34"/>
      <c r="Z19" s="34"/>
      <c r="AA19" s="34"/>
      <c r="AC19" s="34"/>
      <c r="AE19" s="34"/>
      <c r="AG19" s="34"/>
    </row>
    <row r="20" spans="2:33" ht="25" customHeight="1" x14ac:dyDescent="0.2">
      <c r="B20" t="s">
        <v>5</v>
      </c>
      <c r="C20" s="4">
        <v>120</v>
      </c>
      <c r="J20" s="48"/>
      <c r="K20" s="49"/>
      <c r="L20" s="50" t="s">
        <v>198</v>
      </c>
      <c r="M20" s="50"/>
      <c r="N20" s="51"/>
      <c r="O20" s="34"/>
    </row>
    <row r="21" spans="2:33" ht="25" customHeight="1" x14ac:dyDescent="0.2">
      <c r="B21" t="s">
        <v>6</v>
      </c>
      <c r="C21" s="4">
        <v>300</v>
      </c>
      <c r="I21" s="34"/>
      <c r="J21" s="54"/>
      <c r="K21" s="45">
        <f>K15*K17*13/3*(1-withheld)</f>
        <v>832</v>
      </c>
      <c r="L21" s="46"/>
      <c r="M21" s="45">
        <f>M15/12*(1-withheld)</f>
        <v>1666.666666666667</v>
      </c>
      <c r="N21" s="55"/>
      <c r="O21" s="38" t="s">
        <v>213</v>
      </c>
      <c r="U21" s="65"/>
      <c r="W21" s="44"/>
    </row>
    <row r="22" spans="2:33" ht="25" customHeight="1" x14ac:dyDescent="0.2">
      <c r="B22" t="s">
        <v>71</v>
      </c>
      <c r="C22" s="4">
        <v>100</v>
      </c>
      <c r="I22" s="34"/>
      <c r="J22" s="56"/>
      <c r="K22" s="47" t="s">
        <v>200</v>
      </c>
      <c r="L22" s="52"/>
      <c r="M22" s="47" t="s">
        <v>201</v>
      </c>
      <c r="N22" s="57"/>
    </row>
    <row r="23" spans="2:33" ht="25" customHeight="1" x14ac:dyDescent="0.2">
      <c r="B23" t="s">
        <v>72</v>
      </c>
      <c r="C23" s="4">
        <v>100</v>
      </c>
      <c r="I23" s="34"/>
      <c r="J23" s="56"/>
      <c r="K23" s="45">
        <f>K15*K17*52</f>
        <v>12480</v>
      </c>
      <c r="L23" s="52"/>
      <c r="M23" s="53">
        <f>M15/52/M17</f>
        <v>60.096153846153847</v>
      </c>
      <c r="N23" s="57"/>
      <c r="O23" s="38" t="s">
        <v>195</v>
      </c>
    </row>
    <row r="24" spans="2:33" ht="25" customHeight="1" x14ac:dyDescent="0.2">
      <c r="B24" t="s">
        <v>13</v>
      </c>
      <c r="C24" s="4">
        <v>100</v>
      </c>
      <c r="I24" s="34"/>
      <c r="J24" s="58"/>
      <c r="K24" s="41"/>
      <c r="L24" s="41"/>
      <c r="M24" s="41"/>
      <c r="N24" s="59"/>
    </row>
    <row r="25" spans="2:33" ht="28.5" customHeight="1" x14ac:dyDescent="0.2">
      <c r="B25" t="s">
        <v>225</v>
      </c>
      <c r="C25" s="4">
        <v>80</v>
      </c>
    </row>
    <row r="27" spans="2:33" ht="28.5" customHeight="1" x14ac:dyDescent="0.25">
      <c r="B27" s="1" t="s">
        <v>18</v>
      </c>
    </row>
    <row r="28" spans="2:33" ht="28.5" customHeight="1" x14ac:dyDescent="0.2">
      <c r="B28" s="6" t="s">
        <v>1</v>
      </c>
      <c r="C28" s="6" t="s">
        <v>2</v>
      </c>
    </row>
    <row r="29" spans="2:33" ht="28.5" customHeight="1" x14ac:dyDescent="0.2">
      <c r="B29" t="s">
        <v>11</v>
      </c>
      <c r="C29" s="4">
        <v>1083</v>
      </c>
    </row>
    <row r="30" spans="2:33" ht="28.5" customHeight="1" x14ac:dyDescent="0.2">
      <c r="B30" t="s">
        <v>12</v>
      </c>
      <c r="C30" s="4">
        <v>450</v>
      </c>
    </row>
    <row r="31" spans="2:33" ht="28.5" customHeight="1" x14ac:dyDescent="0.2">
      <c r="B31" t="s">
        <v>15</v>
      </c>
      <c r="C31" s="4">
        <v>345</v>
      </c>
    </row>
    <row r="32" spans="2:33" ht="28.5" customHeight="1" x14ac:dyDescent="0.2">
      <c r="B32" t="s">
        <v>7</v>
      </c>
      <c r="C32" s="4"/>
    </row>
    <row r="33" spans="2:3" ht="28.5" customHeight="1" x14ac:dyDescent="0.2">
      <c r="B33" t="s">
        <v>4</v>
      </c>
      <c r="C33" s="4">
        <v>100</v>
      </c>
    </row>
    <row r="34" spans="2:3" ht="28.5" customHeight="1" x14ac:dyDescent="0.2">
      <c r="B34" t="s">
        <v>16</v>
      </c>
      <c r="C34" s="4">
        <v>55</v>
      </c>
    </row>
    <row r="35" spans="2:3" ht="28.5" customHeight="1" x14ac:dyDescent="0.2">
      <c r="B35" t="s">
        <v>99</v>
      </c>
      <c r="C35" s="4">
        <v>100</v>
      </c>
    </row>
    <row r="37" spans="2:3" ht="28.5" customHeight="1" x14ac:dyDescent="0.25">
      <c r="B37" s="1" t="s">
        <v>211</v>
      </c>
    </row>
    <row r="38" spans="2:3" ht="28.5" customHeight="1" x14ac:dyDescent="0.2">
      <c r="B38" s="6" t="s">
        <v>1</v>
      </c>
      <c r="C38" s="6" t="s">
        <v>2</v>
      </c>
    </row>
    <row r="39" spans="2:3" ht="28.5" customHeight="1" x14ac:dyDescent="0.2">
      <c r="B39" t="s">
        <v>224</v>
      </c>
      <c r="C39" s="4">
        <f>464.35+9.98</f>
        <v>474.33000000000004</v>
      </c>
    </row>
    <row r="40" spans="2:3" ht="28.5" customHeight="1" x14ac:dyDescent="0.2">
      <c r="B40" t="s">
        <v>245</v>
      </c>
      <c r="C40" s="4">
        <v>1160.99</v>
      </c>
    </row>
    <row r="41" spans="2:3" ht="28.5" customHeight="1" x14ac:dyDescent="0.2">
      <c r="C41" s="4"/>
    </row>
  </sheetData>
  <printOptions horizontalCentered="1"/>
  <pageMargins left="0.35" right="0.41" top="0.41" bottom="0.35" header="0.3" footer="0.3"/>
  <pageSetup fitToHeight="0" orientation="portrait" horizontalDpi="4294967293" verticalDpi="0" r:id="rId1"/>
  <headerFooter differentFirst="1">
    <oddFooter>&amp;CPage &amp;P of &amp;N</oddFooter>
  </headerFooter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66" id="{C9B884C1-E439-4719-A03C-9B5F520358C5}">
            <xm:f>'Chart Data'!$B$6</xm:f>
            <x14:dxf>
              <font>
                <color theme="5" tint="-0.24994659260841701"/>
              </font>
            </x14:dxf>
          </x14:cfRule>
          <xm:sqref>E8</xm:sqref>
        </x14:conditionalFormatting>
        <x14:conditionalFormatting xmlns:xm="http://schemas.microsoft.com/office/excel/2006/main">
          <x14:cfRule type="expression" priority="165" id="{ED5ED394-FC83-8441-A563-09137560C98C}">
            <xm:f>'Chart Data'!$B$6</xm:f>
            <x14:dxf>
              <font>
                <color theme="5" tint="-0.24994659260841701"/>
              </font>
            </x14:dxf>
          </x14:cfRule>
          <xm:sqref>E6</xm:sqref>
        </x14:conditionalFormatting>
        <x14:conditionalFormatting xmlns:xm="http://schemas.microsoft.com/office/excel/2006/main">
          <x14:cfRule type="expression" priority="164" id="{AA0A224D-A3A1-AB46-89D2-CD497A5D37FA}">
            <xm:f>'Chart Data'!$B$6</xm:f>
            <x14:dxf>
              <font>
                <color theme="5" tint="-0.24994659260841701"/>
              </font>
            </x14:dxf>
          </x14:cfRule>
          <xm:sqref>E4</xm:sqref>
        </x14:conditionalFormatting>
        <x14:conditionalFormatting xmlns:xm="http://schemas.microsoft.com/office/excel/2006/main">
          <x14:cfRule type="expression" priority="163" id="{D710ACCE-F192-C243-974B-8F988CD7789B}">
            <xm:f>'Chart Data'!$B$6</xm:f>
            <x14:dxf>
              <font>
                <color theme="5" tint="-0.24994659260841701"/>
              </font>
            </x14:dxf>
          </x14:cfRule>
          <xm:sqref>G6</xm:sqref>
        </x14:conditionalFormatting>
        <x14:conditionalFormatting xmlns:xm="http://schemas.microsoft.com/office/excel/2006/main">
          <x14:cfRule type="expression" priority="162" id="{0EA4614A-8095-AD46-8C14-CE8D139701F9}">
            <xm:f>'Chart Data'!$B$6</xm:f>
            <x14:dxf>
              <font>
                <color theme="5" tint="-0.24994659260841701"/>
              </font>
            </x14:dxf>
          </x14:cfRule>
          <xm:sqref>G4</xm:sqref>
        </x14:conditionalFormatting>
        <x14:conditionalFormatting xmlns:xm="http://schemas.microsoft.com/office/excel/2006/main">
          <x14:cfRule type="expression" priority="161" id="{768C2D07-BFDD-134A-848C-8C4D14D50F5F}">
            <xm:f>'Chart Data'!$B$6</xm:f>
            <x14:dxf>
              <font>
                <color theme="5" tint="-0.24994659260841701"/>
              </font>
            </x14:dxf>
          </x14:cfRule>
          <xm:sqref>G8</xm:sqref>
        </x14:conditionalFormatting>
        <x14:conditionalFormatting xmlns:xm="http://schemas.microsoft.com/office/excel/2006/main">
          <x14:cfRule type="expression" priority="138" id="{5F475EDE-4C2B-B145-A51B-1DE6D18400F9}">
            <xm:f>'Chart Data'!$B$6</xm:f>
            <x14:dxf>
              <font>
                <color theme="5" tint="-0.24994659260841701"/>
              </font>
            </x14:dxf>
          </x14:cfRule>
          <xm:sqref>I6</xm:sqref>
        </x14:conditionalFormatting>
        <x14:conditionalFormatting xmlns:xm="http://schemas.microsoft.com/office/excel/2006/main">
          <x14:cfRule type="expression" priority="137" id="{1C6F4475-9A65-9F47-8103-A6DAE2C9899F}">
            <xm:f>'Chart Data'!$B$6</xm:f>
            <x14:dxf>
              <font>
                <color theme="5" tint="-0.24994659260841701"/>
              </font>
            </x14:dxf>
          </x14:cfRule>
          <xm:sqref>I4</xm:sqref>
        </x14:conditionalFormatting>
        <x14:conditionalFormatting xmlns:xm="http://schemas.microsoft.com/office/excel/2006/main">
          <x14:cfRule type="expression" priority="136" id="{AA0DCEFB-F761-D94C-A82A-518720AB33AC}">
            <xm:f>'Chart Data'!$B$6</xm:f>
            <x14:dxf>
              <font>
                <color theme="5" tint="-0.24994659260841701"/>
              </font>
            </x14:dxf>
          </x14:cfRule>
          <xm:sqref>I8</xm:sqref>
        </x14:conditionalFormatting>
        <x14:conditionalFormatting xmlns:xm="http://schemas.microsoft.com/office/excel/2006/main">
          <x14:cfRule type="expression" priority="135" id="{E998B4B0-429D-034E-8869-C3D2BF6D7F01}">
            <xm:f>'Chart Data'!$B$6</xm:f>
            <x14:dxf>
              <font>
                <color theme="5" tint="-0.24994659260841701"/>
              </font>
            </x14:dxf>
          </x14:cfRule>
          <xm:sqref>I15</xm:sqref>
        </x14:conditionalFormatting>
        <x14:conditionalFormatting xmlns:xm="http://schemas.microsoft.com/office/excel/2006/main">
          <x14:cfRule type="expression" priority="134" id="{EE5B78F4-8585-2E4F-AC96-DF2D39ECD340}">
            <xm:f>'Chart Data'!$B$6</xm:f>
            <x14:dxf>
              <font>
                <color theme="5" tint="-0.24994659260841701"/>
              </font>
            </x14:dxf>
          </x14:cfRule>
          <xm:sqref>I16</xm:sqref>
        </x14:conditionalFormatting>
        <x14:conditionalFormatting xmlns:xm="http://schemas.microsoft.com/office/excel/2006/main">
          <x14:cfRule type="expression" priority="133" id="{ECADBFCD-E6DA-1646-AEBE-B0AAABAA2035}">
            <xm:f>'Chart Data'!$B$6</xm:f>
            <x14:dxf>
              <font>
                <color theme="5" tint="-0.24994659260841701"/>
              </font>
            </x14:dxf>
          </x14:cfRule>
          <xm:sqref>I17</xm:sqref>
        </x14:conditionalFormatting>
        <x14:conditionalFormatting xmlns:xm="http://schemas.microsoft.com/office/excel/2006/main">
          <x14:cfRule type="expression" priority="132" id="{B4472EEF-748C-1143-8205-EDCD66DAEC04}">
            <xm:f>'Chart Data'!$B$6</xm:f>
            <x14:dxf>
              <font>
                <color theme="5" tint="-0.24994659260841701"/>
              </font>
            </x14:dxf>
          </x14:cfRule>
          <xm:sqref>I14</xm:sqref>
        </x14:conditionalFormatting>
        <x14:conditionalFormatting xmlns:xm="http://schemas.microsoft.com/office/excel/2006/main">
          <x14:cfRule type="expression" priority="131" id="{16600FB9-57CF-0748-A2EB-19B0A24D7906}">
            <xm:f>'Chart Data'!$B$6</xm:f>
            <x14:dxf>
              <font>
                <color theme="5" tint="-0.24994659260841701"/>
              </font>
            </x14:dxf>
          </x14:cfRule>
          <xm:sqref>I18</xm:sqref>
        </x14:conditionalFormatting>
        <x14:conditionalFormatting xmlns:xm="http://schemas.microsoft.com/office/excel/2006/main">
          <x14:cfRule type="expression" priority="130" id="{ACB71A20-0866-FF47-81BB-7770EABB8D60}">
            <xm:f>'Chart Data'!$B$6</xm:f>
            <x14:dxf>
              <font>
                <color theme="5" tint="-0.24994659260841701"/>
              </font>
            </x14:dxf>
          </x14:cfRule>
          <xm:sqref>K6</xm:sqref>
        </x14:conditionalFormatting>
        <x14:conditionalFormatting xmlns:xm="http://schemas.microsoft.com/office/excel/2006/main">
          <x14:cfRule type="expression" priority="129" id="{77D35B73-D61A-654E-B529-832727AA02C9}">
            <xm:f>'Chart Data'!$B$6</xm:f>
            <x14:dxf>
              <font>
                <color theme="5" tint="-0.24994659260841701"/>
              </font>
            </x14:dxf>
          </x14:cfRule>
          <xm:sqref>K4</xm:sqref>
        </x14:conditionalFormatting>
        <x14:conditionalFormatting xmlns:xm="http://schemas.microsoft.com/office/excel/2006/main">
          <x14:cfRule type="expression" priority="128" id="{A98E20E3-BB84-9246-BC42-3A777D0D999F}">
            <xm:f>'Chart Data'!$B$6</xm:f>
            <x14:dxf>
              <font>
                <color theme="5" tint="-0.24994659260841701"/>
              </font>
            </x14:dxf>
          </x14:cfRule>
          <xm:sqref>K8</xm:sqref>
        </x14:conditionalFormatting>
        <x14:conditionalFormatting xmlns:xm="http://schemas.microsoft.com/office/excel/2006/main">
          <x14:cfRule type="expression" priority="122" id="{B70D9850-6FBD-204E-9A09-FA28A8575A62}">
            <xm:f>'Chart Data'!$B$6</xm:f>
            <x14:dxf>
              <font>
                <color theme="5" tint="-0.24994659260841701"/>
              </font>
            </x14:dxf>
          </x14:cfRule>
          <xm:sqref>M6</xm:sqref>
        </x14:conditionalFormatting>
        <x14:conditionalFormatting xmlns:xm="http://schemas.microsoft.com/office/excel/2006/main">
          <x14:cfRule type="expression" priority="121" id="{13ACAA55-57A4-B74B-8A4B-F537E9AFFAEB}">
            <xm:f>'Chart Data'!$B$6</xm:f>
            <x14:dxf>
              <font>
                <color theme="5" tint="-0.24994659260841701"/>
              </font>
            </x14:dxf>
          </x14:cfRule>
          <xm:sqref>M4</xm:sqref>
        </x14:conditionalFormatting>
        <x14:conditionalFormatting xmlns:xm="http://schemas.microsoft.com/office/excel/2006/main">
          <x14:cfRule type="expression" priority="120" id="{42CED26F-615E-9342-8C3A-0B6BBE3CBF96}">
            <xm:f>'Chart Data'!$B$6</xm:f>
            <x14:dxf>
              <font>
                <color theme="5" tint="-0.24994659260841701"/>
              </font>
            </x14:dxf>
          </x14:cfRule>
          <xm:sqref>M8</xm:sqref>
        </x14:conditionalFormatting>
        <x14:conditionalFormatting xmlns:xm="http://schemas.microsoft.com/office/excel/2006/main">
          <x14:cfRule type="expression" priority="112" id="{3F6DBC4B-AEEA-4D4E-BDA2-765145664EBF}">
            <xm:f>'Chart Data'!$B$6</xm:f>
            <x14:dxf>
              <font>
                <color theme="5" tint="-0.24994659260841701"/>
              </font>
            </x14:dxf>
          </x14:cfRule>
          <xm:sqref>O8</xm:sqref>
        </x14:conditionalFormatting>
        <x14:conditionalFormatting xmlns:xm="http://schemas.microsoft.com/office/excel/2006/main">
          <x14:cfRule type="expression" priority="106" id="{F4268D2A-DE40-8C41-A2C2-67C8225EDDCB}">
            <xm:f>'Chart Data'!$B$6</xm:f>
            <x14:dxf>
              <font>
                <color theme="5" tint="-0.24994659260841701"/>
              </font>
            </x14:dxf>
          </x14:cfRule>
          <xm:sqref>Q6</xm:sqref>
        </x14:conditionalFormatting>
        <x14:conditionalFormatting xmlns:xm="http://schemas.microsoft.com/office/excel/2006/main">
          <x14:cfRule type="expression" priority="107" id="{6A98A6E8-C066-6E45-86BE-1BDB09D25DD5}">
            <xm:f>'Chart Data'!$B$6</xm:f>
            <x14:dxf>
              <font>
                <color theme="5" tint="-0.24994659260841701"/>
              </font>
            </x14:dxf>
          </x14:cfRule>
          <xm:sqref>O20</xm:sqref>
        </x14:conditionalFormatting>
        <x14:conditionalFormatting xmlns:xm="http://schemas.microsoft.com/office/excel/2006/main">
          <x14:cfRule type="expression" priority="103" id="{FEB75039-C733-0D47-8F6D-D0385E324CD0}">
            <xm:f>'Chart Data'!$B$6</xm:f>
            <x14:dxf>
              <font>
                <color theme="5" tint="-0.24994659260841701"/>
              </font>
            </x14:dxf>
          </x14:cfRule>
          <xm:sqref>Q15</xm:sqref>
        </x14:conditionalFormatting>
        <x14:conditionalFormatting xmlns:xm="http://schemas.microsoft.com/office/excel/2006/main">
          <x14:cfRule type="expression" priority="114" id="{282EEBAB-EC0C-7B4D-A313-F325FAC5BC37}">
            <xm:f>'Chart Data'!$B$6</xm:f>
            <x14:dxf>
              <font>
                <color theme="5" tint="-0.24994659260841701"/>
              </font>
            </x14:dxf>
          </x14:cfRule>
          <xm:sqref>O6</xm:sqref>
        </x14:conditionalFormatting>
        <x14:conditionalFormatting xmlns:xm="http://schemas.microsoft.com/office/excel/2006/main">
          <x14:cfRule type="expression" priority="113" id="{62EC3631-6E76-6F47-B737-29CDA485C89A}">
            <xm:f>'Chart Data'!$B$6</xm:f>
            <x14:dxf>
              <font>
                <color theme="5" tint="-0.24994659260841701"/>
              </font>
            </x14:dxf>
          </x14:cfRule>
          <xm:sqref>O4</xm:sqref>
        </x14:conditionalFormatting>
        <x14:conditionalFormatting xmlns:xm="http://schemas.microsoft.com/office/excel/2006/main">
          <x14:cfRule type="expression" priority="109" id="{9DDC1AD4-0E78-FF4B-9FC4-1F6321681D72}">
            <xm:f>'Chart Data'!$B$6</xm:f>
            <x14:dxf>
              <font>
                <color theme="5" tint="-0.24994659260841701"/>
              </font>
            </x14:dxf>
          </x14:cfRule>
          <xm:sqref>O18</xm:sqref>
        </x14:conditionalFormatting>
        <x14:conditionalFormatting xmlns:xm="http://schemas.microsoft.com/office/excel/2006/main">
          <x14:cfRule type="expression" priority="105" id="{57BC82C5-A078-F34C-A502-F66BC25BB298}">
            <xm:f>'Chart Data'!$B$6</xm:f>
            <x14:dxf>
              <font>
                <color theme="5" tint="-0.24994659260841701"/>
              </font>
            </x14:dxf>
          </x14:cfRule>
          <xm:sqref>Q4</xm:sqref>
        </x14:conditionalFormatting>
        <x14:conditionalFormatting xmlns:xm="http://schemas.microsoft.com/office/excel/2006/main">
          <x14:cfRule type="expression" priority="102" id="{DF48518E-5F43-CF49-9BA1-9B018B6C529D}">
            <xm:f>'Chart Data'!$B$6</xm:f>
            <x14:dxf>
              <font>
                <color theme="5" tint="-0.24994659260841701"/>
              </font>
            </x14:dxf>
          </x14:cfRule>
          <xm:sqref>Q16</xm:sqref>
        </x14:conditionalFormatting>
        <x14:conditionalFormatting xmlns:xm="http://schemas.microsoft.com/office/excel/2006/main">
          <x14:cfRule type="expression" priority="101" id="{62A14202-894D-734C-BABD-82313D380CAD}">
            <xm:f>'Chart Data'!$B$6</xm:f>
            <x14:dxf>
              <font>
                <color theme="5" tint="-0.24994659260841701"/>
              </font>
            </x14:dxf>
          </x14:cfRule>
          <xm:sqref>Q17</xm:sqref>
        </x14:conditionalFormatting>
        <x14:conditionalFormatting xmlns:xm="http://schemas.microsoft.com/office/excel/2006/main">
          <x14:cfRule type="expression" priority="104" id="{64DB8AFD-0F35-A345-9092-552232C99F02}">
            <xm:f>'Chart Data'!$B$6</xm:f>
            <x14:dxf>
              <font>
                <color theme="5" tint="-0.24994659260841701"/>
              </font>
            </x14:dxf>
          </x14:cfRule>
          <xm:sqref>Q8</xm:sqref>
        </x14:conditionalFormatting>
        <x14:conditionalFormatting xmlns:xm="http://schemas.microsoft.com/office/excel/2006/main">
          <x14:cfRule type="expression" priority="100" id="{726D95D2-3BA5-EE4F-80EB-FCC7A63C23D8}">
            <xm:f>'Chart Data'!$B$6</xm:f>
            <x14:dxf>
              <font>
                <color theme="5" tint="-0.24994659260841701"/>
              </font>
            </x14:dxf>
          </x14:cfRule>
          <xm:sqref>Q14</xm:sqref>
        </x14:conditionalFormatting>
        <x14:conditionalFormatting xmlns:xm="http://schemas.microsoft.com/office/excel/2006/main">
          <x14:cfRule type="expression" priority="99" id="{D4F5A90C-4602-5C43-A98E-0CBA83B17831}">
            <xm:f>'Chart Data'!$B$6</xm:f>
            <x14:dxf>
              <font>
                <color theme="5" tint="-0.24994659260841701"/>
              </font>
            </x14:dxf>
          </x14:cfRule>
          <xm:sqref>Q18</xm:sqref>
        </x14:conditionalFormatting>
        <x14:conditionalFormatting xmlns:xm="http://schemas.microsoft.com/office/excel/2006/main">
          <x14:cfRule type="expression" priority="98" id="{6E931FD8-A6BB-2D4C-AF0C-F50FAE9E8E7A}">
            <xm:f>'Chart Data'!$B$6</xm:f>
            <x14:dxf>
              <font>
                <color theme="5" tint="-0.24994659260841701"/>
              </font>
            </x14:dxf>
          </x14:cfRule>
          <xm:sqref>S6</xm:sqref>
        </x14:conditionalFormatting>
        <x14:conditionalFormatting xmlns:xm="http://schemas.microsoft.com/office/excel/2006/main">
          <x14:cfRule type="expression" priority="97" id="{F5D4B8C8-73C5-184C-B120-49B6AC059570}">
            <xm:f>'Chart Data'!$B$6</xm:f>
            <x14:dxf>
              <font>
                <color theme="5" tint="-0.24994659260841701"/>
              </font>
            </x14:dxf>
          </x14:cfRule>
          <xm:sqref>S4</xm:sqref>
        </x14:conditionalFormatting>
        <x14:conditionalFormatting xmlns:xm="http://schemas.microsoft.com/office/excel/2006/main">
          <x14:cfRule type="expression" priority="96" id="{0377E708-EE55-6646-9E54-73F99818F77C}">
            <xm:f>'Chart Data'!$B$6</xm:f>
            <x14:dxf>
              <font>
                <color theme="5" tint="-0.24994659260841701"/>
              </font>
            </x14:dxf>
          </x14:cfRule>
          <xm:sqref>S8</xm:sqref>
        </x14:conditionalFormatting>
        <x14:conditionalFormatting xmlns:xm="http://schemas.microsoft.com/office/excel/2006/main">
          <x14:cfRule type="expression" priority="95" id="{63D3477F-7A9A-604E-9401-051A78768BA1}">
            <xm:f>'Chart Data'!$B$6</xm:f>
            <x14:dxf>
              <font>
                <color theme="5" tint="-0.24994659260841701"/>
              </font>
            </x14:dxf>
          </x14:cfRule>
          <xm:sqref>S15</xm:sqref>
        </x14:conditionalFormatting>
        <x14:conditionalFormatting xmlns:xm="http://schemas.microsoft.com/office/excel/2006/main">
          <x14:cfRule type="expression" priority="94" id="{AF719E44-0148-3D4E-A90B-51DBB8F7580A}">
            <xm:f>'Chart Data'!$B$6</xm:f>
            <x14:dxf>
              <font>
                <color theme="5" tint="-0.24994659260841701"/>
              </font>
            </x14:dxf>
          </x14:cfRule>
          <xm:sqref>S16</xm:sqref>
        </x14:conditionalFormatting>
        <x14:conditionalFormatting xmlns:xm="http://schemas.microsoft.com/office/excel/2006/main">
          <x14:cfRule type="expression" priority="93" id="{677483A5-FABE-0346-88C7-EAEF74DCEF76}">
            <xm:f>'Chart Data'!$B$6</xm:f>
            <x14:dxf>
              <font>
                <color theme="5" tint="-0.24994659260841701"/>
              </font>
            </x14:dxf>
          </x14:cfRule>
          <xm:sqref>S17</xm:sqref>
        </x14:conditionalFormatting>
        <x14:conditionalFormatting xmlns:xm="http://schemas.microsoft.com/office/excel/2006/main">
          <x14:cfRule type="expression" priority="92" id="{905CA3F7-3284-574A-B547-5EA6679DF687}">
            <xm:f>'Chart Data'!$B$6</xm:f>
            <x14:dxf>
              <font>
                <color theme="5" tint="-0.24994659260841701"/>
              </font>
            </x14:dxf>
          </x14:cfRule>
          <xm:sqref>S14</xm:sqref>
        </x14:conditionalFormatting>
        <x14:conditionalFormatting xmlns:xm="http://schemas.microsoft.com/office/excel/2006/main">
          <x14:cfRule type="expression" priority="91" id="{595852A3-215C-8B48-B673-53C9AF0DE70E}">
            <xm:f>'Chart Data'!$B$6</xm:f>
            <x14:dxf>
              <font>
                <color theme="5" tint="-0.24994659260841701"/>
              </font>
            </x14:dxf>
          </x14:cfRule>
          <xm:sqref>S18</xm:sqref>
        </x14:conditionalFormatting>
        <x14:conditionalFormatting xmlns:xm="http://schemas.microsoft.com/office/excel/2006/main">
          <x14:cfRule type="expression" priority="90" id="{BCE9D8F0-7485-6642-B8AA-78CD9082055D}">
            <xm:f>'Chart Data'!$B$6</xm:f>
            <x14:dxf>
              <font>
                <color theme="5" tint="-0.24994659260841701"/>
              </font>
            </x14:dxf>
          </x14:cfRule>
          <xm:sqref>U6</xm:sqref>
        </x14:conditionalFormatting>
        <x14:conditionalFormatting xmlns:xm="http://schemas.microsoft.com/office/excel/2006/main">
          <x14:cfRule type="expression" priority="89" id="{9811EFBD-DC1D-844A-A0C5-8F4D2D273787}">
            <xm:f>'Chart Data'!$B$6</xm:f>
            <x14:dxf>
              <font>
                <color theme="5" tint="-0.24994659260841701"/>
              </font>
            </x14:dxf>
          </x14:cfRule>
          <xm:sqref>U4</xm:sqref>
        </x14:conditionalFormatting>
        <x14:conditionalFormatting xmlns:xm="http://schemas.microsoft.com/office/excel/2006/main">
          <x14:cfRule type="expression" priority="88" id="{D4C6AAC6-D403-6945-BFBD-EB0301401A73}">
            <xm:f>'Chart Data'!$B$6</xm:f>
            <x14:dxf>
              <font>
                <color theme="5" tint="-0.24994659260841701"/>
              </font>
            </x14:dxf>
          </x14:cfRule>
          <xm:sqref>U8</xm:sqref>
        </x14:conditionalFormatting>
        <x14:conditionalFormatting xmlns:xm="http://schemas.microsoft.com/office/excel/2006/main">
          <x14:cfRule type="expression" priority="87" id="{DAE3B2D0-6E4F-FA42-9A1A-FF8745A8B534}">
            <xm:f>'Chart Data'!$B$6</xm:f>
            <x14:dxf>
              <font>
                <color theme="5" tint="-0.24994659260841701"/>
              </font>
            </x14:dxf>
          </x14:cfRule>
          <xm:sqref>W15</xm:sqref>
        </x14:conditionalFormatting>
        <x14:conditionalFormatting xmlns:xm="http://schemas.microsoft.com/office/excel/2006/main">
          <x14:cfRule type="expression" priority="86" id="{73A66477-3CC2-2245-AC69-27FC91C53D3D}">
            <xm:f>'Chart Data'!$B$6</xm:f>
            <x14:dxf>
              <font>
                <color theme="5" tint="-0.24994659260841701"/>
              </font>
            </x14:dxf>
          </x14:cfRule>
          <xm:sqref>U16</xm:sqref>
        </x14:conditionalFormatting>
        <x14:conditionalFormatting xmlns:xm="http://schemas.microsoft.com/office/excel/2006/main">
          <x14:cfRule type="expression" priority="82" id="{FA7822CA-0A07-4844-9126-A4D1331C23D8}">
            <xm:f>'Chart Data'!$B$6</xm:f>
            <x14:dxf>
              <font>
                <color theme="5" tint="-0.24994659260841701"/>
              </font>
            </x14:dxf>
          </x14:cfRule>
          <xm:sqref>W6</xm:sqref>
        </x14:conditionalFormatting>
        <x14:conditionalFormatting xmlns:xm="http://schemas.microsoft.com/office/excel/2006/main">
          <x14:cfRule type="expression" priority="81" id="{97A4089A-6818-0D4E-BA35-6B76F0C694B5}">
            <xm:f>'Chart Data'!$B$6</xm:f>
            <x14:dxf>
              <font>
                <color theme="5" tint="-0.24994659260841701"/>
              </font>
            </x14:dxf>
          </x14:cfRule>
          <xm:sqref>W4</xm:sqref>
        </x14:conditionalFormatting>
        <x14:conditionalFormatting xmlns:xm="http://schemas.microsoft.com/office/excel/2006/main">
          <x14:cfRule type="expression" priority="80" id="{CD7C4895-BB73-E94F-B34F-002F6A56444E}">
            <xm:f>'Chart Data'!$B$6</xm:f>
            <x14:dxf>
              <font>
                <color theme="5" tint="-0.24994659260841701"/>
              </font>
            </x14:dxf>
          </x14:cfRule>
          <xm:sqref>W8</xm:sqref>
        </x14:conditionalFormatting>
        <x14:conditionalFormatting xmlns:xm="http://schemas.microsoft.com/office/excel/2006/main">
          <x14:cfRule type="expression" priority="79" id="{CDDC2002-1F16-B24D-8353-84E87B903325}">
            <xm:f>'Chart Data'!$B$6</xm:f>
            <x14:dxf>
              <font>
                <color theme="5" tint="-0.24994659260841701"/>
              </font>
            </x14:dxf>
          </x14:cfRule>
          <xm:sqref>W21</xm:sqref>
        </x14:conditionalFormatting>
        <x14:conditionalFormatting xmlns:xm="http://schemas.microsoft.com/office/excel/2006/main">
          <x14:cfRule type="expression" priority="74" id="{2EDCEBC1-0BCE-B14B-B66C-51DE84618344}">
            <xm:f>'Chart Data'!$B$6</xm:f>
            <x14:dxf>
              <font>
                <color theme="5" tint="-0.24994659260841701"/>
              </font>
            </x14:dxf>
          </x14:cfRule>
          <xm:sqref>Y6</xm:sqref>
        </x14:conditionalFormatting>
        <x14:conditionalFormatting xmlns:xm="http://schemas.microsoft.com/office/excel/2006/main">
          <x14:cfRule type="expression" priority="73" id="{C46D16DF-9022-6C40-97AA-7E5F6C28B9FA}">
            <xm:f>'Chart Data'!$B$6</xm:f>
            <x14:dxf>
              <font>
                <color theme="5" tint="-0.24994659260841701"/>
              </font>
            </x14:dxf>
          </x14:cfRule>
          <xm:sqref>Y4</xm:sqref>
        </x14:conditionalFormatting>
        <x14:conditionalFormatting xmlns:xm="http://schemas.microsoft.com/office/excel/2006/main">
          <x14:cfRule type="expression" priority="72" id="{DE95DE62-E2A4-2D4F-B33F-CEF095EBA78C}">
            <xm:f>'Chart Data'!$B$6</xm:f>
            <x14:dxf>
              <font>
                <color theme="5" tint="-0.24994659260841701"/>
              </font>
            </x14:dxf>
          </x14:cfRule>
          <xm:sqref>Y8</xm:sqref>
        </x14:conditionalFormatting>
        <x14:conditionalFormatting xmlns:xm="http://schemas.microsoft.com/office/excel/2006/main">
          <x14:cfRule type="expression" priority="71" id="{18665A6E-FA81-5E40-9ADE-F64FFF41D6ED}">
            <xm:f>'Chart Data'!$B$6</xm:f>
            <x14:dxf>
              <font>
                <color theme="5" tint="-0.24994659260841701"/>
              </font>
            </x14:dxf>
          </x14:cfRule>
          <xm:sqref>Y16</xm:sqref>
        </x14:conditionalFormatting>
        <x14:conditionalFormatting xmlns:xm="http://schemas.microsoft.com/office/excel/2006/main">
          <x14:cfRule type="expression" priority="70" id="{01C7E72F-11D9-4043-B88D-201256A245D0}">
            <xm:f>'Chart Data'!$B$6</xm:f>
            <x14:dxf>
              <font>
                <color theme="5" tint="-0.24994659260841701"/>
              </font>
            </x14:dxf>
          </x14:cfRule>
          <xm:sqref>Y17</xm:sqref>
        </x14:conditionalFormatting>
        <x14:conditionalFormatting xmlns:xm="http://schemas.microsoft.com/office/excel/2006/main">
          <x14:cfRule type="expression" priority="69" id="{92374E25-14CC-144C-89E1-D48CCEF073DB}">
            <xm:f>'Chart Data'!$B$6</xm:f>
            <x14:dxf>
              <font>
                <color theme="5" tint="-0.24994659260841701"/>
              </font>
            </x14:dxf>
          </x14:cfRule>
          <xm:sqref>Y18</xm:sqref>
        </x14:conditionalFormatting>
        <x14:conditionalFormatting xmlns:xm="http://schemas.microsoft.com/office/excel/2006/main">
          <x14:cfRule type="expression" priority="67" id="{D336E2EB-EFCF-3F4D-A168-572847A45CDC}">
            <xm:f>'Chart Data'!$B$6</xm:f>
            <x14:dxf>
              <font>
                <color theme="5" tint="-0.24994659260841701"/>
              </font>
            </x14:dxf>
          </x14:cfRule>
          <xm:sqref>Y19</xm:sqref>
        </x14:conditionalFormatting>
        <x14:conditionalFormatting xmlns:xm="http://schemas.microsoft.com/office/excel/2006/main">
          <x14:cfRule type="expression" priority="66" id="{6A253BF1-8ABD-6F43-9D74-B3781004243A}">
            <xm:f>'Chart Data'!$B$6</xm:f>
            <x14:dxf>
              <font>
                <color theme="5" tint="-0.24994659260841701"/>
              </font>
            </x14:dxf>
          </x14:cfRule>
          <xm:sqref>AA6</xm:sqref>
        </x14:conditionalFormatting>
        <x14:conditionalFormatting xmlns:xm="http://schemas.microsoft.com/office/excel/2006/main">
          <x14:cfRule type="expression" priority="65" id="{97AA20FF-07E5-D240-BF16-C3B15E419BCF}">
            <xm:f>'Chart Data'!$B$6</xm:f>
            <x14:dxf>
              <font>
                <color theme="5" tint="-0.24994659260841701"/>
              </font>
            </x14:dxf>
          </x14:cfRule>
          <xm:sqref>AA4</xm:sqref>
        </x14:conditionalFormatting>
        <x14:conditionalFormatting xmlns:xm="http://schemas.microsoft.com/office/excel/2006/main">
          <x14:cfRule type="expression" priority="64" id="{BD5E062C-7EC8-EE4E-BDFF-67FA5FF5E7B2}">
            <xm:f>'Chart Data'!$B$6</xm:f>
            <x14:dxf>
              <font>
                <color theme="5" tint="-0.24994659260841701"/>
              </font>
            </x14:dxf>
          </x14:cfRule>
          <xm:sqref>AA8</xm:sqref>
        </x14:conditionalFormatting>
        <x14:conditionalFormatting xmlns:xm="http://schemas.microsoft.com/office/excel/2006/main">
          <x14:cfRule type="expression" priority="62" id="{0E483DC7-1981-6047-AB68-BBB8073A050D}">
            <xm:f>'Chart Data'!$B$6</xm:f>
            <x14:dxf>
              <font>
                <color theme="5" tint="-0.24994659260841701"/>
              </font>
            </x14:dxf>
          </x14:cfRule>
          <xm:sqref>AA16</xm:sqref>
        </x14:conditionalFormatting>
        <x14:conditionalFormatting xmlns:xm="http://schemas.microsoft.com/office/excel/2006/main">
          <x14:cfRule type="expression" priority="61" id="{52BEBA90-EA7F-1C46-88DC-984FAFA170D5}">
            <xm:f>'Chart Data'!$B$6</xm:f>
            <x14:dxf>
              <font>
                <color theme="5" tint="-0.24994659260841701"/>
              </font>
            </x14:dxf>
          </x14:cfRule>
          <xm:sqref>AA17</xm:sqref>
        </x14:conditionalFormatting>
        <x14:conditionalFormatting xmlns:xm="http://schemas.microsoft.com/office/excel/2006/main">
          <x14:cfRule type="expression" priority="59" id="{5F3F0595-4C58-1647-B6F6-B2E2458FBF9E}">
            <xm:f>'Chart Data'!$B$6</xm:f>
            <x14:dxf>
              <font>
                <color theme="5" tint="-0.24994659260841701"/>
              </font>
            </x14:dxf>
          </x14:cfRule>
          <xm:sqref>AA18</xm:sqref>
        </x14:conditionalFormatting>
        <x14:conditionalFormatting xmlns:xm="http://schemas.microsoft.com/office/excel/2006/main">
          <x14:cfRule type="expression" priority="58" id="{D79D9E83-9B4C-F24C-A869-459526C8F646}">
            <xm:f>'Chart Data'!$B$6</xm:f>
            <x14:dxf>
              <font>
                <color theme="5" tint="-0.24994659260841701"/>
              </font>
            </x14:dxf>
          </x14:cfRule>
          <xm:sqref>AC6</xm:sqref>
        </x14:conditionalFormatting>
        <x14:conditionalFormatting xmlns:xm="http://schemas.microsoft.com/office/excel/2006/main">
          <x14:cfRule type="expression" priority="57" id="{34414104-B760-EA46-B1C9-A42E0C061AEE}">
            <xm:f>'Chart Data'!$B$6</xm:f>
            <x14:dxf>
              <font>
                <color theme="5" tint="-0.24994659260841701"/>
              </font>
            </x14:dxf>
          </x14:cfRule>
          <xm:sqref>AC4</xm:sqref>
        </x14:conditionalFormatting>
        <x14:conditionalFormatting xmlns:xm="http://schemas.microsoft.com/office/excel/2006/main">
          <x14:cfRule type="expression" priority="56" id="{8E1CD636-F701-1E4B-A042-6C5782066DB7}">
            <xm:f>'Chart Data'!$B$6</xm:f>
            <x14:dxf>
              <font>
                <color theme="5" tint="-0.24994659260841701"/>
              </font>
            </x14:dxf>
          </x14:cfRule>
          <xm:sqref>AC8</xm:sqref>
        </x14:conditionalFormatting>
        <x14:conditionalFormatting xmlns:xm="http://schemas.microsoft.com/office/excel/2006/main">
          <x14:cfRule type="expression" priority="55" id="{EFC0EF88-4230-4E47-BEBA-690B45C7077B}">
            <xm:f>'Chart Data'!$B$6</xm:f>
            <x14:dxf>
              <font>
                <color theme="5" tint="-0.24994659260841701"/>
              </font>
            </x14:dxf>
          </x14:cfRule>
          <xm:sqref>AC15</xm:sqref>
        </x14:conditionalFormatting>
        <x14:conditionalFormatting xmlns:xm="http://schemas.microsoft.com/office/excel/2006/main">
          <x14:cfRule type="expression" priority="54" id="{45504244-101B-BD4F-93B0-00FA33074FF7}">
            <xm:f>'Chart Data'!$B$6</xm:f>
            <x14:dxf>
              <font>
                <color theme="5" tint="-0.24994659260841701"/>
              </font>
            </x14:dxf>
          </x14:cfRule>
          <xm:sqref>AC16</xm:sqref>
        </x14:conditionalFormatting>
        <x14:conditionalFormatting xmlns:xm="http://schemas.microsoft.com/office/excel/2006/main">
          <x14:cfRule type="expression" priority="53" id="{8159FF16-058B-2C46-9090-FC0DB04350D8}">
            <xm:f>'Chart Data'!$B$6</xm:f>
            <x14:dxf>
              <font>
                <color theme="5" tint="-0.24994659260841701"/>
              </font>
            </x14:dxf>
          </x14:cfRule>
          <xm:sqref>AC17</xm:sqref>
        </x14:conditionalFormatting>
        <x14:conditionalFormatting xmlns:xm="http://schemas.microsoft.com/office/excel/2006/main">
          <x14:cfRule type="expression" priority="52" id="{3103FB0B-5E91-AD46-82B3-E8C0E24755BE}">
            <xm:f>'Chart Data'!$B$6</xm:f>
            <x14:dxf>
              <font>
                <color theme="5" tint="-0.24994659260841701"/>
              </font>
            </x14:dxf>
          </x14:cfRule>
          <xm:sqref>AC14</xm:sqref>
        </x14:conditionalFormatting>
        <x14:conditionalFormatting xmlns:xm="http://schemas.microsoft.com/office/excel/2006/main">
          <x14:cfRule type="expression" priority="51" id="{474DEA9D-E2F1-E84A-9E39-E7E93A16196E}">
            <xm:f>'Chart Data'!$B$6</xm:f>
            <x14:dxf>
              <font>
                <color theme="5" tint="-0.24994659260841701"/>
              </font>
            </x14:dxf>
          </x14:cfRule>
          <xm:sqref>AC18</xm:sqref>
        </x14:conditionalFormatting>
        <x14:conditionalFormatting xmlns:xm="http://schemas.microsoft.com/office/excel/2006/main">
          <x14:cfRule type="expression" priority="50" id="{4643F3A1-4F1C-BE4C-827A-38F9032DD705}">
            <xm:f>'Chart Data'!$B$6</xm:f>
            <x14:dxf>
              <font>
                <color theme="5" tint="-0.24994659260841701"/>
              </font>
            </x14:dxf>
          </x14:cfRule>
          <xm:sqref>AE6</xm:sqref>
        </x14:conditionalFormatting>
        <x14:conditionalFormatting xmlns:xm="http://schemas.microsoft.com/office/excel/2006/main">
          <x14:cfRule type="expression" priority="49" id="{9219FA75-DFB3-A841-8690-7F8F10810EB3}">
            <xm:f>'Chart Data'!$B$6</xm:f>
            <x14:dxf>
              <font>
                <color theme="5" tint="-0.24994659260841701"/>
              </font>
            </x14:dxf>
          </x14:cfRule>
          <xm:sqref>AE4</xm:sqref>
        </x14:conditionalFormatting>
        <x14:conditionalFormatting xmlns:xm="http://schemas.microsoft.com/office/excel/2006/main">
          <x14:cfRule type="expression" priority="48" id="{28301B3F-B2C9-1747-99D5-558A24DCEE55}">
            <xm:f>'Chart Data'!$B$6</xm:f>
            <x14:dxf>
              <font>
                <color theme="5" tint="-0.24994659260841701"/>
              </font>
            </x14:dxf>
          </x14:cfRule>
          <xm:sqref>AE8</xm:sqref>
        </x14:conditionalFormatting>
        <x14:conditionalFormatting xmlns:xm="http://schemas.microsoft.com/office/excel/2006/main">
          <x14:cfRule type="expression" priority="47" id="{05D19758-F896-5346-9265-D614AC54A6B5}">
            <xm:f>'Chart Data'!$B$6</xm:f>
            <x14:dxf>
              <font>
                <color theme="5" tint="-0.24994659260841701"/>
              </font>
            </x14:dxf>
          </x14:cfRule>
          <xm:sqref>AE15</xm:sqref>
        </x14:conditionalFormatting>
        <x14:conditionalFormatting xmlns:xm="http://schemas.microsoft.com/office/excel/2006/main">
          <x14:cfRule type="expression" priority="46" id="{FF1B2F82-5492-3541-869A-A370DDE68858}">
            <xm:f>'Chart Data'!$B$6</xm:f>
            <x14:dxf>
              <font>
                <color theme="5" tint="-0.24994659260841701"/>
              </font>
            </x14:dxf>
          </x14:cfRule>
          <xm:sqref>AE16</xm:sqref>
        </x14:conditionalFormatting>
        <x14:conditionalFormatting xmlns:xm="http://schemas.microsoft.com/office/excel/2006/main">
          <x14:cfRule type="expression" priority="45" id="{0FE79953-1DAD-FF4E-8C69-5C1DCF14D95A}">
            <xm:f>'Chart Data'!$B$6</xm:f>
            <x14:dxf>
              <font>
                <color theme="5" tint="-0.24994659260841701"/>
              </font>
            </x14:dxf>
          </x14:cfRule>
          <xm:sqref>AE17</xm:sqref>
        </x14:conditionalFormatting>
        <x14:conditionalFormatting xmlns:xm="http://schemas.microsoft.com/office/excel/2006/main">
          <x14:cfRule type="expression" priority="44" id="{27ABD745-D99E-A64B-811A-31E7F13137E0}">
            <xm:f>'Chart Data'!$B$6</xm:f>
            <x14:dxf>
              <font>
                <color theme="5" tint="-0.24994659260841701"/>
              </font>
            </x14:dxf>
          </x14:cfRule>
          <xm:sqref>AE14</xm:sqref>
        </x14:conditionalFormatting>
        <x14:conditionalFormatting xmlns:xm="http://schemas.microsoft.com/office/excel/2006/main">
          <x14:cfRule type="expression" priority="43" id="{822003A0-D5F6-4141-8E94-D0E452DA0FC6}">
            <xm:f>'Chart Data'!$B$6</xm:f>
            <x14:dxf>
              <font>
                <color theme="5" tint="-0.24994659260841701"/>
              </font>
            </x14:dxf>
          </x14:cfRule>
          <xm:sqref>AE18</xm:sqref>
        </x14:conditionalFormatting>
        <x14:conditionalFormatting xmlns:xm="http://schemas.microsoft.com/office/excel/2006/main">
          <x14:cfRule type="expression" priority="27" id="{7CFB5F2B-3780-A749-899E-538BA23A9DE2}">
            <xm:f>'Chart Data'!$B$6</xm:f>
            <x14:dxf>
              <font>
                <color theme="5" tint="-0.24994659260841701"/>
              </font>
            </x14:dxf>
          </x14:cfRule>
          <xm:sqref>I21</xm:sqref>
        </x14:conditionalFormatting>
        <x14:conditionalFormatting xmlns:xm="http://schemas.microsoft.com/office/excel/2006/main">
          <x14:cfRule type="expression" priority="33" id="{F75FFC19-3EC1-FB4A-9F76-70B685589DB6}">
            <xm:f>'Chart Data'!$B$6</xm:f>
            <x14:dxf>
              <font>
                <color theme="5" tint="-0.24994659260841701"/>
              </font>
            </x14:dxf>
          </x14:cfRule>
          <xm:sqref>G18</xm:sqref>
        </x14:conditionalFormatting>
        <x14:conditionalFormatting xmlns:xm="http://schemas.microsoft.com/office/excel/2006/main">
          <x14:cfRule type="expression" priority="26" id="{7B208081-06DA-9B47-B0F9-5DF3174D99A6}">
            <xm:f>'Chart Data'!$B$6</xm:f>
            <x14:dxf>
              <font>
                <color theme="5" tint="-0.24994659260841701"/>
              </font>
            </x14:dxf>
          </x14:cfRule>
          <xm:sqref>I24</xm:sqref>
        </x14:conditionalFormatting>
        <x14:conditionalFormatting xmlns:xm="http://schemas.microsoft.com/office/excel/2006/main">
          <x14:cfRule type="expression" priority="23" id="{DC7F3A75-AD8E-1741-82B3-EE00B2C575FD}">
            <xm:f>'Chart Data'!$B$6</xm:f>
            <x14:dxf>
              <font>
                <color theme="5" tint="-0.24994659260841701"/>
              </font>
            </x14:dxf>
          </x14:cfRule>
          <xm:sqref>K17</xm:sqref>
        </x14:conditionalFormatting>
        <x14:conditionalFormatting xmlns:xm="http://schemas.microsoft.com/office/excel/2006/main">
          <x14:cfRule type="expression" priority="29" id="{DA510AFA-BCE1-5049-A071-FB2A7362A504}">
            <xm:f>'Chart Data'!$B$6</xm:f>
            <x14:dxf>
              <font>
                <color theme="5" tint="-0.24994659260841701"/>
              </font>
            </x14:dxf>
          </x14:cfRule>
          <xm:sqref>I23</xm:sqref>
        </x14:conditionalFormatting>
        <x14:conditionalFormatting xmlns:xm="http://schemas.microsoft.com/office/excel/2006/main">
          <x14:cfRule type="expression" priority="37" id="{FF2C76B9-E540-1144-9D6D-9D64E28CFBD6}">
            <xm:f>'Chart Data'!$B$6</xm:f>
            <x14:dxf>
              <font>
                <color theme="5" tint="-0.24994659260841701"/>
              </font>
            </x14:dxf>
          </x14:cfRule>
          <xm:sqref>G15</xm:sqref>
        </x14:conditionalFormatting>
        <x14:conditionalFormatting xmlns:xm="http://schemas.microsoft.com/office/excel/2006/main">
          <x14:cfRule type="expression" priority="36" id="{4572B4E5-C672-3641-8EBC-38B60BF842BB}">
            <xm:f>'Chart Data'!$B$6</xm:f>
            <x14:dxf>
              <font>
                <color theme="5" tint="-0.24994659260841701"/>
              </font>
            </x14:dxf>
          </x14:cfRule>
          <xm:sqref>G16</xm:sqref>
        </x14:conditionalFormatting>
        <x14:conditionalFormatting xmlns:xm="http://schemas.microsoft.com/office/excel/2006/main">
          <x14:cfRule type="expression" priority="35" id="{753A4BB3-52C8-5E4E-ABD4-17D05DE44C63}">
            <xm:f>'Chart Data'!$B$6</xm:f>
            <x14:dxf>
              <font>
                <color theme="5" tint="-0.24994659260841701"/>
              </font>
            </x14:dxf>
          </x14:cfRule>
          <xm:sqref>G17</xm:sqref>
        </x14:conditionalFormatting>
        <x14:conditionalFormatting xmlns:xm="http://schemas.microsoft.com/office/excel/2006/main">
          <x14:cfRule type="expression" priority="34" id="{DA6D7CBF-B492-C54B-AAD3-CC077BD17EC8}">
            <xm:f>'Chart Data'!$B$6</xm:f>
            <x14:dxf>
              <font>
                <color theme="5" tint="-0.24994659260841701"/>
              </font>
            </x14:dxf>
          </x14:cfRule>
          <xm:sqref>G14</xm:sqref>
        </x14:conditionalFormatting>
        <x14:conditionalFormatting xmlns:xm="http://schemas.microsoft.com/office/excel/2006/main">
          <x14:cfRule type="expression" priority="28" id="{6A820DCA-5330-EE45-8DAF-779F16599DCB}">
            <xm:f>'Chart Data'!$B$6</xm:f>
            <x14:dxf>
              <font>
                <color theme="5" tint="-0.24994659260841701"/>
              </font>
            </x14:dxf>
          </x14:cfRule>
          <xm:sqref>I22</xm:sqref>
        </x14:conditionalFormatting>
        <x14:conditionalFormatting xmlns:xm="http://schemas.microsoft.com/office/excel/2006/main">
          <x14:cfRule type="expression" priority="21" id="{C10D5692-4AF6-1D40-A8B8-B5BA260AA715}">
            <xm:f>'Chart Data'!$B$6</xm:f>
            <x14:dxf>
              <font>
                <color theme="5" tint="-0.24994659260841701"/>
              </font>
            </x14:dxf>
          </x14:cfRule>
          <xm:sqref>K21</xm:sqref>
        </x14:conditionalFormatting>
        <x14:conditionalFormatting xmlns:xm="http://schemas.microsoft.com/office/excel/2006/main">
          <x14:cfRule type="expression" priority="18" id="{3A148237-8849-054F-BE5E-A24C65BCBE7E}">
            <xm:f>'Chart Data'!$B$6</xm:f>
            <x14:dxf>
              <font>
                <color theme="5" tint="-0.24994659260841701"/>
              </font>
            </x14:dxf>
          </x14:cfRule>
          <xm:sqref>M17</xm:sqref>
        </x14:conditionalFormatting>
        <x14:conditionalFormatting xmlns:xm="http://schemas.microsoft.com/office/excel/2006/main">
          <x14:cfRule type="expression" priority="17" id="{291CD318-6141-E748-A1A4-3D09C056379B}">
            <xm:f>'Chart Data'!$B$6</xm:f>
            <x14:dxf>
              <font>
                <color theme="5" tint="-0.24994659260841701"/>
              </font>
            </x14:dxf>
          </x14:cfRule>
          <xm:sqref>L21</xm:sqref>
        </x14:conditionalFormatting>
        <x14:conditionalFormatting xmlns:xm="http://schemas.microsoft.com/office/excel/2006/main">
          <x14:cfRule type="expression" priority="20" id="{6FA10101-6574-3649-8E46-491CC66CDF38}">
            <xm:f>'Chart Data'!$B$6</xm:f>
            <x14:dxf>
              <font>
                <color theme="5" tint="-0.24994659260841701"/>
              </font>
            </x14:dxf>
          </x14:cfRule>
          <xm:sqref>M21</xm:sqref>
        </x14:conditionalFormatting>
        <x14:conditionalFormatting xmlns:xm="http://schemas.microsoft.com/office/excel/2006/main">
          <x14:cfRule type="expression" priority="16" id="{52EB9E0C-5CA1-5344-B5B2-C52EB827CD81}">
            <xm:f>'Chart Data'!$B$6</xm:f>
            <x14:dxf>
              <font>
                <color theme="5" tint="-0.24994659260841701"/>
              </font>
            </x14:dxf>
          </x14:cfRule>
          <xm:sqref>M15</xm:sqref>
        </x14:conditionalFormatting>
        <x14:conditionalFormatting xmlns:xm="http://schemas.microsoft.com/office/excel/2006/main">
          <x14:cfRule type="expression" priority="15" id="{9ABE7065-1F22-854B-ACCD-C9D3862474AD}">
            <xm:f>'Chart Data'!$B$6</xm:f>
            <x14:dxf>
              <font>
                <color theme="5" tint="-0.24994659260841701"/>
              </font>
            </x14:dxf>
          </x14:cfRule>
          <xm:sqref>K15</xm:sqref>
        </x14:conditionalFormatting>
        <x14:conditionalFormatting xmlns:xm="http://schemas.microsoft.com/office/excel/2006/main">
          <x14:cfRule type="expression" priority="14" id="{D4ACF308-9F9A-6242-8341-AC7EC10AB2DC}">
            <xm:f>'Chart Data'!$B$6</xm:f>
            <x14:dxf>
              <font>
                <color theme="5" tint="-0.24994659260841701"/>
              </font>
            </x14:dxf>
          </x14:cfRule>
          <xm:sqref>K23</xm:sqref>
        </x14:conditionalFormatting>
        <x14:conditionalFormatting xmlns:xm="http://schemas.microsoft.com/office/excel/2006/main">
          <x14:cfRule type="expression" priority="13" id="{9A5E4E2F-8812-C545-8132-1148B3DBBF76}">
            <xm:f>'Chart Data'!$B$6</xm:f>
            <x14:dxf>
              <font>
                <color theme="5" tint="-0.24994659260841701"/>
              </font>
            </x14:dxf>
          </x14:cfRule>
          <xm:sqref>M23</xm:sqref>
        </x14:conditionalFormatting>
        <x14:conditionalFormatting xmlns:xm="http://schemas.microsoft.com/office/excel/2006/main">
          <x14:cfRule type="expression" priority="12" id="{5FD9AB72-EA7E-1542-92A0-46E6BEED4602}">
            <xm:f>'Chart Data'!$B$6</xm:f>
            <x14:dxf>
              <font>
                <color theme="5" tint="-0.24994659260841701"/>
              </font>
            </x14:dxf>
          </x14:cfRule>
          <xm:sqref>AG6</xm:sqref>
        </x14:conditionalFormatting>
        <x14:conditionalFormatting xmlns:xm="http://schemas.microsoft.com/office/excel/2006/main">
          <x14:cfRule type="expression" priority="10" id="{9B3BB15C-4F1C-C24C-AC37-15F8056D32EE}">
            <xm:f>'Chart Data'!$B$6</xm:f>
            <x14:dxf>
              <font>
                <color theme="5" tint="-0.24994659260841701"/>
              </font>
            </x14:dxf>
          </x14:cfRule>
          <xm:sqref>AG8</xm:sqref>
        </x14:conditionalFormatting>
        <x14:conditionalFormatting xmlns:xm="http://schemas.microsoft.com/office/excel/2006/main">
          <x14:cfRule type="expression" priority="9" id="{986BAF10-1CA4-7240-8260-1AB129EA2621}">
            <xm:f>'Chart Data'!$B$6</xm:f>
            <x14:dxf>
              <font>
                <color theme="5" tint="-0.24994659260841701"/>
              </font>
            </x14:dxf>
          </x14:cfRule>
          <xm:sqref>AG15</xm:sqref>
        </x14:conditionalFormatting>
        <x14:conditionalFormatting xmlns:xm="http://schemas.microsoft.com/office/excel/2006/main">
          <x14:cfRule type="expression" priority="8" id="{8BC65158-DED3-F54F-9C7B-051E1B51AE58}">
            <xm:f>'Chart Data'!$B$6</xm:f>
            <x14:dxf>
              <font>
                <color theme="5" tint="-0.24994659260841701"/>
              </font>
            </x14:dxf>
          </x14:cfRule>
          <xm:sqref>AG16</xm:sqref>
        </x14:conditionalFormatting>
        <x14:conditionalFormatting xmlns:xm="http://schemas.microsoft.com/office/excel/2006/main">
          <x14:cfRule type="expression" priority="7" id="{B3803AE6-C5EE-3B46-9846-E583DE2F5DC5}">
            <xm:f>'Chart Data'!$B$6</xm:f>
            <x14:dxf>
              <font>
                <color theme="5" tint="-0.24994659260841701"/>
              </font>
            </x14:dxf>
          </x14:cfRule>
          <xm:sqref>AG17</xm:sqref>
        </x14:conditionalFormatting>
        <x14:conditionalFormatting xmlns:xm="http://schemas.microsoft.com/office/excel/2006/main">
          <x14:cfRule type="expression" priority="6" id="{031E82C3-34F5-B346-9063-6F9DCF8ACF81}">
            <xm:f>'Chart Data'!$B$6</xm:f>
            <x14:dxf>
              <font>
                <color theme="5" tint="-0.24994659260841701"/>
              </font>
            </x14:dxf>
          </x14:cfRule>
          <xm:sqref>AG14</xm:sqref>
        </x14:conditionalFormatting>
        <x14:conditionalFormatting xmlns:xm="http://schemas.microsoft.com/office/excel/2006/main">
          <x14:cfRule type="expression" priority="5" id="{07B33449-ED09-DE4C-B58F-860DF53E35E1}">
            <xm:f>'Chart Data'!$B$6</xm:f>
            <x14:dxf>
              <font>
                <color theme="5" tint="-0.24994659260841701"/>
              </font>
            </x14:dxf>
          </x14:cfRule>
          <xm:sqref>AG18</xm:sqref>
        </x14:conditionalFormatting>
        <x14:conditionalFormatting xmlns:xm="http://schemas.microsoft.com/office/excel/2006/main">
          <x14:cfRule type="expression" priority="4" id="{9A995C11-51B5-CF41-9ECA-D715832B5E15}">
            <xm:f>'Chart Data'!$B$6</xm:f>
            <x14:dxf>
              <font>
                <color theme="5" tint="-0.24994659260841701"/>
              </font>
            </x14:dxf>
          </x14:cfRule>
          <xm:sqref>U15</xm:sqref>
        </x14:conditionalFormatting>
        <x14:conditionalFormatting xmlns:xm="http://schemas.microsoft.com/office/excel/2006/main">
          <x14:cfRule type="expression" priority="3" id="{F13B5CF4-1A7C-A44E-AB50-86F0E135CDBB}">
            <xm:f>'Chart Data'!$B$6</xm:f>
            <x14:dxf>
              <font>
                <color theme="5" tint="-0.24994659260841701"/>
              </font>
            </x14:dxf>
          </x14:cfRule>
          <xm:sqref>Y15</xm:sqref>
        </x14:conditionalFormatting>
        <x14:conditionalFormatting xmlns:xm="http://schemas.microsoft.com/office/excel/2006/main">
          <x14:cfRule type="expression" priority="2" id="{FBC6F20D-D445-794C-9529-913C8BB20043}">
            <xm:f>'Chart Data'!$B$6</xm:f>
            <x14:dxf>
              <font>
                <color theme="5" tint="-0.24994659260841701"/>
              </font>
            </x14:dxf>
          </x14:cfRule>
          <xm:sqref>U18</xm:sqref>
        </x14:conditionalFormatting>
        <x14:conditionalFormatting xmlns:xm="http://schemas.microsoft.com/office/excel/2006/main">
          <x14:cfRule type="expression" priority="1" id="{DFE04B6A-77C7-314C-A8DD-B143C0FB564D}">
            <xm:f>'Chart Data'!$B$6</xm:f>
            <x14:dxf>
              <font>
                <color theme="5" tint="-0.24994659260841701"/>
              </font>
            </x14:dxf>
          </x14:cfRule>
          <xm:sqref>W18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8"/>
  <sheetViews>
    <sheetView showGridLines="0" topLeftCell="A124" zoomScale="120" zoomScaleNormal="120" zoomScalePageLayoutView="120" workbookViewId="0">
      <selection activeCell="C142" sqref="C14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29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SUM(ExpensesJan16[Current])</f>
        <v>3110.2899999999995</v>
      </c>
      <c r="C5" s="16">
        <f>Total_Monthly_Expenses</f>
        <v>2933</v>
      </c>
      <c r="D5" s="26">
        <f>ABS(Total_Monthly_Expenses-TotalExpensesJan16)</f>
        <v>177.28999999999951</v>
      </c>
      <c r="E5" s="20" t="str">
        <f>IF(TotalExpensesJan16&gt;Total_Monthly_Expenses,"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SUM(IncomeJan16[Current])</f>
        <v>4619</v>
      </c>
      <c r="C6" s="16">
        <f>Total_Monthly_Income</f>
        <v>4703</v>
      </c>
      <c r="D6" s="26">
        <f>ABS(Total_Monthly_Income-TotalIncomeJan16)</f>
        <v>84</v>
      </c>
      <c r="E6" s="20" t="str">
        <f>IF(Total_Monthly_Income&gt;TotalIncomeJan16,"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SUM(SavingsJan16[Current])</f>
        <v>1508.7100000000005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BillsJan16Total</f>
        <v>2373.9999999999995</v>
      </c>
      <c r="C14" s="21">
        <f>'Monthly Plan'!C19</f>
        <v>2133</v>
      </c>
      <c r="D14" s="21">
        <f>ExpensesJan16[[#This Row],[Budget]]-ExpensesJan16[[#This Row],[Current]]</f>
        <v>-240.99999999999955</v>
      </c>
      <c r="E14" s="32" t="str">
        <f>IF(ExpensesJan16[[#This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GasJan16Total</f>
        <v>105.58000000000001</v>
      </c>
      <c r="C15" s="21">
        <f>'Monthly Plan'!C20</f>
        <v>120</v>
      </c>
      <c r="D15" s="21">
        <f>ExpensesJan16[[#This Row],[Budget]]-ExpensesJan16[[#This Row],[Current]]</f>
        <v>14.419999999999987</v>
      </c>
      <c r="E15" s="32" t="str">
        <f>IF(ExpensesJan16[[#This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GroceriesJan16Total</f>
        <v>204</v>
      </c>
      <c r="C16" s="21">
        <f>'Monthly Plan'!C21</f>
        <v>300</v>
      </c>
      <c r="D16" s="21">
        <f>ExpensesJan16[[#This Row],[Budget]]-ExpensesJan16[[#This Row],[Current]]</f>
        <v>96</v>
      </c>
      <c r="E16" s="32" t="str">
        <f>IF(ExpensesJan16[[#This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OTEFoodJan16Total</f>
        <v>198.75</v>
      </c>
      <c r="C17" s="21">
        <f>'Monthly Plan'!C22</f>
        <v>100</v>
      </c>
      <c r="D17" s="21">
        <f>ExpensesJan16[[#This Row],[Budget]]-ExpensesJan16[[#This Row],[Current]]</f>
        <v>-98.75</v>
      </c>
      <c r="E17" s="32" t="str">
        <f>IF(ExpensesJan16[[#This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PersonalCareJan16Total</f>
        <v>124.64000000000001</v>
      </c>
      <c r="C18" s="21">
        <f>'Monthly Plan'!C23</f>
        <v>100</v>
      </c>
      <c r="D18" s="21">
        <f>ExpensesJan16[[#This Row],[Budget]]-ExpensesJan16[[#This Row],[Current]]</f>
        <v>-24.640000000000015</v>
      </c>
      <c r="E18" s="32" t="str">
        <f>IF(ExpensesJan16[[#This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EntertainmentJan16Total</f>
        <v>103.32</v>
      </c>
      <c r="C19" s="21">
        <f>'Monthly Plan'!C24</f>
        <v>100</v>
      </c>
      <c r="D19" s="21">
        <f>ExpensesJan16[[#This Row],[Budget]]-ExpensesJan16[[#This Row],[Current]]</f>
        <v>-3.3199999999999932</v>
      </c>
      <c r="E19" s="32" t="str">
        <f>IF(ExpensesJan16[[#This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SUM(Income1Jan16[Amount])</f>
        <v>2892.43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SUM(Income2Jan16[Amount])</f>
        <v>1726.57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1508.7100000000005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SUM(BillsJan16[Amount])</f>
        <v>2373.9999999999995</v>
      </c>
      <c r="C36" s="15" t="str">
        <f>IF(BillsBudget-BillsJan16Total &gt; 0, "Balance Left:","Over Budget:")</f>
        <v>Over Budget:</v>
      </c>
      <c r="D36" s="16">
        <f>ABS(BillsBudget-BillsJan16Total)</f>
        <v>240.99999999999955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490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80.59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66</v>
      </c>
      <c r="B44" s="4">
        <v>111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87</v>
      </c>
      <c r="B45" s="4">
        <v>14.97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B46" s="4"/>
      <c r="D46" s="13"/>
      <c r="E46" s="13"/>
      <c r="F46" s="13"/>
      <c r="G46" s="12"/>
      <c r="H46" s="12"/>
      <c r="I46" s="12"/>
      <c r="J46" s="12"/>
      <c r="K46" s="12"/>
      <c r="L46" s="12"/>
    </row>
    <row r="47" spans="1:12" ht="21" x14ac:dyDescent="0.25">
      <c r="D47" s="16"/>
    </row>
    <row r="48" spans="1:12" s="29" customFormat="1" ht="4" customHeight="1" thickBot="1" x14ac:dyDescent="0.3">
      <c r="A48" s="27"/>
      <c r="B48" s="28"/>
      <c r="C48" s="27"/>
      <c r="D48" s="27"/>
    </row>
    <row r="49" spans="1:12" x14ac:dyDescent="0.2">
      <c r="B49" s="4"/>
      <c r="C49" s="13"/>
      <c r="D49" s="13"/>
      <c r="E49" s="13"/>
      <c r="F49" s="13"/>
      <c r="G49" s="12"/>
      <c r="H49" s="12"/>
      <c r="I49" s="12"/>
      <c r="J49" s="12"/>
      <c r="K49" s="12"/>
      <c r="L49" s="12"/>
    </row>
    <row r="50" spans="1:12" ht="21" x14ac:dyDescent="0.25">
      <c r="A50" s="15" t="s">
        <v>23</v>
      </c>
      <c r="B50" s="16">
        <f>SUM(GasJan16[Amount])</f>
        <v>105.58000000000001</v>
      </c>
      <c r="C50" s="15" t="str">
        <f>IF(GasJan16Balance &gt; 0, "Balance Left:","Over Budget:")</f>
        <v>Balance Left:</v>
      </c>
      <c r="D50" s="16">
        <f>GasBudget-GasJan16Total</f>
        <v>14.419999999999987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A51" s="6" t="s">
        <v>1</v>
      </c>
      <c r="B51" s="6" t="s">
        <v>2</v>
      </c>
      <c r="C51" s="9"/>
      <c r="D51" s="13"/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17" t="s">
        <v>76</v>
      </c>
      <c r="B52" s="4">
        <v>20.77</v>
      </c>
      <c r="C52" s="13"/>
      <c r="D52" s="13"/>
      <c r="E52" s="12"/>
      <c r="F52" s="13"/>
      <c r="G52" s="12"/>
      <c r="H52" s="12"/>
      <c r="I52" s="12"/>
      <c r="J52" s="12"/>
      <c r="K52" s="12"/>
      <c r="L52" s="12"/>
    </row>
    <row r="53" spans="1:12" x14ac:dyDescent="0.2">
      <c r="A53" s="17" t="s">
        <v>77</v>
      </c>
      <c r="B53" s="4">
        <v>19.12</v>
      </c>
      <c r="C53" s="13"/>
      <c r="D53" s="13"/>
      <c r="E53" s="12"/>
      <c r="F53" s="13"/>
      <c r="G53" s="12"/>
      <c r="H53" s="12"/>
      <c r="I53" s="12"/>
      <c r="J53" s="12"/>
      <c r="K53" s="12"/>
      <c r="L53" s="12"/>
    </row>
    <row r="54" spans="1:12" x14ac:dyDescent="0.2">
      <c r="A54" s="17" t="s">
        <v>78</v>
      </c>
      <c r="B54" s="4">
        <v>16.32</v>
      </c>
      <c r="C54" s="13"/>
      <c r="D54" s="13"/>
      <c r="E54" s="12"/>
      <c r="F54" s="13"/>
      <c r="G54" s="12"/>
      <c r="H54" s="12"/>
      <c r="I54" s="12"/>
      <c r="J54" s="12"/>
      <c r="K54" s="12"/>
      <c r="L54" s="12"/>
    </row>
    <row r="55" spans="1:12" x14ac:dyDescent="0.2">
      <c r="A55" s="17" t="s">
        <v>79</v>
      </c>
      <c r="B55" s="4">
        <v>15.88</v>
      </c>
      <c r="E55" s="12"/>
      <c r="F55" s="13"/>
      <c r="G55" s="12"/>
      <c r="H55" s="12"/>
      <c r="I55" s="12"/>
      <c r="J55" s="12"/>
      <c r="K55" s="12"/>
      <c r="L55" s="12"/>
    </row>
    <row r="56" spans="1:12" x14ac:dyDescent="0.2">
      <c r="A56" s="17" t="s">
        <v>80</v>
      </c>
      <c r="B56" s="4">
        <v>17.68</v>
      </c>
      <c r="D56" s="13"/>
      <c r="E56" s="12"/>
      <c r="F56" s="13"/>
      <c r="G56" s="12"/>
      <c r="H56" s="12"/>
      <c r="I56" s="12"/>
      <c r="J56" s="12"/>
      <c r="K56" s="12"/>
      <c r="L56" s="12"/>
    </row>
    <row r="57" spans="1:12" x14ac:dyDescent="0.2">
      <c r="A57" s="17" t="s">
        <v>91</v>
      </c>
      <c r="B57" s="4">
        <v>15.81</v>
      </c>
      <c r="D57" s="13" t="s">
        <v>61</v>
      </c>
      <c r="E57" s="12"/>
      <c r="F57" s="13"/>
      <c r="G57" s="12"/>
      <c r="H57" s="12"/>
      <c r="I57" s="12"/>
      <c r="J57" s="12"/>
      <c r="K57" s="12"/>
      <c r="L57" s="12"/>
    </row>
    <row r="58" spans="1:12" x14ac:dyDescent="0.2">
      <c r="A58" s="17"/>
      <c r="B58" s="4"/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ht="21" x14ac:dyDescent="0.25">
      <c r="D59" s="16"/>
    </row>
    <row r="60" spans="1:12" s="29" customFormat="1" ht="4" customHeight="1" thickBot="1" x14ac:dyDescent="0.3">
      <c r="A60" s="27"/>
      <c r="B60" s="28"/>
      <c r="C60" s="27"/>
      <c r="D60" s="27"/>
    </row>
    <row r="61" spans="1:12" x14ac:dyDescent="0.2">
      <c r="C61" s="13"/>
      <c r="D61" s="13"/>
      <c r="E61" s="13"/>
      <c r="F61" s="13"/>
      <c r="G61" s="13"/>
      <c r="H61" s="13"/>
      <c r="I61" s="13"/>
      <c r="J61" s="13"/>
      <c r="K61" s="12"/>
      <c r="L61" s="12"/>
    </row>
    <row r="62" spans="1:12" ht="21" x14ac:dyDescent="0.25">
      <c r="A62" s="15" t="s">
        <v>24</v>
      </c>
      <c r="B62" s="16">
        <f>SUM(GroceriesJan16[Amount])</f>
        <v>204</v>
      </c>
      <c r="C62" s="15" t="str">
        <f>IF(GroceriesJan16Balance &gt; 0, "Balance Left:","Over Budget:")</f>
        <v>Balance Left:</v>
      </c>
      <c r="D62" s="16">
        <f>GroceriesBudget-GroceriesJan16Total</f>
        <v>96</v>
      </c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1</v>
      </c>
      <c r="B63" s="6" t="s">
        <v>2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ht="21" x14ac:dyDescent="0.25">
      <c r="A64" t="s">
        <v>17</v>
      </c>
      <c r="B64" s="4">
        <v>3.99</v>
      </c>
      <c r="C64" s="12"/>
      <c r="D64" s="16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t="s">
        <v>46</v>
      </c>
      <c r="B65" s="4">
        <v>43</v>
      </c>
      <c r="C65" s="12"/>
      <c r="D65" s="13"/>
      <c r="E65" s="13"/>
      <c r="F65" s="13"/>
      <c r="G65" s="12"/>
      <c r="H65" s="12"/>
      <c r="I65" s="12"/>
      <c r="J65" s="12"/>
      <c r="K65" s="12"/>
      <c r="L65" s="12"/>
    </row>
    <row r="66" spans="1:16384" x14ac:dyDescent="0.2">
      <c r="A66" t="s">
        <v>20</v>
      </c>
      <c r="B66" s="4">
        <v>10.99</v>
      </c>
      <c r="C66" s="12"/>
      <c r="D66" s="12"/>
      <c r="E66" s="13"/>
      <c r="F66" s="13"/>
      <c r="G66" s="12"/>
      <c r="H66" s="12"/>
      <c r="I66" s="12"/>
      <c r="J66" s="12"/>
      <c r="K66" s="12"/>
      <c r="L66" s="12"/>
    </row>
    <row r="67" spans="1:16384" x14ac:dyDescent="0.2">
      <c r="A67" t="s">
        <v>53</v>
      </c>
      <c r="B67" s="4">
        <v>29.8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6384" x14ac:dyDescent="0.2">
      <c r="A68" t="s">
        <v>46</v>
      </c>
      <c r="B68" s="4">
        <v>30.77</v>
      </c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x14ac:dyDescent="0.2">
      <c r="A69" t="s">
        <v>53</v>
      </c>
      <c r="B69" s="4">
        <v>21.3</v>
      </c>
      <c r="C69" s="12"/>
      <c r="D69" s="12"/>
      <c r="E69" s="13"/>
      <c r="F69" s="13"/>
      <c r="G69" s="12"/>
      <c r="H69" s="12"/>
      <c r="I69" s="12"/>
      <c r="J69" s="12"/>
      <c r="K69" s="12"/>
      <c r="L69" s="12"/>
    </row>
    <row r="70" spans="1:16384" x14ac:dyDescent="0.2">
      <c r="A70" t="s">
        <v>46</v>
      </c>
      <c r="B70" s="4">
        <v>40.07</v>
      </c>
      <c r="C70" s="12"/>
      <c r="D70" s="12"/>
      <c r="E70" s="13"/>
      <c r="F70" s="13"/>
      <c r="G70" s="12"/>
      <c r="H70" s="12"/>
      <c r="I70" s="12"/>
      <c r="J70" s="12"/>
      <c r="K70" s="12"/>
      <c r="L70" s="12"/>
    </row>
    <row r="71" spans="1:16384" x14ac:dyDescent="0.2">
      <c r="A71" t="s">
        <v>46</v>
      </c>
      <c r="B71" s="4">
        <v>16</v>
      </c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6384" x14ac:dyDescent="0.2">
      <c r="A72" t="s">
        <v>90</v>
      </c>
      <c r="B72" s="4">
        <v>8.08</v>
      </c>
      <c r="C72" s="12"/>
      <c r="D72" s="12"/>
      <c r="E72" s="13"/>
      <c r="F72" s="13"/>
      <c r="G72" s="12"/>
      <c r="H72" s="12"/>
      <c r="I72" s="12"/>
      <c r="J72" s="12"/>
      <c r="K72" s="12"/>
      <c r="L72" s="12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73</v>
      </c>
      <c r="B77" s="16">
        <f>SUM(OTEFoodJan16[Amount])</f>
        <v>198.75</v>
      </c>
      <c r="C77" s="15" t="str">
        <f>IF(OTEFoodBudget-OTEFoodJan16Total &gt; 0, "Balance Left:","Over Budget:")</f>
        <v>Over Budget:</v>
      </c>
      <c r="D77" s="16">
        <f>ABS(OTEFoodBudget-OTEFoodJan16Total)</f>
        <v>98.75</v>
      </c>
      <c r="E77" s="15"/>
      <c r="F77" s="16"/>
      <c r="G77" s="15"/>
      <c r="H77" s="16"/>
      <c r="I77" s="15"/>
      <c r="J77" s="16"/>
      <c r="K77" s="15"/>
      <c r="L77" s="16"/>
      <c r="M77" s="15"/>
      <c r="N77" s="16"/>
      <c r="O77" s="15"/>
      <c r="P77" s="16"/>
      <c r="Q77" s="15"/>
      <c r="R77" s="16"/>
      <c r="S77" s="15"/>
      <c r="T77" s="16"/>
      <c r="U77" s="15"/>
      <c r="V77" s="16"/>
      <c r="W77" s="15"/>
      <c r="X77" s="16"/>
      <c r="Y77" s="15"/>
      <c r="Z77" s="16"/>
      <c r="AA77" s="15"/>
      <c r="AB77" s="16"/>
      <c r="AC77" s="15"/>
      <c r="AD77" s="16"/>
      <c r="AE77" s="15"/>
      <c r="AF77" s="16"/>
      <c r="AG77" s="15"/>
      <c r="AH77" s="16"/>
      <c r="AI77" s="15"/>
      <c r="AJ77" s="16"/>
      <c r="AK77" s="15"/>
      <c r="AL77" s="16"/>
      <c r="AM77" s="15"/>
      <c r="AN77" s="16"/>
      <c r="AO77" s="15"/>
      <c r="AP77" s="16"/>
      <c r="AQ77" s="15"/>
      <c r="AR77" s="16"/>
      <c r="AS77" s="15"/>
      <c r="AT77" s="16"/>
      <c r="AU77" s="15"/>
      <c r="AV77" s="16"/>
      <c r="AW77" s="15"/>
      <c r="AX77" s="16"/>
      <c r="AY77" s="15"/>
      <c r="AZ77" s="16"/>
      <c r="BA77" s="15"/>
      <c r="BB77" s="16"/>
      <c r="BC77" s="15"/>
      <c r="BD77" s="16"/>
      <c r="BE77" s="15"/>
      <c r="BF77" s="16"/>
      <c r="BG77" s="15"/>
      <c r="BH77" s="16"/>
      <c r="BI77" s="15"/>
      <c r="BJ77" s="16"/>
      <c r="BK77" s="15"/>
      <c r="BL77" s="16"/>
      <c r="BM77" s="15"/>
      <c r="BN77" s="16"/>
      <c r="BO77" s="15"/>
      <c r="BP77" s="16"/>
      <c r="BQ77" s="15"/>
      <c r="BR77" s="16"/>
      <c r="BS77" s="15"/>
      <c r="BT77" s="16"/>
      <c r="BU77" s="15"/>
      <c r="BV77" s="16"/>
      <c r="BW77" s="15"/>
      <c r="BX77" s="16"/>
      <c r="BY77" s="15"/>
      <c r="BZ77" s="16"/>
      <c r="CA77" s="15"/>
      <c r="CB77" s="16"/>
      <c r="CC77" s="15"/>
      <c r="CD77" s="16"/>
      <c r="CE77" s="15"/>
      <c r="CF77" s="16"/>
      <c r="CG77" s="15"/>
      <c r="CH77" s="16"/>
      <c r="CI77" s="15"/>
      <c r="CJ77" s="16"/>
      <c r="CK77" s="15"/>
      <c r="CL77" s="16"/>
      <c r="CM77" s="15"/>
      <c r="CN77" s="16"/>
      <c r="CO77" s="15"/>
      <c r="CP77" s="16"/>
      <c r="CQ77" s="15"/>
      <c r="CR77" s="16"/>
      <c r="CS77" s="15"/>
      <c r="CT77" s="16"/>
      <c r="CU77" s="15"/>
      <c r="CV77" s="16"/>
      <c r="CW77" s="15"/>
      <c r="CX77" s="16"/>
      <c r="CY77" s="15"/>
      <c r="CZ77" s="16"/>
      <c r="DA77" s="15"/>
      <c r="DB77" s="16"/>
      <c r="DC77" s="15"/>
      <c r="DD77" s="16"/>
      <c r="DE77" s="15"/>
      <c r="DF77" s="16"/>
      <c r="DG77" s="15"/>
      <c r="DH77" s="16"/>
      <c r="DI77" s="15"/>
      <c r="DJ77" s="16"/>
      <c r="DK77" s="15"/>
      <c r="DL77" s="16"/>
      <c r="DM77" s="15"/>
      <c r="DN77" s="16"/>
      <c r="DO77" s="15"/>
      <c r="DP77" s="16"/>
      <c r="DQ77" s="15"/>
      <c r="DR77" s="16"/>
      <c r="DS77" s="15"/>
      <c r="DT77" s="16"/>
      <c r="DU77" s="15"/>
      <c r="DV77" s="16"/>
      <c r="DW77" s="15"/>
      <c r="DX77" s="16"/>
      <c r="DY77" s="15"/>
      <c r="DZ77" s="16"/>
      <c r="EA77" s="15"/>
      <c r="EB77" s="16"/>
      <c r="EC77" s="15"/>
      <c r="ED77" s="16"/>
      <c r="EE77" s="15"/>
      <c r="EF77" s="16"/>
      <c r="EG77" s="15"/>
      <c r="EH77" s="16"/>
      <c r="EI77" s="15"/>
      <c r="EJ77" s="16"/>
      <c r="EK77" s="15"/>
      <c r="EL77" s="16"/>
      <c r="EM77" s="15"/>
      <c r="EN77" s="16"/>
      <c r="EO77" s="15"/>
      <c r="EP77" s="16"/>
      <c r="EQ77" s="15"/>
      <c r="ER77" s="16"/>
      <c r="ES77" s="15"/>
      <c r="ET77" s="16"/>
      <c r="EU77" s="15"/>
      <c r="EV77" s="16"/>
      <c r="EW77" s="15"/>
      <c r="EX77" s="16"/>
      <c r="EY77" s="15"/>
      <c r="EZ77" s="16"/>
      <c r="FA77" s="15"/>
      <c r="FB77" s="16"/>
      <c r="FC77" s="15"/>
      <c r="FD77" s="16"/>
      <c r="FE77" s="15"/>
      <c r="FF77" s="16"/>
      <c r="FG77" s="15"/>
      <c r="FH77" s="16"/>
      <c r="FI77" s="15"/>
      <c r="FJ77" s="16"/>
      <c r="FK77" s="15"/>
      <c r="FL77" s="16"/>
      <c r="FM77" s="15"/>
      <c r="FN77" s="16"/>
      <c r="FO77" s="15"/>
      <c r="FP77" s="16"/>
      <c r="FQ77" s="15"/>
      <c r="FR77" s="16"/>
      <c r="FS77" s="15"/>
      <c r="FT77" s="16"/>
      <c r="FU77" s="15"/>
      <c r="FV77" s="16"/>
      <c r="FW77" s="15"/>
      <c r="FX77" s="16"/>
      <c r="FY77" s="15"/>
      <c r="FZ77" s="16"/>
      <c r="GA77" s="15"/>
      <c r="GB77" s="16"/>
      <c r="GC77" s="15"/>
      <c r="GD77" s="16"/>
      <c r="GE77" s="15"/>
      <c r="GF77" s="16"/>
      <c r="GG77" s="15"/>
      <c r="GH77" s="16"/>
      <c r="GI77" s="15"/>
      <c r="GJ77" s="16"/>
      <c r="GK77" s="15"/>
      <c r="GL77" s="16"/>
      <c r="GM77" s="15"/>
      <c r="GN77" s="16"/>
      <c r="GO77" s="15"/>
      <c r="GP77" s="16"/>
      <c r="GQ77" s="15"/>
      <c r="GR77" s="16"/>
      <c r="GS77" s="15"/>
      <c r="GT77" s="16"/>
      <c r="GU77" s="15"/>
      <c r="GV77" s="16"/>
      <c r="GW77" s="15"/>
      <c r="GX77" s="16"/>
      <c r="GY77" s="15"/>
      <c r="GZ77" s="16"/>
      <c r="HA77" s="15"/>
      <c r="HB77" s="16"/>
      <c r="HC77" s="15"/>
      <c r="HD77" s="16"/>
      <c r="HE77" s="15"/>
      <c r="HF77" s="16"/>
      <c r="HG77" s="15"/>
      <c r="HH77" s="16"/>
      <c r="HI77" s="15"/>
      <c r="HJ77" s="16"/>
      <c r="HK77" s="15"/>
      <c r="HL77" s="16"/>
      <c r="HM77" s="15"/>
      <c r="HN77" s="16"/>
      <c r="HO77" s="15"/>
      <c r="HP77" s="16"/>
      <c r="HQ77" s="15"/>
      <c r="HR77" s="16"/>
      <c r="HS77" s="15"/>
      <c r="HT77" s="16"/>
      <c r="HU77" s="15"/>
      <c r="HV77" s="16"/>
      <c r="HW77" s="15"/>
      <c r="HX77" s="16"/>
      <c r="HY77" s="15"/>
      <c r="HZ77" s="16"/>
      <c r="IA77" s="15"/>
      <c r="IB77" s="16"/>
      <c r="IC77" s="15"/>
      <c r="ID77" s="16"/>
      <c r="IE77" s="15"/>
      <c r="IF77" s="16"/>
      <c r="IG77" s="15"/>
      <c r="IH77" s="16"/>
      <c r="II77" s="15"/>
      <c r="IJ77" s="16"/>
      <c r="IK77" s="15"/>
      <c r="IL77" s="16"/>
      <c r="IM77" s="15"/>
      <c r="IN77" s="16"/>
      <c r="IO77" s="15"/>
      <c r="IP77" s="16"/>
      <c r="IQ77" s="15"/>
      <c r="IR77" s="16"/>
      <c r="IS77" s="15"/>
      <c r="IT77" s="16"/>
      <c r="IU77" s="15"/>
      <c r="IV77" s="16"/>
      <c r="IW77" s="15"/>
      <c r="IX77" s="16"/>
      <c r="IY77" s="15"/>
      <c r="IZ77" s="16"/>
      <c r="JA77" s="15"/>
      <c r="JB77" s="16"/>
      <c r="JC77" s="15"/>
      <c r="JD77" s="16"/>
      <c r="JE77" s="15"/>
      <c r="JF77" s="16"/>
      <c r="JG77" s="15"/>
      <c r="JH77" s="16"/>
      <c r="JI77" s="15"/>
      <c r="JJ77" s="16"/>
      <c r="JK77" s="15"/>
      <c r="JL77" s="16"/>
      <c r="JM77" s="15"/>
      <c r="JN77" s="16"/>
      <c r="JO77" s="15"/>
      <c r="JP77" s="16"/>
      <c r="JQ77" s="15"/>
      <c r="JR77" s="16"/>
      <c r="JS77" s="15"/>
      <c r="JT77" s="16"/>
      <c r="JU77" s="15"/>
      <c r="JV77" s="16"/>
      <c r="JW77" s="15"/>
      <c r="JX77" s="16"/>
      <c r="JY77" s="15"/>
      <c r="JZ77" s="16"/>
      <c r="KA77" s="15"/>
      <c r="KB77" s="16"/>
      <c r="KC77" s="15"/>
      <c r="KD77" s="16"/>
      <c r="KE77" s="15"/>
      <c r="KF77" s="16"/>
      <c r="KG77" s="15"/>
      <c r="KH77" s="16"/>
      <c r="KI77" s="15"/>
      <c r="KJ77" s="16"/>
      <c r="KK77" s="15"/>
      <c r="KL77" s="16"/>
      <c r="KM77" s="15"/>
      <c r="KN77" s="16"/>
      <c r="KO77" s="15"/>
      <c r="KP77" s="16"/>
      <c r="KQ77" s="15"/>
      <c r="KR77" s="16"/>
      <c r="KS77" s="15"/>
      <c r="KT77" s="16"/>
      <c r="KU77" s="15"/>
      <c r="KV77" s="16"/>
      <c r="KW77" s="15"/>
      <c r="KX77" s="16"/>
      <c r="KY77" s="15"/>
      <c r="KZ77" s="16"/>
      <c r="LA77" s="15"/>
      <c r="LB77" s="16"/>
      <c r="LC77" s="15"/>
      <c r="LD77" s="16"/>
      <c r="LE77" s="15"/>
      <c r="LF77" s="16"/>
      <c r="LG77" s="15"/>
      <c r="LH77" s="16"/>
      <c r="LI77" s="15"/>
      <c r="LJ77" s="16"/>
      <c r="LK77" s="15"/>
      <c r="LL77" s="16"/>
      <c r="LM77" s="15"/>
      <c r="LN77" s="16"/>
      <c r="LO77" s="15"/>
      <c r="LP77" s="16"/>
      <c r="LQ77" s="15"/>
      <c r="LR77" s="16"/>
      <c r="LS77" s="15"/>
      <c r="LT77" s="16"/>
      <c r="LU77" s="15"/>
      <c r="LV77" s="16"/>
      <c r="LW77" s="15"/>
      <c r="LX77" s="16"/>
      <c r="LY77" s="15"/>
      <c r="LZ77" s="16"/>
      <c r="MA77" s="15"/>
      <c r="MB77" s="16"/>
      <c r="MC77" s="15"/>
      <c r="MD77" s="16"/>
      <c r="ME77" s="15"/>
      <c r="MF77" s="16"/>
      <c r="MG77" s="15"/>
      <c r="MH77" s="16"/>
      <c r="MI77" s="15"/>
      <c r="MJ77" s="16"/>
      <c r="MK77" s="15"/>
      <c r="ML77" s="16"/>
      <c r="MM77" s="15"/>
      <c r="MN77" s="16"/>
      <c r="MO77" s="15"/>
      <c r="MP77" s="16"/>
      <c r="MQ77" s="15"/>
      <c r="MR77" s="16"/>
      <c r="MS77" s="15"/>
      <c r="MT77" s="16"/>
      <c r="MU77" s="15"/>
      <c r="MV77" s="16"/>
      <c r="MW77" s="15"/>
      <c r="MX77" s="16"/>
      <c r="MY77" s="15"/>
      <c r="MZ77" s="16"/>
      <c r="NA77" s="15"/>
      <c r="NB77" s="16"/>
      <c r="NC77" s="15"/>
      <c r="ND77" s="16"/>
      <c r="NE77" s="15"/>
      <c r="NF77" s="16"/>
      <c r="NG77" s="15"/>
      <c r="NH77" s="16"/>
      <c r="NI77" s="15"/>
      <c r="NJ77" s="16"/>
      <c r="NK77" s="15"/>
      <c r="NL77" s="16"/>
      <c r="NM77" s="15"/>
      <c r="NN77" s="16"/>
      <c r="NO77" s="15"/>
      <c r="NP77" s="16"/>
      <c r="NQ77" s="15"/>
      <c r="NR77" s="16"/>
      <c r="NS77" s="15"/>
      <c r="NT77" s="16"/>
      <c r="NU77" s="15"/>
      <c r="NV77" s="16"/>
      <c r="NW77" s="15"/>
      <c r="NX77" s="16"/>
      <c r="NY77" s="15"/>
      <c r="NZ77" s="16"/>
      <c r="OA77" s="15"/>
      <c r="OB77" s="16"/>
      <c r="OC77" s="15"/>
      <c r="OD77" s="16"/>
      <c r="OE77" s="15"/>
      <c r="OF77" s="16"/>
      <c r="OG77" s="15"/>
      <c r="OH77" s="16"/>
      <c r="OI77" s="15"/>
      <c r="OJ77" s="16"/>
      <c r="OK77" s="15"/>
      <c r="OL77" s="16"/>
      <c r="OM77" s="15"/>
      <c r="ON77" s="16"/>
      <c r="OO77" s="15"/>
      <c r="OP77" s="16"/>
      <c r="OQ77" s="15"/>
      <c r="OR77" s="16"/>
      <c r="OS77" s="15"/>
      <c r="OT77" s="16"/>
      <c r="OU77" s="15"/>
      <c r="OV77" s="16"/>
      <c r="OW77" s="15"/>
      <c r="OX77" s="16"/>
      <c r="OY77" s="15"/>
      <c r="OZ77" s="16"/>
      <c r="PA77" s="15"/>
      <c r="PB77" s="16"/>
      <c r="PC77" s="15"/>
      <c r="PD77" s="16"/>
      <c r="PE77" s="15"/>
      <c r="PF77" s="16"/>
      <c r="PG77" s="15"/>
      <c r="PH77" s="16"/>
      <c r="PI77" s="15"/>
      <c r="PJ77" s="16"/>
      <c r="PK77" s="15"/>
      <c r="PL77" s="16"/>
      <c r="PM77" s="15"/>
      <c r="PN77" s="16"/>
      <c r="PO77" s="15"/>
      <c r="PP77" s="16"/>
      <c r="PQ77" s="15"/>
      <c r="PR77" s="16"/>
      <c r="PS77" s="15"/>
      <c r="PT77" s="16"/>
      <c r="PU77" s="15"/>
      <c r="PV77" s="16"/>
      <c r="PW77" s="15"/>
      <c r="PX77" s="16"/>
      <c r="PY77" s="15"/>
      <c r="PZ77" s="16"/>
      <c r="QA77" s="15"/>
      <c r="QB77" s="16"/>
      <c r="QC77" s="15"/>
      <c r="QD77" s="16"/>
      <c r="QE77" s="15"/>
      <c r="QF77" s="16"/>
      <c r="QG77" s="15"/>
      <c r="QH77" s="16"/>
      <c r="QI77" s="15"/>
      <c r="QJ77" s="16"/>
      <c r="QK77" s="15"/>
      <c r="QL77" s="16"/>
      <c r="QM77" s="15"/>
      <c r="QN77" s="16"/>
      <c r="QO77" s="15"/>
      <c r="QP77" s="16"/>
      <c r="QQ77" s="15"/>
      <c r="QR77" s="16"/>
      <c r="QS77" s="15"/>
      <c r="QT77" s="16"/>
      <c r="QU77" s="15"/>
      <c r="QV77" s="16"/>
      <c r="QW77" s="15"/>
      <c r="QX77" s="16"/>
      <c r="QY77" s="15"/>
      <c r="QZ77" s="16"/>
      <c r="RA77" s="15"/>
      <c r="RB77" s="16"/>
      <c r="RC77" s="15"/>
      <c r="RD77" s="16"/>
      <c r="RE77" s="15"/>
      <c r="RF77" s="16"/>
      <c r="RG77" s="15"/>
      <c r="RH77" s="16"/>
      <c r="RI77" s="15"/>
      <c r="RJ77" s="16"/>
      <c r="RK77" s="15"/>
      <c r="RL77" s="16"/>
      <c r="RM77" s="15"/>
      <c r="RN77" s="16"/>
      <c r="RO77" s="15"/>
      <c r="RP77" s="16"/>
      <c r="RQ77" s="15"/>
      <c r="RR77" s="16"/>
      <c r="RS77" s="15"/>
      <c r="RT77" s="16"/>
      <c r="RU77" s="15"/>
      <c r="RV77" s="16"/>
      <c r="RW77" s="15"/>
      <c r="RX77" s="16"/>
      <c r="RY77" s="15"/>
      <c r="RZ77" s="16"/>
      <c r="SA77" s="15"/>
      <c r="SB77" s="16"/>
      <c r="SC77" s="15"/>
      <c r="SD77" s="16"/>
      <c r="SE77" s="15"/>
      <c r="SF77" s="16"/>
      <c r="SG77" s="15"/>
      <c r="SH77" s="16"/>
      <c r="SI77" s="15"/>
      <c r="SJ77" s="16"/>
      <c r="SK77" s="15"/>
      <c r="SL77" s="16"/>
      <c r="SM77" s="15"/>
      <c r="SN77" s="16"/>
      <c r="SO77" s="15"/>
      <c r="SP77" s="16"/>
      <c r="SQ77" s="15"/>
      <c r="SR77" s="16"/>
      <c r="SS77" s="15"/>
      <c r="ST77" s="16"/>
      <c r="SU77" s="15"/>
      <c r="SV77" s="16"/>
      <c r="SW77" s="15"/>
      <c r="SX77" s="16"/>
      <c r="SY77" s="15"/>
      <c r="SZ77" s="16"/>
      <c r="TA77" s="15"/>
      <c r="TB77" s="16"/>
      <c r="TC77" s="15"/>
      <c r="TD77" s="16"/>
      <c r="TE77" s="15"/>
      <c r="TF77" s="16"/>
      <c r="TG77" s="15"/>
      <c r="TH77" s="16"/>
      <c r="TI77" s="15"/>
      <c r="TJ77" s="16"/>
      <c r="TK77" s="15"/>
      <c r="TL77" s="16"/>
      <c r="TM77" s="15"/>
      <c r="TN77" s="16"/>
      <c r="TO77" s="15"/>
      <c r="TP77" s="16"/>
      <c r="TQ77" s="15"/>
      <c r="TR77" s="16"/>
      <c r="TS77" s="15"/>
      <c r="TT77" s="16"/>
      <c r="TU77" s="15"/>
      <c r="TV77" s="16"/>
      <c r="TW77" s="15"/>
      <c r="TX77" s="16"/>
      <c r="TY77" s="15"/>
      <c r="TZ77" s="16"/>
      <c r="UA77" s="15"/>
      <c r="UB77" s="16"/>
      <c r="UC77" s="15"/>
      <c r="UD77" s="16"/>
      <c r="UE77" s="15"/>
      <c r="UF77" s="16"/>
      <c r="UG77" s="15"/>
      <c r="UH77" s="16"/>
      <c r="UI77" s="15"/>
      <c r="UJ77" s="16"/>
      <c r="UK77" s="15"/>
      <c r="UL77" s="16"/>
      <c r="UM77" s="15"/>
      <c r="UN77" s="16"/>
      <c r="UO77" s="15"/>
      <c r="UP77" s="16"/>
      <c r="UQ77" s="15"/>
      <c r="UR77" s="16"/>
      <c r="US77" s="15"/>
      <c r="UT77" s="16"/>
      <c r="UU77" s="15"/>
      <c r="UV77" s="16"/>
      <c r="UW77" s="15"/>
      <c r="UX77" s="16"/>
      <c r="UY77" s="15"/>
      <c r="UZ77" s="16"/>
      <c r="VA77" s="15"/>
      <c r="VB77" s="16"/>
      <c r="VC77" s="15"/>
      <c r="VD77" s="16"/>
      <c r="VE77" s="15"/>
      <c r="VF77" s="16"/>
      <c r="VG77" s="15"/>
      <c r="VH77" s="16"/>
      <c r="VI77" s="15"/>
      <c r="VJ77" s="16"/>
      <c r="VK77" s="15"/>
      <c r="VL77" s="16"/>
      <c r="VM77" s="15"/>
      <c r="VN77" s="16"/>
      <c r="VO77" s="15"/>
      <c r="VP77" s="16"/>
      <c r="VQ77" s="15"/>
      <c r="VR77" s="16"/>
      <c r="VS77" s="15"/>
      <c r="VT77" s="16"/>
      <c r="VU77" s="15"/>
      <c r="VV77" s="16"/>
      <c r="VW77" s="15"/>
      <c r="VX77" s="16"/>
      <c r="VY77" s="15"/>
      <c r="VZ77" s="16"/>
      <c r="WA77" s="15"/>
      <c r="WB77" s="16"/>
      <c r="WC77" s="15"/>
      <c r="WD77" s="16"/>
      <c r="WE77" s="15"/>
      <c r="WF77" s="16"/>
      <c r="WG77" s="15"/>
      <c r="WH77" s="16"/>
      <c r="WI77" s="15"/>
      <c r="WJ77" s="16"/>
      <c r="WK77" s="15"/>
      <c r="WL77" s="16"/>
      <c r="WM77" s="15"/>
      <c r="WN77" s="16"/>
      <c r="WO77" s="15"/>
      <c r="WP77" s="16"/>
      <c r="WQ77" s="15"/>
      <c r="WR77" s="16"/>
      <c r="WS77" s="15"/>
      <c r="WT77" s="16"/>
      <c r="WU77" s="15"/>
      <c r="WV77" s="16"/>
      <c r="WW77" s="15"/>
      <c r="WX77" s="16"/>
      <c r="WY77" s="15"/>
      <c r="WZ77" s="16"/>
      <c r="XA77" s="15"/>
      <c r="XB77" s="16"/>
      <c r="XC77" s="15"/>
      <c r="XD77" s="16"/>
      <c r="XE77" s="15"/>
      <c r="XF77" s="16"/>
      <c r="XG77" s="15"/>
      <c r="XH77" s="16"/>
      <c r="XI77" s="15"/>
      <c r="XJ77" s="16"/>
      <c r="XK77" s="15"/>
      <c r="XL77" s="16"/>
      <c r="XM77" s="15"/>
      <c r="XN77" s="16"/>
      <c r="XO77" s="15"/>
      <c r="XP77" s="16"/>
      <c r="XQ77" s="15"/>
      <c r="XR77" s="16"/>
      <c r="XS77" s="15"/>
      <c r="XT77" s="16"/>
      <c r="XU77" s="15"/>
      <c r="XV77" s="16"/>
      <c r="XW77" s="15"/>
      <c r="XX77" s="16"/>
      <c r="XY77" s="15"/>
      <c r="XZ77" s="16"/>
      <c r="YA77" s="15"/>
      <c r="YB77" s="16"/>
      <c r="YC77" s="15"/>
      <c r="YD77" s="16"/>
      <c r="YE77" s="15"/>
      <c r="YF77" s="16"/>
      <c r="YG77" s="15"/>
      <c r="YH77" s="16"/>
      <c r="YI77" s="15"/>
      <c r="YJ77" s="16"/>
      <c r="YK77" s="15"/>
      <c r="YL77" s="16"/>
      <c r="YM77" s="15"/>
      <c r="YN77" s="16"/>
      <c r="YO77" s="15"/>
      <c r="YP77" s="16"/>
      <c r="YQ77" s="15"/>
      <c r="YR77" s="16"/>
      <c r="YS77" s="15"/>
      <c r="YT77" s="16"/>
      <c r="YU77" s="15"/>
      <c r="YV77" s="16"/>
      <c r="YW77" s="15"/>
      <c r="YX77" s="16"/>
      <c r="YY77" s="15"/>
      <c r="YZ77" s="16"/>
      <c r="ZA77" s="15"/>
      <c r="ZB77" s="16"/>
      <c r="ZC77" s="15"/>
      <c r="ZD77" s="16"/>
      <c r="ZE77" s="15"/>
      <c r="ZF77" s="16"/>
      <c r="ZG77" s="15"/>
      <c r="ZH77" s="16"/>
      <c r="ZI77" s="15"/>
      <c r="ZJ77" s="16"/>
      <c r="ZK77" s="15"/>
      <c r="ZL77" s="16"/>
      <c r="ZM77" s="15"/>
      <c r="ZN77" s="16"/>
      <c r="ZO77" s="15"/>
      <c r="ZP77" s="16"/>
      <c r="ZQ77" s="15"/>
      <c r="ZR77" s="16"/>
      <c r="ZS77" s="15"/>
      <c r="ZT77" s="16"/>
      <c r="ZU77" s="15"/>
      <c r="ZV77" s="16"/>
      <c r="ZW77" s="15"/>
      <c r="ZX77" s="16"/>
      <c r="ZY77" s="15"/>
      <c r="ZZ77" s="16"/>
      <c r="AAA77" s="15"/>
      <c r="AAB77" s="16"/>
      <c r="AAC77" s="15"/>
      <c r="AAD77" s="16"/>
      <c r="AAE77" s="15"/>
      <c r="AAF77" s="16"/>
      <c r="AAG77" s="15"/>
      <c r="AAH77" s="16"/>
      <c r="AAI77" s="15"/>
      <c r="AAJ77" s="16"/>
      <c r="AAK77" s="15"/>
      <c r="AAL77" s="16"/>
      <c r="AAM77" s="15"/>
      <c r="AAN77" s="16"/>
      <c r="AAO77" s="15"/>
      <c r="AAP77" s="16"/>
      <c r="AAQ77" s="15"/>
      <c r="AAR77" s="16"/>
      <c r="AAS77" s="15"/>
      <c r="AAT77" s="16"/>
      <c r="AAU77" s="15"/>
      <c r="AAV77" s="16"/>
      <c r="AAW77" s="15"/>
      <c r="AAX77" s="16"/>
      <c r="AAY77" s="15"/>
      <c r="AAZ77" s="16"/>
      <c r="ABA77" s="15"/>
      <c r="ABB77" s="16"/>
      <c r="ABC77" s="15"/>
      <c r="ABD77" s="16"/>
      <c r="ABE77" s="15"/>
      <c r="ABF77" s="16"/>
      <c r="ABG77" s="15"/>
      <c r="ABH77" s="16"/>
      <c r="ABI77" s="15"/>
      <c r="ABJ77" s="16"/>
      <c r="ABK77" s="15"/>
      <c r="ABL77" s="16"/>
      <c r="ABM77" s="15"/>
      <c r="ABN77" s="16"/>
      <c r="ABO77" s="15"/>
      <c r="ABP77" s="16"/>
      <c r="ABQ77" s="15"/>
      <c r="ABR77" s="16"/>
      <c r="ABS77" s="15"/>
      <c r="ABT77" s="16"/>
      <c r="ABU77" s="15"/>
      <c r="ABV77" s="16"/>
      <c r="ABW77" s="15"/>
      <c r="ABX77" s="16"/>
      <c r="ABY77" s="15"/>
      <c r="ABZ77" s="16"/>
      <c r="ACA77" s="15"/>
      <c r="ACB77" s="16"/>
      <c r="ACC77" s="15"/>
      <c r="ACD77" s="16"/>
      <c r="ACE77" s="15"/>
      <c r="ACF77" s="16"/>
      <c r="ACG77" s="15"/>
      <c r="ACH77" s="16"/>
      <c r="ACI77" s="15"/>
      <c r="ACJ77" s="16"/>
      <c r="ACK77" s="15"/>
      <c r="ACL77" s="16"/>
      <c r="ACM77" s="15"/>
      <c r="ACN77" s="16"/>
      <c r="ACO77" s="15"/>
      <c r="ACP77" s="16"/>
      <c r="ACQ77" s="15"/>
      <c r="ACR77" s="16"/>
      <c r="ACS77" s="15"/>
      <c r="ACT77" s="16"/>
      <c r="ACU77" s="15"/>
      <c r="ACV77" s="16"/>
      <c r="ACW77" s="15"/>
      <c r="ACX77" s="16"/>
      <c r="ACY77" s="15"/>
      <c r="ACZ77" s="16"/>
      <c r="ADA77" s="15"/>
      <c r="ADB77" s="16"/>
      <c r="ADC77" s="15"/>
      <c r="ADD77" s="16"/>
      <c r="ADE77" s="15"/>
      <c r="ADF77" s="16"/>
      <c r="ADG77" s="15"/>
      <c r="ADH77" s="16"/>
      <c r="ADI77" s="15"/>
      <c r="ADJ77" s="16"/>
      <c r="ADK77" s="15"/>
      <c r="ADL77" s="16"/>
      <c r="ADM77" s="15"/>
      <c r="ADN77" s="16"/>
      <c r="ADO77" s="15"/>
      <c r="ADP77" s="16"/>
      <c r="ADQ77" s="15"/>
      <c r="ADR77" s="16"/>
      <c r="ADS77" s="15"/>
      <c r="ADT77" s="16"/>
      <c r="ADU77" s="15"/>
      <c r="ADV77" s="16"/>
      <c r="ADW77" s="15"/>
      <c r="ADX77" s="16"/>
      <c r="ADY77" s="15"/>
      <c r="ADZ77" s="16"/>
      <c r="AEA77" s="15"/>
      <c r="AEB77" s="16"/>
      <c r="AEC77" s="15"/>
      <c r="AED77" s="16"/>
      <c r="AEE77" s="15"/>
      <c r="AEF77" s="16"/>
      <c r="AEG77" s="15"/>
      <c r="AEH77" s="16"/>
      <c r="AEI77" s="15"/>
      <c r="AEJ77" s="16"/>
      <c r="AEK77" s="15"/>
      <c r="AEL77" s="16"/>
      <c r="AEM77" s="15"/>
      <c r="AEN77" s="16"/>
      <c r="AEO77" s="15"/>
      <c r="AEP77" s="16"/>
      <c r="AEQ77" s="15"/>
      <c r="AER77" s="16"/>
      <c r="AES77" s="15"/>
      <c r="AET77" s="16"/>
      <c r="AEU77" s="15"/>
      <c r="AEV77" s="16"/>
      <c r="AEW77" s="15"/>
      <c r="AEX77" s="16"/>
      <c r="AEY77" s="15"/>
      <c r="AEZ77" s="16"/>
      <c r="AFA77" s="15"/>
      <c r="AFB77" s="16"/>
      <c r="AFC77" s="15"/>
      <c r="AFD77" s="16"/>
      <c r="AFE77" s="15"/>
      <c r="AFF77" s="16"/>
      <c r="AFG77" s="15"/>
      <c r="AFH77" s="16"/>
      <c r="AFI77" s="15"/>
      <c r="AFJ77" s="16"/>
      <c r="AFK77" s="15"/>
      <c r="AFL77" s="16"/>
      <c r="AFM77" s="15"/>
      <c r="AFN77" s="16"/>
      <c r="AFO77" s="15"/>
      <c r="AFP77" s="16"/>
      <c r="AFQ77" s="15"/>
      <c r="AFR77" s="16"/>
      <c r="AFS77" s="15"/>
      <c r="AFT77" s="16"/>
      <c r="AFU77" s="15"/>
      <c r="AFV77" s="16"/>
      <c r="AFW77" s="15"/>
      <c r="AFX77" s="16"/>
      <c r="AFY77" s="15"/>
      <c r="AFZ77" s="16"/>
      <c r="AGA77" s="15"/>
      <c r="AGB77" s="16"/>
      <c r="AGC77" s="15"/>
      <c r="AGD77" s="16"/>
      <c r="AGE77" s="15"/>
      <c r="AGF77" s="16"/>
      <c r="AGG77" s="15"/>
      <c r="AGH77" s="16"/>
      <c r="AGI77" s="15"/>
      <c r="AGJ77" s="16"/>
      <c r="AGK77" s="15"/>
      <c r="AGL77" s="16"/>
      <c r="AGM77" s="15"/>
      <c r="AGN77" s="16"/>
      <c r="AGO77" s="15"/>
      <c r="AGP77" s="16"/>
      <c r="AGQ77" s="15"/>
      <c r="AGR77" s="16"/>
      <c r="AGS77" s="15"/>
      <c r="AGT77" s="16"/>
      <c r="AGU77" s="15"/>
      <c r="AGV77" s="16"/>
      <c r="AGW77" s="15"/>
      <c r="AGX77" s="16"/>
      <c r="AGY77" s="15"/>
      <c r="AGZ77" s="16"/>
      <c r="AHA77" s="15"/>
      <c r="AHB77" s="16"/>
      <c r="AHC77" s="15"/>
      <c r="AHD77" s="16"/>
      <c r="AHE77" s="15"/>
      <c r="AHF77" s="16"/>
      <c r="AHG77" s="15"/>
      <c r="AHH77" s="16"/>
      <c r="AHI77" s="15"/>
      <c r="AHJ77" s="16"/>
      <c r="AHK77" s="15"/>
      <c r="AHL77" s="16"/>
      <c r="AHM77" s="15"/>
      <c r="AHN77" s="16"/>
      <c r="AHO77" s="15"/>
      <c r="AHP77" s="16"/>
      <c r="AHQ77" s="15"/>
      <c r="AHR77" s="16"/>
      <c r="AHS77" s="15"/>
      <c r="AHT77" s="16"/>
      <c r="AHU77" s="15"/>
      <c r="AHV77" s="16"/>
      <c r="AHW77" s="15"/>
      <c r="AHX77" s="16"/>
      <c r="AHY77" s="15"/>
      <c r="AHZ77" s="16"/>
      <c r="AIA77" s="15"/>
      <c r="AIB77" s="16"/>
      <c r="AIC77" s="15"/>
      <c r="AID77" s="16"/>
      <c r="AIE77" s="15"/>
      <c r="AIF77" s="16"/>
      <c r="AIG77" s="15"/>
      <c r="AIH77" s="16"/>
      <c r="AII77" s="15"/>
      <c r="AIJ77" s="16"/>
      <c r="AIK77" s="15"/>
      <c r="AIL77" s="16"/>
      <c r="AIM77" s="15"/>
      <c r="AIN77" s="16"/>
      <c r="AIO77" s="15"/>
      <c r="AIP77" s="16"/>
      <c r="AIQ77" s="15"/>
      <c r="AIR77" s="16"/>
      <c r="AIS77" s="15"/>
      <c r="AIT77" s="16"/>
      <c r="AIU77" s="15"/>
      <c r="AIV77" s="16"/>
      <c r="AIW77" s="15"/>
      <c r="AIX77" s="16"/>
      <c r="AIY77" s="15"/>
      <c r="AIZ77" s="16"/>
      <c r="AJA77" s="15"/>
      <c r="AJB77" s="16"/>
      <c r="AJC77" s="15"/>
      <c r="AJD77" s="16"/>
      <c r="AJE77" s="15"/>
      <c r="AJF77" s="16"/>
      <c r="AJG77" s="15"/>
      <c r="AJH77" s="16"/>
      <c r="AJI77" s="15"/>
      <c r="AJJ77" s="16"/>
      <c r="AJK77" s="15"/>
      <c r="AJL77" s="16"/>
      <c r="AJM77" s="15"/>
      <c r="AJN77" s="16"/>
      <c r="AJO77" s="15"/>
      <c r="AJP77" s="16"/>
      <c r="AJQ77" s="15"/>
      <c r="AJR77" s="16"/>
      <c r="AJS77" s="15"/>
      <c r="AJT77" s="16"/>
      <c r="AJU77" s="15"/>
      <c r="AJV77" s="16"/>
      <c r="AJW77" s="15"/>
      <c r="AJX77" s="16"/>
      <c r="AJY77" s="15"/>
      <c r="AJZ77" s="16"/>
      <c r="AKA77" s="15"/>
      <c r="AKB77" s="16"/>
      <c r="AKC77" s="15"/>
      <c r="AKD77" s="16"/>
      <c r="AKE77" s="15"/>
      <c r="AKF77" s="16"/>
      <c r="AKG77" s="15"/>
      <c r="AKH77" s="16"/>
      <c r="AKI77" s="15"/>
      <c r="AKJ77" s="16"/>
      <c r="AKK77" s="15"/>
      <c r="AKL77" s="16"/>
      <c r="AKM77" s="15"/>
      <c r="AKN77" s="16"/>
      <c r="AKO77" s="15"/>
      <c r="AKP77" s="16"/>
      <c r="AKQ77" s="15"/>
      <c r="AKR77" s="16"/>
      <c r="AKS77" s="15"/>
      <c r="AKT77" s="16"/>
      <c r="AKU77" s="15"/>
      <c r="AKV77" s="16"/>
      <c r="AKW77" s="15"/>
      <c r="AKX77" s="16"/>
      <c r="AKY77" s="15"/>
      <c r="AKZ77" s="16"/>
      <c r="ALA77" s="15"/>
      <c r="ALB77" s="16"/>
      <c r="ALC77" s="15"/>
      <c r="ALD77" s="16"/>
      <c r="ALE77" s="15"/>
      <c r="ALF77" s="16"/>
      <c r="ALG77" s="15"/>
      <c r="ALH77" s="16"/>
      <c r="ALI77" s="15"/>
      <c r="ALJ77" s="16"/>
      <c r="ALK77" s="15"/>
      <c r="ALL77" s="16"/>
      <c r="ALM77" s="15"/>
      <c r="ALN77" s="16"/>
      <c r="ALO77" s="15"/>
      <c r="ALP77" s="16"/>
      <c r="ALQ77" s="15"/>
      <c r="ALR77" s="16"/>
      <c r="ALS77" s="15"/>
      <c r="ALT77" s="16"/>
      <c r="ALU77" s="15"/>
      <c r="ALV77" s="16"/>
      <c r="ALW77" s="15"/>
      <c r="ALX77" s="16"/>
      <c r="ALY77" s="15"/>
      <c r="ALZ77" s="16"/>
      <c r="AMA77" s="15"/>
      <c r="AMB77" s="16"/>
      <c r="AMC77" s="15"/>
      <c r="AMD77" s="16"/>
      <c r="AME77" s="15"/>
      <c r="AMF77" s="16"/>
      <c r="AMG77" s="15"/>
      <c r="AMH77" s="16"/>
      <c r="AMI77" s="15"/>
      <c r="AMJ77" s="16"/>
      <c r="AMK77" s="15"/>
      <c r="AML77" s="16"/>
      <c r="AMM77" s="15"/>
      <c r="AMN77" s="16"/>
      <c r="AMO77" s="15"/>
      <c r="AMP77" s="16"/>
      <c r="AMQ77" s="15"/>
      <c r="AMR77" s="16"/>
      <c r="AMS77" s="15"/>
      <c r="AMT77" s="16"/>
      <c r="AMU77" s="15"/>
      <c r="AMV77" s="16"/>
      <c r="AMW77" s="15"/>
      <c r="AMX77" s="16"/>
      <c r="AMY77" s="15"/>
      <c r="AMZ77" s="16"/>
      <c r="ANA77" s="15"/>
      <c r="ANB77" s="16"/>
      <c r="ANC77" s="15"/>
      <c r="AND77" s="16"/>
      <c r="ANE77" s="15"/>
      <c r="ANF77" s="16"/>
      <c r="ANG77" s="15"/>
      <c r="ANH77" s="16"/>
      <c r="ANI77" s="15"/>
      <c r="ANJ77" s="16"/>
      <c r="ANK77" s="15"/>
      <c r="ANL77" s="16"/>
      <c r="ANM77" s="15"/>
      <c r="ANN77" s="16"/>
      <c r="ANO77" s="15"/>
      <c r="ANP77" s="16"/>
      <c r="ANQ77" s="15"/>
      <c r="ANR77" s="16"/>
      <c r="ANS77" s="15"/>
      <c r="ANT77" s="16"/>
      <c r="ANU77" s="15"/>
      <c r="ANV77" s="16"/>
      <c r="ANW77" s="15"/>
      <c r="ANX77" s="16"/>
      <c r="ANY77" s="15"/>
      <c r="ANZ77" s="16"/>
      <c r="AOA77" s="15"/>
      <c r="AOB77" s="16"/>
      <c r="AOC77" s="15"/>
      <c r="AOD77" s="16"/>
      <c r="AOE77" s="15"/>
      <c r="AOF77" s="16"/>
      <c r="AOG77" s="15"/>
      <c r="AOH77" s="16"/>
      <c r="AOI77" s="15"/>
      <c r="AOJ77" s="16"/>
      <c r="AOK77" s="15"/>
      <c r="AOL77" s="16"/>
      <c r="AOM77" s="15"/>
      <c r="AON77" s="16"/>
      <c r="AOO77" s="15"/>
      <c r="AOP77" s="16"/>
      <c r="AOQ77" s="15"/>
      <c r="AOR77" s="16"/>
      <c r="AOS77" s="15"/>
      <c r="AOT77" s="16"/>
      <c r="AOU77" s="15"/>
      <c r="AOV77" s="16"/>
      <c r="AOW77" s="15"/>
      <c r="AOX77" s="16"/>
      <c r="AOY77" s="15"/>
      <c r="AOZ77" s="16"/>
      <c r="APA77" s="15"/>
      <c r="APB77" s="16"/>
      <c r="APC77" s="15"/>
      <c r="APD77" s="16"/>
      <c r="APE77" s="15"/>
      <c r="APF77" s="16"/>
      <c r="APG77" s="15"/>
      <c r="APH77" s="16"/>
      <c r="API77" s="15"/>
      <c r="APJ77" s="16"/>
      <c r="APK77" s="15"/>
      <c r="APL77" s="16"/>
      <c r="APM77" s="15"/>
      <c r="APN77" s="16"/>
      <c r="APO77" s="15"/>
      <c r="APP77" s="16"/>
      <c r="APQ77" s="15"/>
      <c r="APR77" s="16"/>
      <c r="APS77" s="15"/>
      <c r="APT77" s="16"/>
      <c r="APU77" s="15"/>
      <c r="APV77" s="16"/>
      <c r="APW77" s="15"/>
      <c r="APX77" s="16"/>
      <c r="APY77" s="15"/>
      <c r="APZ77" s="16"/>
      <c r="AQA77" s="15"/>
      <c r="AQB77" s="16"/>
      <c r="AQC77" s="15"/>
      <c r="AQD77" s="16"/>
      <c r="AQE77" s="15"/>
      <c r="AQF77" s="16"/>
      <c r="AQG77" s="15"/>
      <c r="AQH77" s="16"/>
      <c r="AQI77" s="15"/>
      <c r="AQJ77" s="16"/>
      <c r="AQK77" s="15"/>
      <c r="AQL77" s="16"/>
      <c r="AQM77" s="15"/>
      <c r="AQN77" s="16"/>
      <c r="AQO77" s="15"/>
      <c r="AQP77" s="16"/>
      <c r="AQQ77" s="15"/>
      <c r="AQR77" s="16"/>
      <c r="AQS77" s="15"/>
      <c r="AQT77" s="16"/>
      <c r="AQU77" s="15"/>
      <c r="AQV77" s="16"/>
      <c r="AQW77" s="15"/>
      <c r="AQX77" s="16"/>
      <c r="AQY77" s="15"/>
      <c r="AQZ77" s="16"/>
      <c r="ARA77" s="15"/>
      <c r="ARB77" s="16"/>
      <c r="ARC77" s="15"/>
      <c r="ARD77" s="16"/>
      <c r="ARE77" s="15"/>
      <c r="ARF77" s="16"/>
      <c r="ARG77" s="15"/>
      <c r="ARH77" s="16"/>
      <c r="ARI77" s="15"/>
      <c r="ARJ77" s="16"/>
      <c r="ARK77" s="15"/>
      <c r="ARL77" s="16"/>
      <c r="ARM77" s="15"/>
      <c r="ARN77" s="16"/>
      <c r="ARO77" s="15"/>
      <c r="ARP77" s="16"/>
      <c r="ARQ77" s="15"/>
      <c r="ARR77" s="16"/>
      <c r="ARS77" s="15"/>
      <c r="ART77" s="16"/>
      <c r="ARU77" s="15"/>
      <c r="ARV77" s="16"/>
      <c r="ARW77" s="15"/>
      <c r="ARX77" s="16"/>
      <c r="ARY77" s="15"/>
      <c r="ARZ77" s="16"/>
      <c r="ASA77" s="15"/>
      <c r="ASB77" s="16"/>
      <c r="ASC77" s="15"/>
      <c r="ASD77" s="16"/>
      <c r="ASE77" s="15"/>
      <c r="ASF77" s="16"/>
      <c r="ASG77" s="15"/>
      <c r="ASH77" s="16"/>
      <c r="ASI77" s="15"/>
      <c r="ASJ77" s="16"/>
      <c r="ASK77" s="15"/>
      <c r="ASL77" s="16"/>
      <c r="ASM77" s="15"/>
      <c r="ASN77" s="16"/>
      <c r="ASO77" s="15"/>
      <c r="ASP77" s="16"/>
      <c r="ASQ77" s="15"/>
      <c r="ASR77" s="16"/>
      <c r="ASS77" s="15"/>
      <c r="AST77" s="16"/>
      <c r="ASU77" s="15"/>
      <c r="ASV77" s="16"/>
      <c r="ASW77" s="15"/>
      <c r="ASX77" s="16"/>
      <c r="ASY77" s="15"/>
      <c r="ASZ77" s="16"/>
      <c r="ATA77" s="15"/>
      <c r="ATB77" s="16"/>
      <c r="ATC77" s="15"/>
      <c r="ATD77" s="16"/>
      <c r="ATE77" s="15"/>
      <c r="ATF77" s="16"/>
      <c r="ATG77" s="15"/>
      <c r="ATH77" s="16"/>
      <c r="ATI77" s="15"/>
      <c r="ATJ77" s="16"/>
      <c r="ATK77" s="15"/>
      <c r="ATL77" s="16"/>
      <c r="ATM77" s="15"/>
      <c r="ATN77" s="16"/>
      <c r="ATO77" s="15"/>
      <c r="ATP77" s="16"/>
      <c r="ATQ77" s="15"/>
      <c r="ATR77" s="16"/>
      <c r="ATS77" s="15"/>
      <c r="ATT77" s="16"/>
      <c r="ATU77" s="15"/>
      <c r="ATV77" s="16"/>
      <c r="ATW77" s="15"/>
      <c r="ATX77" s="16"/>
      <c r="ATY77" s="15"/>
      <c r="ATZ77" s="16"/>
      <c r="AUA77" s="15"/>
      <c r="AUB77" s="16"/>
      <c r="AUC77" s="15"/>
      <c r="AUD77" s="16"/>
      <c r="AUE77" s="15"/>
      <c r="AUF77" s="16"/>
      <c r="AUG77" s="15"/>
      <c r="AUH77" s="16"/>
      <c r="AUI77" s="15"/>
      <c r="AUJ77" s="16"/>
      <c r="AUK77" s="15"/>
      <c r="AUL77" s="16"/>
      <c r="AUM77" s="15"/>
      <c r="AUN77" s="16"/>
      <c r="AUO77" s="15"/>
      <c r="AUP77" s="16"/>
      <c r="AUQ77" s="15"/>
      <c r="AUR77" s="16"/>
      <c r="AUS77" s="15"/>
      <c r="AUT77" s="16"/>
      <c r="AUU77" s="15"/>
      <c r="AUV77" s="16"/>
      <c r="AUW77" s="15"/>
      <c r="AUX77" s="16"/>
      <c r="AUY77" s="15"/>
      <c r="AUZ77" s="16"/>
      <c r="AVA77" s="15"/>
      <c r="AVB77" s="16"/>
      <c r="AVC77" s="15"/>
      <c r="AVD77" s="16"/>
      <c r="AVE77" s="15"/>
      <c r="AVF77" s="16"/>
      <c r="AVG77" s="15"/>
      <c r="AVH77" s="16"/>
      <c r="AVI77" s="15"/>
      <c r="AVJ77" s="16"/>
      <c r="AVK77" s="15"/>
      <c r="AVL77" s="16"/>
      <c r="AVM77" s="15"/>
      <c r="AVN77" s="16"/>
      <c r="AVO77" s="15"/>
      <c r="AVP77" s="16"/>
      <c r="AVQ77" s="15"/>
      <c r="AVR77" s="16"/>
      <c r="AVS77" s="15"/>
      <c r="AVT77" s="16"/>
      <c r="AVU77" s="15"/>
      <c r="AVV77" s="16"/>
      <c r="AVW77" s="15"/>
      <c r="AVX77" s="16"/>
      <c r="AVY77" s="15"/>
      <c r="AVZ77" s="16"/>
      <c r="AWA77" s="15"/>
      <c r="AWB77" s="16"/>
      <c r="AWC77" s="15"/>
      <c r="AWD77" s="16"/>
      <c r="AWE77" s="15"/>
      <c r="AWF77" s="16"/>
      <c r="AWG77" s="15"/>
      <c r="AWH77" s="16"/>
      <c r="AWI77" s="15"/>
      <c r="AWJ77" s="16"/>
      <c r="AWK77" s="15"/>
      <c r="AWL77" s="16"/>
      <c r="AWM77" s="15"/>
      <c r="AWN77" s="16"/>
      <c r="AWO77" s="15"/>
      <c r="AWP77" s="16"/>
      <c r="AWQ77" s="15"/>
      <c r="AWR77" s="16"/>
      <c r="AWS77" s="15"/>
      <c r="AWT77" s="16"/>
      <c r="AWU77" s="15"/>
      <c r="AWV77" s="16"/>
      <c r="AWW77" s="15"/>
      <c r="AWX77" s="16"/>
      <c r="AWY77" s="15"/>
      <c r="AWZ77" s="16"/>
      <c r="AXA77" s="15"/>
      <c r="AXB77" s="16"/>
      <c r="AXC77" s="15"/>
      <c r="AXD77" s="16"/>
      <c r="AXE77" s="15"/>
      <c r="AXF77" s="16"/>
      <c r="AXG77" s="15"/>
      <c r="AXH77" s="16"/>
      <c r="AXI77" s="15"/>
      <c r="AXJ77" s="16"/>
      <c r="AXK77" s="15"/>
      <c r="AXL77" s="16"/>
      <c r="AXM77" s="15"/>
      <c r="AXN77" s="16"/>
      <c r="AXO77" s="15"/>
      <c r="AXP77" s="16"/>
      <c r="AXQ77" s="15"/>
      <c r="AXR77" s="16"/>
      <c r="AXS77" s="15"/>
      <c r="AXT77" s="16"/>
      <c r="AXU77" s="15"/>
      <c r="AXV77" s="16"/>
      <c r="AXW77" s="15"/>
      <c r="AXX77" s="16"/>
      <c r="AXY77" s="15"/>
      <c r="AXZ77" s="16"/>
      <c r="AYA77" s="15"/>
      <c r="AYB77" s="16"/>
      <c r="AYC77" s="15"/>
      <c r="AYD77" s="16"/>
      <c r="AYE77" s="15"/>
      <c r="AYF77" s="16"/>
      <c r="AYG77" s="15"/>
      <c r="AYH77" s="16"/>
      <c r="AYI77" s="15"/>
      <c r="AYJ77" s="16"/>
      <c r="AYK77" s="15"/>
      <c r="AYL77" s="16"/>
      <c r="AYM77" s="15"/>
      <c r="AYN77" s="16"/>
      <c r="AYO77" s="15"/>
      <c r="AYP77" s="16"/>
      <c r="AYQ77" s="15"/>
      <c r="AYR77" s="16"/>
      <c r="AYS77" s="15"/>
      <c r="AYT77" s="16"/>
      <c r="AYU77" s="15"/>
      <c r="AYV77" s="16"/>
      <c r="AYW77" s="15"/>
      <c r="AYX77" s="16"/>
      <c r="AYY77" s="15"/>
      <c r="AYZ77" s="16"/>
      <c r="AZA77" s="15"/>
      <c r="AZB77" s="16"/>
      <c r="AZC77" s="15"/>
      <c r="AZD77" s="16"/>
      <c r="AZE77" s="15"/>
      <c r="AZF77" s="16"/>
      <c r="AZG77" s="15"/>
      <c r="AZH77" s="16"/>
      <c r="AZI77" s="15"/>
      <c r="AZJ77" s="16"/>
      <c r="AZK77" s="15"/>
      <c r="AZL77" s="16"/>
      <c r="AZM77" s="15"/>
      <c r="AZN77" s="16"/>
      <c r="AZO77" s="15"/>
      <c r="AZP77" s="16"/>
      <c r="AZQ77" s="15"/>
      <c r="AZR77" s="16"/>
      <c r="AZS77" s="15"/>
      <c r="AZT77" s="16"/>
      <c r="AZU77" s="15"/>
      <c r="AZV77" s="16"/>
      <c r="AZW77" s="15"/>
      <c r="AZX77" s="16"/>
      <c r="AZY77" s="15"/>
      <c r="AZZ77" s="16"/>
      <c r="BAA77" s="15"/>
      <c r="BAB77" s="16"/>
      <c r="BAC77" s="15"/>
      <c r="BAD77" s="16"/>
      <c r="BAE77" s="15"/>
      <c r="BAF77" s="16"/>
      <c r="BAG77" s="15"/>
      <c r="BAH77" s="16"/>
      <c r="BAI77" s="15"/>
      <c r="BAJ77" s="16"/>
      <c r="BAK77" s="15"/>
      <c r="BAL77" s="16"/>
      <c r="BAM77" s="15"/>
      <c r="BAN77" s="16"/>
      <c r="BAO77" s="15"/>
      <c r="BAP77" s="16"/>
      <c r="BAQ77" s="15"/>
      <c r="BAR77" s="16"/>
      <c r="BAS77" s="15"/>
      <c r="BAT77" s="16"/>
      <c r="BAU77" s="15"/>
      <c r="BAV77" s="16"/>
      <c r="BAW77" s="15"/>
      <c r="BAX77" s="16"/>
      <c r="BAY77" s="15"/>
      <c r="BAZ77" s="16"/>
      <c r="BBA77" s="15"/>
      <c r="BBB77" s="16"/>
      <c r="BBC77" s="15"/>
      <c r="BBD77" s="16"/>
      <c r="BBE77" s="15"/>
      <c r="BBF77" s="16"/>
      <c r="BBG77" s="15"/>
      <c r="BBH77" s="16"/>
      <c r="BBI77" s="15"/>
      <c r="BBJ77" s="16"/>
      <c r="BBK77" s="15"/>
      <c r="BBL77" s="16"/>
      <c r="BBM77" s="15"/>
      <c r="BBN77" s="16"/>
      <c r="BBO77" s="15"/>
      <c r="BBP77" s="16"/>
      <c r="BBQ77" s="15"/>
      <c r="BBR77" s="16"/>
      <c r="BBS77" s="15"/>
      <c r="BBT77" s="16"/>
      <c r="BBU77" s="15"/>
      <c r="BBV77" s="16"/>
      <c r="BBW77" s="15"/>
      <c r="BBX77" s="16"/>
      <c r="BBY77" s="15"/>
      <c r="BBZ77" s="16"/>
      <c r="BCA77" s="15"/>
      <c r="BCB77" s="16"/>
      <c r="BCC77" s="15"/>
      <c r="BCD77" s="16"/>
      <c r="BCE77" s="15"/>
      <c r="BCF77" s="16"/>
      <c r="BCG77" s="15"/>
      <c r="BCH77" s="16"/>
      <c r="BCI77" s="15"/>
      <c r="BCJ77" s="16"/>
      <c r="BCK77" s="15"/>
      <c r="BCL77" s="16"/>
      <c r="BCM77" s="15"/>
      <c r="BCN77" s="16"/>
      <c r="BCO77" s="15"/>
      <c r="BCP77" s="16"/>
      <c r="BCQ77" s="15"/>
      <c r="BCR77" s="16"/>
      <c r="BCS77" s="15"/>
      <c r="BCT77" s="16"/>
      <c r="BCU77" s="15"/>
      <c r="BCV77" s="16"/>
      <c r="BCW77" s="15"/>
      <c r="BCX77" s="16"/>
      <c r="BCY77" s="15"/>
      <c r="BCZ77" s="16"/>
      <c r="BDA77" s="15"/>
      <c r="BDB77" s="16"/>
      <c r="BDC77" s="15"/>
      <c r="BDD77" s="16"/>
      <c r="BDE77" s="15"/>
      <c r="BDF77" s="16"/>
      <c r="BDG77" s="15"/>
      <c r="BDH77" s="16"/>
      <c r="BDI77" s="15"/>
      <c r="BDJ77" s="16"/>
      <c r="BDK77" s="15"/>
      <c r="BDL77" s="16"/>
      <c r="BDM77" s="15"/>
      <c r="BDN77" s="16"/>
      <c r="BDO77" s="15"/>
      <c r="BDP77" s="16"/>
      <c r="BDQ77" s="15"/>
      <c r="BDR77" s="16"/>
      <c r="BDS77" s="15"/>
      <c r="BDT77" s="16"/>
      <c r="BDU77" s="15"/>
      <c r="BDV77" s="16"/>
      <c r="BDW77" s="15"/>
      <c r="BDX77" s="16"/>
      <c r="BDY77" s="15"/>
      <c r="BDZ77" s="16"/>
      <c r="BEA77" s="15"/>
      <c r="BEB77" s="16"/>
      <c r="BEC77" s="15"/>
      <c r="BED77" s="16"/>
      <c r="BEE77" s="15"/>
      <c r="BEF77" s="16"/>
      <c r="BEG77" s="15"/>
      <c r="BEH77" s="16"/>
      <c r="BEI77" s="15"/>
      <c r="BEJ77" s="16"/>
      <c r="BEK77" s="15"/>
      <c r="BEL77" s="16"/>
      <c r="BEM77" s="15"/>
      <c r="BEN77" s="16"/>
      <c r="BEO77" s="15"/>
      <c r="BEP77" s="16"/>
      <c r="BEQ77" s="15"/>
      <c r="BER77" s="16"/>
      <c r="BES77" s="15"/>
      <c r="BET77" s="16"/>
      <c r="BEU77" s="15"/>
      <c r="BEV77" s="16"/>
      <c r="BEW77" s="15"/>
      <c r="BEX77" s="16"/>
      <c r="BEY77" s="15"/>
      <c r="BEZ77" s="16"/>
      <c r="BFA77" s="15"/>
      <c r="BFB77" s="16"/>
      <c r="BFC77" s="15"/>
      <c r="BFD77" s="16"/>
      <c r="BFE77" s="15"/>
      <c r="BFF77" s="16"/>
      <c r="BFG77" s="15"/>
      <c r="BFH77" s="16"/>
      <c r="BFI77" s="15"/>
      <c r="BFJ77" s="16"/>
      <c r="BFK77" s="15"/>
      <c r="BFL77" s="16"/>
      <c r="BFM77" s="15"/>
      <c r="BFN77" s="16"/>
      <c r="BFO77" s="15"/>
      <c r="BFP77" s="16"/>
      <c r="BFQ77" s="15"/>
      <c r="BFR77" s="16"/>
      <c r="BFS77" s="15"/>
      <c r="BFT77" s="16"/>
      <c r="BFU77" s="15"/>
      <c r="BFV77" s="16"/>
      <c r="BFW77" s="15"/>
      <c r="BFX77" s="16"/>
      <c r="BFY77" s="15"/>
      <c r="BFZ77" s="16"/>
      <c r="BGA77" s="15"/>
      <c r="BGB77" s="16"/>
      <c r="BGC77" s="15"/>
      <c r="BGD77" s="16"/>
      <c r="BGE77" s="15"/>
      <c r="BGF77" s="16"/>
      <c r="BGG77" s="15"/>
      <c r="BGH77" s="16"/>
      <c r="BGI77" s="15"/>
      <c r="BGJ77" s="16"/>
      <c r="BGK77" s="15"/>
      <c r="BGL77" s="16"/>
      <c r="BGM77" s="15"/>
      <c r="BGN77" s="16"/>
      <c r="BGO77" s="15"/>
      <c r="BGP77" s="16"/>
      <c r="BGQ77" s="15"/>
      <c r="BGR77" s="16"/>
      <c r="BGS77" s="15"/>
      <c r="BGT77" s="16"/>
      <c r="BGU77" s="15"/>
      <c r="BGV77" s="16"/>
      <c r="BGW77" s="15"/>
      <c r="BGX77" s="16"/>
      <c r="BGY77" s="15"/>
      <c r="BGZ77" s="16"/>
      <c r="BHA77" s="15"/>
      <c r="BHB77" s="16"/>
      <c r="BHC77" s="15"/>
      <c r="BHD77" s="16"/>
      <c r="BHE77" s="15"/>
      <c r="BHF77" s="16"/>
      <c r="BHG77" s="15"/>
      <c r="BHH77" s="16"/>
      <c r="BHI77" s="15"/>
      <c r="BHJ77" s="16"/>
      <c r="BHK77" s="15"/>
      <c r="BHL77" s="16"/>
      <c r="BHM77" s="15"/>
      <c r="BHN77" s="16"/>
      <c r="BHO77" s="15"/>
      <c r="BHP77" s="16"/>
      <c r="BHQ77" s="15"/>
      <c r="BHR77" s="16"/>
      <c r="BHS77" s="15"/>
      <c r="BHT77" s="16"/>
      <c r="BHU77" s="15"/>
      <c r="BHV77" s="16"/>
      <c r="BHW77" s="15"/>
      <c r="BHX77" s="16"/>
      <c r="BHY77" s="15"/>
      <c r="BHZ77" s="16"/>
      <c r="BIA77" s="15"/>
      <c r="BIB77" s="16"/>
      <c r="BIC77" s="15"/>
      <c r="BID77" s="16"/>
      <c r="BIE77" s="15"/>
      <c r="BIF77" s="16"/>
      <c r="BIG77" s="15"/>
      <c r="BIH77" s="16"/>
      <c r="BII77" s="15"/>
      <c r="BIJ77" s="16"/>
      <c r="BIK77" s="15"/>
      <c r="BIL77" s="16"/>
      <c r="BIM77" s="15"/>
      <c r="BIN77" s="16"/>
      <c r="BIO77" s="15"/>
      <c r="BIP77" s="16"/>
      <c r="BIQ77" s="15"/>
      <c r="BIR77" s="16"/>
      <c r="BIS77" s="15"/>
      <c r="BIT77" s="16"/>
      <c r="BIU77" s="15"/>
      <c r="BIV77" s="16"/>
      <c r="BIW77" s="15"/>
      <c r="BIX77" s="16"/>
      <c r="BIY77" s="15"/>
      <c r="BIZ77" s="16"/>
      <c r="BJA77" s="15"/>
      <c r="BJB77" s="16"/>
      <c r="BJC77" s="15"/>
      <c r="BJD77" s="16"/>
      <c r="BJE77" s="15"/>
      <c r="BJF77" s="16"/>
      <c r="BJG77" s="15"/>
      <c r="BJH77" s="16"/>
      <c r="BJI77" s="15"/>
      <c r="BJJ77" s="16"/>
      <c r="BJK77" s="15"/>
      <c r="BJL77" s="16"/>
      <c r="BJM77" s="15"/>
      <c r="BJN77" s="16"/>
      <c r="BJO77" s="15"/>
      <c r="BJP77" s="16"/>
      <c r="BJQ77" s="15"/>
      <c r="BJR77" s="16"/>
      <c r="BJS77" s="15"/>
      <c r="BJT77" s="16"/>
      <c r="BJU77" s="15"/>
      <c r="BJV77" s="16"/>
      <c r="BJW77" s="15"/>
      <c r="BJX77" s="16"/>
      <c r="BJY77" s="15"/>
      <c r="BJZ77" s="16"/>
      <c r="BKA77" s="15"/>
      <c r="BKB77" s="16"/>
      <c r="BKC77" s="15"/>
      <c r="BKD77" s="16"/>
      <c r="BKE77" s="15"/>
      <c r="BKF77" s="16"/>
      <c r="BKG77" s="15"/>
      <c r="BKH77" s="16"/>
      <c r="BKI77" s="15"/>
      <c r="BKJ77" s="16"/>
      <c r="BKK77" s="15"/>
      <c r="BKL77" s="16"/>
      <c r="BKM77" s="15"/>
      <c r="BKN77" s="16"/>
      <c r="BKO77" s="15"/>
      <c r="BKP77" s="16"/>
      <c r="BKQ77" s="15"/>
      <c r="BKR77" s="16"/>
      <c r="BKS77" s="15"/>
      <c r="BKT77" s="16"/>
      <c r="BKU77" s="15"/>
      <c r="BKV77" s="16"/>
      <c r="BKW77" s="15"/>
      <c r="BKX77" s="16"/>
      <c r="BKY77" s="15"/>
      <c r="BKZ77" s="16"/>
      <c r="BLA77" s="15"/>
      <c r="BLB77" s="16"/>
      <c r="BLC77" s="15"/>
      <c r="BLD77" s="16"/>
      <c r="BLE77" s="15"/>
      <c r="BLF77" s="16"/>
      <c r="BLG77" s="15"/>
      <c r="BLH77" s="16"/>
      <c r="BLI77" s="15"/>
      <c r="BLJ77" s="16"/>
      <c r="BLK77" s="15"/>
      <c r="BLL77" s="16"/>
      <c r="BLM77" s="15"/>
      <c r="BLN77" s="16"/>
      <c r="BLO77" s="15"/>
      <c r="BLP77" s="16"/>
      <c r="BLQ77" s="15"/>
      <c r="BLR77" s="16"/>
      <c r="BLS77" s="15"/>
      <c r="BLT77" s="16"/>
      <c r="BLU77" s="15"/>
      <c r="BLV77" s="16"/>
      <c r="BLW77" s="15"/>
      <c r="BLX77" s="16"/>
      <c r="BLY77" s="15"/>
      <c r="BLZ77" s="16"/>
      <c r="BMA77" s="15"/>
      <c r="BMB77" s="16"/>
      <c r="BMC77" s="15"/>
      <c r="BMD77" s="16"/>
      <c r="BME77" s="15"/>
      <c r="BMF77" s="16"/>
      <c r="BMG77" s="15"/>
      <c r="BMH77" s="16"/>
      <c r="BMI77" s="15"/>
      <c r="BMJ77" s="16"/>
      <c r="BMK77" s="15"/>
      <c r="BML77" s="16"/>
      <c r="BMM77" s="15"/>
      <c r="BMN77" s="16"/>
      <c r="BMO77" s="15"/>
      <c r="BMP77" s="16"/>
      <c r="BMQ77" s="15"/>
      <c r="BMR77" s="16"/>
      <c r="BMS77" s="15"/>
      <c r="BMT77" s="16"/>
      <c r="BMU77" s="15"/>
      <c r="BMV77" s="16"/>
      <c r="BMW77" s="15"/>
      <c r="BMX77" s="16"/>
      <c r="BMY77" s="15"/>
      <c r="BMZ77" s="16"/>
      <c r="BNA77" s="15"/>
      <c r="BNB77" s="16"/>
      <c r="BNC77" s="15"/>
      <c r="BND77" s="16"/>
      <c r="BNE77" s="15"/>
      <c r="BNF77" s="16"/>
      <c r="BNG77" s="15"/>
      <c r="BNH77" s="16"/>
      <c r="BNI77" s="15"/>
      <c r="BNJ77" s="16"/>
      <c r="BNK77" s="15"/>
      <c r="BNL77" s="16"/>
      <c r="BNM77" s="15"/>
      <c r="BNN77" s="16"/>
      <c r="BNO77" s="15"/>
      <c r="BNP77" s="16"/>
      <c r="BNQ77" s="15"/>
      <c r="BNR77" s="16"/>
      <c r="BNS77" s="15"/>
      <c r="BNT77" s="16"/>
      <c r="BNU77" s="15"/>
      <c r="BNV77" s="16"/>
      <c r="BNW77" s="15"/>
      <c r="BNX77" s="16"/>
      <c r="BNY77" s="15"/>
      <c r="BNZ77" s="16"/>
      <c r="BOA77" s="15"/>
      <c r="BOB77" s="16"/>
      <c r="BOC77" s="15"/>
      <c r="BOD77" s="16"/>
      <c r="BOE77" s="15"/>
      <c r="BOF77" s="16"/>
      <c r="BOG77" s="15"/>
      <c r="BOH77" s="16"/>
      <c r="BOI77" s="15"/>
      <c r="BOJ77" s="16"/>
      <c r="BOK77" s="15"/>
      <c r="BOL77" s="16"/>
      <c r="BOM77" s="15"/>
      <c r="BON77" s="16"/>
      <c r="BOO77" s="15"/>
      <c r="BOP77" s="16"/>
      <c r="BOQ77" s="15"/>
      <c r="BOR77" s="16"/>
      <c r="BOS77" s="15"/>
      <c r="BOT77" s="16"/>
      <c r="BOU77" s="15"/>
      <c r="BOV77" s="16"/>
      <c r="BOW77" s="15"/>
      <c r="BOX77" s="16"/>
      <c r="BOY77" s="15"/>
      <c r="BOZ77" s="16"/>
      <c r="BPA77" s="15"/>
      <c r="BPB77" s="16"/>
      <c r="BPC77" s="15"/>
      <c r="BPD77" s="16"/>
      <c r="BPE77" s="15"/>
      <c r="BPF77" s="16"/>
      <c r="BPG77" s="15"/>
      <c r="BPH77" s="16"/>
      <c r="BPI77" s="15"/>
      <c r="BPJ77" s="16"/>
      <c r="BPK77" s="15"/>
      <c r="BPL77" s="16"/>
      <c r="BPM77" s="15"/>
      <c r="BPN77" s="16"/>
      <c r="BPO77" s="15"/>
      <c r="BPP77" s="16"/>
      <c r="BPQ77" s="15"/>
      <c r="BPR77" s="16"/>
      <c r="BPS77" s="15"/>
      <c r="BPT77" s="16"/>
      <c r="BPU77" s="15"/>
      <c r="BPV77" s="16"/>
      <c r="BPW77" s="15"/>
      <c r="BPX77" s="16"/>
      <c r="BPY77" s="15"/>
      <c r="BPZ77" s="16"/>
      <c r="BQA77" s="15"/>
      <c r="BQB77" s="16"/>
      <c r="BQC77" s="15"/>
      <c r="BQD77" s="16"/>
      <c r="BQE77" s="15"/>
      <c r="BQF77" s="16"/>
      <c r="BQG77" s="15"/>
      <c r="BQH77" s="16"/>
      <c r="BQI77" s="15"/>
      <c r="BQJ77" s="16"/>
      <c r="BQK77" s="15"/>
      <c r="BQL77" s="16"/>
      <c r="BQM77" s="15"/>
      <c r="BQN77" s="16"/>
      <c r="BQO77" s="15"/>
      <c r="BQP77" s="16"/>
      <c r="BQQ77" s="15"/>
      <c r="BQR77" s="16"/>
      <c r="BQS77" s="15"/>
      <c r="BQT77" s="16"/>
      <c r="BQU77" s="15"/>
      <c r="BQV77" s="16"/>
      <c r="BQW77" s="15"/>
      <c r="BQX77" s="16"/>
      <c r="BQY77" s="15"/>
      <c r="BQZ77" s="16"/>
      <c r="BRA77" s="15"/>
      <c r="BRB77" s="16"/>
      <c r="BRC77" s="15"/>
      <c r="BRD77" s="16"/>
      <c r="BRE77" s="15"/>
      <c r="BRF77" s="16"/>
      <c r="BRG77" s="15"/>
      <c r="BRH77" s="16"/>
      <c r="BRI77" s="15"/>
      <c r="BRJ77" s="16"/>
      <c r="BRK77" s="15"/>
      <c r="BRL77" s="16"/>
      <c r="BRM77" s="15"/>
      <c r="BRN77" s="16"/>
      <c r="BRO77" s="15"/>
      <c r="BRP77" s="16"/>
      <c r="BRQ77" s="15"/>
      <c r="BRR77" s="16"/>
      <c r="BRS77" s="15"/>
      <c r="BRT77" s="16"/>
      <c r="BRU77" s="15"/>
      <c r="BRV77" s="16"/>
      <c r="BRW77" s="15"/>
      <c r="BRX77" s="16"/>
      <c r="BRY77" s="15"/>
      <c r="BRZ77" s="16"/>
      <c r="BSA77" s="15"/>
      <c r="BSB77" s="16"/>
      <c r="BSC77" s="15"/>
      <c r="BSD77" s="16"/>
      <c r="BSE77" s="15"/>
      <c r="BSF77" s="16"/>
      <c r="BSG77" s="15"/>
      <c r="BSH77" s="16"/>
      <c r="BSI77" s="15"/>
      <c r="BSJ77" s="16"/>
      <c r="BSK77" s="15"/>
      <c r="BSL77" s="16"/>
      <c r="BSM77" s="15"/>
      <c r="BSN77" s="16"/>
      <c r="BSO77" s="15"/>
      <c r="BSP77" s="16"/>
      <c r="BSQ77" s="15"/>
      <c r="BSR77" s="16"/>
      <c r="BSS77" s="15"/>
      <c r="BST77" s="16"/>
      <c r="BSU77" s="15"/>
      <c r="BSV77" s="16"/>
      <c r="BSW77" s="15"/>
      <c r="BSX77" s="16"/>
      <c r="BSY77" s="15"/>
      <c r="BSZ77" s="16"/>
      <c r="BTA77" s="15"/>
      <c r="BTB77" s="16"/>
      <c r="BTC77" s="15"/>
      <c r="BTD77" s="16"/>
      <c r="BTE77" s="15"/>
      <c r="BTF77" s="16"/>
      <c r="BTG77" s="15"/>
      <c r="BTH77" s="16"/>
      <c r="BTI77" s="15"/>
      <c r="BTJ77" s="16"/>
      <c r="BTK77" s="15"/>
      <c r="BTL77" s="16"/>
      <c r="BTM77" s="15"/>
      <c r="BTN77" s="16"/>
      <c r="BTO77" s="15"/>
      <c r="BTP77" s="16"/>
      <c r="BTQ77" s="15"/>
      <c r="BTR77" s="16"/>
      <c r="BTS77" s="15"/>
      <c r="BTT77" s="16"/>
      <c r="BTU77" s="15"/>
      <c r="BTV77" s="16"/>
      <c r="BTW77" s="15"/>
      <c r="BTX77" s="16"/>
      <c r="BTY77" s="15"/>
      <c r="BTZ77" s="16"/>
      <c r="BUA77" s="15"/>
      <c r="BUB77" s="16"/>
      <c r="BUC77" s="15"/>
      <c r="BUD77" s="16"/>
      <c r="BUE77" s="15"/>
      <c r="BUF77" s="16"/>
      <c r="BUG77" s="15"/>
      <c r="BUH77" s="16"/>
      <c r="BUI77" s="15"/>
      <c r="BUJ77" s="16"/>
      <c r="BUK77" s="15"/>
      <c r="BUL77" s="16"/>
      <c r="BUM77" s="15"/>
      <c r="BUN77" s="16"/>
      <c r="BUO77" s="15"/>
      <c r="BUP77" s="16"/>
      <c r="BUQ77" s="15"/>
      <c r="BUR77" s="16"/>
      <c r="BUS77" s="15"/>
      <c r="BUT77" s="16"/>
      <c r="BUU77" s="15"/>
      <c r="BUV77" s="16"/>
      <c r="BUW77" s="15"/>
      <c r="BUX77" s="16"/>
      <c r="BUY77" s="15"/>
      <c r="BUZ77" s="16"/>
      <c r="BVA77" s="15"/>
      <c r="BVB77" s="16"/>
      <c r="BVC77" s="15"/>
      <c r="BVD77" s="16"/>
      <c r="BVE77" s="15"/>
      <c r="BVF77" s="16"/>
      <c r="BVG77" s="15"/>
      <c r="BVH77" s="16"/>
      <c r="BVI77" s="15"/>
      <c r="BVJ77" s="16"/>
      <c r="BVK77" s="15"/>
      <c r="BVL77" s="16"/>
      <c r="BVM77" s="15"/>
      <c r="BVN77" s="16"/>
      <c r="BVO77" s="15"/>
      <c r="BVP77" s="16"/>
      <c r="BVQ77" s="15"/>
      <c r="BVR77" s="16"/>
      <c r="BVS77" s="15"/>
      <c r="BVT77" s="16"/>
      <c r="BVU77" s="15"/>
      <c r="BVV77" s="16"/>
      <c r="BVW77" s="15"/>
      <c r="BVX77" s="16"/>
      <c r="BVY77" s="15"/>
      <c r="BVZ77" s="16"/>
      <c r="BWA77" s="15"/>
      <c r="BWB77" s="16"/>
      <c r="BWC77" s="15"/>
      <c r="BWD77" s="16"/>
      <c r="BWE77" s="15"/>
      <c r="BWF77" s="16"/>
      <c r="BWG77" s="15"/>
      <c r="BWH77" s="16"/>
      <c r="BWI77" s="15"/>
      <c r="BWJ77" s="16"/>
      <c r="BWK77" s="15"/>
      <c r="BWL77" s="16"/>
      <c r="BWM77" s="15"/>
      <c r="BWN77" s="16"/>
      <c r="BWO77" s="15"/>
      <c r="BWP77" s="16"/>
      <c r="BWQ77" s="15"/>
      <c r="BWR77" s="16"/>
      <c r="BWS77" s="15"/>
      <c r="BWT77" s="16"/>
      <c r="BWU77" s="15"/>
      <c r="BWV77" s="16"/>
      <c r="BWW77" s="15"/>
      <c r="BWX77" s="16"/>
      <c r="BWY77" s="15"/>
      <c r="BWZ77" s="16"/>
      <c r="BXA77" s="15"/>
      <c r="BXB77" s="16"/>
      <c r="BXC77" s="15"/>
      <c r="BXD77" s="16"/>
      <c r="BXE77" s="15"/>
      <c r="BXF77" s="16"/>
      <c r="BXG77" s="15"/>
      <c r="BXH77" s="16"/>
      <c r="BXI77" s="15"/>
      <c r="BXJ77" s="16"/>
      <c r="BXK77" s="15"/>
      <c r="BXL77" s="16"/>
      <c r="BXM77" s="15"/>
      <c r="BXN77" s="16"/>
      <c r="BXO77" s="15"/>
      <c r="BXP77" s="16"/>
      <c r="BXQ77" s="15"/>
      <c r="BXR77" s="16"/>
      <c r="BXS77" s="15"/>
      <c r="BXT77" s="16"/>
      <c r="BXU77" s="15"/>
      <c r="BXV77" s="16"/>
      <c r="BXW77" s="15"/>
      <c r="BXX77" s="16"/>
      <c r="BXY77" s="15"/>
      <c r="BXZ77" s="16"/>
      <c r="BYA77" s="15"/>
      <c r="BYB77" s="16"/>
      <c r="BYC77" s="15"/>
      <c r="BYD77" s="16"/>
      <c r="BYE77" s="15"/>
      <c r="BYF77" s="16"/>
      <c r="BYG77" s="15"/>
      <c r="BYH77" s="16"/>
      <c r="BYI77" s="15"/>
      <c r="BYJ77" s="16"/>
      <c r="BYK77" s="15"/>
      <c r="BYL77" s="16"/>
      <c r="BYM77" s="15"/>
      <c r="BYN77" s="16"/>
      <c r="BYO77" s="15"/>
      <c r="BYP77" s="16"/>
      <c r="BYQ77" s="15"/>
      <c r="BYR77" s="16"/>
      <c r="BYS77" s="15"/>
      <c r="BYT77" s="16"/>
      <c r="BYU77" s="15"/>
      <c r="BYV77" s="16"/>
      <c r="BYW77" s="15"/>
      <c r="BYX77" s="16"/>
      <c r="BYY77" s="15"/>
      <c r="BYZ77" s="16"/>
      <c r="BZA77" s="15"/>
      <c r="BZB77" s="16"/>
      <c r="BZC77" s="15"/>
      <c r="BZD77" s="16"/>
      <c r="BZE77" s="15"/>
      <c r="BZF77" s="16"/>
      <c r="BZG77" s="15"/>
      <c r="BZH77" s="16"/>
      <c r="BZI77" s="15"/>
      <c r="BZJ77" s="16"/>
      <c r="BZK77" s="15"/>
      <c r="BZL77" s="16"/>
      <c r="BZM77" s="15"/>
      <c r="BZN77" s="16"/>
      <c r="BZO77" s="15"/>
      <c r="BZP77" s="16"/>
      <c r="BZQ77" s="15"/>
      <c r="BZR77" s="16"/>
      <c r="BZS77" s="15"/>
      <c r="BZT77" s="16"/>
      <c r="BZU77" s="15"/>
      <c r="BZV77" s="16"/>
      <c r="BZW77" s="15"/>
      <c r="BZX77" s="16"/>
      <c r="BZY77" s="15"/>
      <c r="BZZ77" s="16"/>
      <c r="CAA77" s="15"/>
      <c r="CAB77" s="16"/>
      <c r="CAC77" s="15"/>
      <c r="CAD77" s="16"/>
      <c r="CAE77" s="15"/>
      <c r="CAF77" s="16"/>
      <c r="CAG77" s="15"/>
      <c r="CAH77" s="16"/>
      <c r="CAI77" s="15"/>
      <c r="CAJ77" s="16"/>
      <c r="CAK77" s="15"/>
      <c r="CAL77" s="16"/>
      <c r="CAM77" s="15"/>
      <c r="CAN77" s="16"/>
      <c r="CAO77" s="15"/>
      <c r="CAP77" s="16"/>
      <c r="CAQ77" s="15"/>
      <c r="CAR77" s="16"/>
      <c r="CAS77" s="15"/>
      <c r="CAT77" s="16"/>
      <c r="CAU77" s="15"/>
      <c r="CAV77" s="16"/>
      <c r="CAW77" s="15"/>
      <c r="CAX77" s="16"/>
      <c r="CAY77" s="15"/>
      <c r="CAZ77" s="16"/>
      <c r="CBA77" s="15"/>
      <c r="CBB77" s="16"/>
      <c r="CBC77" s="15"/>
      <c r="CBD77" s="16"/>
      <c r="CBE77" s="15"/>
      <c r="CBF77" s="16"/>
      <c r="CBG77" s="15"/>
      <c r="CBH77" s="16"/>
      <c r="CBI77" s="15"/>
      <c r="CBJ77" s="16"/>
      <c r="CBK77" s="15"/>
      <c r="CBL77" s="16"/>
      <c r="CBM77" s="15"/>
      <c r="CBN77" s="16"/>
      <c r="CBO77" s="15"/>
      <c r="CBP77" s="16"/>
      <c r="CBQ77" s="15"/>
      <c r="CBR77" s="16"/>
      <c r="CBS77" s="15"/>
      <c r="CBT77" s="16"/>
      <c r="CBU77" s="15"/>
      <c r="CBV77" s="16"/>
      <c r="CBW77" s="15"/>
      <c r="CBX77" s="16"/>
      <c r="CBY77" s="15"/>
      <c r="CBZ77" s="16"/>
      <c r="CCA77" s="15"/>
      <c r="CCB77" s="16"/>
      <c r="CCC77" s="15"/>
      <c r="CCD77" s="16"/>
      <c r="CCE77" s="15"/>
      <c r="CCF77" s="16"/>
      <c r="CCG77" s="15"/>
      <c r="CCH77" s="16"/>
      <c r="CCI77" s="15"/>
      <c r="CCJ77" s="16"/>
      <c r="CCK77" s="15"/>
      <c r="CCL77" s="16"/>
      <c r="CCM77" s="15"/>
      <c r="CCN77" s="16"/>
      <c r="CCO77" s="15"/>
      <c r="CCP77" s="16"/>
      <c r="CCQ77" s="15"/>
      <c r="CCR77" s="16"/>
      <c r="CCS77" s="15"/>
      <c r="CCT77" s="16"/>
      <c r="CCU77" s="15"/>
      <c r="CCV77" s="16"/>
      <c r="CCW77" s="15"/>
      <c r="CCX77" s="16"/>
      <c r="CCY77" s="15"/>
      <c r="CCZ77" s="16"/>
      <c r="CDA77" s="15"/>
      <c r="CDB77" s="16"/>
      <c r="CDC77" s="15"/>
      <c r="CDD77" s="16"/>
      <c r="CDE77" s="15"/>
      <c r="CDF77" s="16"/>
      <c r="CDG77" s="15"/>
      <c r="CDH77" s="16"/>
      <c r="CDI77" s="15"/>
      <c r="CDJ77" s="16"/>
      <c r="CDK77" s="15"/>
      <c r="CDL77" s="16"/>
      <c r="CDM77" s="15"/>
      <c r="CDN77" s="16"/>
      <c r="CDO77" s="15"/>
      <c r="CDP77" s="16"/>
      <c r="CDQ77" s="15"/>
      <c r="CDR77" s="16"/>
      <c r="CDS77" s="15"/>
      <c r="CDT77" s="16"/>
      <c r="CDU77" s="15"/>
      <c r="CDV77" s="16"/>
      <c r="CDW77" s="15"/>
      <c r="CDX77" s="16"/>
      <c r="CDY77" s="15"/>
      <c r="CDZ77" s="16"/>
      <c r="CEA77" s="15"/>
      <c r="CEB77" s="16"/>
      <c r="CEC77" s="15"/>
      <c r="CED77" s="16"/>
      <c r="CEE77" s="15"/>
      <c r="CEF77" s="16"/>
      <c r="CEG77" s="15"/>
      <c r="CEH77" s="16"/>
      <c r="CEI77" s="15"/>
      <c r="CEJ77" s="16"/>
      <c r="CEK77" s="15"/>
      <c r="CEL77" s="16"/>
      <c r="CEM77" s="15"/>
      <c r="CEN77" s="16"/>
      <c r="CEO77" s="15"/>
      <c r="CEP77" s="16"/>
      <c r="CEQ77" s="15"/>
      <c r="CER77" s="16"/>
      <c r="CES77" s="15"/>
      <c r="CET77" s="16"/>
      <c r="CEU77" s="15"/>
      <c r="CEV77" s="16"/>
      <c r="CEW77" s="15"/>
      <c r="CEX77" s="16"/>
      <c r="CEY77" s="15"/>
      <c r="CEZ77" s="16"/>
      <c r="CFA77" s="15"/>
      <c r="CFB77" s="16"/>
      <c r="CFC77" s="15"/>
      <c r="CFD77" s="16"/>
      <c r="CFE77" s="15"/>
      <c r="CFF77" s="16"/>
      <c r="CFG77" s="15"/>
      <c r="CFH77" s="16"/>
      <c r="CFI77" s="15"/>
      <c r="CFJ77" s="16"/>
      <c r="CFK77" s="15"/>
      <c r="CFL77" s="16"/>
      <c r="CFM77" s="15"/>
      <c r="CFN77" s="16"/>
      <c r="CFO77" s="15"/>
      <c r="CFP77" s="16"/>
      <c r="CFQ77" s="15"/>
      <c r="CFR77" s="16"/>
      <c r="CFS77" s="15"/>
      <c r="CFT77" s="16"/>
      <c r="CFU77" s="15"/>
      <c r="CFV77" s="16"/>
      <c r="CFW77" s="15"/>
      <c r="CFX77" s="16"/>
      <c r="CFY77" s="15"/>
      <c r="CFZ77" s="16"/>
      <c r="CGA77" s="15"/>
      <c r="CGB77" s="16"/>
      <c r="CGC77" s="15"/>
      <c r="CGD77" s="16"/>
      <c r="CGE77" s="15"/>
      <c r="CGF77" s="16"/>
      <c r="CGG77" s="15"/>
      <c r="CGH77" s="16"/>
      <c r="CGI77" s="15"/>
      <c r="CGJ77" s="16"/>
      <c r="CGK77" s="15"/>
      <c r="CGL77" s="16"/>
      <c r="CGM77" s="15"/>
      <c r="CGN77" s="16"/>
      <c r="CGO77" s="15"/>
      <c r="CGP77" s="16"/>
      <c r="CGQ77" s="15"/>
      <c r="CGR77" s="16"/>
      <c r="CGS77" s="15"/>
      <c r="CGT77" s="16"/>
      <c r="CGU77" s="15"/>
      <c r="CGV77" s="16"/>
      <c r="CGW77" s="15"/>
      <c r="CGX77" s="16"/>
      <c r="CGY77" s="15"/>
      <c r="CGZ77" s="16"/>
      <c r="CHA77" s="15"/>
      <c r="CHB77" s="16"/>
      <c r="CHC77" s="15"/>
      <c r="CHD77" s="16"/>
      <c r="CHE77" s="15"/>
      <c r="CHF77" s="16"/>
      <c r="CHG77" s="15"/>
      <c r="CHH77" s="16"/>
      <c r="CHI77" s="15"/>
      <c r="CHJ77" s="16"/>
      <c r="CHK77" s="15"/>
      <c r="CHL77" s="16"/>
      <c r="CHM77" s="15"/>
      <c r="CHN77" s="16"/>
      <c r="CHO77" s="15"/>
      <c r="CHP77" s="16"/>
      <c r="CHQ77" s="15"/>
      <c r="CHR77" s="16"/>
      <c r="CHS77" s="15"/>
      <c r="CHT77" s="16"/>
      <c r="CHU77" s="15"/>
      <c r="CHV77" s="16"/>
      <c r="CHW77" s="15"/>
      <c r="CHX77" s="16"/>
      <c r="CHY77" s="15"/>
      <c r="CHZ77" s="16"/>
      <c r="CIA77" s="15"/>
      <c r="CIB77" s="16"/>
      <c r="CIC77" s="15"/>
      <c r="CID77" s="16"/>
      <c r="CIE77" s="15"/>
      <c r="CIF77" s="16"/>
      <c r="CIG77" s="15"/>
      <c r="CIH77" s="16"/>
      <c r="CII77" s="15"/>
      <c r="CIJ77" s="16"/>
      <c r="CIK77" s="15"/>
      <c r="CIL77" s="16"/>
      <c r="CIM77" s="15"/>
      <c r="CIN77" s="16"/>
      <c r="CIO77" s="15"/>
      <c r="CIP77" s="16"/>
      <c r="CIQ77" s="15"/>
      <c r="CIR77" s="16"/>
      <c r="CIS77" s="15"/>
      <c r="CIT77" s="16"/>
      <c r="CIU77" s="15"/>
      <c r="CIV77" s="16"/>
      <c r="CIW77" s="15"/>
      <c r="CIX77" s="16"/>
      <c r="CIY77" s="15"/>
      <c r="CIZ77" s="16"/>
      <c r="CJA77" s="15"/>
      <c r="CJB77" s="16"/>
      <c r="CJC77" s="15"/>
      <c r="CJD77" s="16"/>
      <c r="CJE77" s="15"/>
      <c r="CJF77" s="16"/>
      <c r="CJG77" s="15"/>
      <c r="CJH77" s="16"/>
      <c r="CJI77" s="15"/>
      <c r="CJJ77" s="16"/>
      <c r="CJK77" s="15"/>
      <c r="CJL77" s="16"/>
      <c r="CJM77" s="15"/>
      <c r="CJN77" s="16"/>
      <c r="CJO77" s="15"/>
      <c r="CJP77" s="16"/>
      <c r="CJQ77" s="15"/>
      <c r="CJR77" s="16"/>
      <c r="CJS77" s="15"/>
      <c r="CJT77" s="16"/>
      <c r="CJU77" s="15"/>
      <c r="CJV77" s="16"/>
      <c r="CJW77" s="15"/>
      <c r="CJX77" s="16"/>
      <c r="CJY77" s="15"/>
      <c r="CJZ77" s="16"/>
      <c r="CKA77" s="15"/>
      <c r="CKB77" s="16"/>
      <c r="CKC77" s="15"/>
      <c r="CKD77" s="16"/>
      <c r="CKE77" s="15"/>
      <c r="CKF77" s="16"/>
      <c r="CKG77" s="15"/>
      <c r="CKH77" s="16"/>
      <c r="CKI77" s="15"/>
      <c r="CKJ77" s="16"/>
      <c r="CKK77" s="15"/>
      <c r="CKL77" s="16"/>
      <c r="CKM77" s="15"/>
      <c r="CKN77" s="16"/>
      <c r="CKO77" s="15"/>
      <c r="CKP77" s="16"/>
      <c r="CKQ77" s="15"/>
      <c r="CKR77" s="16"/>
      <c r="CKS77" s="15"/>
      <c r="CKT77" s="16"/>
      <c r="CKU77" s="15"/>
      <c r="CKV77" s="16"/>
      <c r="CKW77" s="15"/>
      <c r="CKX77" s="16"/>
      <c r="CKY77" s="15"/>
      <c r="CKZ77" s="16"/>
      <c r="CLA77" s="15"/>
      <c r="CLB77" s="16"/>
      <c r="CLC77" s="15"/>
      <c r="CLD77" s="16"/>
      <c r="CLE77" s="15"/>
      <c r="CLF77" s="16"/>
      <c r="CLG77" s="15"/>
      <c r="CLH77" s="16"/>
      <c r="CLI77" s="15"/>
      <c r="CLJ77" s="16"/>
      <c r="CLK77" s="15"/>
      <c r="CLL77" s="16"/>
      <c r="CLM77" s="15"/>
      <c r="CLN77" s="16"/>
      <c r="CLO77" s="15"/>
      <c r="CLP77" s="16"/>
      <c r="CLQ77" s="15"/>
      <c r="CLR77" s="16"/>
      <c r="CLS77" s="15"/>
      <c r="CLT77" s="16"/>
      <c r="CLU77" s="15"/>
      <c r="CLV77" s="16"/>
      <c r="CLW77" s="15"/>
      <c r="CLX77" s="16"/>
      <c r="CLY77" s="15"/>
      <c r="CLZ77" s="16"/>
      <c r="CMA77" s="15"/>
      <c r="CMB77" s="16"/>
      <c r="CMC77" s="15"/>
      <c r="CMD77" s="16"/>
      <c r="CME77" s="15"/>
      <c r="CMF77" s="16"/>
      <c r="CMG77" s="15"/>
      <c r="CMH77" s="16"/>
      <c r="CMI77" s="15"/>
      <c r="CMJ77" s="16"/>
      <c r="CMK77" s="15"/>
      <c r="CML77" s="16"/>
      <c r="CMM77" s="15"/>
      <c r="CMN77" s="16"/>
      <c r="CMO77" s="15"/>
      <c r="CMP77" s="16"/>
      <c r="CMQ77" s="15"/>
      <c r="CMR77" s="16"/>
      <c r="CMS77" s="15"/>
      <c r="CMT77" s="16"/>
      <c r="CMU77" s="15"/>
      <c r="CMV77" s="16"/>
      <c r="CMW77" s="15"/>
      <c r="CMX77" s="16"/>
      <c r="CMY77" s="15"/>
      <c r="CMZ77" s="16"/>
      <c r="CNA77" s="15"/>
      <c r="CNB77" s="16"/>
      <c r="CNC77" s="15"/>
      <c r="CND77" s="16"/>
      <c r="CNE77" s="15"/>
      <c r="CNF77" s="16"/>
      <c r="CNG77" s="15"/>
      <c r="CNH77" s="16"/>
      <c r="CNI77" s="15"/>
      <c r="CNJ77" s="16"/>
      <c r="CNK77" s="15"/>
      <c r="CNL77" s="16"/>
      <c r="CNM77" s="15"/>
      <c r="CNN77" s="16"/>
      <c r="CNO77" s="15"/>
      <c r="CNP77" s="16"/>
      <c r="CNQ77" s="15"/>
      <c r="CNR77" s="16"/>
      <c r="CNS77" s="15"/>
      <c r="CNT77" s="16"/>
      <c r="CNU77" s="15"/>
      <c r="CNV77" s="16"/>
      <c r="CNW77" s="15"/>
      <c r="CNX77" s="16"/>
      <c r="CNY77" s="15"/>
      <c r="CNZ77" s="16"/>
      <c r="COA77" s="15"/>
      <c r="COB77" s="16"/>
      <c r="COC77" s="15"/>
      <c r="COD77" s="16"/>
      <c r="COE77" s="15"/>
      <c r="COF77" s="16"/>
      <c r="COG77" s="15"/>
      <c r="COH77" s="16"/>
      <c r="COI77" s="15"/>
      <c r="COJ77" s="16"/>
      <c r="COK77" s="15"/>
      <c r="COL77" s="16"/>
      <c r="COM77" s="15"/>
      <c r="CON77" s="16"/>
      <c r="COO77" s="15"/>
      <c r="COP77" s="16"/>
      <c r="COQ77" s="15"/>
      <c r="COR77" s="16"/>
      <c r="COS77" s="15"/>
      <c r="COT77" s="16"/>
      <c r="COU77" s="15"/>
      <c r="COV77" s="16"/>
      <c r="COW77" s="15"/>
      <c r="COX77" s="16"/>
      <c r="COY77" s="15"/>
      <c r="COZ77" s="16"/>
      <c r="CPA77" s="15"/>
      <c r="CPB77" s="16"/>
      <c r="CPC77" s="15"/>
      <c r="CPD77" s="16"/>
      <c r="CPE77" s="15"/>
      <c r="CPF77" s="16"/>
      <c r="CPG77" s="15"/>
      <c r="CPH77" s="16"/>
      <c r="CPI77" s="15"/>
      <c r="CPJ77" s="16"/>
      <c r="CPK77" s="15"/>
      <c r="CPL77" s="16"/>
      <c r="CPM77" s="15"/>
      <c r="CPN77" s="16"/>
      <c r="CPO77" s="15"/>
      <c r="CPP77" s="16"/>
      <c r="CPQ77" s="15"/>
      <c r="CPR77" s="16"/>
      <c r="CPS77" s="15"/>
      <c r="CPT77" s="16"/>
      <c r="CPU77" s="15"/>
      <c r="CPV77" s="16"/>
      <c r="CPW77" s="15"/>
      <c r="CPX77" s="16"/>
      <c r="CPY77" s="15"/>
      <c r="CPZ77" s="16"/>
      <c r="CQA77" s="15"/>
      <c r="CQB77" s="16"/>
      <c r="CQC77" s="15"/>
      <c r="CQD77" s="16"/>
      <c r="CQE77" s="15"/>
      <c r="CQF77" s="16"/>
      <c r="CQG77" s="15"/>
      <c r="CQH77" s="16"/>
      <c r="CQI77" s="15"/>
      <c r="CQJ77" s="16"/>
      <c r="CQK77" s="15"/>
      <c r="CQL77" s="16"/>
      <c r="CQM77" s="15"/>
      <c r="CQN77" s="16"/>
      <c r="CQO77" s="15"/>
      <c r="CQP77" s="16"/>
      <c r="CQQ77" s="15"/>
      <c r="CQR77" s="16"/>
      <c r="CQS77" s="15"/>
      <c r="CQT77" s="16"/>
      <c r="CQU77" s="15"/>
      <c r="CQV77" s="16"/>
      <c r="CQW77" s="15"/>
      <c r="CQX77" s="16"/>
      <c r="CQY77" s="15"/>
      <c r="CQZ77" s="16"/>
      <c r="CRA77" s="15"/>
      <c r="CRB77" s="16"/>
      <c r="CRC77" s="15"/>
      <c r="CRD77" s="16"/>
      <c r="CRE77" s="15"/>
      <c r="CRF77" s="16"/>
      <c r="CRG77" s="15"/>
      <c r="CRH77" s="16"/>
      <c r="CRI77" s="15"/>
      <c r="CRJ77" s="16"/>
      <c r="CRK77" s="15"/>
      <c r="CRL77" s="16"/>
      <c r="CRM77" s="15"/>
      <c r="CRN77" s="16"/>
      <c r="CRO77" s="15"/>
      <c r="CRP77" s="16"/>
      <c r="CRQ77" s="15"/>
      <c r="CRR77" s="16"/>
      <c r="CRS77" s="15"/>
      <c r="CRT77" s="16"/>
      <c r="CRU77" s="15"/>
      <c r="CRV77" s="16"/>
      <c r="CRW77" s="15"/>
      <c r="CRX77" s="16"/>
      <c r="CRY77" s="15"/>
      <c r="CRZ77" s="16"/>
      <c r="CSA77" s="15"/>
      <c r="CSB77" s="16"/>
      <c r="CSC77" s="15"/>
      <c r="CSD77" s="16"/>
      <c r="CSE77" s="15"/>
      <c r="CSF77" s="16"/>
      <c r="CSG77" s="15"/>
      <c r="CSH77" s="16"/>
      <c r="CSI77" s="15"/>
      <c r="CSJ77" s="16"/>
      <c r="CSK77" s="15"/>
      <c r="CSL77" s="16"/>
      <c r="CSM77" s="15"/>
      <c r="CSN77" s="16"/>
      <c r="CSO77" s="15"/>
      <c r="CSP77" s="16"/>
      <c r="CSQ77" s="15"/>
      <c r="CSR77" s="16"/>
      <c r="CSS77" s="15"/>
      <c r="CST77" s="16"/>
      <c r="CSU77" s="15"/>
      <c r="CSV77" s="16"/>
      <c r="CSW77" s="15"/>
      <c r="CSX77" s="16"/>
      <c r="CSY77" s="15"/>
      <c r="CSZ77" s="16"/>
      <c r="CTA77" s="15"/>
      <c r="CTB77" s="16"/>
      <c r="CTC77" s="15"/>
      <c r="CTD77" s="16"/>
      <c r="CTE77" s="15"/>
      <c r="CTF77" s="16"/>
      <c r="CTG77" s="15"/>
      <c r="CTH77" s="16"/>
      <c r="CTI77" s="15"/>
      <c r="CTJ77" s="16"/>
      <c r="CTK77" s="15"/>
      <c r="CTL77" s="16"/>
      <c r="CTM77" s="15"/>
      <c r="CTN77" s="16"/>
      <c r="CTO77" s="15"/>
      <c r="CTP77" s="16"/>
      <c r="CTQ77" s="15"/>
      <c r="CTR77" s="16"/>
      <c r="CTS77" s="15"/>
      <c r="CTT77" s="16"/>
      <c r="CTU77" s="15"/>
      <c r="CTV77" s="16"/>
      <c r="CTW77" s="15"/>
      <c r="CTX77" s="16"/>
      <c r="CTY77" s="15"/>
      <c r="CTZ77" s="16"/>
      <c r="CUA77" s="15"/>
      <c r="CUB77" s="16"/>
      <c r="CUC77" s="15"/>
      <c r="CUD77" s="16"/>
      <c r="CUE77" s="15"/>
      <c r="CUF77" s="16"/>
      <c r="CUG77" s="15"/>
      <c r="CUH77" s="16"/>
      <c r="CUI77" s="15"/>
      <c r="CUJ77" s="16"/>
      <c r="CUK77" s="15"/>
      <c r="CUL77" s="16"/>
      <c r="CUM77" s="15"/>
      <c r="CUN77" s="16"/>
      <c r="CUO77" s="15"/>
      <c r="CUP77" s="16"/>
      <c r="CUQ77" s="15"/>
      <c r="CUR77" s="16"/>
      <c r="CUS77" s="15"/>
      <c r="CUT77" s="16"/>
      <c r="CUU77" s="15"/>
      <c r="CUV77" s="16"/>
      <c r="CUW77" s="15"/>
      <c r="CUX77" s="16"/>
      <c r="CUY77" s="15"/>
      <c r="CUZ77" s="16"/>
      <c r="CVA77" s="15"/>
      <c r="CVB77" s="16"/>
      <c r="CVC77" s="15"/>
      <c r="CVD77" s="16"/>
      <c r="CVE77" s="15"/>
      <c r="CVF77" s="16"/>
      <c r="CVG77" s="15"/>
      <c r="CVH77" s="16"/>
      <c r="CVI77" s="15"/>
      <c r="CVJ77" s="16"/>
      <c r="CVK77" s="15"/>
      <c r="CVL77" s="16"/>
      <c r="CVM77" s="15"/>
      <c r="CVN77" s="16"/>
      <c r="CVO77" s="15"/>
      <c r="CVP77" s="16"/>
      <c r="CVQ77" s="15"/>
      <c r="CVR77" s="16"/>
      <c r="CVS77" s="15"/>
      <c r="CVT77" s="16"/>
      <c r="CVU77" s="15"/>
      <c r="CVV77" s="16"/>
      <c r="CVW77" s="15"/>
      <c r="CVX77" s="16"/>
      <c r="CVY77" s="15"/>
      <c r="CVZ77" s="16"/>
      <c r="CWA77" s="15"/>
      <c r="CWB77" s="16"/>
      <c r="CWC77" s="15"/>
      <c r="CWD77" s="16"/>
      <c r="CWE77" s="15"/>
      <c r="CWF77" s="16"/>
      <c r="CWG77" s="15"/>
      <c r="CWH77" s="16"/>
      <c r="CWI77" s="15"/>
      <c r="CWJ77" s="16"/>
      <c r="CWK77" s="15"/>
      <c r="CWL77" s="16"/>
      <c r="CWM77" s="15"/>
      <c r="CWN77" s="16"/>
      <c r="CWO77" s="15"/>
      <c r="CWP77" s="16"/>
      <c r="CWQ77" s="15"/>
      <c r="CWR77" s="16"/>
      <c r="CWS77" s="15"/>
      <c r="CWT77" s="16"/>
      <c r="CWU77" s="15"/>
      <c r="CWV77" s="16"/>
      <c r="CWW77" s="15"/>
      <c r="CWX77" s="16"/>
      <c r="CWY77" s="15"/>
      <c r="CWZ77" s="16"/>
      <c r="CXA77" s="15"/>
      <c r="CXB77" s="16"/>
      <c r="CXC77" s="15"/>
      <c r="CXD77" s="16"/>
      <c r="CXE77" s="15"/>
      <c r="CXF77" s="16"/>
      <c r="CXG77" s="15"/>
      <c r="CXH77" s="16"/>
      <c r="CXI77" s="15"/>
      <c r="CXJ77" s="16"/>
      <c r="CXK77" s="15"/>
      <c r="CXL77" s="16"/>
      <c r="CXM77" s="15"/>
      <c r="CXN77" s="16"/>
      <c r="CXO77" s="15"/>
      <c r="CXP77" s="16"/>
      <c r="CXQ77" s="15"/>
      <c r="CXR77" s="16"/>
      <c r="CXS77" s="15"/>
      <c r="CXT77" s="16"/>
      <c r="CXU77" s="15"/>
      <c r="CXV77" s="16"/>
      <c r="CXW77" s="15"/>
      <c r="CXX77" s="16"/>
      <c r="CXY77" s="15"/>
      <c r="CXZ77" s="16"/>
      <c r="CYA77" s="15"/>
      <c r="CYB77" s="16"/>
      <c r="CYC77" s="15"/>
      <c r="CYD77" s="16"/>
      <c r="CYE77" s="15"/>
      <c r="CYF77" s="16"/>
      <c r="CYG77" s="15"/>
      <c r="CYH77" s="16"/>
      <c r="CYI77" s="15"/>
      <c r="CYJ77" s="16"/>
      <c r="CYK77" s="15"/>
      <c r="CYL77" s="16"/>
      <c r="CYM77" s="15"/>
      <c r="CYN77" s="16"/>
      <c r="CYO77" s="15"/>
      <c r="CYP77" s="16"/>
      <c r="CYQ77" s="15"/>
      <c r="CYR77" s="16"/>
      <c r="CYS77" s="15"/>
      <c r="CYT77" s="16"/>
      <c r="CYU77" s="15"/>
      <c r="CYV77" s="16"/>
      <c r="CYW77" s="15"/>
      <c r="CYX77" s="16"/>
      <c r="CYY77" s="15"/>
      <c r="CYZ77" s="16"/>
      <c r="CZA77" s="15"/>
      <c r="CZB77" s="16"/>
      <c r="CZC77" s="15"/>
      <c r="CZD77" s="16"/>
      <c r="CZE77" s="15"/>
      <c r="CZF77" s="16"/>
      <c r="CZG77" s="15"/>
      <c r="CZH77" s="16"/>
      <c r="CZI77" s="15"/>
      <c r="CZJ77" s="16"/>
      <c r="CZK77" s="15"/>
      <c r="CZL77" s="16"/>
      <c r="CZM77" s="15"/>
      <c r="CZN77" s="16"/>
      <c r="CZO77" s="15"/>
      <c r="CZP77" s="16"/>
      <c r="CZQ77" s="15"/>
      <c r="CZR77" s="16"/>
      <c r="CZS77" s="15"/>
      <c r="CZT77" s="16"/>
      <c r="CZU77" s="15"/>
      <c r="CZV77" s="16"/>
      <c r="CZW77" s="15"/>
      <c r="CZX77" s="16"/>
      <c r="CZY77" s="15"/>
      <c r="CZZ77" s="16"/>
      <c r="DAA77" s="15"/>
      <c r="DAB77" s="16"/>
      <c r="DAC77" s="15"/>
      <c r="DAD77" s="16"/>
      <c r="DAE77" s="15"/>
      <c r="DAF77" s="16"/>
      <c r="DAG77" s="15"/>
      <c r="DAH77" s="16"/>
      <c r="DAI77" s="15"/>
      <c r="DAJ77" s="16"/>
      <c r="DAK77" s="15"/>
      <c r="DAL77" s="16"/>
      <c r="DAM77" s="15"/>
      <c r="DAN77" s="16"/>
      <c r="DAO77" s="15"/>
      <c r="DAP77" s="16"/>
      <c r="DAQ77" s="15"/>
      <c r="DAR77" s="16"/>
      <c r="DAS77" s="15"/>
      <c r="DAT77" s="16"/>
      <c r="DAU77" s="15"/>
      <c r="DAV77" s="16"/>
      <c r="DAW77" s="15"/>
      <c r="DAX77" s="16"/>
      <c r="DAY77" s="15"/>
      <c r="DAZ77" s="16"/>
      <c r="DBA77" s="15"/>
      <c r="DBB77" s="16"/>
      <c r="DBC77" s="15"/>
      <c r="DBD77" s="16"/>
      <c r="DBE77" s="15"/>
      <c r="DBF77" s="16"/>
      <c r="DBG77" s="15"/>
      <c r="DBH77" s="16"/>
      <c r="DBI77" s="15"/>
      <c r="DBJ77" s="16"/>
      <c r="DBK77" s="15"/>
      <c r="DBL77" s="16"/>
      <c r="DBM77" s="15"/>
      <c r="DBN77" s="16"/>
      <c r="DBO77" s="15"/>
      <c r="DBP77" s="16"/>
      <c r="DBQ77" s="15"/>
      <c r="DBR77" s="16"/>
      <c r="DBS77" s="15"/>
      <c r="DBT77" s="16"/>
      <c r="DBU77" s="15"/>
      <c r="DBV77" s="16"/>
      <c r="DBW77" s="15"/>
      <c r="DBX77" s="16"/>
      <c r="DBY77" s="15"/>
      <c r="DBZ77" s="16"/>
      <c r="DCA77" s="15"/>
      <c r="DCB77" s="16"/>
      <c r="DCC77" s="15"/>
      <c r="DCD77" s="16"/>
      <c r="DCE77" s="15"/>
      <c r="DCF77" s="16"/>
      <c r="DCG77" s="15"/>
      <c r="DCH77" s="16"/>
      <c r="DCI77" s="15"/>
      <c r="DCJ77" s="16"/>
      <c r="DCK77" s="15"/>
      <c r="DCL77" s="16"/>
      <c r="DCM77" s="15"/>
      <c r="DCN77" s="16"/>
      <c r="DCO77" s="15"/>
      <c r="DCP77" s="16"/>
      <c r="DCQ77" s="15"/>
      <c r="DCR77" s="16"/>
      <c r="DCS77" s="15"/>
      <c r="DCT77" s="16"/>
      <c r="DCU77" s="15"/>
      <c r="DCV77" s="16"/>
      <c r="DCW77" s="15"/>
      <c r="DCX77" s="16"/>
      <c r="DCY77" s="15"/>
      <c r="DCZ77" s="16"/>
      <c r="DDA77" s="15"/>
      <c r="DDB77" s="16"/>
      <c r="DDC77" s="15"/>
      <c r="DDD77" s="16"/>
      <c r="DDE77" s="15"/>
      <c r="DDF77" s="16"/>
      <c r="DDG77" s="15"/>
      <c r="DDH77" s="16"/>
      <c r="DDI77" s="15"/>
      <c r="DDJ77" s="16"/>
      <c r="DDK77" s="15"/>
      <c r="DDL77" s="16"/>
      <c r="DDM77" s="15"/>
      <c r="DDN77" s="16"/>
      <c r="DDO77" s="15"/>
      <c r="DDP77" s="16"/>
      <c r="DDQ77" s="15"/>
      <c r="DDR77" s="16"/>
      <c r="DDS77" s="15"/>
      <c r="DDT77" s="16"/>
      <c r="DDU77" s="15"/>
      <c r="DDV77" s="16"/>
      <c r="DDW77" s="15"/>
      <c r="DDX77" s="16"/>
      <c r="DDY77" s="15"/>
      <c r="DDZ77" s="16"/>
      <c r="DEA77" s="15"/>
      <c r="DEB77" s="16"/>
      <c r="DEC77" s="15"/>
      <c r="DED77" s="16"/>
      <c r="DEE77" s="15"/>
      <c r="DEF77" s="16"/>
      <c r="DEG77" s="15"/>
      <c r="DEH77" s="16"/>
      <c r="DEI77" s="15"/>
      <c r="DEJ77" s="16"/>
      <c r="DEK77" s="15"/>
      <c r="DEL77" s="16"/>
      <c r="DEM77" s="15"/>
      <c r="DEN77" s="16"/>
      <c r="DEO77" s="15"/>
      <c r="DEP77" s="16"/>
      <c r="DEQ77" s="15"/>
      <c r="DER77" s="16"/>
      <c r="DES77" s="15"/>
      <c r="DET77" s="16"/>
      <c r="DEU77" s="15"/>
      <c r="DEV77" s="16"/>
      <c r="DEW77" s="15"/>
      <c r="DEX77" s="16"/>
      <c r="DEY77" s="15"/>
      <c r="DEZ77" s="16"/>
      <c r="DFA77" s="15"/>
      <c r="DFB77" s="16"/>
      <c r="DFC77" s="15"/>
      <c r="DFD77" s="16"/>
      <c r="DFE77" s="15"/>
      <c r="DFF77" s="16"/>
      <c r="DFG77" s="15"/>
      <c r="DFH77" s="16"/>
      <c r="DFI77" s="15"/>
      <c r="DFJ77" s="16"/>
      <c r="DFK77" s="15"/>
      <c r="DFL77" s="16"/>
      <c r="DFM77" s="15"/>
      <c r="DFN77" s="16"/>
      <c r="DFO77" s="15"/>
      <c r="DFP77" s="16"/>
      <c r="DFQ77" s="15"/>
      <c r="DFR77" s="16"/>
      <c r="DFS77" s="15"/>
      <c r="DFT77" s="16"/>
      <c r="DFU77" s="15"/>
      <c r="DFV77" s="16"/>
      <c r="DFW77" s="15"/>
      <c r="DFX77" s="16"/>
      <c r="DFY77" s="15"/>
      <c r="DFZ77" s="16"/>
      <c r="DGA77" s="15"/>
      <c r="DGB77" s="16"/>
      <c r="DGC77" s="15"/>
      <c r="DGD77" s="16"/>
      <c r="DGE77" s="15"/>
      <c r="DGF77" s="16"/>
      <c r="DGG77" s="15"/>
      <c r="DGH77" s="16"/>
      <c r="DGI77" s="15"/>
      <c r="DGJ77" s="16"/>
      <c r="DGK77" s="15"/>
      <c r="DGL77" s="16"/>
      <c r="DGM77" s="15"/>
      <c r="DGN77" s="16"/>
      <c r="DGO77" s="15"/>
      <c r="DGP77" s="16"/>
      <c r="DGQ77" s="15"/>
      <c r="DGR77" s="16"/>
      <c r="DGS77" s="15"/>
      <c r="DGT77" s="16"/>
      <c r="DGU77" s="15"/>
      <c r="DGV77" s="16"/>
      <c r="DGW77" s="15"/>
      <c r="DGX77" s="16"/>
      <c r="DGY77" s="15"/>
      <c r="DGZ77" s="16"/>
      <c r="DHA77" s="15"/>
      <c r="DHB77" s="16"/>
      <c r="DHC77" s="15"/>
      <c r="DHD77" s="16"/>
      <c r="DHE77" s="15"/>
      <c r="DHF77" s="16"/>
      <c r="DHG77" s="15"/>
      <c r="DHH77" s="16"/>
      <c r="DHI77" s="15"/>
      <c r="DHJ77" s="16"/>
      <c r="DHK77" s="15"/>
      <c r="DHL77" s="16"/>
      <c r="DHM77" s="15"/>
      <c r="DHN77" s="16"/>
      <c r="DHO77" s="15"/>
      <c r="DHP77" s="16"/>
      <c r="DHQ77" s="15"/>
      <c r="DHR77" s="16"/>
      <c r="DHS77" s="15"/>
      <c r="DHT77" s="16"/>
      <c r="DHU77" s="15"/>
      <c r="DHV77" s="16"/>
      <c r="DHW77" s="15"/>
      <c r="DHX77" s="16"/>
      <c r="DHY77" s="15"/>
      <c r="DHZ77" s="16"/>
      <c r="DIA77" s="15"/>
      <c r="DIB77" s="16"/>
      <c r="DIC77" s="15"/>
      <c r="DID77" s="16"/>
      <c r="DIE77" s="15"/>
      <c r="DIF77" s="16"/>
      <c r="DIG77" s="15"/>
      <c r="DIH77" s="16"/>
      <c r="DII77" s="15"/>
      <c r="DIJ77" s="16"/>
      <c r="DIK77" s="15"/>
      <c r="DIL77" s="16"/>
      <c r="DIM77" s="15"/>
      <c r="DIN77" s="16"/>
      <c r="DIO77" s="15"/>
      <c r="DIP77" s="16"/>
      <c r="DIQ77" s="15"/>
      <c r="DIR77" s="16"/>
      <c r="DIS77" s="15"/>
      <c r="DIT77" s="16"/>
      <c r="DIU77" s="15"/>
      <c r="DIV77" s="16"/>
      <c r="DIW77" s="15"/>
      <c r="DIX77" s="16"/>
      <c r="DIY77" s="15"/>
      <c r="DIZ77" s="16"/>
      <c r="DJA77" s="15"/>
      <c r="DJB77" s="16"/>
      <c r="DJC77" s="15"/>
      <c r="DJD77" s="16"/>
      <c r="DJE77" s="15"/>
      <c r="DJF77" s="16"/>
      <c r="DJG77" s="15"/>
      <c r="DJH77" s="16"/>
      <c r="DJI77" s="15"/>
      <c r="DJJ77" s="16"/>
      <c r="DJK77" s="15"/>
      <c r="DJL77" s="16"/>
      <c r="DJM77" s="15"/>
      <c r="DJN77" s="16"/>
      <c r="DJO77" s="15"/>
      <c r="DJP77" s="16"/>
      <c r="DJQ77" s="15"/>
      <c r="DJR77" s="16"/>
      <c r="DJS77" s="15"/>
      <c r="DJT77" s="16"/>
      <c r="DJU77" s="15"/>
      <c r="DJV77" s="16"/>
      <c r="DJW77" s="15"/>
      <c r="DJX77" s="16"/>
      <c r="DJY77" s="15"/>
      <c r="DJZ77" s="16"/>
      <c r="DKA77" s="15"/>
      <c r="DKB77" s="16"/>
      <c r="DKC77" s="15"/>
      <c r="DKD77" s="16"/>
      <c r="DKE77" s="15"/>
      <c r="DKF77" s="16"/>
      <c r="DKG77" s="15"/>
      <c r="DKH77" s="16"/>
      <c r="DKI77" s="15"/>
      <c r="DKJ77" s="16"/>
      <c r="DKK77" s="15"/>
      <c r="DKL77" s="16"/>
      <c r="DKM77" s="15"/>
      <c r="DKN77" s="16"/>
      <c r="DKO77" s="15"/>
      <c r="DKP77" s="16"/>
      <c r="DKQ77" s="15"/>
      <c r="DKR77" s="16"/>
      <c r="DKS77" s="15"/>
      <c r="DKT77" s="16"/>
      <c r="DKU77" s="15"/>
      <c r="DKV77" s="16"/>
      <c r="DKW77" s="15"/>
      <c r="DKX77" s="16"/>
      <c r="DKY77" s="15"/>
      <c r="DKZ77" s="16"/>
      <c r="DLA77" s="15"/>
      <c r="DLB77" s="16"/>
      <c r="DLC77" s="15"/>
      <c r="DLD77" s="16"/>
      <c r="DLE77" s="15"/>
      <c r="DLF77" s="16"/>
      <c r="DLG77" s="15"/>
      <c r="DLH77" s="16"/>
      <c r="DLI77" s="15"/>
      <c r="DLJ77" s="16"/>
      <c r="DLK77" s="15"/>
      <c r="DLL77" s="16"/>
      <c r="DLM77" s="15"/>
      <c r="DLN77" s="16"/>
      <c r="DLO77" s="15"/>
      <c r="DLP77" s="16"/>
      <c r="DLQ77" s="15"/>
      <c r="DLR77" s="16"/>
      <c r="DLS77" s="15"/>
      <c r="DLT77" s="16"/>
      <c r="DLU77" s="15"/>
      <c r="DLV77" s="16"/>
      <c r="DLW77" s="15"/>
      <c r="DLX77" s="16"/>
      <c r="DLY77" s="15"/>
      <c r="DLZ77" s="16"/>
      <c r="DMA77" s="15"/>
      <c r="DMB77" s="16"/>
      <c r="DMC77" s="15"/>
      <c r="DMD77" s="16"/>
      <c r="DME77" s="15"/>
      <c r="DMF77" s="16"/>
      <c r="DMG77" s="15"/>
      <c r="DMH77" s="16"/>
      <c r="DMI77" s="15"/>
      <c r="DMJ77" s="16"/>
      <c r="DMK77" s="15"/>
      <c r="DML77" s="16"/>
      <c r="DMM77" s="15"/>
      <c r="DMN77" s="16"/>
      <c r="DMO77" s="15"/>
      <c r="DMP77" s="16"/>
      <c r="DMQ77" s="15"/>
      <c r="DMR77" s="16"/>
      <c r="DMS77" s="15"/>
      <c r="DMT77" s="16"/>
      <c r="DMU77" s="15"/>
      <c r="DMV77" s="16"/>
      <c r="DMW77" s="15"/>
      <c r="DMX77" s="16"/>
      <c r="DMY77" s="15"/>
      <c r="DMZ77" s="16"/>
      <c r="DNA77" s="15"/>
      <c r="DNB77" s="16"/>
      <c r="DNC77" s="15"/>
      <c r="DND77" s="16"/>
      <c r="DNE77" s="15"/>
      <c r="DNF77" s="16"/>
      <c r="DNG77" s="15"/>
      <c r="DNH77" s="16"/>
      <c r="DNI77" s="15"/>
      <c r="DNJ77" s="16"/>
      <c r="DNK77" s="15"/>
      <c r="DNL77" s="16"/>
      <c r="DNM77" s="15"/>
      <c r="DNN77" s="16"/>
      <c r="DNO77" s="15"/>
      <c r="DNP77" s="16"/>
      <c r="DNQ77" s="15"/>
      <c r="DNR77" s="16"/>
      <c r="DNS77" s="15"/>
      <c r="DNT77" s="16"/>
      <c r="DNU77" s="15"/>
      <c r="DNV77" s="16"/>
      <c r="DNW77" s="15"/>
      <c r="DNX77" s="16"/>
      <c r="DNY77" s="15"/>
      <c r="DNZ77" s="16"/>
      <c r="DOA77" s="15"/>
      <c r="DOB77" s="16"/>
      <c r="DOC77" s="15"/>
      <c r="DOD77" s="16"/>
      <c r="DOE77" s="15"/>
      <c r="DOF77" s="16"/>
      <c r="DOG77" s="15"/>
      <c r="DOH77" s="16"/>
      <c r="DOI77" s="15"/>
      <c r="DOJ77" s="16"/>
      <c r="DOK77" s="15"/>
      <c r="DOL77" s="16"/>
      <c r="DOM77" s="15"/>
      <c r="DON77" s="16"/>
      <c r="DOO77" s="15"/>
      <c r="DOP77" s="16"/>
      <c r="DOQ77" s="15"/>
      <c r="DOR77" s="16"/>
      <c r="DOS77" s="15"/>
      <c r="DOT77" s="16"/>
      <c r="DOU77" s="15"/>
      <c r="DOV77" s="16"/>
      <c r="DOW77" s="15"/>
      <c r="DOX77" s="16"/>
      <c r="DOY77" s="15"/>
      <c r="DOZ77" s="16"/>
      <c r="DPA77" s="15"/>
      <c r="DPB77" s="16"/>
      <c r="DPC77" s="15"/>
      <c r="DPD77" s="16"/>
      <c r="DPE77" s="15"/>
      <c r="DPF77" s="16"/>
      <c r="DPG77" s="15"/>
      <c r="DPH77" s="16"/>
      <c r="DPI77" s="15"/>
      <c r="DPJ77" s="16"/>
      <c r="DPK77" s="15"/>
      <c r="DPL77" s="16"/>
      <c r="DPM77" s="15"/>
      <c r="DPN77" s="16"/>
      <c r="DPO77" s="15"/>
      <c r="DPP77" s="16"/>
      <c r="DPQ77" s="15"/>
      <c r="DPR77" s="16"/>
      <c r="DPS77" s="15"/>
      <c r="DPT77" s="16"/>
      <c r="DPU77" s="15"/>
      <c r="DPV77" s="16"/>
      <c r="DPW77" s="15"/>
      <c r="DPX77" s="16"/>
      <c r="DPY77" s="15"/>
      <c r="DPZ77" s="16"/>
      <c r="DQA77" s="15"/>
      <c r="DQB77" s="16"/>
      <c r="DQC77" s="15"/>
      <c r="DQD77" s="16"/>
      <c r="DQE77" s="15"/>
      <c r="DQF77" s="16"/>
      <c r="DQG77" s="15"/>
      <c r="DQH77" s="16"/>
      <c r="DQI77" s="15"/>
      <c r="DQJ77" s="16"/>
      <c r="DQK77" s="15"/>
      <c r="DQL77" s="16"/>
      <c r="DQM77" s="15"/>
      <c r="DQN77" s="16"/>
      <c r="DQO77" s="15"/>
      <c r="DQP77" s="16"/>
      <c r="DQQ77" s="15"/>
      <c r="DQR77" s="16"/>
      <c r="DQS77" s="15"/>
      <c r="DQT77" s="16"/>
      <c r="DQU77" s="15"/>
      <c r="DQV77" s="16"/>
      <c r="DQW77" s="15"/>
      <c r="DQX77" s="16"/>
      <c r="DQY77" s="15"/>
      <c r="DQZ77" s="16"/>
      <c r="DRA77" s="15"/>
      <c r="DRB77" s="16"/>
      <c r="DRC77" s="15"/>
      <c r="DRD77" s="16"/>
      <c r="DRE77" s="15"/>
      <c r="DRF77" s="16"/>
      <c r="DRG77" s="15"/>
      <c r="DRH77" s="16"/>
      <c r="DRI77" s="15"/>
      <c r="DRJ77" s="16"/>
      <c r="DRK77" s="15"/>
      <c r="DRL77" s="16"/>
      <c r="DRM77" s="15"/>
      <c r="DRN77" s="16"/>
      <c r="DRO77" s="15"/>
      <c r="DRP77" s="16"/>
      <c r="DRQ77" s="15"/>
      <c r="DRR77" s="16"/>
      <c r="DRS77" s="15"/>
      <c r="DRT77" s="16"/>
      <c r="DRU77" s="15"/>
      <c r="DRV77" s="16"/>
      <c r="DRW77" s="15"/>
      <c r="DRX77" s="16"/>
      <c r="DRY77" s="15"/>
      <c r="DRZ77" s="16"/>
      <c r="DSA77" s="15"/>
      <c r="DSB77" s="16"/>
      <c r="DSC77" s="15"/>
      <c r="DSD77" s="16"/>
      <c r="DSE77" s="15"/>
      <c r="DSF77" s="16"/>
      <c r="DSG77" s="15"/>
      <c r="DSH77" s="16"/>
      <c r="DSI77" s="15"/>
      <c r="DSJ77" s="16"/>
      <c r="DSK77" s="15"/>
      <c r="DSL77" s="16"/>
      <c r="DSM77" s="15"/>
      <c r="DSN77" s="16"/>
      <c r="DSO77" s="15"/>
      <c r="DSP77" s="16"/>
      <c r="DSQ77" s="15"/>
      <c r="DSR77" s="16"/>
      <c r="DSS77" s="15"/>
      <c r="DST77" s="16"/>
      <c r="DSU77" s="15"/>
      <c r="DSV77" s="16"/>
      <c r="DSW77" s="15"/>
      <c r="DSX77" s="16"/>
      <c r="DSY77" s="15"/>
      <c r="DSZ77" s="16"/>
      <c r="DTA77" s="15"/>
      <c r="DTB77" s="16"/>
      <c r="DTC77" s="15"/>
      <c r="DTD77" s="16"/>
      <c r="DTE77" s="15"/>
      <c r="DTF77" s="16"/>
      <c r="DTG77" s="15"/>
      <c r="DTH77" s="16"/>
      <c r="DTI77" s="15"/>
      <c r="DTJ77" s="16"/>
      <c r="DTK77" s="15"/>
      <c r="DTL77" s="16"/>
      <c r="DTM77" s="15"/>
      <c r="DTN77" s="16"/>
      <c r="DTO77" s="15"/>
      <c r="DTP77" s="16"/>
      <c r="DTQ77" s="15"/>
      <c r="DTR77" s="16"/>
      <c r="DTS77" s="15"/>
      <c r="DTT77" s="16"/>
      <c r="DTU77" s="15"/>
      <c r="DTV77" s="16"/>
      <c r="DTW77" s="15"/>
      <c r="DTX77" s="16"/>
      <c r="DTY77" s="15"/>
      <c r="DTZ77" s="16"/>
      <c r="DUA77" s="15"/>
      <c r="DUB77" s="16"/>
      <c r="DUC77" s="15"/>
      <c r="DUD77" s="16"/>
      <c r="DUE77" s="15"/>
      <c r="DUF77" s="16"/>
      <c r="DUG77" s="15"/>
      <c r="DUH77" s="16"/>
      <c r="DUI77" s="15"/>
      <c r="DUJ77" s="16"/>
      <c r="DUK77" s="15"/>
      <c r="DUL77" s="16"/>
      <c r="DUM77" s="15"/>
      <c r="DUN77" s="16"/>
      <c r="DUO77" s="15"/>
      <c r="DUP77" s="16"/>
      <c r="DUQ77" s="15"/>
      <c r="DUR77" s="16"/>
      <c r="DUS77" s="15"/>
      <c r="DUT77" s="16"/>
      <c r="DUU77" s="15"/>
      <c r="DUV77" s="16"/>
      <c r="DUW77" s="15"/>
      <c r="DUX77" s="16"/>
      <c r="DUY77" s="15"/>
      <c r="DUZ77" s="16"/>
      <c r="DVA77" s="15"/>
      <c r="DVB77" s="16"/>
      <c r="DVC77" s="15"/>
      <c r="DVD77" s="16"/>
      <c r="DVE77" s="15"/>
      <c r="DVF77" s="16"/>
      <c r="DVG77" s="15"/>
      <c r="DVH77" s="16"/>
      <c r="DVI77" s="15"/>
      <c r="DVJ77" s="16"/>
      <c r="DVK77" s="15"/>
      <c r="DVL77" s="16"/>
      <c r="DVM77" s="15"/>
      <c r="DVN77" s="16"/>
      <c r="DVO77" s="15"/>
      <c r="DVP77" s="16"/>
      <c r="DVQ77" s="15"/>
      <c r="DVR77" s="16"/>
      <c r="DVS77" s="15"/>
      <c r="DVT77" s="16"/>
      <c r="DVU77" s="15"/>
      <c r="DVV77" s="16"/>
      <c r="DVW77" s="15"/>
      <c r="DVX77" s="16"/>
      <c r="DVY77" s="15"/>
      <c r="DVZ77" s="16"/>
      <c r="DWA77" s="15"/>
      <c r="DWB77" s="16"/>
      <c r="DWC77" s="15"/>
      <c r="DWD77" s="16"/>
      <c r="DWE77" s="15"/>
      <c r="DWF77" s="16"/>
      <c r="DWG77" s="15"/>
      <c r="DWH77" s="16"/>
      <c r="DWI77" s="15"/>
      <c r="DWJ77" s="16"/>
      <c r="DWK77" s="15"/>
      <c r="DWL77" s="16"/>
      <c r="DWM77" s="15"/>
      <c r="DWN77" s="16"/>
      <c r="DWO77" s="15"/>
      <c r="DWP77" s="16"/>
      <c r="DWQ77" s="15"/>
      <c r="DWR77" s="16"/>
      <c r="DWS77" s="15"/>
      <c r="DWT77" s="16"/>
      <c r="DWU77" s="15"/>
      <c r="DWV77" s="16"/>
      <c r="DWW77" s="15"/>
      <c r="DWX77" s="16"/>
      <c r="DWY77" s="15"/>
      <c r="DWZ77" s="16"/>
      <c r="DXA77" s="15"/>
      <c r="DXB77" s="16"/>
      <c r="DXC77" s="15"/>
      <c r="DXD77" s="16"/>
      <c r="DXE77" s="15"/>
      <c r="DXF77" s="16"/>
      <c r="DXG77" s="15"/>
      <c r="DXH77" s="16"/>
      <c r="DXI77" s="15"/>
      <c r="DXJ77" s="16"/>
      <c r="DXK77" s="15"/>
      <c r="DXL77" s="16"/>
      <c r="DXM77" s="15"/>
      <c r="DXN77" s="16"/>
      <c r="DXO77" s="15"/>
      <c r="DXP77" s="16"/>
      <c r="DXQ77" s="15"/>
      <c r="DXR77" s="16"/>
      <c r="DXS77" s="15"/>
      <c r="DXT77" s="16"/>
      <c r="DXU77" s="15"/>
      <c r="DXV77" s="16"/>
      <c r="DXW77" s="15"/>
      <c r="DXX77" s="16"/>
      <c r="DXY77" s="15"/>
      <c r="DXZ77" s="16"/>
      <c r="DYA77" s="15"/>
      <c r="DYB77" s="16"/>
      <c r="DYC77" s="15"/>
      <c r="DYD77" s="16"/>
      <c r="DYE77" s="15"/>
      <c r="DYF77" s="16"/>
      <c r="DYG77" s="15"/>
      <c r="DYH77" s="16"/>
      <c r="DYI77" s="15"/>
      <c r="DYJ77" s="16"/>
      <c r="DYK77" s="15"/>
      <c r="DYL77" s="16"/>
      <c r="DYM77" s="15"/>
      <c r="DYN77" s="16"/>
      <c r="DYO77" s="15"/>
      <c r="DYP77" s="16"/>
      <c r="DYQ77" s="15"/>
      <c r="DYR77" s="16"/>
      <c r="DYS77" s="15"/>
      <c r="DYT77" s="16"/>
      <c r="DYU77" s="15"/>
      <c r="DYV77" s="16"/>
      <c r="DYW77" s="15"/>
      <c r="DYX77" s="16"/>
      <c r="DYY77" s="15"/>
      <c r="DYZ77" s="16"/>
      <c r="DZA77" s="15"/>
      <c r="DZB77" s="16"/>
      <c r="DZC77" s="15"/>
      <c r="DZD77" s="16"/>
      <c r="DZE77" s="15"/>
      <c r="DZF77" s="16"/>
      <c r="DZG77" s="15"/>
      <c r="DZH77" s="16"/>
      <c r="DZI77" s="15"/>
      <c r="DZJ77" s="16"/>
      <c r="DZK77" s="15"/>
      <c r="DZL77" s="16"/>
      <c r="DZM77" s="15"/>
      <c r="DZN77" s="16"/>
      <c r="DZO77" s="15"/>
      <c r="DZP77" s="16"/>
      <c r="DZQ77" s="15"/>
      <c r="DZR77" s="16"/>
      <c r="DZS77" s="15"/>
      <c r="DZT77" s="16"/>
      <c r="DZU77" s="15"/>
      <c r="DZV77" s="16"/>
      <c r="DZW77" s="15"/>
      <c r="DZX77" s="16"/>
      <c r="DZY77" s="15"/>
      <c r="DZZ77" s="16"/>
      <c r="EAA77" s="15"/>
      <c r="EAB77" s="16"/>
      <c r="EAC77" s="15"/>
      <c r="EAD77" s="16"/>
      <c r="EAE77" s="15"/>
      <c r="EAF77" s="16"/>
      <c r="EAG77" s="15"/>
      <c r="EAH77" s="16"/>
      <c r="EAI77" s="15"/>
      <c r="EAJ77" s="16"/>
      <c r="EAK77" s="15"/>
      <c r="EAL77" s="16"/>
      <c r="EAM77" s="15"/>
      <c r="EAN77" s="16"/>
      <c r="EAO77" s="15"/>
      <c r="EAP77" s="16"/>
      <c r="EAQ77" s="15"/>
      <c r="EAR77" s="16"/>
      <c r="EAS77" s="15"/>
      <c r="EAT77" s="16"/>
      <c r="EAU77" s="15"/>
      <c r="EAV77" s="16"/>
      <c r="EAW77" s="15"/>
      <c r="EAX77" s="16"/>
      <c r="EAY77" s="15"/>
      <c r="EAZ77" s="16"/>
      <c r="EBA77" s="15"/>
      <c r="EBB77" s="16"/>
      <c r="EBC77" s="15"/>
      <c r="EBD77" s="16"/>
      <c r="EBE77" s="15"/>
      <c r="EBF77" s="16"/>
      <c r="EBG77" s="15"/>
      <c r="EBH77" s="16"/>
      <c r="EBI77" s="15"/>
      <c r="EBJ77" s="16"/>
      <c r="EBK77" s="15"/>
      <c r="EBL77" s="16"/>
      <c r="EBM77" s="15"/>
      <c r="EBN77" s="16"/>
      <c r="EBO77" s="15"/>
      <c r="EBP77" s="16"/>
      <c r="EBQ77" s="15"/>
      <c r="EBR77" s="16"/>
      <c r="EBS77" s="15"/>
      <c r="EBT77" s="16"/>
      <c r="EBU77" s="15"/>
      <c r="EBV77" s="16"/>
      <c r="EBW77" s="15"/>
      <c r="EBX77" s="16"/>
      <c r="EBY77" s="15"/>
      <c r="EBZ77" s="16"/>
      <c r="ECA77" s="15"/>
      <c r="ECB77" s="16"/>
      <c r="ECC77" s="15"/>
      <c r="ECD77" s="16"/>
      <c r="ECE77" s="15"/>
      <c r="ECF77" s="16"/>
      <c r="ECG77" s="15"/>
      <c r="ECH77" s="16"/>
      <c r="ECI77" s="15"/>
      <c r="ECJ77" s="16"/>
      <c r="ECK77" s="15"/>
      <c r="ECL77" s="16"/>
      <c r="ECM77" s="15"/>
      <c r="ECN77" s="16"/>
      <c r="ECO77" s="15"/>
      <c r="ECP77" s="16"/>
      <c r="ECQ77" s="15"/>
      <c r="ECR77" s="16"/>
      <c r="ECS77" s="15"/>
      <c r="ECT77" s="16"/>
      <c r="ECU77" s="15"/>
      <c r="ECV77" s="16"/>
      <c r="ECW77" s="15"/>
      <c r="ECX77" s="16"/>
      <c r="ECY77" s="15"/>
      <c r="ECZ77" s="16"/>
      <c r="EDA77" s="15"/>
      <c r="EDB77" s="16"/>
      <c r="EDC77" s="15"/>
      <c r="EDD77" s="16"/>
      <c r="EDE77" s="15"/>
      <c r="EDF77" s="16"/>
      <c r="EDG77" s="15"/>
      <c r="EDH77" s="16"/>
      <c r="EDI77" s="15"/>
      <c r="EDJ77" s="16"/>
      <c r="EDK77" s="15"/>
      <c r="EDL77" s="16"/>
      <c r="EDM77" s="15"/>
      <c r="EDN77" s="16"/>
      <c r="EDO77" s="15"/>
      <c r="EDP77" s="16"/>
      <c r="EDQ77" s="15"/>
      <c r="EDR77" s="16"/>
      <c r="EDS77" s="15"/>
      <c r="EDT77" s="16"/>
      <c r="EDU77" s="15"/>
      <c r="EDV77" s="16"/>
      <c r="EDW77" s="15"/>
      <c r="EDX77" s="16"/>
      <c r="EDY77" s="15"/>
      <c r="EDZ77" s="16"/>
      <c r="EEA77" s="15"/>
      <c r="EEB77" s="16"/>
      <c r="EEC77" s="15"/>
      <c r="EED77" s="16"/>
      <c r="EEE77" s="15"/>
      <c r="EEF77" s="16"/>
      <c r="EEG77" s="15"/>
      <c r="EEH77" s="16"/>
      <c r="EEI77" s="15"/>
      <c r="EEJ77" s="16"/>
      <c r="EEK77" s="15"/>
      <c r="EEL77" s="16"/>
      <c r="EEM77" s="15"/>
      <c r="EEN77" s="16"/>
      <c r="EEO77" s="15"/>
      <c r="EEP77" s="16"/>
      <c r="EEQ77" s="15"/>
      <c r="EER77" s="16"/>
      <c r="EES77" s="15"/>
      <c r="EET77" s="16"/>
      <c r="EEU77" s="15"/>
      <c r="EEV77" s="16"/>
      <c r="EEW77" s="15"/>
      <c r="EEX77" s="16"/>
      <c r="EEY77" s="15"/>
      <c r="EEZ77" s="16"/>
      <c r="EFA77" s="15"/>
      <c r="EFB77" s="16"/>
      <c r="EFC77" s="15"/>
      <c r="EFD77" s="16"/>
      <c r="EFE77" s="15"/>
      <c r="EFF77" s="16"/>
      <c r="EFG77" s="15"/>
      <c r="EFH77" s="16"/>
      <c r="EFI77" s="15"/>
      <c r="EFJ77" s="16"/>
      <c r="EFK77" s="15"/>
      <c r="EFL77" s="16"/>
      <c r="EFM77" s="15"/>
      <c r="EFN77" s="16"/>
      <c r="EFO77" s="15"/>
      <c r="EFP77" s="16"/>
      <c r="EFQ77" s="15"/>
      <c r="EFR77" s="16"/>
      <c r="EFS77" s="15"/>
      <c r="EFT77" s="16"/>
      <c r="EFU77" s="15"/>
      <c r="EFV77" s="16"/>
      <c r="EFW77" s="15"/>
      <c r="EFX77" s="16"/>
      <c r="EFY77" s="15"/>
      <c r="EFZ77" s="16"/>
      <c r="EGA77" s="15"/>
      <c r="EGB77" s="16"/>
      <c r="EGC77" s="15"/>
      <c r="EGD77" s="16"/>
      <c r="EGE77" s="15"/>
      <c r="EGF77" s="16"/>
      <c r="EGG77" s="15"/>
      <c r="EGH77" s="16"/>
      <c r="EGI77" s="15"/>
      <c r="EGJ77" s="16"/>
      <c r="EGK77" s="15"/>
      <c r="EGL77" s="16"/>
      <c r="EGM77" s="15"/>
      <c r="EGN77" s="16"/>
      <c r="EGO77" s="15"/>
      <c r="EGP77" s="16"/>
      <c r="EGQ77" s="15"/>
      <c r="EGR77" s="16"/>
      <c r="EGS77" s="15"/>
      <c r="EGT77" s="16"/>
      <c r="EGU77" s="15"/>
      <c r="EGV77" s="16"/>
      <c r="EGW77" s="15"/>
      <c r="EGX77" s="16"/>
      <c r="EGY77" s="15"/>
      <c r="EGZ77" s="16"/>
      <c r="EHA77" s="15"/>
      <c r="EHB77" s="16"/>
      <c r="EHC77" s="15"/>
      <c r="EHD77" s="16"/>
      <c r="EHE77" s="15"/>
      <c r="EHF77" s="16"/>
      <c r="EHG77" s="15"/>
      <c r="EHH77" s="16"/>
      <c r="EHI77" s="15"/>
      <c r="EHJ77" s="16"/>
      <c r="EHK77" s="15"/>
      <c r="EHL77" s="16"/>
      <c r="EHM77" s="15"/>
      <c r="EHN77" s="16"/>
      <c r="EHO77" s="15"/>
      <c r="EHP77" s="16"/>
      <c r="EHQ77" s="15"/>
      <c r="EHR77" s="16"/>
      <c r="EHS77" s="15"/>
      <c r="EHT77" s="16"/>
      <c r="EHU77" s="15"/>
      <c r="EHV77" s="16"/>
      <c r="EHW77" s="15"/>
      <c r="EHX77" s="16"/>
      <c r="EHY77" s="15"/>
      <c r="EHZ77" s="16"/>
      <c r="EIA77" s="15"/>
      <c r="EIB77" s="16"/>
      <c r="EIC77" s="15"/>
      <c r="EID77" s="16"/>
      <c r="EIE77" s="15"/>
      <c r="EIF77" s="16"/>
      <c r="EIG77" s="15"/>
      <c r="EIH77" s="16"/>
      <c r="EII77" s="15"/>
      <c r="EIJ77" s="16"/>
      <c r="EIK77" s="15"/>
      <c r="EIL77" s="16"/>
      <c r="EIM77" s="15"/>
      <c r="EIN77" s="16"/>
      <c r="EIO77" s="15"/>
      <c r="EIP77" s="16"/>
      <c r="EIQ77" s="15"/>
      <c r="EIR77" s="16"/>
      <c r="EIS77" s="15"/>
      <c r="EIT77" s="16"/>
      <c r="EIU77" s="15"/>
      <c r="EIV77" s="16"/>
      <c r="EIW77" s="15"/>
      <c r="EIX77" s="16"/>
      <c r="EIY77" s="15"/>
      <c r="EIZ77" s="16"/>
      <c r="EJA77" s="15"/>
      <c r="EJB77" s="16"/>
      <c r="EJC77" s="15"/>
      <c r="EJD77" s="16"/>
      <c r="EJE77" s="15"/>
      <c r="EJF77" s="16"/>
      <c r="EJG77" s="15"/>
      <c r="EJH77" s="16"/>
      <c r="EJI77" s="15"/>
      <c r="EJJ77" s="16"/>
      <c r="EJK77" s="15"/>
      <c r="EJL77" s="16"/>
      <c r="EJM77" s="15"/>
      <c r="EJN77" s="16"/>
      <c r="EJO77" s="15"/>
      <c r="EJP77" s="16"/>
      <c r="EJQ77" s="15"/>
      <c r="EJR77" s="16"/>
      <c r="EJS77" s="15"/>
      <c r="EJT77" s="16"/>
      <c r="EJU77" s="15"/>
      <c r="EJV77" s="16"/>
      <c r="EJW77" s="15"/>
      <c r="EJX77" s="16"/>
      <c r="EJY77" s="15"/>
      <c r="EJZ77" s="16"/>
      <c r="EKA77" s="15"/>
      <c r="EKB77" s="16"/>
      <c r="EKC77" s="15"/>
      <c r="EKD77" s="16"/>
      <c r="EKE77" s="15"/>
      <c r="EKF77" s="16"/>
      <c r="EKG77" s="15"/>
      <c r="EKH77" s="16"/>
      <c r="EKI77" s="15"/>
      <c r="EKJ77" s="16"/>
      <c r="EKK77" s="15"/>
      <c r="EKL77" s="16"/>
      <c r="EKM77" s="15"/>
      <c r="EKN77" s="16"/>
      <c r="EKO77" s="15"/>
      <c r="EKP77" s="16"/>
      <c r="EKQ77" s="15"/>
      <c r="EKR77" s="16"/>
      <c r="EKS77" s="15"/>
      <c r="EKT77" s="16"/>
      <c r="EKU77" s="15"/>
      <c r="EKV77" s="16"/>
      <c r="EKW77" s="15"/>
      <c r="EKX77" s="16"/>
      <c r="EKY77" s="15"/>
      <c r="EKZ77" s="16"/>
      <c r="ELA77" s="15"/>
      <c r="ELB77" s="16"/>
      <c r="ELC77" s="15"/>
      <c r="ELD77" s="16"/>
      <c r="ELE77" s="15"/>
      <c r="ELF77" s="16"/>
      <c r="ELG77" s="15"/>
      <c r="ELH77" s="16"/>
      <c r="ELI77" s="15"/>
      <c r="ELJ77" s="16"/>
      <c r="ELK77" s="15"/>
      <c r="ELL77" s="16"/>
      <c r="ELM77" s="15"/>
      <c r="ELN77" s="16"/>
      <c r="ELO77" s="15"/>
      <c r="ELP77" s="16"/>
      <c r="ELQ77" s="15"/>
      <c r="ELR77" s="16"/>
      <c r="ELS77" s="15"/>
      <c r="ELT77" s="16"/>
      <c r="ELU77" s="15"/>
      <c r="ELV77" s="16"/>
      <c r="ELW77" s="15"/>
      <c r="ELX77" s="16"/>
      <c r="ELY77" s="15"/>
      <c r="ELZ77" s="16"/>
      <c r="EMA77" s="15"/>
      <c r="EMB77" s="16"/>
      <c r="EMC77" s="15"/>
      <c r="EMD77" s="16"/>
      <c r="EME77" s="15"/>
      <c r="EMF77" s="16"/>
      <c r="EMG77" s="15"/>
      <c r="EMH77" s="16"/>
      <c r="EMI77" s="15"/>
      <c r="EMJ77" s="16"/>
      <c r="EMK77" s="15"/>
      <c r="EML77" s="16"/>
      <c r="EMM77" s="15"/>
      <c r="EMN77" s="16"/>
      <c r="EMO77" s="15"/>
      <c r="EMP77" s="16"/>
      <c r="EMQ77" s="15"/>
      <c r="EMR77" s="16"/>
      <c r="EMS77" s="15"/>
      <c r="EMT77" s="16"/>
      <c r="EMU77" s="15"/>
      <c r="EMV77" s="16"/>
      <c r="EMW77" s="15"/>
      <c r="EMX77" s="16"/>
      <c r="EMY77" s="15"/>
      <c r="EMZ77" s="16"/>
      <c r="ENA77" s="15"/>
      <c r="ENB77" s="16"/>
      <c r="ENC77" s="15"/>
      <c r="END77" s="16"/>
      <c r="ENE77" s="15"/>
      <c r="ENF77" s="16"/>
      <c r="ENG77" s="15"/>
      <c r="ENH77" s="16"/>
      <c r="ENI77" s="15"/>
      <c r="ENJ77" s="16"/>
      <c r="ENK77" s="15"/>
      <c r="ENL77" s="16"/>
      <c r="ENM77" s="15"/>
      <c r="ENN77" s="16"/>
      <c r="ENO77" s="15"/>
      <c r="ENP77" s="16"/>
      <c r="ENQ77" s="15"/>
      <c r="ENR77" s="16"/>
      <c r="ENS77" s="15"/>
      <c r="ENT77" s="16"/>
      <c r="ENU77" s="15"/>
      <c r="ENV77" s="16"/>
      <c r="ENW77" s="15"/>
      <c r="ENX77" s="16"/>
      <c r="ENY77" s="15"/>
      <c r="ENZ77" s="16"/>
      <c r="EOA77" s="15"/>
      <c r="EOB77" s="16"/>
      <c r="EOC77" s="15"/>
      <c r="EOD77" s="16"/>
      <c r="EOE77" s="15"/>
      <c r="EOF77" s="16"/>
      <c r="EOG77" s="15"/>
      <c r="EOH77" s="16"/>
      <c r="EOI77" s="15"/>
      <c r="EOJ77" s="16"/>
      <c r="EOK77" s="15"/>
      <c r="EOL77" s="16"/>
      <c r="EOM77" s="15"/>
      <c r="EON77" s="16"/>
      <c r="EOO77" s="15"/>
      <c r="EOP77" s="16"/>
      <c r="EOQ77" s="15"/>
      <c r="EOR77" s="16"/>
      <c r="EOS77" s="15"/>
      <c r="EOT77" s="16"/>
      <c r="EOU77" s="15"/>
      <c r="EOV77" s="16"/>
      <c r="EOW77" s="15"/>
      <c r="EOX77" s="16"/>
      <c r="EOY77" s="15"/>
      <c r="EOZ77" s="16"/>
      <c r="EPA77" s="15"/>
      <c r="EPB77" s="16"/>
      <c r="EPC77" s="15"/>
      <c r="EPD77" s="16"/>
      <c r="EPE77" s="15"/>
      <c r="EPF77" s="16"/>
      <c r="EPG77" s="15"/>
      <c r="EPH77" s="16"/>
      <c r="EPI77" s="15"/>
      <c r="EPJ77" s="16"/>
      <c r="EPK77" s="15"/>
      <c r="EPL77" s="16"/>
      <c r="EPM77" s="15"/>
      <c r="EPN77" s="16"/>
      <c r="EPO77" s="15"/>
      <c r="EPP77" s="16"/>
      <c r="EPQ77" s="15"/>
      <c r="EPR77" s="16"/>
      <c r="EPS77" s="15"/>
      <c r="EPT77" s="16"/>
      <c r="EPU77" s="15"/>
      <c r="EPV77" s="16"/>
      <c r="EPW77" s="15"/>
      <c r="EPX77" s="16"/>
      <c r="EPY77" s="15"/>
      <c r="EPZ77" s="16"/>
      <c r="EQA77" s="15"/>
      <c r="EQB77" s="16"/>
      <c r="EQC77" s="15"/>
      <c r="EQD77" s="16"/>
      <c r="EQE77" s="15"/>
      <c r="EQF77" s="16"/>
      <c r="EQG77" s="15"/>
      <c r="EQH77" s="16"/>
      <c r="EQI77" s="15"/>
      <c r="EQJ77" s="16"/>
      <c r="EQK77" s="15"/>
      <c r="EQL77" s="16"/>
      <c r="EQM77" s="15"/>
      <c r="EQN77" s="16"/>
      <c r="EQO77" s="15"/>
      <c r="EQP77" s="16"/>
      <c r="EQQ77" s="15"/>
      <c r="EQR77" s="16"/>
      <c r="EQS77" s="15"/>
      <c r="EQT77" s="16"/>
      <c r="EQU77" s="15"/>
      <c r="EQV77" s="16"/>
      <c r="EQW77" s="15"/>
      <c r="EQX77" s="16"/>
      <c r="EQY77" s="15"/>
      <c r="EQZ77" s="16"/>
      <c r="ERA77" s="15"/>
      <c r="ERB77" s="16"/>
      <c r="ERC77" s="15"/>
      <c r="ERD77" s="16"/>
      <c r="ERE77" s="15"/>
      <c r="ERF77" s="16"/>
      <c r="ERG77" s="15"/>
      <c r="ERH77" s="16"/>
      <c r="ERI77" s="15"/>
      <c r="ERJ77" s="16"/>
      <c r="ERK77" s="15"/>
      <c r="ERL77" s="16"/>
      <c r="ERM77" s="15"/>
      <c r="ERN77" s="16"/>
      <c r="ERO77" s="15"/>
      <c r="ERP77" s="16"/>
      <c r="ERQ77" s="15"/>
      <c r="ERR77" s="16"/>
      <c r="ERS77" s="15"/>
      <c r="ERT77" s="16"/>
      <c r="ERU77" s="15"/>
      <c r="ERV77" s="16"/>
      <c r="ERW77" s="15"/>
      <c r="ERX77" s="16"/>
      <c r="ERY77" s="15"/>
      <c r="ERZ77" s="16"/>
      <c r="ESA77" s="15"/>
      <c r="ESB77" s="16"/>
      <c r="ESC77" s="15"/>
      <c r="ESD77" s="16"/>
      <c r="ESE77" s="15"/>
      <c r="ESF77" s="16"/>
      <c r="ESG77" s="15"/>
      <c r="ESH77" s="16"/>
      <c r="ESI77" s="15"/>
      <c r="ESJ77" s="16"/>
      <c r="ESK77" s="15"/>
      <c r="ESL77" s="16"/>
      <c r="ESM77" s="15"/>
      <c r="ESN77" s="16"/>
      <c r="ESO77" s="15"/>
      <c r="ESP77" s="16"/>
      <c r="ESQ77" s="15"/>
      <c r="ESR77" s="16"/>
      <c r="ESS77" s="15"/>
      <c r="EST77" s="16"/>
      <c r="ESU77" s="15"/>
      <c r="ESV77" s="16"/>
      <c r="ESW77" s="15"/>
      <c r="ESX77" s="16"/>
      <c r="ESY77" s="15"/>
      <c r="ESZ77" s="16"/>
      <c r="ETA77" s="15"/>
      <c r="ETB77" s="16"/>
      <c r="ETC77" s="15"/>
      <c r="ETD77" s="16"/>
      <c r="ETE77" s="15"/>
      <c r="ETF77" s="16"/>
      <c r="ETG77" s="15"/>
      <c r="ETH77" s="16"/>
      <c r="ETI77" s="15"/>
      <c r="ETJ77" s="16"/>
      <c r="ETK77" s="15"/>
      <c r="ETL77" s="16"/>
      <c r="ETM77" s="15"/>
      <c r="ETN77" s="16"/>
      <c r="ETO77" s="15"/>
      <c r="ETP77" s="16"/>
      <c r="ETQ77" s="15"/>
      <c r="ETR77" s="16"/>
      <c r="ETS77" s="15"/>
      <c r="ETT77" s="16"/>
      <c r="ETU77" s="15"/>
      <c r="ETV77" s="16"/>
      <c r="ETW77" s="15"/>
      <c r="ETX77" s="16"/>
      <c r="ETY77" s="15"/>
      <c r="ETZ77" s="16"/>
      <c r="EUA77" s="15"/>
      <c r="EUB77" s="16"/>
      <c r="EUC77" s="15"/>
      <c r="EUD77" s="16"/>
      <c r="EUE77" s="15"/>
      <c r="EUF77" s="16"/>
      <c r="EUG77" s="15"/>
      <c r="EUH77" s="16"/>
      <c r="EUI77" s="15"/>
      <c r="EUJ77" s="16"/>
      <c r="EUK77" s="15"/>
      <c r="EUL77" s="16"/>
      <c r="EUM77" s="15"/>
      <c r="EUN77" s="16"/>
      <c r="EUO77" s="15"/>
      <c r="EUP77" s="16"/>
      <c r="EUQ77" s="15"/>
      <c r="EUR77" s="16"/>
      <c r="EUS77" s="15"/>
      <c r="EUT77" s="16"/>
      <c r="EUU77" s="15"/>
      <c r="EUV77" s="16"/>
      <c r="EUW77" s="15"/>
      <c r="EUX77" s="16"/>
      <c r="EUY77" s="15"/>
      <c r="EUZ77" s="16"/>
      <c r="EVA77" s="15"/>
      <c r="EVB77" s="16"/>
      <c r="EVC77" s="15"/>
      <c r="EVD77" s="16"/>
      <c r="EVE77" s="15"/>
      <c r="EVF77" s="16"/>
      <c r="EVG77" s="15"/>
      <c r="EVH77" s="16"/>
      <c r="EVI77" s="15"/>
      <c r="EVJ77" s="16"/>
      <c r="EVK77" s="15"/>
      <c r="EVL77" s="16"/>
      <c r="EVM77" s="15"/>
      <c r="EVN77" s="16"/>
      <c r="EVO77" s="15"/>
      <c r="EVP77" s="16"/>
      <c r="EVQ77" s="15"/>
      <c r="EVR77" s="16"/>
      <c r="EVS77" s="15"/>
      <c r="EVT77" s="16"/>
      <c r="EVU77" s="15"/>
      <c r="EVV77" s="16"/>
      <c r="EVW77" s="15"/>
      <c r="EVX77" s="16"/>
      <c r="EVY77" s="15"/>
      <c r="EVZ77" s="16"/>
      <c r="EWA77" s="15"/>
      <c r="EWB77" s="16"/>
      <c r="EWC77" s="15"/>
      <c r="EWD77" s="16"/>
      <c r="EWE77" s="15"/>
      <c r="EWF77" s="16"/>
      <c r="EWG77" s="15"/>
      <c r="EWH77" s="16"/>
      <c r="EWI77" s="15"/>
      <c r="EWJ77" s="16"/>
      <c r="EWK77" s="15"/>
      <c r="EWL77" s="16"/>
      <c r="EWM77" s="15"/>
      <c r="EWN77" s="16"/>
      <c r="EWO77" s="15"/>
      <c r="EWP77" s="16"/>
      <c r="EWQ77" s="15"/>
      <c r="EWR77" s="16"/>
      <c r="EWS77" s="15"/>
      <c r="EWT77" s="16"/>
      <c r="EWU77" s="15"/>
      <c r="EWV77" s="16"/>
      <c r="EWW77" s="15"/>
      <c r="EWX77" s="16"/>
      <c r="EWY77" s="15"/>
      <c r="EWZ77" s="16"/>
      <c r="EXA77" s="15"/>
      <c r="EXB77" s="16"/>
      <c r="EXC77" s="15"/>
      <c r="EXD77" s="16"/>
      <c r="EXE77" s="15"/>
      <c r="EXF77" s="16"/>
      <c r="EXG77" s="15"/>
      <c r="EXH77" s="16"/>
      <c r="EXI77" s="15"/>
      <c r="EXJ77" s="16"/>
      <c r="EXK77" s="15"/>
      <c r="EXL77" s="16"/>
      <c r="EXM77" s="15"/>
      <c r="EXN77" s="16"/>
      <c r="EXO77" s="15"/>
      <c r="EXP77" s="16"/>
      <c r="EXQ77" s="15"/>
      <c r="EXR77" s="16"/>
      <c r="EXS77" s="15"/>
      <c r="EXT77" s="16"/>
      <c r="EXU77" s="15"/>
      <c r="EXV77" s="16"/>
      <c r="EXW77" s="15"/>
      <c r="EXX77" s="16"/>
      <c r="EXY77" s="15"/>
      <c r="EXZ77" s="16"/>
      <c r="EYA77" s="15"/>
      <c r="EYB77" s="16"/>
      <c r="EYC77" s="15"/>
      <c r="EYD77" s="16"/>
      <c r="EYE77" s="15"/>
      <c r="EYF77" s="16"/>
      <c r="EYG77" s="15"/>
      <c r="EYH77" s="16"/>
      <c r="EYI77" s="15"/>
      <c r="EYJ77" s="16"/>
      <c r="EYK77" s="15"/>
      <c r="EYL77" s="16"/>
      <c r="EYM77" s="15"/>
      <c r="EYN77" s="16"/>
      <c r="EYO77" s="15"/>
      <c r="EYP77" s="16"/>
      <c r="EYQ77" s="15"/>
      <c r="EYR77" s="16"/>
      <c r="EYS77" s="15"/>
      <c r="EYT77" s="16"/>
      <c r="EYU77" s="15"/>
      <c r="EYV77" s="16"/>
      <c r="EYW77" s="15"/>
      <c r="EYX77" s="16"/>
      <c r="EYY77" s="15"/>
      <c r="EYZ77" s="16"/>
      <c r="EZA77" s="15"/>
      <c r="EZB77" s="16"/>
      <c r="EZC77" s="15"/>
      <c r="EZD77" s="16"/>
      <c r="EZE77" s="15"/>
      <c r="EZF77" s="16"/>
      <c r="EZG77" s="15"/>
      <c r="EZH77" s="16"/>
      <c r="EZI77" s="15"/>
      <c r="EZJ77" s="16"/>
      <c r="EZK77" s="15"/>
      <c r="EZL77" s="16"/>
      <c r="EZM77" s="15"/>
      <c r="EZN77" s="16"/>
      <c r="EZO77" s="15"/>
      <c r="EZP77" s="16"/>
      <c r="EZQ77" s="15"/>
      <c r="EZR77" s="16"/>
      <c r="EZS77" s="15"/>
      <c r="EZT77" s="16"/>
      <c r="EZU77" s="15"/>
      <c r="EZV77" s="16"/>
      <c r="EZW77" s="15"/>
      <c r="EZX77" s="16"/>
      <c r="EZY77" s="15"/>
      <c r="EZZ77" s="16"/>
      <c r="FAA77" s="15"/>
      <c r="FAB77" s="16"/>
      <c r="FAC77" s="15"/>
      <c r="FAD77" s="16"/>
      <c r="FAE77" s="15"/>
      <c r="FAF77" s="16"/>
      <c r="FAG77" s="15"/>
      <c r="FAH77" s="16"/>
      <c r="FAI77" s="15"/>
      <c r="FAJ77" s="16"/>
      <c r="FAK77" s="15"/>
      <c r="FAL77" s="16"/>
      <c r="FAM77" s="15"/>
      <c r="FAN77" s="16"/>
      <c r="FAO77" s="15"/>
      <c r="FAP77" s="16"/>
      <c r="FAQ77" s="15"/>
      <c r="FAR77" s="16"/>
      <c r="FAS77" s="15"/>
      <c r="FAT77" s="16"/>
      <c r="FAU77" s="15"/>
      <c r="FAV77" s="16"/>
      <c r="FAW77" s="15"/>
      <c r="FAX77" s="16"/>
      <c r="FAY77" s="15"/>
      <c r="FAZ77" s="16"/>
      <c r="FBA77" s="15"/>
      <c r="FBB77" s="16"/>
      <c r="FBC77" s="15"/>
      <c r="FBD77" s="16"/>
      <c r="FBE77" s="15"/>
      <c r="FBF77" s="16"/>
      <c r="FBG77" s="15"/>
      <c r="FBH77" s="16"/>
      <c r="FBI77" s="15"/>
      <c r="FBJ77" s="16"/>
      <c r="FBK77" s="15"/>
      <c r="FBL77" s="16"/>
      <c r="FBM77" s="15"/>
      <c r="FBN77" s="16"/>
      <c r="FBO77" s="15"/>
      <c r="FBP77" s="16"/>
      <c r="FBQ77" s="15"/>
      <c r="FBR77" s="16"/>
      <c r="FBS77" s="15"/>
      <c r="FBT77" s="16"/>
      <c r="FBU77" s="15"/>
      <c r="FBV77" s="16"/>
      <c r="FBW77" s="15"/>
      <c r="FBX77" s="16"/>
      <c r="FBY77" s="15"/>
      <c r="FBZ77" s="16"/>
      <c r="FCA77" s="15"/>
      <c r="FCB77" s="16"/>
      <c r="FCC77" s="15"/>
      <c r="FCD77" s="16"/>
      <c r="FCE77" s="15"/>
      <c r="FCF77" s="16"/>
      <c r="FCG77" s="15"/>
      <c r="FCH77" s="16"/>
      <c r="FCI77" s="15"/>
      <c r="FCJ77" s="16"/>
      <c r="FCK77" s="15"/>
      <c r="FCL77" s="16"/>
      <c r="FCM77" s="15"/>
      <c r="FCN77" s="16"/>
      <c r="FCO77" s="15"/>
      <c r="FCP77" s="16"/>
      <c r="FCQ77" s="15"/>
      <c r="FCR77" s="16"/>
      <c r="FCS77" s="15"/>
      <c r="FCT77" s="16"/>
      <c r="FCU77" s="15"/>
      <c r="FCV77" s="16"/>
      <c r="FCW77" s="15"/>
      <c r="FCX77" s="16"/>
      <c r="FCY77" s="15"/>
      <c r="FCZ77" s="16"/>
      <c r="FDA77" s="15"/>
      <c r="FDB77" s="16"/>
      <c r="FDC77" s="15"/>
      <c r="FDD77" s="16"/>
      <c r="FDE77" s="15"/>
      <c r="FDF77" s="16"/>
      <c r="FDG77" s="15"/>
      <c r="FDH77" s="16"/>
      <c r="FDI77" s="15"/>
      <c r="FDJ77" s="16"/>
      <c r="FDK77" s="15"/>
      <c r="FDL77" s="16"/>
      <c r="FDM77" s="15"/>
      <c r="FDN77" s="16"/>
      <c r="FDO77" s="15"/>
      <c r="FDP77" s="16"/>
      <c r="FDQ77" s="15"/>
      <c r="FDR77" s="16"/>
      <c r="FDS77" s="15"/>
      <c r="FDT77" s="16"/>
      <c r="FDU77" s="15"/>
      <c r="FDV77" s="16"/>
      <c r="FDW77" s="15"/>
      <c r="FDX77" s="16"/>
      <c r="FDY77" s="15"/>
      <c r="FDZ77" s="16"/>
      <c r="FEA77" s="15"/>
      <c r="FEB77" s="16"/>
      <c r="FEC77" s="15"/>
      <c r="FED77" s="16"/>
      <c r="FEE77" s="15"/>
      <c r="FEF77" s="16"/>
      <c r="FEG77" s="15"/>
      <c r="FEH77" s="16"/>
      <c r="FEI77" s="15"/>
      <c r="FEJ77" s="16"/>
      <c r="FEK77" s="15"/>
      <c r="FEL77" s="16"/>
      <c r="FEM77" s="15"/>
      <c r="FEN77" s="16"/>
      <c r="FEO77" s="15"/>
      <c r="FEP77" s="16"/>
      <c r="FEQ77" s="15"/>
      <c r="FER77" s="16"/>
      <c r="FES77" s="15"/>
      <c r="FET77" s="16"/>
      <c r="FEU77" s="15"/>
      <c r="FEV77" s="16"/>
      <c r="FEW77" s="15"/>
      <c r="FEX77" s="16"/>
      <c r="FEY77" s="15"/>
      <c r="FEZ77" s="16"/>
      <c r="FFA77" s="15"/>
      <c r="FFB77" s="16"/>
      <c r="FFC77" s="15"/>
      <c r="FFD77" s="16"/>
      <c r="FFE77" s="15"/>
      <c r="FFF77" s="16"/>
      <c r="FFG77" s="15"/>
      <c r="FFH77" s="16"/>
      <c r="FFI77" s="15"/>
      <c r="FFJ77" s="16"/>
      <c r="FFK77" s="15"/>
      <c r="FFL77" s="16"/>
      <c r="FFM77" s="15"/>
      <c r="FFN77" s="16"/>
      <c r="FFO77" s="15"/>
      <c r="FFP77" s="16"/>
      <c r="FFQ77" s="15"/>
      <c r="FFR77" s="16"/>
      <c r="FFS77" s="15"/>
      <c r="FFT77" s="16"/>
      <c r="FFU77" s="15"/>
      <c r="FFV77" s="16"/>
      <c r="FFW77" s="15"/>
      <c r="FFX77" s="16"/>
      <c r="FFY77" s="15"/>
      <c r="FFZ77" s="16"/>
      <c r="FGA77" s="15"/>
      <c r="FGB77" s="16"/>
      <c r="FGC77" s="15"/>
      <c r="FGD77" s="16"/>
      <c r="FGE77" s="15"/>
      <c r="FGF77" s="16"/>
      <c r="FGG77" s="15"/>
      <c r="FGH77" s="16"/>
      <c r="FGI77" s="15"/>
      <c r="FGJ77" s="16"/>
      <c r="FGK77" s="15"/>
      <c r="FGL77" s="16"/>
      <c r="FGM77" s="15"/>
      <c r="FGN77" s="16"/>
      <c r="FGO77" s="15"/>
      <c r="FGP77" s="16"/>
      <c r="FGQ77" s="15"/>
      <c r="FGR77" s="16"/>
      <c r="FGS77" s="15"/>
      <c r="FGT77" s="16"/>
      <c r="FGU77" s="15"/>
      <c r="FGV77" s="16"/>
      <c r="FGW77" s="15"/>
      <c r="FGX77" s="16"/>
      <c r="FGY77" s="15"/>
      <c r="FGZ77" s="16"/>
      <c r="FHA77" s="15"/>
      <c r="FHB77" s="16"/>
      <c r="FHC77" s="15"/>
      <c r="FHD77" s="16"/>
      <c r="FHE77" s="15"/>
      <c r="FHF77" s="16"/>
      <c r="FHG77" s="15"/>
      <c r="FHH77" s="16"/>
      <c r="FHI77" s="15"/>
      <c r="FHJ77" s="16"/>
      <c r="FHK77" s="15"/>
      <c r="FHL77" s="16"/>
      <c r="FHM77" s="15"/>
      <c r="FHN77" s="16"/>
      <c r="FHO77" s="15"/>
      <c r="FHP77" s="16"/>
      <c r="FHQ77" s="15"/>
      <c r="FHR77" s="16"/>
      <c r="FHS77" s="15"/>
      <c r="FHT77" s="16"/>
      <c r="FHU77" s="15"/>
      <c r="FHV77" s="16"/>
      <c r="FHW77" s="15"/>
      <c r="FHX77" s="16"/>
      <c r="FHY77" s="15"/>
      <c r="FHZ77" s="16"/>
      <c r="FIA77" s="15"/>
      <c r="FIB77" s="16"/>
      <c r="FIC77" s="15"/>
      <c r="FID77" s="16"/>
      <c r="FIE77" s="15"/>
      <c r="FIF77" s="16"/>
      <c r="FIG77" s="15"/>
      <c r="FIH77" s="16"/>
      <c r="FII77" s="15"/>
      <c r="FIJ77" s="16"/>
      <c r="FIK77" s="15"/>
      <c r="FIL77" s="16"/>
      <c r="FIM77" s="15"/>
      <c r="FIN77" s="16"/>
      <c r="FIO77" s="15"/>
      <c r="FIP77" s="16"/>
      <c r="FIQ77" s="15"/>
      <c r="FIR77" s="16"/>
      <c r="FIS77" s="15"/>
      <c r="FIT77" s="16"/>
      <c r="FIU77" s="15"/>
      <c r="FIV77" s="16"/>
      <c r="FIW77" s="15"/>
      <c r="FIX77" s="16"/>
      <c r="FIY77" s="15"/>
      <c r="FIZ77" s="16"/>
      <c r="FJA77" s="15"/>
      <c r="FJB77" s="16"/>
      <c r="FJC77" s="15"/>
      <c r="FJD77" s="16"/>
      <c r="FJE77" s="15"/>
      <c r="FJF77" s="16"/>
      <c r="FJG77" s="15"/>
      <c r="FJH77" s="16"/>
      <c r="FJI77" s="15"/>
      <c r="FJJ77" s="16"/>
      <c r="FJK77" s="15"/>
      <c r="FJL77" s="16"/>
      <c r="FJM77" s="15"/>
      <c r="FJN77" s="16"/>
      <c r="FJO77" s="15"/>
      <c r="FJP77" s="16"/>
      <c r="FJQ77" s="15"/>
      <c r="FJR77" s="16"/>
      <c r="FJS77" s="15"/>
      <c r="FJT77" s="16"/>
      <c r="FJU77" s="15"/>
      <c r="FJV77" s="16"/>
      <c r="FJW77" s="15"/>
      <c r="FJX77" s="16"/>
      <c r="FJY77" s="15"/>
      <c r="FJZ77" s="16"/>
      <c r="FKA77" s="15"/>
      <c r="FKB77" s="16"/>
      <c r="FKC77" s="15"/>
      <c r="FKD77" s="16"/>
      <c r="FKE77" s="15"/>
      <c r="FKF77" s="16"/>
      <c r="FKG77" s="15"/>
      <c r="FKH77" s="16"/>
      <c r="FKI77" s="15"/>
      <c r="FKJ77" s="16"/>
      <c r="FKK77" s="15"/>
      <c r="FKL77" s="16"/>
      <c r="FKM77" s="15"/>
      <c r="FKN77" s="16"/>
      <c r="FKO77" s="15"/>
      <c r="FKP77" s="16"/>
      <c r="FKQ77" s="15"/>
      <c r="FKR77" s="16"/>
      <c r="FKS77" s="15"/>
      <c r="FKT77" s="16"/>
      <c r="FKU77" s="15"/>
      <c r="FKV77" s="16"/>
      <c r="FKW77" s="15"/>
      <c r="FKX77" s="16"/>
      <c r="FKY77" s="15"/>
      <c r="FKZ77" s="16"/>
      <c r="FLA77" s="15"/>
      <c r="FLB77" s="16"/>
      <c r="FLC77" s="15"/>
      <c r="FLD77" s="16"/>
      <c r="FLE77" s="15"/>
      <c r="FLF77" s="16"/>
      <c r="FLG77" s="15"/>
      <c r="FLH77" s="16"/>
      <c r="FLI77" s="15"/>
      <c r="FLJ77" s="16"/>
      <c r="FLK77" s="15"/>
      <c r="FLL77" s="16"/>
      <c r="FLM77" s="15"/>
      <c r="FLN77" s="16"/>
      <c r="FLO77" s="15"/>
      <c r="FLP77" s="16"/>
      <c r="FLQ77" s="15"/>
      <c r="FLR77" s="16"/>
      <c r="FLS77" s="15"/>
      <c r="FLT77" s="16"/>
      <c r="FLU77" s="15"/>
      <c r="FLV77" s="16"/>
      <c r="FLW77" s="15"/>
      <c r="FLX77" s="16"/>
      <c r="FLY77" s="15"/>
      <c r="FLZ77" s="16"/>
      <c r="FMA77" s="15"/>
      <c r="FMB77" s="16"/>
      <c r="FMC77" s="15"/>
      <c r="FMD77" s="16"/>
      <c r="FME77" s="15"/>
      <c r="FMF77" s="16"/>
      <c r="FMG77" s="15"/>
      <c r="FMH77" s="16"/>
      <c r="FMI77" s="15"/>
      <c r="FMJ77" s="16"/>
      <c r="FMK77" s="15"/>
      <c r="FML77" s="16"/>
      <c r="FMM77" s="15"/>
      <c r="FMN77" s="16"/>
      <c r="FMO77" s="15"/>
      <c r="FMP77" s="16"/>
      <c r="FMQ77" s="15"/>
      <c r="FMR77" s="16"/>
      <c r="FMS77" s="15"/>
      <c r="FMT77" s="16"/>
      <c r="FMU77" s="15"/>
      <c r="FMV77" s="16"/>
      <c r="FMW77" s="15"/>
      <c r="FMX77" s="16"/>
      <c r="FMY77" s="15"/>
      <c r="FMZ77" s="16"/>
      <c r="FNA77" s="15"/>
      <c r="FNB77" s="16"/>
      <c r="FNC77" s="15"/>
      <c r="FND77" s="16"/>
      <c r="FNE77" s="15"/>
      <c r="FNF77" s="16"/>
      <c r="FNG77" s="15"/>
      <c r="FNH77" s="16"/>
      <c r="FNI77" s="15"/>
      <c r="FNJ77" s="16"/>
      <c r="FNK77" s="15"/>
      <c r="FNL77" s="16"/>
      <c r="FNM77" s="15"/>
      <c r="FNN77" s="16"/>
      <c r="FNO77" s="15"/>
      <c r="FNP77" s="16"/>
      <c r="FNQ77" s="15"/>
      <c r="FNR77" s="16"/>
      <c r="FNS77" s="15"/>
      <c r="FNT77" s="16"/>
      <c r="FNU77" s="15"/>
      <c r="FNV77" s="16"/>
      <c r="FNW77" s="15"/>
      <c r="FNX77" s="16"/>
      <c r="FNY77" s="15"/>
      <c r="FNZ77" s="16"/>
      <c r="FOA77" s="15"/>
      <c r="FOB77" s="16"/>
      <c r="FOC77" s="15"/>
      <c r="FOD77" s="16"/>
      <c r="FOE77" s="15"/>
      <c r="FOF77" s="16"/>
      <c r="FOG77" s="15"/>
      <c r="FOH77" s="16"/>
      <c r="FOI77" s="15"/>
      <c r="FOJ77" s="16"/>
      <c r="FOK77" s="15"/>
      <c r="FOL77" s="16"/>
      <c r="FOM77" s="15"/>
      <c r="FON77" s="16"/>
      <c r="FOO77" s="15"/>
      <c r="FOP77" s="16"/>
      <c r="FOQ77" s="15"/>
      <c r="FOR77" s="16"/>
      <c r="FOS77" s="15"/>
      <c r="FOT77" s="16"/>
      <c r="FOU77" s="15"/>
      <c r="FOV77" s="16"/>
      <c r="FOW77" s="15"/>
      <c r="FOX77" s="16"/>
      <c r="FOY77" s="15"/>
      <c r="FOZ77" s="16"/>
      <c r="FPA77" s="15"/>
      <c r="FPB77" s="16"/>
      <c r="FPC77" s="15"/>
      <c r="FPD77" s="16"/>
      <c r="FPE77" s="15"/>
      <c r="FPF77" s="16"/>
      <c r="FPG77" s="15"/>
      <c r="FPH77" s="16"/>
      <c r="FPI77" s="15"/>
      <c r="FPJ77" s="16"/>
      <c r="FPK77" s="15"/>
      <c r="FPL77" s="16"/>
      <c r="FPM77" s="15"/>
      <c r="FPN77" s="16"/>
      <c r="FPO77" s="15"/>
      <c r="FPP77" s="16"/>
      <c r="FPQ77" s="15"/>
      <c r="FPR77" s="16"/>
      <c r="FPS77" s="15"/>
      <c r="FPT77" s="16"/>
      <c r="FPU77" s="15"/>
      <c r="FPV77" s="16"/>
      <c r="FPW77" s="15"/>
      <c r="FPX77" s="16"/>
      <c r="FPY77" s="15"/>
      <c r="FPZ77" s="16"/>
      <c r="FQA77" s="15"/>
      <c r="FQB77" s="16"/>
      <c r="FQC77" s="15"/>
      <c r="FQD77" s="16"/>
      <c r="FQE77" s="15"/>
      <c r="FQF77" s="16"/>
      <c r="FQG77" s="15"/>
      <c r="FQH77" s="16"/>
      <c r="FQI77" s="15"/>
      <c r="FQJ77" s="16"/>
      <c r="FQK77" s="15"/>
      <c r="FQL77" s="16"/>
      <c r="FQM77" s="15"/>
      <c r="FQN77" s="16"/>
      <c r="FQO77" s="15"/>
      <c r="FQP77" s="16"/>
      <c r="FQQ77" s="15"/>
      <c r="FQR77" s="16"/>
      <c r="FQS77" s="15"/>
      <c r="FQT77" s="16"/>
      <c r="FQU77" s="15"/>
      <c r="FQV77" s="16"/>
      <c r="FQW77" s="15"/>
      <c r="FQX77" s="16"/>
      <c r="FQY77" s="15"/>
      <c r="FQZ77" s="16"/>
      <c r="FRA77" s="15"/>
      <c r="FRB77" s="16"/>
      <c r="FRC77" s="15"/>
      <c r="FRD77" s="16"/>
      <c r="FRE77" s="15"/>
      <c r="FRF77" s="16"/>
      <c r="FRG77" s="15"/>
      <c r="FRH77" s="16"/>
      <c r="FRI77" s="15"/>
      <c r="FRJ77" s="16"/>
      <c r="FRK77" s="15"/>
      <c r="FRL77" s="16"/>
      <c r="FRM77" s="15"/>
      <c r="FRN77" s="16"/>
      <c r="FRO77" s="15"/>
      <c r="FRP77" s="16"/>
      <c r="FRQ77" s="15"/>
      <c r="FRR77" s="16"/>
      <c r="FRS77" s="15"/>
      <c r="FRT77" s="16"/>
      <c r="FRU77" s="15"/>
      <c r="FRV77" s="16"/>
      <c r="FRW77" s="15"/>
      <c r="FRX77" s="16"/>
      <c r="FRY77" s="15"/>
      <c r="FRZ77" s="16"/>
      <c r="FSA77" s="15"/>
      <c r="FSB77" s="16"/>
      <c r="FSC77" s="15"/>
      <c r="FSD77" s="16"/>
      <c r="FSE77" s="15"/>
      <c r="FSF77" s="16"/>
      <c r="FSG77" s="15"/>
      <c r="FSH77" s="16"/>
      <c r="FSI77" s="15"/>
      <c r="FSJ77" s="16"/>
      <c r="FSK77" s="15"/>
      <c r="FSL77" s="16"/>
      <c r="FSM77" s="15"/>
      <c r="FSN77" s="16"/>
      <c r="FSO77" s="15"/>
      <c r="FSP77" s="16"/>
      <c r="FSQ77" s="15"/>
      <c r="FSR77" s="16"/>
      <c r="FSS77" s="15"/>
      <c r="FST77" s="16"/>
      <c r="FSU77" s="15"/>
      <c r="FSV77" s="16"/>
      <c r="FSW77" s="15"/>
      <c r="FSX77" s="16"/>
      <c r="FSY77" s="15"/>
      <c r="FSZ77" s="16"/>
      <c r="FTA77" s="15"/>
      <c r="FTB77" s="16"/>
      <c r="FTC77" s="15"/>
      <c r="FTD77" s="16"/>
      <c r="FTE77" s="15"/>
      <c r="FTF77" s="16"/>
      <c r="FTG77" s="15"/>
      <c r="FTH77" s="16"/>
      <c r="FTI77" s="15"/>
      <c r="FTJ77" s="16"/>
      <c r="FTK77" s="15"/>
      <c r="FTL77" s="16"/>
      <c r="FTM77" s="15"/>
      <c r="FTN77" s="16"/>
      <c r="FTO77" s="15"/>
      <c r="FTP77" s="16"/>
      <c r="FTQ77" s="15"/>
      <c r="FTR77" s="16"/>
      <c r="FTS77" s="15"/>
      <c r="FTT77" s="16"/>
      <c r="FTU77" s="15"/>
      <c r="FTV77" s="16"/>
      <c r="FTW77" s="15"/>
      <c r="FTX77" s="16"/>
      <c r="FTY77" s="15"/>
      <c r="FTZ77" s="16"/>
      <c r="FUA77" s="15"/>
      <c r="FUB77" s="16"/>
      <c r="FUC77" s="15"/>
      <c r="FUD77" s="16"/>
      <c r="FUE77" s="15"/>
      <c r="FUF77" s="16"/>
      <c r="FUG77" s="15"/>
      <c r="FUH77" s="16"/>
      <c r="FUI77" s="15"/>
      <c r="FUJ77" s="16"/>
      <c r="FUK77" s="15"/>
      <c r="FUL77" s="16"/>
      <c r="FUM77" s="15"/>
      <c r="FUN77" s="16"/>
      <c r="FUO77" s="15"/>
      <c r="FUP77" s="16"/>
      <c r="FUQ77" s="15"/>
      <c r="FUR77" s="16"/>
      <c r="FUS77" s="15"/>
      <c r="FUT77" s="16"/>
      <c r="FUU77" s="15"/>
      <c r="FUV77" s="16"/>
      <c r="FUW77" s="15"/>
      <c r="FUX77" s="16"/>
      <c r="FUY77" s="15"/>
      <c r="FUZ77" s="16"/>
      <c r="FVA77" s="15"/>
      <c r="FVB77" s="16"/>
      <c r="FVC77" s="15"/>
      <c r="FVD77" s="16"/>
      <c r="FVE77" s="15"/>
      <c r="FVF77" s="16"/>
      <c r="FVG77" s="15"/>
      <c r="FVH77" s="16"/>
      <c r="FVI77" s="15"/>
      <c r="FVJ77" s="16"/>
      <c r="FVK77" s="15"/>
      <c r="FVL77" s="16"/>
      <c r="FVM77" s="15"/>
      <c r="FVN77" s="16"/>
      <c r="FVO77" s="15"/>
      <c r="FVP77" s="16"/>
      <c r="FVQ77" s="15"/>
      <c r="FVR77" s="16"/>
      <c r="FVS77" s="15"/>
      <c r="FVT77" s="16"/>
      <c r="FVU77" s="15"/>
      <c r="FVV77" s="16"/>
      <c r="FVW77" s="15"/>
      <c r="FVX77" s="16"/>
      <c r="FVY77" s="15"/>
      <c r="FVZ77" s="16"/>
      <c r="FWA77" s="15"/>
      <c r="FWB77" s="16"/>
      <c r="FWC77" s="15"/>
      <c r="FWD77" s="16"/>
      <c r="FWE77" s="15"/>
      <c r="FWF77" s="16"/>
      <c r="FWG77" s="15"/>
      <c r="FWH77" s="16"/>
      <c r="FWI77" s="15"/>
      <c r="FWJ77" s="16"/>
      <c r="FWK77" s="15"/>
      <c r="FWL77" s="16"/>
      <c r="FWM77" s="15"/>
      <c r="FWN77" s="16"/>
      <c r="FWO77" s="15"/>
      <c r="FWP77" s="16"/>
      <c r="FWQ77" s="15"/>
      <c r="FWR77" s="16"/>
      <c r="FWS77" s="15"/>
      <c r="FWT77" s="16"/>
      <c r="FWU77" s="15"/>
      <c r="FWV77" s="16"/>
      <c r="FWW77" s="15"/>
      <c r="FWX77" s="16"/>
      <c r="FWY77" s="15"/>
      <c r="FWZ77" s="16"/>
      <c r="FXA77" s="15"/>
      <c r="FXB77" s="16"/>
      <c r="FXC77" s="15"/>
      <c r="FXD77" s="16"/>
      <c r="FXE77" s="15"/>
      <c r="FXF77" s="16"/>
      <c r="FXG77" s="15"/>
      <c r="FXH77" s="16"/>
      <c r="FXI77" s="15"/>
      <c r="FXJ77" s="16"/>
      <c r="FXK77" s="15"/>
      <c r="FXL77" s="16"/>
      <c r="FXM77" s="15"/>
      <c r="FXN77" s="16"/>
      <c r="FXO77" s="15"/>
      <c r="FXP77" s="16"/>
      <c r="FXQ77" s="15"/>
      <c r="FXR77" s="16"/>
      <c r="FXS77" s="15"/>
      <c r="FXT77" s="16"/>
      <c r="FXU77" s="15"/>
      <c r="FXV77" s="16"/>
      <c r="FXW77" s="15"/>
      <c r="FXX77" s="16"/>
      <c r="FXY77" s="15"/>
      <c r="FXZ77" s="16"/>
      <c r="FYA77" s="15"/>
      <c r="FYB77" s="16"/>
      <c r="FYC77" s="15"/>
      <c r="FYD77" s="16"/>
      <c r="FYE77" s="15"/>
      <c r="FYF77" s="16"/>
      <c r="FYG77" s="15"/>
      <c r="FYH77" s="16"/>
      <c r="FYI77" s="15"/>
      <c r="FYJ77" s="16"/>
      <c r="FYK77" s="15"/>
      <c r="FYL77" s="16"/>
      <c r="FYM77" s="15"/>
      <c r="FYN77" s="16"/>
      <c r="FYO77" s="15"/>
      <c r="FYP77" s="16"/>
      <c r="FYQ77" s="15"/>
      <c r="FYR77" s="16"/>
      <c r="FYS77" s="15"/>
      <c r="FYT77" s="16"/>
      <c r="FYU77" s="15"/>
      <c r="FYV77" s="16"/>
      <c r="FYW77" s="15"/>
      <c r="FYX77" s="16"/>
      <c r="FYY77" s="15"/>
      <c r="FYZ77" s="16"/>
      <c r="FZA77" s="15"/>
      <c r="FZB77" s="16"/>
      <c r="FZC77" s="15"/>
      <c r="FZD77" s="16"/>
      <c r="FZE77" s="15"/>
      <c r="FZF77" s="16"/>
      <c r="FZG77" s="15"/>
      <c r="FZH77" s="16"/>
      <c r="FZI77" s="15"/>
      <c r="FZJ77" s="16"/>
      <c r="FZK77" s="15"/>
      <c r="FZL77" s="16"/>
      <c r="FZM77" s="15"/>
      <c r="FZN77" s="16"/>
      <c r="FZO77" s="15"/>
      <c r="FZP77" s="16"/>
      <c r="FZQ77" s="15"/>
      <c r="FZR77" s="16"/>
      <c r="FZS77" s="15"/>
      <c r="FZT77" s="16"/>
      <c r="FZU77" s="15"/>
      <c r="FZV77" s="16"/>
      <c r="FZW77" s="15"/>
      <c r="FZX77" s="16"/>
      <c r="FZY77" s="15"/>
      <c r="FZZ77" s="16"/>
      <c r="GAA77" s="15"/>
      <c r="GAB77" s="16"/>
      <c r="GAC77" s="15"/>
      <c r="GAD77" s="16"/>
      <c r="GAE77" s="15"/>
      <c r="GAF77" s="16"/>
      <c r="GAG77" s="15"/>
      <c r="GAH77" s="16"/>
      <c r="GAI77" s="15"/>
      <c r="GAJ77" s="16"/>
      <c r="GAK77" s="15"/>
      <c r="GAL77" s="16"/>
      <c r="GAM77" s="15"/>
      <c r="GAN77" s="16"/>
      <c r="GAO77" s="15"/>
      <c r="GAP77" s="16"/>
      <c r="GAQ77" s="15"/>
      <c r="GAR77" s="16"/>
      <c r="GAS77" s="15"/>
      <c r="GAT77" s="16"/>
      <c r="GAU77" s="15"/>
      <c r="GAV77" s="16"/>
      <c r="GAW77" s="15"/>
      <c r="GAX77" s="16"/>
      <c r="GAY77" s="15"/>
      <c r="GAZ77" s="16"/>
      <c r="GBA77" s="15"/>
      <c r="GBB77" s="16"/>
      <c r="GBC77" s="15"/>
      <c r="GBD77" s="16"/>
      <c r="GBE77" s="15"/>
      <c r="GBF77" s="16"/>
      <c r="GBG77" s="15"/>
      <c r="GBH77" s="16"/>
      <c r="GBI77" s="15"/>
      <c r="GBJ77" s="16"/>
      <c r="GBK77" s="15"/>
      <c r="GBL77" s="16"/>
      <c r="GBM77" s="15"/>
      <c r="GBN77" s="16"/>
      <c r="GBO77" s="15"/>
      <c r="GBP77" s="16"/>
      <c r="GBQ77" s="15"/>
      <c r="GBR77" s="16"/>
      <c r="GBS77" s="15"/>
      <c r="GBT77" s="16"/>
      <c r="GBU77" s="15"/>
      <c r="GBV77" s="16"/>
      <c r="GBW77" s="15"/>
      <c r="GBX77" s="16"/>
      <c r="GBY77" s="15"/>
      <c r="GBZ77" s="16"/>
      <c r="GCA77" s="15"/>
      <c r="GCB77" s="16"/>
      <c r="GCC77" s="15"/>
      <c r="GCD77" s="16"/>
      <c r="GCE77" s="15"/>
      <c r="GCF77" s="16"/>
      <c r="GCG77" s="15"/>
      <c r="GCH77" s="16"/>
      <c r="GCI77" s="15"/>
      <c r="GCJ77" s="16"/>
      <c r="GCK77" s="15"/>
      <c r="GCL77" s="16"/>
      <c r="GCM77" s="15"/>
      <c r="GCN77" s="16"/>
      <c r="GCO77" s="15"/>
      <c r="GCP77" s="16"/>
      <c r="GCQ77" s="15"/>
      <c r="GCR77" s="16"/>
      <c r="GCS77" s="15"/>
      <c r="GCT77" s="16"/>
      <c r="GCU77" s="15"/>
      <c r="GCV77" s="16"/>
      <c r="GCW77" s="15"/>
      <c r="GCX77" s="16"/>
      <c r="GCY77" s="15"/>
      <c r="GCZ77" s="16"/>
      <c r="GDA77" s="15"/>
      <c r="GDB77" s="16"/>
      <c r="GDC77" s="15"/>
      <c r="GDD77" s="16"/>
      <c r="GDE77" s="15"/>
      <c r="GDF77" s="16"/>
      <c r="GDG77" s="15"/>
      <c r="GDH77" s="16"/>
      <c r="GDI77" s="15"/>
      <c r="GDJ77" s="16"/>
      <c r="GDK77" s="15"/>
      <c r="GDL77" s="16"/>
      <c r="GDM77" s="15"/>
      <c r="GDN77" s="16"/>
      <c r="GDO77" s="15"/>
      <c r="GDP77" s="16"/>
      <c r="GDQ77" s="15"/>
      <c r="GDR77" s="16"/>
      <c r="GDS77" s="15"/>
      <c r="GDT77" s="16"/>
      <c r="GDU77" s="15"/>
      <c r="GDV77" s="16"/>
      <c r="GDW77" s="15"/>
      <c r="GDX77" s="16"/>
      <c r="GDY77" s="15"/>
      <c r="GDZ77" s="16"/>
      <c r="GEA77" s="15"/>
      <c r="GEB77" s="16"/>
      <c r="GEC77" s="15"/>
      <c r="GED77" s="16"/>
      <c r="GEE77" s="15"/>
      <c r="GEF77" s="16"/>
      <c r="GEG77" s="15"/>
      <c r="GEH77" s="16"/>
      <c r="GEI77" s="15"/>
      <c r="GEJ77" s="16"/>
      <c r="GEK77" s="15"/>
      <c r="GEL77" s="16"/>
      <c r="GEM77" s="15"/>
      <c r="GEN77" s="16"/>
      <c r="GEO77" s="15"/>
      <c r="GEP77" s="16"/>
      <c r="GEQ77" s="15"/>
      <c r="GER77" s="16"/>
      <c r="GES77" s="15"/>
      <c r="GET77" s="16"/>
      <c r="GEU77" s="15"/>
      <c r="GEV77" s="16"/>
      <c r="GEW77" s="15"/>
      <c r="GEX77" s="16"/>
      <c r="GEY77" s="15"/>
      <c r="GEZ77" s="16"/>
      <c r="GFA77" s="15"/>
      <c r="GFB77" s="16"/>
      <c r="GFC77" s="15"/>
      <c r="GFD77" s="16"/>
      <c r="GFE77" s="15"/>
      <c r="GFF77" s="16"/>
      <c r="GFG77" s="15"/>
      <c r="GFH77" s="16"/>
      <c r="GFI77" s="15"/>
      <c r="GFJ77" s="16"/>
      <c r="GFK77" s="15"/>
      <c r="GFL77" s="16"/>
      <c r="GFM77" s="15"/>
      <c r="GFN77" s="16"/>
      <c r="GFO77" s="15"/>
      <c r="GFP77" s="16"/>
      <c r="GFQ77" s="15"/>
      <c r="GFR77" s="16"/>
      <c r="GFS77" s="15"/>
      <c r="GFT77" s="16"/>
      <c r="GFU77" s="15"/>
      <c r="GFV77" s="16"/>
      <c r="GFW77" s="15"/>
      <c r="GFX77" s="16"/>
      <c r="GFY77" s="15"/>
      <c r="GFZ77" s="16"/>
      <c r="GGA77" s="15"/>
      <c r="GGB77" s="16"/>
      <c r="GGC77" s="15"/>
      <c r="GGD77" s="16"/>
      <c r="GGE77" s="15"/>
      <c r="GGF77" s="16"/>
      <c r="GGG77" s="15"/>
      <c r="GGH77" s="16"/>
      <c r="GGI77" s="15"/>
      <c r="GGJ77" s="16"/>
      <c r="GGK77" s="15"/>
      <c r="GGL77" s="16"/>
      <c r="GGM77" s="15"/>
      <c r="GGN77" s="16"/>
      <c r="GGO77" s="15"/>
      <c r="GGP77" s="16"/>
      <c r="GGQ77" s="15"/>
      <c r="GGR77" s="16"/>
      <c r="GGS77" s="15"/>
      <c r="GGT77" s="16"/>
      <c r="GGU77" s="15"/>
      <c r="GGV77" s="16"/>
      <c r="GGW77" s="15"/>
      <c r="GGX77" s="16"/>
      <c r="GGY77" s="15"/>
      <c r="GGZ77" s="16"/>
      <c r="GHA77" s="15"/>
      <c r="GHB77" s="16"/>
      <c r="GHC77" s="15"/>
      <c r="GHD77" s="16"/>
      <c r="GHE77" s="15"/>
      <c r="GHF77" s="16"/>
      <c r="GHG77" s="15"/>
      <c r="GHH77" s="16"/>
      <c r="GHI77" s="15"/>
      <c r="GHJ77" s="16"/>
      <c r="GHK77" s="15"/>
      <c r="GHL77" s="16"/>
      <c r="GHM77" s="15"/>
      <c r="GHN77" s="16"/>
      <c r="GHO77" s="15"/>
      <c r="GHP77" s="16"/>
      <c r="GHQ77" s="15"/>
      <c r="GHR77" s="16"/>
      <c r="GHS77" s="15"/>
      <c r="GHT77" s="16"/>
      <c r="GHU77" s="15"/>
      <c r="GHV77" s="16"/>
      <c r="GHW77" s="15"/>
      <c r="GHX77" s="16"/>
      <c r="GHY77" s="15"/>
      <c r="GHZ77" s="16"/>
      <c r="GIA77" s="15"/>
      <c r="GIB77" s="16"/>
      <c r="GIC77" s="15"/>
      <c r="GID77" s="16"/>
      <c r="GIE77" s="15"/>
      <c r="GIF77" s="16"/>
      <c r="GIG77" s="15"/>
      <c r="GIH77" s="16"/>
      <c r="GII77" s="15"/>
      <c r="GIJ77" s="16"/>
      <c r="GIK77" s="15"/>
      <c r="GIL77" s="16"/>
      <c r="GIM77" s="15"/>
      <c r="GIN77" s="16"/>
      <c r="GIO77" s="15"/>
      <c r="GIP77" s="16"/>
      <c r="GIQ77" s="15"/>
      <c r="GIR77" s="16"/>
      <c r="GIS77" s="15"/>
      <c r="GIT77" s="16"/>
      <c r="GIU77" s="15"/>
      <c r="GIV77" s="16"/>
      <c r="GIW77" s="15"/>
      <c r="GIX77" s="16"/>
      <c r="GIY77" s="15"/>
      <c r="GIZ77" s="16"/>
      <c r="GJA77" s="15"/>
      <c r="GJB77" s="16"/>
      <c r="GJC77" s="15"/>
      <c r="GJD77" s="16"/>
      <c r="GJE77" s="15"/>
      <c r="GJF77" s="16"/>
      <c r="GJG77" s="15"/>
      <c r="GJH77" s="16"/>
      <c r="GJI77" s="15"/>
      <c r="GJJ77" s="16"/>
      <c r="GJK77" s="15"/>
      <c r="GJL77" s="16"/>
      <c r="GJM77" s="15"/>
      <c r="GJN77" s="16"/>
      <c r="GJO77" s="15"/>
      <c r="GJP77" s="16"/>
      <c r="GJQ77" s="15"/>
      <c r="GJR77" s="16"/>
      <c r="GJS77" s="15"/>
      <c r="GJT77" s="16"/>
      <c r="GJU77" s="15"/>
      <c r="GJV77" s="16"/>
      <c r="GJW77" s="15"/>
      <c r="GJX77" s="16"/>
      <c r="GJY77" s="15"/>
      <c r="GJZ77" s="16"/>
      <c r="GKA77" s="15"/>
      <c r="GKB77" s="16"/>
      <c r="GKC77" s="15"/>
      <c r="GKD77" s="16"/>
      <c r="GKE77" s="15"/>
      <c r="GKF77" s="16"/>
      <c r="GKG77" s="15"/>
      <c r="GKH77" s="16"/>
      <c r="GKI77" s="15"/>
      <c r="GKJ77" s="16"/>
      <c r="GKK77" s="15"/>
      <c r="GKL77" s="16"/>
      <c r="GKM77" s="15"/>
      <c r="GKN77" s="16"/>
      <c r="GKO77" s="15"/>
      <c r="GKP77" s="16"/>
      <c r="GKQ77" s="15"/>
      <c r="GKR77" s="16"/>
      <c r="GKS77" s="15"/>
      <c r="GKT77" s="16"/>
      <c r="GKU77" s="15"/>
      <c r="GKV77" s="16"/>
      <c r="GKW77" s="15"/>
      <c r="GKX77" s="16"/>
      <c r="GKY77" s="15"/>
      <c r="GKZ77" s="16"/>
      <c r="GLA77" s="15"/>
      <c r="GLB77" s="16"/>
      <c r="GLC77" s="15"/>
      <c r="GLD77" s="16"/>
      <c r="GLE77" s="15"/>
      <c r="GLF77" s="16"/>
      <c r="GLG77" s="15"/>
      <c r="GLH77" s="16"/>
      <c r="GLI77" s="15"/>
      <c r="GLJ77" s="16"/>
      <c r="GLK77" s="15"/>
      <c r="GLL77" s="16"/>
      <c r="GLM77" s="15"/>
      <c r="GLN77" s="16"/>
      <c r="GLO77" s="15"/>
      <c r="GLP77" s="16"/>
      <c r="GLQ77" s="15"/>
      <c r="GLR77" s="16"/>
      <c r="GLS77" s="15"/>
      <c r="GLT77" s="16"/>
      <c r="GLU77" s="15"/>
      <c r="GLV77" s="16"/>
      <c r="GLW77" s="15"/>
      <c r="GLX77" s="16"/>
      <c r="GLY77" s="15"/>
      <c r="GLZ77" s="16"/>
      <c r="GMA77" s="15"/>
      <c r="GMB77" s="16"/>
      <c r="GMC77" s="15"/>
      <c r="GMD77" s="16"/>
      <c r="GME77" s="15"/>
      <c r="GMF77" s="16"/>
      <c r="GMG77" s="15"/>
      <c r="GMH77" s="16"/>
      <c r="GMI77" s="15"/>
      <c r="GMJ77" s="16"/>
      <c r="GMK77" s="15"/>
      <c r="GML77" s="16"/>
      <c r="GMM77" s="15"/>
      <c r="GMN77" s="16"/>
      <c r="GMO77" s="15"/>
      <c r="GMP77" s="16"/>
      <c r="GMQ77" s="15"/>
      <c r="GMR77" s="16"/>
      <c r="GMS77" s="15"/>
      <c r="GMT77" s="16"/>
      <c r="GMU77" s="15"/>
      <c r="GMV77" s="16"/>
      <c r="GMW77" s="15"/>
      <c r="GMX77" s="16"/>
      <c r="GMY77" s="15"/>
      <c r="GMZ77" s="16"/>
      <c r="GNA77" s="15"/>
      <c r="GNB77" s="16"/>
      <c r="GNC77" s="15"/>
      <c r="GND77" s="16"/>
      <c r="GNE77" s="15"/>
      <c r="GNF77" s="16"/>
      <c r="GNG77" s="15"/>
      <c r="GNH77" s="16"/>
      <c r="GNI77" s="15"/>
      <c r="GNJ77" s="16"/>
      <c r="GNK77" s="15"/>
      <c r="GNL77" s="16"/>
      <c r="GNM77" s="15"/>
      <c r="GNN77" s="16"/>
      <c r="GNO77" s="15"/>
      <c r="GNP77" s="16"/>
      <c r="GNQ77" s="15"/>
      <c r="GNR77" s="16"/>
      <c r="GNS77" s="15"/>
      <c r="GNT77" s="16"/>
      <c r="GNU77" s="15"/>
      <c r="GNV77" s="16"/>
      <c r="GNW77" s="15"/>
      <c r="GNX77" s="16"/>
      <c r="GNY77" s="15"/>
      <c r="GNZ77" s="16"/>
      <c r="GOA77" s="15"/>
      <c r="GOB77" s="16"/>
      <c r="GOC77" s="15"/>
      <c r="GOD77" s="16"/>
      <c r="GOE77" s="15"/>
      <c r="GOF77" s="16"/>
      <c r="GOG77" s="15"/>
      <c r="GOH77" s="16"/>
      <c r="GOI77" s="15"/>
      <c r="GOJ77" s="16"/>
      <c r="GOK77" s="15"/>
      <c r="GOL77" s="16"/>
      <c r="GOM77" s="15"/>
      <c r="GON77" s="16"/>
      <c r="GOO77" s="15"/>
      <c r="GOP77" s="16"/>
      <c r="GOQ77" s="15"/>
      <c r="GOR77" s="16"/>
      <c r="GOS77" s="15"/>
      <c r="GOT77" s="16"/>
      <c r="GOU77" s="15"/>
      <c r="GOV77" s="16"/>
      <c r="GOW77" s="15"/>
      <c r="GOX77" s="16"/>
      <c r="GOY77" s="15"/>
      <c r="GOZ77" s="16"/>
      <c r="GPA77" s="15"/>
      <c r="GPB77" s="16"/>
      <c r="GPC77" s="15"/>
      <c r="GPD77" s="16"/>
      <c r="GPE77" s="15"/>
      <c r="GPF77" s="16"/>
      <c r="GPG77" s="15"/>
      <c r="GPH77" s="16"/>
      <c r="GPI77" s="15"/>
      <c r="GPJ77" s="16"/>
      <c r="GPK77" s="15"/>
      <c r="GPL77" s="16"/>
      <c r="GPM77" s="15"/>
      <c r="GPN77" s="16"/>
      <c r="GPO77" s="15"/>
      <c r="GPP77" s="16"/>
      <c r="GPQ77" s="15"/>
      <c r="GPR77" s="16"/>
      <c r="GPS77" s="15"/>
      <c r="GPT77" s="16"/>
      <c r="GPU77" s="15"/>
      <c r="GPV77" s="16"/>
      <c r="GPW77" s="15"/>
      <c r="GPX77" s="16"/>
      <c r="GPY77" s="15"/>
      <c r="GPZ77" s="16"/>
      <c r="GQA77" s="15"/>
      <c r="GQB77" s="16"/>
      <c r="GQC77" s="15"/>
      <c r="GQD77" s="16"/>
      <c r="GQE77" s="15"/>
      <c r="GQF77" s="16"/>
      <c r="GQG77" s="15"/>
      <c r="GQH77" s="16"/>
      <c r="GQI77" s="15"/>
      <c r="GQJ77" s="16"/>
      <c r="GQK77" s="15"/>
      <c r="GQL77" s="16"/>
      <c r="GQM77" s="15"/>
      <c r="GQN77" s="16"/>
      <c r="GQO77" s="15"/>
      <c r="GQP77" s="16"/>
      <c r="GQQ77" s="15"/>
      <c r="GQR77" s="16"/>
      <c r="GQS77" s="15"/>
      <c r="GQT77" s="16"/>
      <c r="GQU77" s="15"/>
      <c r="GQV77" s="16"/>
      <c r="GQW77" s="15"/>
      <c r="GQX77" s="16"/>
      <c r="GQY77" s="15"/>
      <c r="GQZ77" s="16"/>
      <c r="GRA77" s="15"/>
      <c r="GRB77" s="16"/>
      <c r="GRC77" s="15"/>
      <c r="GRD77" s="16"/>
      <c r="GRE77" s="15"/>
      <c r="GRF77" s="16"/>
      <c r="GRG77" s="15"/>
      <c r="GRH77" s="16"/>
      <c r="GRI77" s="15"/>
      <c r="GRJ77" s="16"/>
      <c r="GRK77" s="15"/>
      <c r="GRL77" s="16"/>
      <c r="GRM77" s="15"/>
      <c r="GRN77" s="16"/>
      <c r="GRO77" s="15"/>
      <c r="GRP77" s="16"/>
      <c r="GRQ77" s="15"/>
      <c r="GRR77" s="16"/>
      <c r="GRS77" s="15"/>
      <c r="GRT77" s="16"/>
      <c r="GRU77" s="15"/>
      <c r="GRV77" s="16"/>
      <c r="GRW77" s="15"/>
      <c r="GRX77" s="16"/>
      <c r="GRY77" s="15"/>
      <c r="GRZ77" s="16"/>
      <c r="GSA77" s="15"/>
      <c r="GSB77" s="16"/>
      <c r="GSC77" s="15"/>
      <c r="GSD77" s="16"/>
      <c r="GSE77" s="15"/>
      <c r="GSF77" s="16"/>
      <c r="GSG77" s="15"/>
      <c r="GSH77" s="16"/>
      <c r="GSI77" s="15"/>
      <c r="GSJ77" s="16"/>
      <c r="GSK77" s="15"/>
      <c r="GSL77" s="16"/>
      <c r="GSM77" s="15"/>
      <c r="GSN77" s="16"/>
      <c r="GSO77" s="15"/>
      <c r="GSP77" s="16"/>
      <c r="GSQ77" s="15"/>
      <c r="GSR77" s="16"/>
      <c r="GSS77" s="15"/>
      <c r="GST77" s="16"/>
      <c r="GSU77" s="15"/>
      <c r="GSV77" s="16"/>
      <c r="GSW77" s="15"/>
      <c r="GSX77" s="16"/>
      <c r="GSY77" s="15"/>
      <c r="GSZ77" s="16"/>
      <c r="GTA77" s="15"/>
      <c r="GTB77" s="16"/>
      <c r="GTC77" s="15"/>
      <c r="GTD77" s="16"/>
      <c r="GTE77" s="15"/>
      <c r="GTF77" s="16"/>
      <c r="GTG77" s="15"/>
      <c r="GTH77" s="16"/>
      <c r="GTI77" s="15"/>
      <c r="GTJ77" s="16"/>
      <c r="GTK77" s="15"/>
      <c r="GTL77" s="16"/>
      <c r="GTM77" s="15"/>
      <c r="GTN77" s="16"/>
      <c r="GTO77" s="15"/>
      <c r="GTP77" s="16"/>
      <c r="GTQ77" s="15"/>
      <c r="GTR77" s="16"/>
      <c r="GTS77" s="15"/>
      <c r="GTT77" s="16"/>
      <c r="GTU77" s="15"/>
      <c r="GTV77" s="16"/>
      <c r="GTW77" s="15"/>
      <c r="GTX77" s="16"/>
      <c r="GTY77" s="15"/>
      <c r="GTZ77" s="16"/>
      <c r="GUA77" s="15"/>
      <c r="GUB77" s="16"/>
      <c r="GUC77" s="15"/>
      <c r="GUD77" s="16"/>
      <c r="GUE77" s="15"/>
      <c r="GUF77" s="16"/>
      <c r="GUG77" s="15"/>
      <c r="GUH77" s="16"/>
      <c r="GUI77" s="15"/>
      <c r="GUJ77" s="16"/>
      <c r="GUK77" s="15"/>
      <c r="GUL77" s="16"/>
      <c r="GUM77" s="15"/>
      <c r="GUN77" s="16"/>
      <c r="GUO77" s="15"/>
      <c r="GUP77" s="16"/>
      <c r="GUQ77" s="15"/>
      <c r="GUR77" s="16"/>
      <c r="GUS77" s="15"/>
      <c r="GUT77" s="16"/>
      <c r="GUU77" s="15"/>
      <c r="GUV77" s="16"/>
      <c r="GUW77" s="15"/>
      <c r="GUX77" s="16"/>
      <c r="GUY77" s="15"/>
      <c r="GUZ77" s="16"/>
      <c r="GVA77" s="15"/>
      <c r="GVB77" s="16"/>
      <c r="GVC77" s="15"/>
      <c r="GVD77" s="16"/>
      <c r="GVE77" s="15"/>
      <c r="GVF77" s="16"/>
      <c r="GVG77" s="15"/>
      <c r="GVH77" s="16"/>
      <c r="GVI77" s="15"/>
      <c r="GVJ77" s="16"/>
      <c r="GVK77" s="15"/>
      <c r="GVL77" s="16"/>
      <c r="GVM77" s="15"/>
      <c r="GVN77" s="16"/>
      <c r="GVO77" s="15"/>
      <c r="GVP77" s="16"/>
      <c r="GVQ77" s="15"/>
      <c r="GVR77" s="16"/>
      <c r="GVS77" s="15"/>
      <c r="GVT77" s="16"/>
      <c r="GVU77" s="15"/>
      <c r="GVV77" s="16"/>
      <c r="GVW77" s="15"/>
      <c r="GVX77" s="16"/>
      <c r="GVY77" s="15"/>
      <c r="GVZ77" s="16"/>
      <c r="GWA77" s="15"/>
      <c r="GWB77" s="16"/>
      <c r="GWC77" s="15"/>
      <c r="GWD77" s="16"/>
      <c r="GWE77" s="15"/>
      <c r="GWF77" s="16"/>
      <c r="GWG77" s="15"/>
      <c r="GWH77" s="16"/>
      <c r="GWI77" s="15"/>
      <c r="GWJ77" s="16"/>
      <c r="GWK77" s="15"/>
      <c r="GWL77" s="16"/>
      <c r="GWM77" s="15"/>
      <c r="GWN77" s="16"/>
      <c r="GWO77" s="15"/>
      <c r="GWP77" s="16"/>
      <c r="GWQ77" s="15"/>
      <c r="GWR77" s="16"/>
      <c r="GWS77" s="15"/>
      <c r="GWT77" s="16"/>
      <c r="GWU77" s="15"/>
      <c r="GWV77" s="16"/>
      <c r="GWW77" s="15"/>
      <c r="GWX77" s="16"/>
      <c r="GWY77" s="15"/>
      <c r="GWZ77" s="16"/>
      <c r="GXA77" s="15"/>
      <c r="GXB77" s="16"/>
      <c r="GXC77" s="15"/>
      <c r="GXD77" s="16"/>
      <c r="GXE77" s="15"/>
      <c r="GXF77" s="16"/>
      <c r="GXG77" s="15"/>
      <c r="GXH77" s="16"/>
      <c r="GXI77" s="15"/>
      <c r="GXJ77" s="16"/>
      <c r="GXK77" s="15"/>
      <c r="GXL77" s="16"/>
      <c r="GXM77" s="15"/>
      <c r="GXN77" s="16"/>
      <c r="GXO77" s="15"/>
      <c r="GXP77" s="16"/>
      <c r="GXQ77" s="15"/>
      <c r="GXR77" s="16"/>
      <c r="GXS77" s="15"/>
      <c r="GXT77" s="16"/>
      <c r="GXU77" s="15"/>
      <c r="GXV77" s="16"/>
      <c r="GXW77" s="15"/>
      <c r="GXX77" s="16"/>
      <c r="GXY77" s="15"/>
      <c r="GXZ77" s="16"/>
      <c r="GYA77" s="15"/>
      <c r="GYB77" s="16"/>
      <c r="GYC77" s="15"/>
      <c r="GYD77" s="16"/>
      <c r="GYE77" s="15"/>
      <c r="GYF77" s="16"/>
      <c r="GYG77" s="15"/>
      <c r="GYH77" s="16"/>
      <c r="GYI77" s="15"/>
      <c r="GYJ77" s="16"/>
      <c r="GYK77" s="15"/>
      <c r="GYL77" s="16"/>
      <c r="GYM77" s="15"/>
      <c r="GYN77" s="16"/>
      <c r="GYO77" s="15"/>
      <c r="GYP77" s="16"/>
      <c r="GYQ77" s="15"/>
      <c r="GYR77" s="16"/>
      <c r="GYS77" s="15"/>
      <c r="GYT77" s="16"/>
      <c r="GYU77" s="15"/>
      <c r="GYV77" s="16"/>
      <c r="GYW77" s="15"/>
      <c r="GYX77" s="16"/>
      <c r="GYY77" s="15"/>
      <c r="GYZ77" s="16"/>
      <c r="GZA77" s="15"/>
      <c r="GZB77" s="16"/>
      <c r="GZC77" s="15"/>
      <c r="GZD77" s="16"/>
      <c r="GZE77" s="15"/>
      <c r="GZF77" s="16"/>
      <c r="GZG77" s="15"/>
      <c r="GZH77" s="16"/>
      <c r="GZI77" s="15"/>
      <c r="GZJ77" s="16"/>
      <c r="GZK77" s="15"/>
      <c r="GZL77" s="16"/>
      <c r="GZM77" s="15"/>
      <c r="GZN77" s="16"/>
      <c r="GZO77" s="15"/>
      <c r="GZP77" s="16"/>
      <c r="GZQ77" s="15"/>
      <c r="GZR77" s="16"/>
      <c r="GZS77" s="15"/>
      <c r="GZT77" s="16"/>
      <c r="GZU77" s="15"/>
      <c r="GZV77" s="16"/>
      <c r="GZW77" s="15"/>
      <c r="GZX77" s="16"/>
      <c r="GZY77" s="15"/>
      <c r="GZZ77" s="16"/>
      <c r="HAA77" s="15"/>
      <c r="HAB77" s="16"/>
      <c r="HAC77" s="15"/>
      <c r="HAD77" s="16"/>
      <c r="HAE77" s="15"/>
      <c r="HAF77" s="16"/>
      <c r="HAG77" s="15"/>
      <c r="HAH77" s="16"/>
      <c r="HAI77" s="15"/>
      <c r="HAJ77" s="16"/>
      <c r="HAK77" s="15"/>
      <c r="HAL77" s="16"/>
      <c r="HAM77" s="15"/>
      <c r="HAN77" s="16"/>
      <c r="HAO77" s="15"/>
      <c r="HAP77" s="16"/>
      <c r="HAQ77" s="15"/>
      <c r="HAR77" s="16"/>
      <c r="HAS77" s="15"/>
      <c r="HAT77" s="16"/>
      <c r="HAU77" s="15"/>
      <c r="HAV77" s="16"/>
      <c r="HAW77" s="15"/>
      <c r="HAX77" s="16"/>
      <c r="HAY77" s="15"/>
      <c r="HAZ77" s="16"/>
      <c r="HBA77" s="15"/>
      <c r="HBB77" s="16"/>
      <c r="HBC77" s="15"/>
      <c r="HBD77" s="16"/>
      <c r="HBE77" s="15"/>
      <c r="HBF77" s="16"/>
      <c r="HBG77" s="15"/>
      <c r="HBH77" s="16"/>
      <c r="HBI77" s="15"/>
      <c r="HBJ77" s="16"/>
      <c r="HBK77" s="15"/>
      <c r="HBL77" s="16"/>
      <c r="HBM77" s="15"/>
      <c r="HBN77" s="16"/>
      <c r="HBO77" s="15"/>
      <c r="HBP77" s="16"/>
      <c r="HBQ77" s="15"/>
      <c r="HBR77" s="16"/>
      <c r="HBS77" s="15"/>
      <c r="HBT77" s="16"/>
      <c r="HBU77" s="15"/>
      <c r="HBV77" s="16"/>
      <c r="HBW77" s="15"/>
      <c r="HBX77" s="16"/>
      <c r="HBY77" s="15"/>
      <c r="HBZ77" s="16"/>
      <c r="HCA77" s="15"/>
      <c r="HCB77" s="16"/>
      <c r="HCC77" s="15"/>
      <c r="HCD77" s="16"/>
      <c r="HCE77" s="15"/>
      <c r="HCF77" s="16"/>
      <c r="HCG77" s="15"/>
      <c r="HCH77" s="16"/>
      <c r="HCI77" s="15"/>
      <c r="HCJ77" s="16"/>
      <c r="HCK77" s="15"/>
      <c r="HCL77" s="16"/>
      <c r="HCM77" s="15"/>
      <c r="HCN77" s="16"/>
      <c r="HCO77" s="15"/>
      <c r="HCP77" s="16"/>
      <c r="HCQ77" s="15"/>
      <c r="HCR77" s="16"/>
      <c r="HCS77" s="15"/>
      <c r="HCT77" s="16"/>
      <c r="HCU77" s="15"/>
      <c r="HCV77" s="16"/>
      <c r="HCW77" s="15"/>
      <c r="HCX77" s="16"/>
      <c r="HCY77" s="15"/>
      <c r="HCZ77" s="16"/>
      <c r="HDA77" s="15"/>
      <c r="HDB77" s="16"/>
      <c r="HDC77" s="15"/>
      <c r="HDD77" s="16"/>
      <c r="HDE77" s="15"/>
      <c r="HDF77" s="16"/>
      <c r="HDG77" s="15"/>
      <c r="HDH77" s="16"/>
      <c r="HDI77" s="15"/>
      <c r="HDJ77" s="16"/>
      <c r="HDK77" s="15"/>
      <c r="HDL77" s="16"/>
      <c r="HDM77" s="15"/>
      <c r="HDN77" s="16"/>
      <c r="HDO77" s="15"/>
      <c r="HDP77" s="16"/>
      <c r="HDQ77" s="15"/>
      <c r="HDR77" s="16"/>
      <c r="HDS77" s="15"/>
      <c r="HDT77" s="16"/>
      <c r="HDU77" s="15"/>
      <c r="HDV77" s="16"/>
      <c r="HDW77" s="15"/>
      <c r="HDX77" s="16"/>
      <c r="HDY77" s="15"/>
      <c r="HDZ77" s="16"/>
      <c r="HEA77" s="15"/>
      <c r="HEB77" s="16"/>
      <c r="HEC77" s="15"/>
      <c r="HED77" s="16"/>
      <c r="HEE77" s="15"/>
      <c r="HEF77" s="16"/>
      <c r="HEG77" s="15"/>
      <c r="HEH77" s="16"/>
      <c r="HEI77" s="15"/>
      <c r="HEJ77" s="16"/>
      <c r="HEK77" s="15"/>
      <c r="HEL77" s="16"/>
      <c r="HEM77" s="15"/>
      <c r="HEN77" s="16"/>
      <c r="HEO77" s="15"/>
      <c r="HEP77" s="16"/>
      <c r="HEQ77" s="15"/>
      <c r="HER77" s="16"/>
      <c r="HES77" s="15"/>
      <c r="HET77" s="16"/>
      <c r="HEU77" s="15"/>
      <c r="HEV77" s="16"/>
      <c r="HEW77" s="15"/>
      <c r="HEX77" s="16"/>
      <c r="HEY77" s="15"/>
      <c r="HEZ77" s="16"/>
      <c r="HFA77" s="15"/>
      <c r="HFB77" s="16"/>
      <c r="HFC77" s="15"/>
      <c r="HFD77" s="16"/>
      <c r="HFE77" s="15"/>
      <c r="HFF77" s="16"/>
      <c r="HFG77" s="15"/>
      <c r="HFH77" s="16"/>
      <c r="HFI77" s="15"/>
      <c r="HFJ77" s="16"/>
      <c r="HFK77" s="15"/>
      <c r="HFL77" s="16"/>
      <c r="HFM77" s="15"/>
      <c r="HFN77" s="16"/>
      <c r="HFO77" s="15"/>
      <c r="HFP77" s="16"/>
      <c r="HFQ77" s="15"/>
      <c r="HFR77" s="16"/>
      <c r="HFS77" s="15"/>
      <c r="HFT77" s="16"/>
      <c r="HFU77" s="15"/>
      <c r="HFV77" s="16"/>
      <c r="HFW77" s="15"/>
      <c r="HFX77" s="16"/>
      <c r="HFY77" s="15"/>
      <c r="HFZ77" s="16"/>
      <c r="HGA77" s="15"/>
      <c r="HGB77" s="16"/>
      <c r="HGC77" s="15"/>
      <c r="HGD77" s="16"/>
      <c r="HGE77" s="15"/>
      <c r="HGF77" s="16"/>
      <c r="HGG77" s="15"/>
      <c r="HGH77" s="16"/>
      <c r="HGI77" s="15"/>
      <c r="HGJ77" s="16"/>
      <c r="HGK77" s="15"/>
      <c r="HGL77" s="16"/>
      <c r="HGM77" s="15"/>
      <c r="HGN77" s="16"/>
      <c r="HGO77" s="15"/>
      <c r="HGP77" s="16"/>
      <c r="HGQ77" s="15"/>
      <c r="HGR77" s="16"/>
      <c r="HGS77" s="15"/>
      <c r="HGT77" s="16"/>
      <c r="HGU77" s="15"/>
      <c r="HGV77" s="16"/>
      <c r="HGW77" s="15"/>
      <c r="HGX77" s="16"/>
      <c r="HGY77" s="15"/>
      <c r="HGZ77" s="16"/>
      <c r="HHA77" s="15"/>
      <c r="HHB77" s="16"/>
      <c r="HHC77" s="15"/>
      <c r="HHD77" s="16"/>
      <c r="HHE77" s="15"/>
      <c r="HHF77" s="16"/>
      <c r="HHG77" s="15"/>
      <c r="HHH77" s="16"/>
      <c r="HHI77" s="15"/>
      <c r="HHJ77" s="16"/>
      <c r="HHK77" s="15"/>
      <c r="HHL77" s="16"/>
      <c r="HHM77" s="15"/>
      <c r="HHN77" s="16"/>
      <c r="HHO77" s="15"/>
      <c r="HHP77" s="16"/>
      <c r="HHQ77" s="15"/>
      <c r="HHR77" s="16"/>
      <c r="HHS77" s="15"/>
      <c r="HHT77" s="16"/>
      <c r="HHU77" s="15"/>
      <c r="HHV77" s="16"/>
      <c r="HHW77" s="15"/>
      <c r="HHX77" s="16"/>
      <c r="HHY77" s="15"/>
      <c r="HHZ77" s="16"/>
      <c r="HIA77" s="15"/>
      <c r="HIB77" s="16"/>
      <c r="HIC77" s="15"/>
      <c r="HID77" s="16"/>
      <c r="HIE77" s="15"/>
      <c r="HIF77" s="16"/>
      <c r="HIG77" s="15"/>
      <c r="HIH77" s="16"/>
      <c r="HII77" s="15"/>
      <c r="HIJ77" s="16"/>
      <c r="HIK77" s="15"/>
      <c r="HIL77" s="16"/>
      <c r="HIM77" s="15"/>
      <c r="HIN77" s="16"/>
      <c r="HIO77" s="15"/>
      <c r="HIP77" s="16"/>
      <c r="HIQ77" s="15"/>
      <c r="HIR77" s="16"/>
      <c r="HIS77" s="15"/>
      <c r="HIT77" s="16"/>
      <c r="HIU77" s="15"/>
      <c r="HIV77" s="16"/>
      <c r="HIW77" s="15"/>
      <c r="HIX77" s="16"/>
      <c r="HIY77" s="15"/>
      <c r="HIZ77" s="16"/>
      <c r="HJA77" s="15"/>
      <c r="HJB77" s="16"/>
      <c r="HJC77" s="15"/>
      <c r="HJD77" s="16"/>
      <c r="HJE77" s="15"/>
      <c r="HJF77" s="16"/>
      <c r="HJG77" s="15"/>
      <c r="HJH77" s="16"/>
      <c r="HJI77" s="15"/>
      <c r="HJJ77" s="16"/>
      <c r="HJK77" s="15"/>
      <c r="HJL77" s="16"/>
      <c r="HJM77" s="15"/>
      <c r="HJN77" s="16"/>
      <c r="HJO77" s="15"/>
      <c r="HJP77" s="16"/>
      <c r="HJQ77" s="15"/>
      <c r="HJR77" s="16"/>
      <c r="HJS77" s="15"/>
      <c r="HJT77" s="16"/>
      <c r="HJU77" s="15"/>
      <c r="HJV77" s="16"/>
      <c r="HJW77" s="15"/>
      <c r="HJX77" s="16"/>
      <c r="HJY77" s="15"/>
      <c r="HJZ77" s="16"/>
      <c r="HKA77" s="15"/>
      <c r="HKB77" s="16"/>
      <c r="HKC77" s="15"/>
      <c r="HKD77" s="16"/>
      <c r="HKE77" s="15"/>
      <c r="HKF77" s="16"/>
      <c r="HKG77" s="15"/>
      <c r="HKH77" s="16"/>
      <c r="HKI77" s="15"/>
      <c r="HKJ77" s="16"/>
      <c r="HKK77" s="15"/>
      <c r="HKL77" s="16"/>
      <c r="HKM77" s="15"/>
      <c r="HKN77" s="16"/>
      <c r="HKO77" s="15"/>
      <c r="HKP77" s="16"/>
      <c r="HKQ77" s="15"/>
      <c r="HKR77" s="16"/>
      <c r="HKS77" s="15"/>
      <c r="HKT77" s="16"/>
      <c r="HKU77" s="15"/>
      <c r="HKV77" s="16"/>
      <c r="HKW77" s="15"/>
      <c r="HKX77" s="16"/>
      <c r="HKY77" s="15"/>
      <c r="HKZ77" s="16"/>
      <c r="HLA77" s="15"/>
      <c r="HLB77" s="16"/>
      <c r="HLC77" s="15"/>
      <c r="HLD77" s="16"/>
      <c r="HLE77" s="15"/>
      <c r="HLF77" s="16"/>
      <c r="HLG77" s="15"/>
      <c r="HLH77" s="16"/>
      <c r="HLI77" s="15"/>
      <c r="HLJ77" s="16"/>
      <c r="HLK77" s="15"/>
      <c r="HLL77" s="16"/>
      <c r="HLM77" s="15"/>
      <c r="HLN77" s="16"/>
      <c r="HLO77" s="15"/>
      <c r="HLP77" s="16"/>
      <c r="HLQ77" s="15"/>
      <c r="HLR77" s="16"/>
      <c r="HLS77" s="15"/>
      <c r="HLT77" s="16"/>
      <c r="HLU77" s="15"/>
      <c r="HLV77" s="16"/>
      <c r="HLW77" s="15"/>
      <c r="HLX77" s="16"/>
      <c r="HLY77" s="15"/>
      <c r="HLZ77" s="16"/>
      <c r="HMA77" s="15"/>
      <c r="HMB77" s="16"/>
      <c r="HMC77" s="15"/>
      <c r="HMD77" s="16"/>
      <c r="HME77" s="15"/>
      <c r="HMF77" s="16"/>
      <c r="HMG77" s="15"/>
      <c r="HMH77" s="16"/>
      <c r="HMI77" s="15"/>
      <c r="HMJ77" s="16"/>
      <c r="HMK77" s="15"/>
      <c r="HML77" s="16"/>
      <c r="HMM77" s="15"/>
      <c r="HMN77" s="16"/>
      <c r="HMO77" s="15"/>
      <c r="HMP77" s="16"/>
      <c r="HMQ77" s="15"/>
      <c r="HMR77" s="16"/>
      <c r="HMS77" s="15"/>
      <c r="HMT77" s="16"/>
      <c r="HMU77" s="15"/>
      <c r="HMV77" s="16"/>
      <c r="HMW77" s="15"/>
      <c r="HMX77" s="16"/>
      <c r="HMY77" s="15"/>
      <c r="HMZ77" s="16"/>
      <c r="HNA77" s="15"/>
      <c r="HNB77" s="16"/>
      <c r="HNC77" s="15"/>
      <c r="HND77" s="16"/>
      <c r="HNE77" s="15"/>
      <c r="HNF77" s="16"/>
      <c r="HNG77" s="15"/>
      <c r="HNH77" s="16"/>
      <c r="HNI77" s="15"/>
      <c r="HNJ77" s="16"/>
      <c r="HNK77" s="15"/>
      <c r="HNL77" s="16"/>
      <c r="HNM77" s="15"/>
      <c r="HNN77" s="16"/>
      <c r="HNO77" s="15"/>
      <c r="HNP77" s="16"/>
      <c r="HNQ77" s="15"/>
      <c r="HNR77" s="16"/>
      <c r="HNS77" s="15"/>
      <c r="HNT77" s="16"/>
      <c r="HNU77" s="15"/>
      <c r="HNV77" s="16"/>
      <c r="HNW77" s="15"/>
      <c r="HNX77" s="16"/>
      <c r="HNY77" s="15"/>
      <c r="HNZ77" s="16"/>
      <c r="HOA77" s="15"/>
      <c r="HOB77" s="16"/>
      <c r="HOC77" s="15"/>
      <c r="HOD77" s="16"/>
      <c r="HOE77" s="15"/>
      <c r="HOF77" s="16"/>
      <c r="HOG77" s="15"/>
      <c r="HOH77" s="16"/>
      <c r="HOI77" s="15"/>
      <c r="HOJ77" s="16"/>
      <c r="HOK77" s="15"/>
      <c r="HOL77" s="16"/>
      <c r="HOM77" s="15"/>
      <c r="HON77" s="16"/>
      <c r="HOO77" s="15"/>
      <c r="HOP77" s="16"/>
      <c r="HOQ77" s="15"/>
      <c r="HOR77" s="16"/>
      <c r="HOS77" s="15"/>
      <c r="HOT77" s="16"/>
      <c r="HOU77" s="15"/>
      <c r="HOV77" s="16"/>
      <c r="HOW77" s="15"/>
      <c r="HOX77" s="16"/>
      <c r="HOY77" s="15"/>
      <c r="HOZ77" s="16"/>
      <c r="HPA77" s="15"/>
      <c r="HPB77" s="16"/>
      <c r="HPC77" s="15"/>
      <c r="HPD77" s="16"/>
      <c r="HPE77" s="15"/>
      <c r="HPF77" s="16"/>
      <c r="HPG77" s="15"/>
      <c r="HPH77" s="16"/>
      <c r="HPI77" s="15"/>
      <c r="HPJ77" s="16"/>
      <c r="HPK77" s="15"/>
      <c r="HPL77" s="16"/>
      <c r="HPM77" s="15"/>
      <c r="HPN77" s="16"/>
      <c r="HPO77" s="15"/>
      <c r="HPP77" s="16"/>
      <c r="HPQ77" s="15"/>
      <c r="HPR77" s="16"/>
      <c r="HPS77" s="15"/>
      <c r="HPT77" s="16"/>
      <c r="HPU77" s="15"/>
      <c r="HPV77" s="16"/>
      <c r="HPW77" s="15"/>
      <c r="HPX77" s="16"/>
      <c r="HPY77" s="15"/>
      <c r="HPZ77" s="16"/>
      <c r="HQA77" s="15"/>
      <c r="HQB77" s="16"/>
      <c r="HQC77" s="15"/>
      <c r="HQD77" s="16"/>
      <c r="HQE77" s="15"/>
      <c r="HQF77" s="16"/>
      <c r="HQG77" s="15"/>
      <c r="HQH77" s="16"/>
      <c r="HQI77" s="15"/>
      <c r="HQJ77" s="16"/>
      <c r="HQK77" s="15"/>
      <c r="HQL77" s="16"/>
      <c r="HQM77" s="15"/>
      <c r="HQN77" s="16"/>
      <c r="HQO77" s="15"/>
      <c r="HQP77" s="16"/>
      <c r="HQQ77" s="15"/>
      <c r="HQR77" s="16"/>
      <c r="HQS77" s="15"/>
      <c r="HQT77" s="16"/>
      <c r="HQU77" s="15"/>
      <c r="HQV77" s="16"/>
      <c r="HQW77" s="15"/>
      <c r="HQX77" s="16"/>
      <c r="HQY77" s="15"/>
      <c r="HQZ77" s="16"/>
      <c r="HRA77" s="15"/>
      <c r="HRB77" s="16"/>
      <c r="HRC77" s="15"/>
      <c r="HRD77" s="16"/>
      <c r="HRE77" s="15"/>
      <c r="HRF77" s="16"/>
      <c r="HRG77" s="15"/>
      <c r="HRH77" s="16"/>
      <c r="HRI77" s="15"/>
      <c r="HRJ77" s="16"/>
      <c r="HRK77" s="15"/>
      <c r="HRL77" s="16"/>
      <c r="HRM77" s="15"/>
      <c r="HRN77" s="16"/>
      <c r="HRO77" s="15"/>
      <c r="HRP77" s="16"/>
      <c r="HRQ77" s="15"/>
      <c r="HRR77" s="16"/>
      <c r="HRS77" s="15"/>
      <c r="HRT77" s="16"/>
      <c r="HRU77" s="15"/>
      <c r="HRV77" s="16"/>
      <c r="HRW77" s="15"/>
      <c r="HRX77" s="16"/>
      <c r="HRY77" s="15"/>
      <c r="HRZ77" s="16"/>
      <c r="HSA77" s="15"/>
      <c r="HSB77" s="16"/>
      <c r="HSC77" s="15"/>
      <c r="HSD77" s="16"/>
      <c r="HSE77" s="15"/>
      <c r="HSF77" s="16"/>
      <c r="HSG77" s="15"/>
      <c r="HSH77" s="16"/>
      <c r="HSI77" s="15"/>
      <c r="HSJ77" s="16"/>
      <c r="HSK77" s="15"/>
      <c r="HSL77" s="16"/>
      <c r="HSM77" s="15"/>
      <c r="HSN77" s="16"/>
      <c r="HSO77" s="15"/>
      <c r="HSP77" s="16"/>
      <c r="HSQ77" s="15"/>
      <c r="HSR77" s="16"/>
      <c r="HSS77" s="15"/>
      <c r="HST77" s="16"/>
      <c r="HSU77" s="15"/>
      <c r="HSV77" s="16"/>
      <c r="HSW77" s="15"/>
      <c r="HSX77" s="16"/>
      <c r="HSY77" s="15"/>
      <c r="HSZ77" s="16"/>
      <c r="HTA77" s="15"/>
      <c r="HTB77" s="16"/>
      <c r="HTC77" s="15"/>
      <c r="HTD77" s="16"/>
      <c r="HTE77" s="15"/>
      <c r="HTF77" s="16"/>
      <c r="HTG77" s="15"/>
      <c r="HTH77" s="16"/>
      <c r="HTI77" s="15"/>
      <c r="HTJ77" s="16"/>
      <c r="HTK77" s="15"/>
      <c r="HTL77" s="16"/>
      <c r="HTM77" s="15"/>
      <c r="HTN77" s="16"/>
      <c r="HTO77" s="15"/>
      <c r="HTP77" s="16"/>
      <c r="HTQ77" s="15"/>
      <c r="HTR77" s="16"/>
      <c r="HTS77" s="15"/>
      <c r="HTT77" s="16"/>
      <c r="HTU77" s="15"/>
      <c r="HTV77" s="16"/>
      <c r="HTW77" s="15"/>
      <c r="HTX77" s="16"/>
      <c r="HTY77" s="15"/>
      <c r="HTZ77" s="16"/>
      <c r="HUA77" s="15"/>
      <c r="HUB77" s="16"/>
      <c r="HUC77" s="15"/>
      <c r="HUD77" s="16"/>
      <c r="HUE77" s="15"/>
      <c r="HUF77" s="16"/>
      <c r="HUG77" s="15"/>
      <c r="HUH77" s="16"/>
      <c r="HUI77" s="15"/>
      <c r="HUJ77" s="16"/>
      <c r="HUK77" s="15"/>
      <c r="HUL77" s="16"/>
      <c r="HUM77" s="15"/>
      <c r="HUN77" s="16"/>
      <c r="HUO77" s="15"/>
      <c r="HUP77" s="16"/>
      <c r="HUQ77" s="15"/>
      <c r="HUR77" s="16"/>
      <c r="HUS77" s="15"/>
      <c r="HUT77" s="16"/>
      <c r="HUU77" s="15"/>
      <c r="HUV77" s="16"/>
      <c r="HUW77" s="15"/>
      <c r="HUX77" s="16"/>
      <c r="HUY77" s="15"/>
      <c r="HUZ77" s="16"/>
      <c r="HVA77" s="15"/>
      <c r="HVB77" s="16"/>
      <c r="HVC77" s="15"/>
      <c r="HVD77" s="16"/>
      <c r="HVE77" s="15"/>
      <c r="HVF77" s="16"/>
      <c r="HVG77" s="15"/>
      <c r="HVH77" s="16"/>
      <c r="HVI77" s="15"/>
      <c r="HVJ77" s="16"/>
      <c r="HVK77" s="15"/>
      <c r="HVL77" s="16"/>
      <c r="HVM77" s="15"/>
      <c r="HVN77" s="16"/>
      <c r="HVO77" s="15"/>
      <c r="HVP77" s="16"/>
      <c r="HVQ77" s="15"/>
      <c r="HVR77" s="16"/>
      <c r="HVS77" s="15"/>
      <c r="HVT77" s="16"/>
      <c r="HVU77" s="15"/>
      <c r="HVV77" s="16"/>
      <c r="HVW77" s="15"/>
      <c r="HVX77" s="16"/>
      <c r="HVY77" s="15"/>
      <c r="HVZ77" s="16"/>
      <c r="HWA77" s="15"/>
      <c r="HWB77" s="16"/>
      <c r="HWC77" s="15"/>
      <c r="HWD77" s="16"/>
      <c r="HWE77" s="15"/>
      <c r="HWF77" s="16"/>
      <c r="HWG77" s="15"/>
      <c r="HWH77" s="16"/>
      <c r="HWI77" s="15"/>
      <c r="HWJ77" s="16"/>
      <c r="HWK77" s="15"/>
      <c r="HWL77" s="16"/>
      <c r="HWM77" s="15"/>
      <c r="HWN77" s="16"/>
      <c r="HWO77" s="15"/>
      <c r="HWP77" s="16"/>
      <c r="HWQ77" s="15"/>
      <c r="HWR77" s="16"/>
      <c r="HWS77" s="15"/>
      <c r="HWT77" s="16"/>
      <c r="HWU77" s="15"/>
      <c r="HWV77" s="16"/>
      <c r="HWW77" s="15"/>
      <c r="HWX77" s="16"/>
      <c r="HWY77" s="15"/>
      <c r="HWZ77" s="16"/>
      <c r="HXA77" s="15"/>
      <c r="HXB77" s="16"/>
      <c r="HXC77" s="15"/>
      <c r="HXD77" s="16"/>
      <c r="HXE77" s="15"/>
      <c r="HXF77" s="16"/>
      <c r="HXG77" s="15"/>
      <c r="HXH77" s="16"/>
      <c r="HXI77" s="15"/>
      <c r="HXJ77" s="16"/>
      <c r="HXK77" s="15"/>
      <c r="HXL77" s="16"/>
      <c r="HXM77" s="15"/>
      <c r="HXN77" s="16"/>
      <c r="HXO77" s="15"/>
      <c r="HXP77" s="16"/>
      <c r="HXQ77" s="15"/>
      <c r="HXR77" s="16"/>
      <c r="HXS77" s="15"/>
      <c r="HXT77" s="16"/>
      <c r="HXU77" s="15"/>
      <c r="HXV77" s="16"/>
      <c r="HXW77" s="15"/>
      <c r="HXX77" s="16"/>
      <c r="HXY77" s="15"/>
      <c r="HXZ77" s="16"/>
      <c r="HYA77" s="15"/>
      <c r="HYB77" s="16"/>
      <c r="HYC77" s="15"/>
      <c r="HYD77" s="16"/>
      <c r="HYE77" s="15"/>
      <c r="HYF77" s="16"/>
      <c r="HYG77" s="15"/>
      <c r="HYH77" s="16"/>
      <c r="HYI77" s="15"/>
      <c r="HYJ77" s="16"/>
      <c r="HYK77" s="15"/>
      <c r="HYL77" s="16"/>
      <c r="HYM77" s="15"/>
      <c r="HYN77" s="16"/>
      <c r="HYO77" s="15"/>
      <c r="HYP77" s="16"/>
      <c r="HYQ77" s="15"/>
      <c r="HYR77" s="16"/>
      <c r="HYS77" s="15"/>
      <c r="HYT77" s="16"/>
      <c r="HYU77" s="15"/>
      <c r="HYV77" s="16"/>
      <c r="HYW77" s="15"/>
      <c r="HYX77" s="16"/>
      <c r="HYY77" s="15"/>
      <c r="HYZ77" s="16"/>
      <c r="HZA77" s="15"/>
      <c r="HZB77" s="16"/>
      <c r="HZC77" s="15"/>
      <c r="HZD77" s="16"/>
      <c r="HZE77" s="15"/>
      <c r="HZF77" s="16"/>
      <c r="HZG77" s="15"/>
      <c r="HZH77" s="16"/>
      <c r="HZI77" s="15"/>
      <c r="HZJ77" s="16"/>
      <c r="HZK77" s="15"/>
      <c r="HZL77" s="16"/>
      <c r="HZM77" s="15"/>
      <c r="HZN77" s="16"/>
      <c r="HZO77" s="15"/>
      <c r="HZP77" s="16"/>
      <c r="HZQ77" s="15"/>
      <c r="HZR77" s="16"/>
      <c r="HZS77" s="15"/>
      <c r="HZT77" s="16"/>
      <c r="HZU77" s="15"/>
      <c r="HZV77" s="16"/>
      <c r="HZW77" s="15"/>
      <c r="HZX77" s="16"/>
      <c r="HZY77" s="15"/>
      <c r="HZZ77" s="16"/>
      <c r="IAA77" s="15"/>
      <c r="IAB77" s="16"/>
      <c r="IAC77" s="15"/>
      <c r="IAD77" s="16"/>
      <c r="IAE77" s="15"/>
      <c r="IAF77" s="16"/>
      <c r="IAG77" s="15"/>
      <c r="IAH77" s="16"/>
      <c r="IAI77" s="15"/>
      <c r="IAJ77" s="16"/>
      <c r="IAK77" s="15"/>
      <c r="IAL77" s="16"/>
      <c r="IAM77" s="15"/>
      <c r="IAN77" s="16"/>
      <c r="IAO77" s="15"/>
      <c r="IAP77" s="16"/>
      <c r="IAQ77" s="15"/>
      <c r="IAR77" s="16"/>
      <c r="IAS77" s="15"/>
      <c r="IAT77" s="16"/>
      <c r="IAU77" s="15"/>
      <c r="IAV77" s="16"/>
      <c r="IAW77" s="15"/>
      <c r="IAX77" s="16"/>
      <c r="IAY77" s="15"/>
      <c r="IAZ77" s="16"/>
      <c r="IBA77" s="15"/>
      <c r="IBB77" s="16"/>
      <c r="IBC77" s="15"/>
      <c r="IBD77" s="16"/>
      <c r="IBE77" s="15"/>
      <c r="IBF77" s="16"/>
      <c r="IBG77" s="15"/>
      <c r="IBH77" s="16"/>
      <c r="IBI77" s="15"/>
      <c r="IBJ77" s="16"/>
      <c r="IBK77" s="15"/>
      <c r="IBL77" s="16"/>
      <c r="IBM77" s="15"/>
      <c r="IBN77" s="16"/>
      <c r="IBO77" s="15"/>
      <c r="IBP77" s="16"/>
      <c r="IBQ77" s="15"/>
      <c r="IBR77" s="16"/>
      <c r="IBS77" s="15"/>
      <c r="IBT77" s="16"/>
      <c r="IBU77" s="15"/>
      <c r="IBV77" s="16"/>
      <c r="IBW77" s="15"/>
      <c r="IBX77" s="16"/>
      <c r="IBY77" s="15"/>
      <c r="IBZ77" s="16"/>
      <c r="ICA77" s="15"/>
      <c r="ICB77" s="16"/>
      <c r="ICC77" s="15"/>
      <c r="ICD77" s="16"/>
      <c r="ICE77" s="15"/>
      <c r="ICF77" s="16"/>
      <c r="ICG77" s="15"/>
      <c r="ICH77" s="16"/>
      <c r="ICI77" s="15"/>
      <c r="ICJ77" s="16"/>
      <c r="ICK77" s="15"/>
      <c r="ICL77" s="16"/>
      <c r="ICM77" s="15"/>
      <c r="ICN77" s="16"/>
      <c r="ICO77" s="15"/>
      <c r="ICP77" s="16"/>
      <c r="ICQ77" s="15"/>
      <c r="ICR77" s="16"/>
      <c r="ICS77" s="15"/>
      <c r="ICT77" s="16"/>
      <c r="ICU77" s="15"/>
      <c r="ICV77" s="16"/>
      <c r="ICW77" s="15"/>
      <c r="ICX77" s="16"/>
      <c r="ICY77" s="15"/>
      <c r="ICZ77" s="16"/>
      <c r="IDA77" s="15"/>
      <c r="IDB77" s="16"/>
      <c r="IDC77" s="15"/>
      <c r="IDD77" s="16"/>
      <c r="IDE77" s="15"/>
      <c r="IDF77" s="16"/>
      <c r="IDG77" s="15"/>
      <c r="IDH77" s="16"/>
      <c r="IDI77" s="15"/>
      <c r="IDJ77" s="16"/>
      <c r="IDK77" s="15"/>
      <c r="IDL77" s="16"/>
      <c r="IDM77" s="15"/>
      <c r="IDN77" s="16"/>
      <c r="IDO77" s="15"/>
      <c r="IDP77" s="16"/>
      <c r="IDQ77" s="15"/>
      <c r="IDR77" s="16"/>
      <c r="IDS77" s="15"/>
      <c r="IDT77" s="16"/>
      <c r="IDU77" s="15"/>
      <c r="IDV77" s="16"/>
      <c r="IDW77" s="15"/>
      <c r="IDX77" s="16"/>
      <c r="IDY77" s="15"/>
      <c r="IDZ77" s="16"/>
      <c r="IEA77" s="15"/>
      <c r="IEB77" s="16"/>
      <c r="IEC77" s="15"/>
      <c r="IED77" s="16"/>
      <c r="IEE77" s="15"/>
      <c r="IEF77" s="16"/>
      <c r="IEG77" s="15"/>
      <c r="IEH77" s="16"/>
      <c r="IEI77" s="15"/>
      <c r="IEJ77" s="16"/>
      <c r="IEK77" s="15"/>
      <c r="IEL77" s="16"/>
      <c r="IEM77" s="15"/>
      <c r="IEN77" s="16"/>
      <c r="IEO77" s="15"/>
      <c r="IEP77" s="16"/>
      <c r="IEQ77" s="15"/>
      <c r="IER77" s="16"/>
      <c r="IES77" s="15"/>
      <c r="IET77" s="16"/>
      <c r="IEU77" s="15"/>
      <c r="IEV77" s="16"/>
      <c r="IEW77" s="15"/>
      <c r="IEX77" s="16"/>
      <c r="IEY77" s="15"/>
      <c r="IEZ77" s="16"/>
      <c r="IFA77" s="15"/>
      <c r="IFB77" s="16"/>
      <c r="IFC77" s="15"/>
      <c r="IFD77" s="16"/>
      <c r="IFE77" s="15"/>
      <c r="IFF77" s="16"/>
      <c r="IFG77" s="15"/>
      <c r="IFH77" s="16"/>
      <c r="IFI77" s="15"/>
      <c r="IFJ77" s="16"/>
      <c r="IFK77" s="15"/>
      <c r="IFL77" s="16"/>
      <c r="IFM77" s="15"/>
      <c r="IFN77" s="16"/>
      <c r="IFO77" s="15"/>
      <c r="IFP77" s="16"/>
      <c r="IFQ77" s="15"/>
      <c r="IFR77" s="16"/>
      <c r="IFS77" s="15"/>
      <c r="IFT77" s="16"/>
      <c r="IFU77" s="15"/>
      <c r="IFV77" s="16"/>
      <c r="IFW77" s="15"/>
      <c r="IFX77" s="16"/>
      <c r="IFY77" s="15"/>
      <c r="IFZ77" s="16"/>
      <c r="IGA77" s="15"/>
      <c r="IGB77" s="16"/>
      <c r="IGC77" s="15"/>
      <c r="IGD77" s="16"/>
      <c r="IGE77" s="15"/>
      <c r="IGF77" s="16"/>
      <c r="IGG77" s="15"/>
      <c r="IGH77" s="16"/>
      <c r="IGI77" s="15"/>
      <c r="IGJ77" s="16"/>
      <c r="IGK77" s="15"/>
      <c r="IGL77" s="16"/>
      <c r="IGM77" s="15"/>
      <c r="IGN77" s="16"/>
      <c r="IGO77" s="15"/>
      <c r="IGP77" s="16"/>
      <c r="IGQ77" s="15"/>
      <c r="IGR77" s="16"/>
      <c r="IGS77" s="15"/>
      <c r="IGT77" s="16"/>
      <c r="IGU77" s="15"/>
      <c r="IGV77" s="16"/>
      <c r="IGW77" s="15"/>
      <c r="IGX77" s="16"/>
      <c r="IGY77" s="15"/>
      <c r="IGZ77" s="16"/>
      <c r="IHA77" s="15"/>
      <c r="IHB77" s="16"/>
      <c r="IHC77" s="15"/>
      <c r="IHD77" s="16"/>
      <c r="IHE77" s="15"/>
      <c r="IHF77" s="16"/>
      <c r="IHG77" s="15"/>
      <c r="IHH77" s="16"/>
      <c r="IHI77" s="15"/>
      <c r="IHJ77" s="16"/>
      <c r="IHK77" s="15"/>
      <c r="IHL77" s="16"/>
      <c r="IHM77" s="15"/>
      <c r="IHN77" s="16"/>
      <c r="IHO77" s="15"/>
      <c r="IHP77" s="16"/>
      <c r="IHQ77" s="15"/>
      <c r="IHR77" s="16"/>
      <c r="IHS77" s="15"/>
      <c r="IHT77" s="16"/>
      <c r="IHU77" s="15"/>
      <c r="IHV77" s="16"/>
      <c r="IHW77" s="15"/>
      <c r="IHX77" s="16"/>
      <c r="IHY77" s="15"/>
      <c r="IHZ77" s="16"/>
      <c r="IIA77" s="15"/>
      <c r="IIB77" s="16"/>
      <c r="IIC77" s="15"/>
      <c r="IID77" s="16"/>
      <c r="IIE77" s="15"/>
      <c r="IIF77" s="16"/>
      <c r="IIG77" s="15"/>
      <c r="IIH77" s="16"/>
      <c r="III77" s="15"/>
      <c r="IIJ77" s="16"/>
      <c r="IIK77" s="15"/>
      <c r="IIL77" s="16"/>
      <c r="IIM77" s="15"/>
      <c r="IIN77" s="16"/>
      <c r="IIO77" s="15"/>
      <c r="IIP77" s="16"/>
      <c r="IIQ77" s="15"/>
      <c r="IIR77" s="16"/>
      <c r="IIS77" s="15"/>
      <c r="IIT77" s="16"/>
      <c r="IIU77" s="15"/>
      <c r="IIV77" s="16"/>
      <c r="IIW77" s="15"/>
      <c r="IIX77" s="16"/>
      <c r="IIY77" s="15"/>
      <c r="IIZ77" s="16"/>
      <c r="IJA77" s="15"/>
      <c r="IJB77" s="16"/>
      <c r="IJC77" s="15"/>
      <c r="IJD77" s="16"/>
      <c r="IJE77" s="15"/>
      <c r="IJF77" s="16"/>
      <c r="IJG77" s="15"/>
      <c r="IJH77" s="16"/>
      <c r="IJI77" s="15"/>
      <c r="IJJ77" s="16"/>
      <c r="IJK77" s="15"/>
      <c r="IJL77" s="16"/>
      <c r="IJM77" s="15"/>
      <c r="IJN77" s="16"/>
      <c r="IJO77" s="15"/>
      <c r="IJP77" s="16"/>
      <c r="IJQ77" s="15"/>
      <c r="IJR77" s="16"/>
      <c r="IJS77" s="15"/>
      <c r="IJT77" s="16"/>
      <c r="IJU77" s="15"/>
      <c r="IJV77" s="16"/>
      <c r="IJW77" s="15"/>
      <c r="IJX77" s="16"/>
      <c r="IJY77" s="15"/>
      <c r="IJZ77" s="16"/>
      <c r="IKA77" s="15"/>
      <c r="IKB77" s="16"/>
      <c r="IKC77" s="15"/>
      <c r="IKD77" s="16"/>
      <c r="IKE77" s="15"/>
      <c r="IKF77" s="16"/>
      <c r="IKG77" s="15"/>
      <c r="IKH77" s="16"/>
      <c r="IKI77" s="15"/>
      <c r="IKJ77" s="16"/>
      <c r="IKK77" s="15"/>
      <c r="IKL77" s="16"/>
      <c r="IKM77" s="15"/>
      <c r="IKN77" s="16"/>
      <c r="IKO77" s="15"/>
      <c r="IKP77" s="16"/>
      <c r="IKQ77" s="15"/>
      <c r="IKR77" s="16"/>
      <c r="IKS77" s="15"/>
      <c r="IKT77" s="16"/>
      <c r="IKU77" s="15"/>
      <c r="IKV77" s="16"/>
      <c r="IKW77" s="15"/>
      <c r="IKX77" s="16"/>
      <c r="IKY77" s="15"/>
      <c r="IKZ77" s="16"/>
      <c r="ILA77" s="15"/>
      <c r="ILB77" s="16"/>
      <c r="ILC77" s="15"/>
      <c r="ILD77" s="16"/>
      <c r="ILE77" s="15"/>
      <c r="ILF77" s="16"/>
      <c r="ILG77" s="15"/>
      <c r="ILH77" s="16"/>
      <c r="ILI77" s="15"/>
      <c r="ILJ77" s="16"/>
      <c r="ILK77" s="15"/>
      <c r="ILL77" s="16"/>
      <c r="ILM77" s="15"/>
      <c r="ILN77" s="16"/>
      <c r="ILO77" s="15"/>
      <c r="ILP77" s="16"/>
      <c r="ILQ77" s="15"/>
      <c r="ILR77" s="16"/>
      <c r="ILS77" s="15"/>
      <c r="ILT77" s="16"/>
      <c r="ILU77" s="15"/>
      <c r="ILV77" s="16"/>
      <c r="ILW77" s="15"/>
      <c r="ILX77" s="16"/>
      <c r="ILY77" s="15"/>
      <c r="ILZ77" s="16"/>
      <c r="IMA77" s="15"/>
      <c r="IMB77" s="16"/>
      <c r="IMC77" s="15"/>
      <c r="IMD77" s="16"/>
      <c r="IME77" s="15"/>
      <c r="IMF77" s="16"/>
      <c r="IMG77" s="15"/>
      <c r="IMH77" s="16"/>
      <c r="IMI77" s="15"/>
      <c r="IMJ77" s="16"/>
      <c r="IMK77" s="15"/>
      <c r="IML77" s="16"/>
      <c r="IMM77" s="15"/>
      <c r="IMN77" s="16"/>
      <c r="IMO77" s="15"/>
      <c r="IMP77" s="16"/>
      <c r="IMQ77" s="15"/>
      <c r="IMR77" s="16"/>
      <c r="IMS77" s="15"/>
      <c r="IMT77" s="16"/>
      <c r="IMU77" s="15"/>
      <c r="IMV77" s="16"/>
      <c r="IMW77" s="15"/>
      <c r="IMX77" s="16"/>
      <c r="IMY77" s="15"/>
      <c r="IMZ77" s="16"/>
      <c r="INA77" s="15"/>
      <c r="INB77" s="16"/>
      <c r="INC77" s="15"/>
      <c r="IND77" s="16"/>
      <c r="INE77" s="15"/>
      <c r="INF77" s="16"/>
      <c r="ING77" s="15"/>
      <c r="INH77" s="16"/>
      <c r="INI77" s="15"/>
      <c r="INJ77" s="16"/>
      <c r="INK77" s="15"/>
      <c r="INL77" s="16"/>
      <c r="INM77" s="15"/>
      <c r="INN77" s="16"/>
      <c r="INO77" s="15"/>
      <c r="INP77" s="16"/>
      <c r="INQ77" s="15"/>
      <c r="INR77" s="16"/>
      <c r="INS77" s="15"/>
      <c r="INT77" s="16"/>
      <c r="INU77" s="15"/>
      <c r="INV77" s="16"/>
      <c r="INW77" s="15"/>
      <c r="INX77" s="16"/>
      <c r="INY77" s="15"/>
      <c r="INZ77" s="16"/>
      <c r="IOA77" s="15"/>
      <c r="IOB77" s="16"/>
      <c r="IOC77" s="15"/>
      <c r="IOD77" s="16"/>
      <c r="IOE77" s="15"/>
      <c r="IOF77" s="16"/>
      <c r="IOG77" s="15"/>
      <c r="IOH77" s="16"/>
      <c r="IOI77" s="15"/>
      <c r="IOJ77" s="16"/>
      <c r="IOK77" s="15"/>
      <c r="IOL77" s="16"/>
      <c r="IOM77" s="15"/>
      <c r="ION77" s="16"/>
      <c r="IOO77" s="15"/>
      <c r="IOP77" s="16"/>
      <c r="IOQ77" s="15"/>
      <c r="IOR77" s="16"/>
      <c r="IOS77" s="15"/>
      <c r="IOT77" s="16"/>
      <c r="IOU77" s="15"/>
      <c r="IOV77" s="16"/>
      <c r="IOW77" s="15"/>
      <c r="IOX77" s="16"/>
      <c r="IOY77" s="15"/>
      <c r="IOZ77" s="16"/>
      <c r="IPA77" s="15"/>
      <c r="IPB77" s="16"/>
      <c r="IPC77" s="15"/>
      <c r="IPD77" s="16"/>
      <c r="IPE77" s="15"/>
      <c r="IPF77" s="16"/>
      <c r="IPG77" s="15"/>
      <c r="IPH77" s="16"/>
      <c r="IPI77" s="15"/>
      <c r="IPJ77" s="16"/>
      <c r="IPK77" s="15"/>
      <c r="IPL77" s="16"/>
      <c r="IPM77" s="15"/>
      <c r="IPN77" s="16"/>
      <c r="IPO77" s="15"/>
      <c r="IPP77" s="16"/>
      <c r="IPQ77" s="15"/>
      <c r="IPR77" s="16"/>
      <c r="IPS77" s="15"/>
      <c r="IPT77" s="16"/>
      <c r="IPU77" s="15"/>
      <c r="IPV77" s="16"/>
      <c r="IPW77" s="15"/>
      <c r="IPX77" s="16"/>
      <c r="IPY77" s="15"/>
      <c r="IPZ77" s="16"/>
      <c r="IQA77" s="15"/>
      <c r="IQB77" s="16"/>
      <c r="IQC77" s="15"/>
      <c r="IQD77" s="16"/>
      <c r="IQE77" s="15"/>
      <c r="IQF77" s="16"/>
      <c r="IQG77" s="15"/>
      <c r="IQH77" s="16"/>
      <c r="IQI77" s="15"/>
      <c r="IQJ77" s="16"/>
      <c r="IQK77" s="15"/>
      <c r="IQL77" s="16"/>
      <c r="IQM77" s="15"/>
      <c r="IQN77" s="16"/>
      <c r="IQO77" s="15"/>
      <c r="IQP77" s="16"/>
      <c r="IQQ77" s="15"/>
      <c r="IQR77" s="16"/>
      <c r="IQS77" s="15"/>
      <c r="IQT77" s="16"/>
      <c r="IQU77" s="15"/>
      <c r="IQV77" s="16"/>
      <c r="IQW77" s="15"/>
      <c r="IQX77" s="16"/>
      <c r="IQY77" s="15"/>
      <c r="IQZ77" s="16"/>
      <c r="IRA77" s="15"/>
      <c r="IRB77" s="16"/>
      <c r="IRC77" s="15"/>
      <c r="IRD77" s="16"/>
      <c r="IRE77" s="15"/>
      <c r="IRF77" s="16"/>
      <c r="IRG77" s="15"/>
      <c r="IRH77" s="16"/>
      <c r="IRI77" s="15"/>
      <c r="IRJ77" s="16"/>
      <c r="IRK77" s="15"/>
      <c r="IRL77" s="16"/>
      <c r="IRM77" s="15"/>
      <c r="IRN77" s="16"/>
      <c r="IRO77" s="15"/>
      <c r="IRP77" s="16"/>
      <c r="IRQ77" s="15"/>
      <c r="IRR77" s="16"/>
      <c r="IRS77" s="15"/>
      <c r="IRT77" s="16"/>
      <c r="IRU77" s="15"/>
      <c r="IRV77" s="16"/>
      <c r="IRW77" s="15"/>
      <c r="IRX77" s="16"/>
      <c r="IRY77" s="15"/>
      <c r="IRZ77" s="16"/>
      <c r="ISA77" s="15"/>
      <c r="ISB77" s="16"/>
      <c r="ISC77" s="15"/>
      <c r="ISD77" s="16"/>
      <c r="ISE77" s="15"/>
      <c r="ISF77" s="16"/>
      <c r="ISG77" s="15"/>
      <c r="ISH77" s="16"/>
      <c r="ISI77" s="15"/>
      <c r="ISJ77" s="16"/>
      <c r="ISK77" s="15"/>
      <c r="ISL77" s="16"/>
      <c r="ISM77" s="15"/>
      <c r="ISN77" s="16"/>
      <c r="ISO77" s="15"/>
      <c r="ISP77" s="16"/>
      <c r="ISQ77" s="15"/>
      <c r="ISR77" s="16"/>
      <c r="ISS77" s="15"/>
      <c r="IST77" s="16"/>
      <c r="ISU77" s="15"/>
      <c r="ISV77" s="16"/>
      <c r="ISW77" s="15"/>
      <c r="ISX77" s="16"/>
      <c r="ISY77" s="15"/>
      <c r="ISZ77" s="16"/>
      <c r="ITA77" s="15"/>
      <c r="ITB77" s="16"/>
      <c r="ITC77" s="15"/>
      <c r="ITD77" s="16"/>
      <c r="ITE77" s="15"/>
      <c r="ITF77" s="16"/>
      <c r="ITG77" s="15"/>
      <c r="ITH77" s="16"/>
      <c r="ITI77" s="15"/>
      <c r="ITJ77" s="16"/>
      <c r="ITK77" s="15"/>
      <c r="ITL77" s="16"/>
      <c r="ITM77" s="15"/>
      <c r="ITN77" s="16"/>
      <c r="ITO77" s="15"/>
      <c r="ITP77" s="16"/>
      <c r="ITQ77" s="15"/>
      <c r="ITR77" s="16"/>
      <c r="ITS77" s="15"/>
      <c r="ITT77" s="16"/>
      <c r="ITU77" s="15"/>
      <c r="ITV77" s="16"/>
      <c r="ITW77" s="15"/>
      <c r="ITX77" s="16"/>
      <c r="ITY77" s="15"/>
      <c r="ITZ77" s="16"/>
      <c r="IUA77" s="15"/>
      <c r="IUB77" s="16"/>
      <c r="IUC77" s="15"/>
      <c r="IUD77" s="16"/>
      <c r="IUE77" s="15"/>
      <c r="IUF77" s="16"/>
      <c r="IUG77" s="15"/>
      <c r="IUH77" s="16"/>
      <c r="IUI77" s="15"/>
      <c r="IUJ77" s="16"/>
      <c r="IUK77" s="15"/>
      <c r="IUL77" s="16"/>
      <c r="IUM77" s="15"/>
      <c r="IUN77" s="16"/>
      <c r="IUO77" s="15"/>
      <c r="IUP77" s="16"/>
      <c r="IUQ77" s="15"/>
      <c r="IUR77" s="16"/>
      <c r="IUS77" s="15"/>
      <c r="IUT77" s="16"/>
      <c r="IUU77" s="15"/>
      <c r="IUV77" s="16"/>
      <c r="IUW77" s="15"/>
      <c r="IUX77" s="16"/>
      <c r="IUY77" s="15"/>
      <c r="IUZ77" s="16"/>
      <c r="IVA77" s="15"/>
      <c r="IVB77" s="16"/>
      <c r="IVC77" s="15"/>
      <c r="IVD77" s="16"/>
      <c r="IVE77" s="15"/>
      <c r="IVF77" s="16"/>
      <c r="IVG77" s="15"/>
      <c r="IVH77" s="16"/>
      <c r="IVI77" s="15"/>
      <c r="IVJ77" s="16"/>
      <c r="IVK77" s="15"/>
      <c r="IVL77" s="16"/>
      <c r="IVM77" s="15"/>
      <c r="IVN77" s="16"/>
      <c r="IVO77" s="15"/>
      <c r="IVP77" s="16"/>
      <c r="IVQ77" s="15"/>
      <c r="IVR77" s="16"/>
      <c r="IVS77" s="15"/>
      <c r="IVT77" s="16"/>
      <c r="IVU77" s="15"/>
      <c r="IVV77" s="16"/>
      <c r="IVW77" s="15"/>
      <c r="IVX77" s="16"/>
      <c r="IVY77" s="15"/>
      <c r="IVZ77" s="16"/>
      <c r="IWA77" s="15"/>
      <c r="IWB77" s="16"/>
      <c r="IWC77" s="15"/>
      <c r="IWD77" s="16"/>
      <c r="IWE77" s="15"/>
      <c r="IWF77" s="16"/>
      <c r="IWG77" s="15"/>
      <c r="IWH77" s="16"/>
      <c r="IWI77" s="15"/>
      <c r="IWJ77" s="16"/>
      <c r="IWK77" s="15"/>
      <c r="IWL77" s="16"/>
      <c r="IWM77" s="15"/>
      <c r="IWN77" s="16"/>
      <c r="IWO77" s="15"/>
      <c r="IWP77" s="16"/>
      <c r="IWQ77" s="15"/>
      <c r="IWR77" s="16"/>
      <c r="IWS77" s="15"/>
      <c r="IWT77" s="16"/>
      <c r="IWU77" s="15"/>
      <c r="IWV77" s="16"/>
      <c r="IWW77" s="15"/>
      <c r="IWX77" s="16"/>
      <c r="IWY77" s="15"/>
      <c r="IWZ77" s="16"/>
      <c r="IXA77" s="15"/>
      <c r="IXB77" s="16"/>
      <c r="IXC77" s="15"/>
      <c r="IXD77" s="16"/>
      <c r="IXE77" s="15"/>
      <c r="IXF77" s="16"/>
      <c r="IXG77" s="15"/>
      <c r="IXH77" s="16"/>
      <c r="IXI77" s="15"/>
      <c r="IXJ77" s="16"/>
      <c r="IXK77" s="15"/>
      <c r="IXL77" s="16"/>
      <c r="IXM77" s="15"/>
      <c r="IXN77" s="16"/>
      <c r="IXO77" s="15"/>
      <c r="IXP77" s="16"/>
      <c r="IXQ77" s="15"/>
      <c r="IXR77" s="16"/>
      <c r="IXS77" s="15"/>
      <c r="IXT77" s="16"/>
      <c r="IXU77" s="15"/>
      <c r="IXV77" s="16"/>
      <c r="IXW77" s="15"/>
      <c r="IXX77" s="16"/>
      <c r="IXY77" s="15"/>
      <c r="IXZ77" s="16"/>
      <c r="IYA77" s="15"/>
      <c r="IYB77" s="16"/>
      <c r="IYC77" s="15"/>
      <c r="IYD77" s="16"/>
      <c r="IYE77" s="15"/>
      <c r="IYF77" s="16"/>
      <c r="IYG77" s="15"/>
      <c r="IYH77" s="16"/>
      <c r="IYI77" s="15"/>
      <c r="IYJ77" s="16"/>
      <c r="IYK77" s="15"/>
      <c r="IYL77" s="16"/>
      <c r="IYM77" s="15"/>
      <c r="IYN77" s="16"/>
      <c r="IYO77" s="15"/>
      <c r="IYP77" s="16"/>
      <c r="IYQ77" s="15"/>
      <c r="IYR77" s="16"/>
      <c r="IYS77" s="15"/>
      <c r="IYT77" s="16"/>
      <c r="IYU77" s="15"/>
      <c r="IYV77" s="16"/>
      <c r="IYW77" s="15"/>
      <c r="IYX77" s="16"/>
      <c r="IYY77" s="15"/>
      <c r="IYZ77" s="16"/>
      <c r="IZA77" s="15"/>
      <c r="IZB77" s="16"/>
      <c r="IZC77" s="15"/>
      <c r="IZD77" s="16"/>
      <c r="IZE77" s="15"/>
      <c r="IZF77" s="16"/>
      <c r="IZG77" s="15"/>
      <c r="IZH77" s="16"/>
      <c r="IZI77" s="15"/>
      <c r="IZJ77" s="16"/>
      <c r="IZK77" s="15"/>
      <c r="IZL77" s="16"/>
      <c r="IZM77" s="15"/>
      <c r="IZN77" s="16"/>
      <c r="IZO77" s="15"/>
      <c r="IZP77" s="16"/>
      <c r="IZQ77" s="15"/>
      <c r="IZR77" s="16"/>
      <c r="IZS77" s="15"/>
      <c r="IZT77" s="16"/>
      <c r="IZU77" s="15"/>
      <c r="IZV77" s="16"/>
      <c r="IZW77" s="15"/>
      <c r="IZX77" s="16"/>
      <c r="IZY77" s="15"/>
      <c r="IZZ77" s="16"/>
      <c r="JAA77" s="15"/>
      <c r="JAB77" s="16"/>
      <c r="JAC77" s="15"/>
      <c r="JAD77" s="16"/>
      <c r="JAE77" s="15"/>
      <c r="JAF77" s="16"/>
      <c r="JAG77" s="15"/>
      <c r="JAH77" s="16"/>
      <c r="JAI77" s="15"/>
      <c r="JAJ77" s="16"/>
      <c r="JAK77" s="15"/>
      <c r="JAL77" s="16"/>
      <c r="JAM77" s="15"/>
      <c r="JAN77" s="16"/>
      <c r="JAO77" s="15"/>
      <c r="JAP77" s="16"/>
      <c r="JAQ77" s="15"/>
      <c r="JAR77" s="16"/>
      <c r="JAS77" s="15"/>
      <c r="JAT77" s="16"/>
      <c r="JAU77" s="15"/>
      <c r="JAV77" s="16"/>
      <c r="JAW77" s="15"/>
      <c r="JAX77" s="16"/>
      <c r="JAY77" s="15"/>
      <c r="JAZ77" s="16"/>
      <c r="JBA77" s="15"/>
      <c r="JBB77" s="16"/>
      <c r="JBC77" s="15"/>
      <c r="JBD77" s="16"/>
      <c r="JBE77" s="15"/>
      <c r="JBF77" s="16"/>
      <c r="JBG77" s="15"/>
      <c r="JBH77" s="16"/>
      <c r="JBI77" s="15"/>
      <c r="JBJ77" s="16"/>
      <c r="JBK77" s="15"/>
      <c r="JBL77" s="16"/>
      <c r="JBM77" s="15"/>
      <c r="JBN77" s="16"/>
      <c r="JBO77" s="15"/>
      <c r="JBP77" s="16"/>
      <c r="JBQ77" s="15"/>
      <c r="JBR77" s="16"/>
      <c r="JBS77" s="15"/>
      <c r="JBT77" s="16"/>
      <c r="JBU77" s="15"/>
      <c r="JBV77" s="16"/>
      <c r="JBW77" s="15"/>
      <c r="JBX77" s="16"/>
      <c r="JBY77" s="15"/>
      <c r="JBZ77" s="16"/>
      <c r="JCA77" s="15"/>
      <c r="JCB77" s="16"/>
      <c r="JCC77" s="15"/>
      <c r="JCD77" s="16"/>
      <c r="JCE77" s="15"/>
      <c r="JCF77" s="16"/>
      <c r="JCG77" s="15"/>
      <c r="JCH77" s="16"/>
      <c r="JCI77" s="15"/>
      <c r="JCJ77" s="16"/>
      <c r="JCK77" s="15"/>
      <c r="JCL77" s="16"/>
      <c r="JCM77" s="15"/>
      <c r="JCN77" s="16"/>
      <c r="JCO77" s="15"/>
      <c r="JCP77" s="16"/>
      <c r="JCQ77" s="15"/>
      <c r="JCR77" s="16"/>
      <c r="JCS77" s="15"/>
      <c r="JCT77" s="16"/>
      <c r="JCU77" s="15"/>
      <c r="JCV77" s="16"/>
      <c r="JCW77" s="15"/>
      <c r="JCX77" s="16"/>
      <c r="JCY77" s="15"/>
      <c r="JCZ77" s="16"/>
      <c r="JDA77" s="15"/>
      <c r="JDB77" s="16"/>
      <c r="JDC77" s="15"/>
      <c r="JDD77" s="16"/>
      <c r="JDE77" s="15"/>
      <c r="JDF77" s="16"/>
      <c r="JDG77" s="15"/>
      <c r="JDH77" s="16"/>
      <c r="JDI77" s="15"/>
      <c r="JDJ77" s="16"/>
      <c r="JDK77" s="15"/>
      <c r="JDL77" s="16"/>
      <c r="JDM77" s="15"/>
      <c r="JDN77" s="16"/>
      <c r="JDO77" s="15"/>
      <c r="JDP77" s="16"/>
      <c r="JDQ77" s="15"/>
      <c r="JDR77" s="16"/>
      <c r="JDS77" s="15"/>
      <c r="JDT77" s="16"/>
      <c r="JDU77" s="15"/>
      <c r="JDV77" s="16"/>
      <c r="JDW77" s="15"/>
      <c r="JDX77" s="16"/>
      <c r="JDY77" s="15"/>
      <c r="JDZ77" s="16"/>
      <c r="JEA77" s="15"/>
      <c r="JEB77" s="16"/>
      <c r="JEC77" s="15"/>
      <c r="JED77" s="16"/>
      <c r="JEE77" s="15"/>
      <c r="JEF77" s="16"/>
      <c r="JEG77" s="15"/>
      <c r="JEH77" s="16"/>
      <c r="JEI77" s="15"/>
      <c r="JEJ77" s="16"/>
      <c r="JEK77" s="15"/>
      <c r="JEL77" s="16"/>
      <c r="JEM77" s="15"/>
      <c r="JEN77" s="16"/>
      <c r="JEO77" s="15"/>
      <c r="JEP77" s="16"/>
      <c r="JEQ77" s="15"/>
      <c r="JER77" s="16"/>
      <c r="JES77" s="15"/>
      <c r="JET77" s="16"/>
      <c r="JEU77" s="15"/>
      <c r="JEV77" s="16"/>
      <c r="JEW77" s="15"/>
      <c r="JEX77" s="16"/>
      <c r="JEY77" s="15"/>
      <c r="JEZ77" s="16"/>
      <c r="JFA77" s="15"/>
      <c r="JFB77" s="16"/>
      <c r="JFC77" s="15"/>
      <c r="JFD77" s="16"/>
      <c r="JFE77" s="15"/>
      <c r="JFF77" s="16"/>
      <c r="JFG77" s="15"/>
      <c r="JFH77" s="16"/>
      <c r="JFI77" s="15"/>
      <c r="JFJ77" s="16"/>
      <c r="JFK77" s="15"/>
      <c r="JFL77" s="16"/>
      <c r="JFM77" s="15"/>
      <c r="JFN77" s="16"/>
      <c r="JFO77" s="15"/>
      <c r="JFP77" s="16"/>
      <c r="JFQ77" s="15"/>
      <c r="JFR77" s="16"/>
      <c r="JFS77" s="15"/>
      <c r="JFT77" s="16"/>
      <c r="JFU77" s="15"/>
      <c r="JFV77" s="16"/>
      <c r="JFW77" s="15"/>
      <c r="JFX77" s="16"/>
      <c r="JFY77" s="15"/>
      <c r="JFZ77" s="16"/>
      <c r="JGA77" s="15"/>
      <c r="JGB77" s="16"/>
      <c r="JGC77" s="15"/>
      <c r="JGD77" s="16"/>
      <c r="JGE77" s="15"/>
      <c r="JGF77" s="16"/>
      <c r="JGG77" s="15"/>
      <c r="JGH77" s="16"/>
      <c r="JGI77" s="15"/>
      <c r="JGJ77" s="16"/>
      <c r="JGK77" s="15"/>
      <c r="JGL77" s="16"/>
      <c r="JGM77" s="15"/>
      <c r="JGN77" s="16"/>
      <c r="JGO77" s="15"/>
      <c r="JGP77" s="16"/>
      <c r="JGQ77" s="15"/>
      <c r="JGR77" s="16"/>
      <c r="JGS77" s="15"/>
      <c r="JGT77" s="16"/>
      <c r="JGU77" s="15"/>
      <c r="JGV77" s="16"/>
      <c r="JGW77" s="15"/>
      <c r="JGX77" s="16"/>
      <c r="JGY77" s="15"/>
      <c r="JGZ77" s="16"/>
      <c r="JHA77" s="15"/>
      <c r="JHB77" s="16"/>
      <c r="JHC77" s="15"/>
      <c r="JHD77" s="16"/>
      <c r="JHE77" s="15"/>
      <c r="JHF77" s="16"/>
      <c r="JHG77" s="15"/>
      <c r="JHH77" s="16"/>
      <c r="JHI77" s="15"/>
      <c r="JHJ77" s="16"/>
      <c r="JHK77" s="15"/>
      <c r="JHL77" s="16"/>
      <c r="JHM77" s="15"/>
      <c r="JHN77" s="16"/>
      <c r="JHO77" s="15"/>
      <c r="JHP77" s="16"/>
      <c r="JHQ77" s="15"/>
      <c r="JHR77" s="16"/>
      <c r="JHS77" s="15"/>
      <c r="JHT77" s="16"/>
      <c r="JHU77" s="15"/>
      <c r="JHV77" s="16"/>
      <c r="JHW77" s="15"/>
      <c r="JHX77" s="16"/>
      <c r="JHY77" s="15"/>
      <c r="JHZ77" s="16"/>
      <c r="JIA77" s="15"/>
      <c r="JIB77" s="16"/>
      <c r="JIC77" s="15"/>
      <c r="JID77" s="16"/>
      <c r="JIE77" s="15"/>
      <c r="JIF77" s="16"/>
      <c r="JIG77" s="15"/>
      <c r="JIH77" s="16"/>
      <c r="JII77" s="15"/>
      <c r="JIJ77" s="16"/>
      <c r="JIK77" s="15"/>
      <c r="JIL77" s="16"/>
      <c r="JIM77" s="15"/>
      <c r="JIN77" s="16"/>
      <c r="JIO77" s="15"/>
      <c r="JIP77" s="16"/>
      <c r="JIQ77" s="15"/>
      <c r="JIR77" s="16"/>
      <c r="JIS77" s="15"/>
      <c r="JIT77" s="16"/>
      <c r="JIU77" s="15"/>
      <c r="JIV77" s="16"/>
      <c r="JIW77" s="15"/>
      <c r="JIX77" s="16"/>
      <c r="JIY77" s="15"/>
      <c r="JIZ77" s="16"/>
      <c r="JJA77" s="15"/>
      <c r="JJB77" s="16"/>
      <c r="JJC77" s="15"/>
      <c r="JJD77" s="16"/>
      <c r="JJE77" s="15"/>
      <c r="JJF77" s="16"/>
      <c r="JJG77" s="15"/>
      <c r="JJH77" s="16"/>
      <c r="JJI77" s="15"/>
      <c r="JJJ77" s="16"/>
      <c r="JJK77" s="15"/>
      <c r="JJL77" s="16"/>
      <c r="JJM77" s="15"/>
      <c r="JJN77" s="16"/>
      <c r="JJO77" s="15"/>
      <c r="JJP77" s="16"/>
      <c r="JJQ77" s="15"/>
      <c r="JJR77" s="16"/>
      <c r="JJS77" s="15"/>
      <c r="JJT77" s="16"/>
      <c r="JJU77" s="15"/>
      <c r="JJV77" s="16"/>
      <c r="JJW77" s="15"/>
      <c r="JJX77" s="16"/>
      <c r="JJY77" s="15"/>
      <c r="JJZ77" s="16"/>
      <c r="JKA77" s="15"/>
      <c r="JKB77" s="16"/>
      <c r="JKC77" s="15"/>
      <c r="JKD77" s="16"/>
      <c r="JKE77" s="15"/>
      <c r="JKF77" s="16"/>
      <c r="JKG77" s="15"/>
      <c r="JKH77" s="16"/>
      <c r="JKI77" s="15"/>
      <c r="JKJ77" s="16"/>
      <c r="JKK77" s="15"/>
      <c r="JKL77" s="16"/>
      <c r="JKM77" s="15"/>
      <c r="JKN77" s="16"/>
      <c r="JKO77" s="15"/>
      <c r="JKP77" s="16"/>
      <c r="JKQ77" s="15"/>
      <c r="JKR77" s="16"/>
      <c r="JKS77" s="15"/>
      <c r="JKT77" s="16"/>
      <c r="JKU77" s="15"/>
      <c r="JKV77" s="16"/>
      <c r="JKW77" s="15"/>
      <c r="JKX77" s="16"/>
      <c r="JKY77" s="15"/>
      <c r="JKZ77" s="16"/>
      <c r="JLA77" s="15"/>
      <c r="JLB77" s="16"/>
      <c r="JLC77" s="15"/>
      <c r="JLD77" s="16"/>
      <c r="JLE77" s="15"/>
      <c r="JLF77" s="16"/>
      <c r="JLG77" s="15"/>
      <c r="JLH77" s="16"/>
      <c r="JLI77" s="15"/>
      <c r="JLJ77" s="16"/>
      <c r="JLK77" s="15"/>
      <c r="JLL77" s="16"/>
      <c r="JLM77" s="15"/>
      <c r="JLN77" s="16"/>
      <c r="JLO77" s="15"/>
      <c r="JLP77" s="16"/>
      <c r="JLQ77" s="15"/>
      <c r="JLR77" s="16"/>
      <c r="JLS77" s="15"/>
      <c r="JLT77" s="16"/>
      <c r="JLU77" s="15"/>
      <c r="JLV77" s="16"/>
      <c r="JLW77" s="15"/>
      <c r="JLX77" s="16"/>
      <c r="JLY77" s="15"/>
      <c r="JLZ77" s="16"/>
      <c r="JMA77" s="15"/>
      <c r="JMB77" s="16"/>
      <c r="JMC77" s="15"/>
      <c r="JMD77" s="16"/>
      <c r="JME77" s="15"/>
      <c r="JMF77" s="16"/>
      <c r="JMG77" s="15"/>
      <c r="JMH77" s="16"/>
      <c r="JMI77" s="15"/>
      <c r="JMJ77" s="16"/>
      <c r="JMK77" s="15"/>
      <c r="JML77" s="16"/>
      <c r="JMM77" s="15"/>
      <c r="JMN77" s="16"/>
      <c r="JMO77" s="15"/>
      <c r="JMP77" s="16"/>
      <c r="JMQ77" s="15"/>
      <c r="JMR77" s="16"/>
      <c r="JMS77" s="15"/>
      <c r="JMT77" s="16"/>
      <c r="JMU77" s="15"/>
      <c r="JMV77" s="16"/>
      <c r="JMW77" s="15"/>
      <c r="JMX77" s="16"/>
      <c r="JMY77" s="15"/>
      <c r="JMZ77" s="16"/>
      <c r="JNA77" s="15"/>
      <c r="JNB77" s="16"/>
      <c r="JNC77" s="15"/>
      <c r="JND77" s="16"/>
      <c r="JNE77" s="15"/>
      <c r="JNF77" s="16"/>
      <c r="JNG77" s="15"/>
      <c r="JNH77" s="16"/>
      <c r="JNI77" s="15"/>
      <c r="JNJ77" s="16"/>
      <c r="JNK77" s="15"/>
      <c r="JNL77" s="16"/>
      <c r="JNM77" s="15"/>
      <c r="JNN77" s="16"/>
      <c r="JNO77" s="15"/>
      <c r="JNP77" s="16"/>
      <c r="JNQ77" s="15"/>
      <c r="JNR77" s="16"/>
      <c r="JNS77" s="15"/>
      <c r="JNT77" s="16"/>
      <c r="JNU77" s="15"/>
      <c r="JNV77" s="16"/>
      <c r="JNW77" s="15"/>
      <c r="JNX77" s="16"/>
      <c r="JNY77" s="15"/>
      <c r="JNZ77" s="16"/>
      <c r="JOA77" s="15"/>
      <c r="JOB77" s="16"/>
      <c r="JOC77" s="15"/>
      <c r="JOD77" s="16"/>
      <c r="JOE77" s="15"/>
      <c r="JOF77" s="16"/>
      <c r="JOG77" s="15"/>
      <c r="JOH77" s="16"/>
      <c r="JOI77" s="15"/>
      <c r="JOJ77" s="16"/>
      <c r="JOK77" s="15"/>
      <c r="JOL77" s="16"/>
      <c r="JOM77" s="15"/>
      <c r="JON77" s="16"/>
      <c r="JOO77" s="15"/>
      <c r="JOP77" s="16"/>
      <c r="JOQ77" s="15"/>
      <c r="JOR77" s="16"/>
      <c r="JOS77" s="15"/>
      <c r="JOT77" s="16"/>
      <c r="JOU77" s="15"/>
      <c r="JOV77" s="16"/>
      <c r="JOW77" s="15"/>
      <c r="JOX77" s="16"/>
      <c r="JOY77" s="15"/>
      <c r="JOZ77" s="16"/>
      <c r="JPA77" s="15"/>
      <c r="JPB77" s="16"/>
      <c r="JPC77" s="15"/>
      <c r="JPD77" s="16"/>
      <c r="JPE77" s="15"/>
      <c r="JPF77" s="16"/>
      <c r="JPG77" s="15"/>
      <c r="JPH77" s="16"/>
      <c r="JPI77" s="15"/>
      <c r="JPJ77" s="16"/>
      <c r="JPK77" s="15"/>
      <c r="JPL77" s="16"/>
      <c r="JPM77" s="15"/>
      <c r="JPN77" s="16"/>
      <c r="JPO77" s="15"/>
      <c r="JPP77" s="16"/>
      <c r="JPQ77" s="15"/>
      <c r="JPR77" s="16"/>
      <c r="JPS77" s="15"/>
      <c r="JPT77" s="16"/>
      <c r="JPU77" s="15"/>
      <c r="JPV77" s="16"/>
      <c r="JPW77" s="15"/>
      <c r="JPX77" s="16"/>
      <c r="JPY77" s="15"/>
      <c r="JPZ77" s="16"/>
      <c r="JQA77" s="15"/>
      <c r="JQB77" s="16"/>
      <c r="JQC77" s="15"/>
      <c r="JQD77" s="16"/>
      <c r="JQE77" s="15"/>
      <c r="JQF77" s="16"/>
      <c r="JQG77" s="15"/>
      <c r="JQH77" s="16"/>
      <c r="JQI77" s="15"/>
      <c r="JQJ77" s="16"/>
      <c r="JQK77" s="15"/>
      <c r="JQL77" s="16"/>
      <c r="JQM77" s="15"/>
      <c r="JQN77" s="16"/>
      <c r="JQO77" s="15"/>
      <c r="JQP77" s="16"/>
      <c r="JQQ77" s="15"/>
      <c r="JQR77" s="16"/>
      <c r="JQS77" s="15"/>
      <c r="JQT77" s="16"/>
      <c r="JQU77" s="15"/>
      <c r="JQV77" s="16"/>
      <c r="JQW77" s="15"/>
      <c r="JQX77" s="16"/>
      <c r="JQY77" s="15"/>
      <c r="JQZ77" s="16"/>
      <c r="JRA77" s="15"/>
      <c r="JRB77" s="16"/>
      <c r="JRC77" s="15"/>
      <c r="JRD77" s="16"/>
      <c r="JRE77" s="15"/>
      <c r="JRF77" s="16"/>
      <c r="JRG77" s="15"/>
      <c r="JRH77" s="16"/>
      <c r="JRI77" s="15"/>
      <c r="JRJ77" s="16"/>
      <c r="JRK77" s="15"/>
      <c r="JRL77" s="16"/>
      <c r="JRM77" s="15"/>
      <c r="JRN77" s="16"/>
      <c r="JRO77" s="15"/>
      <c r="JRP77" s="16"/>
      <c r="JRQ77" s="15"/>
      <c r="JRR77" s="16"/>
      <c r="JRS77" s="15"/>
      <c r="JRT77" s="16"/>
      <c r="JRU77" s="15"/>
      <c r="JRV77" s="16"/>
      <c r="JRW77" s="15"/>
      <c r="JRX77" s="16"/>
      <c r="JRY77" s="15"/>
      <c r="JRZ77" s="16"/>
      <c r="JSA77" s="15"/>
      <c r="JSB77" s="16"/>
      <c r="JSC77" s="15"/>
      <c r="JSD77" s="16"/>
      <c r="JSE77" s="15"/>
      <c r="JSF77" s="16"/>
      <c r="JSG77" s="15"/>
      <c r="JSH77" s="16"/>
      <c r="JSI77" s="15"/>
      <c r="JSJ77" s="16"/>
      <c r="JSK77" s="15"/>
      <c r="JSL77" s="16"/>
      <c r="JSM77" s="15"/>
      <c r="JSN77" s="16"/>
      <c r="JSO77" s="15"/>
      <c r="JSP77" s="16"/>
      <c r="JSQ77" s="15"/>
      <c r="JSR77" s="16"/>
      <c r="JSS77" s="15"/>
      <c r="JST77" s="16"/>
      <c r="JSU77" s="15"/>
      <c r="JSV77" s="16"/>
      <c r="JSW77" s="15"/>
      <c r="JSX77" s="16"/>
      <c r="JSY77" s="15"/>
      <c r="JSZ77" s="16"/>
      <c r="JTA77" s="15"/>
      <c r="JTB77" s="16"/>
      <c r="JTC77" s="15"/>
      <c r="JTD77" s="16"/>
      <c r="JTE77" s="15"/>
      <c r="JTF77" s="16"/>
      <c r="JTG77" s="15"/>
      <c r="JTH77" s="16"/>
      <c r="JTI77" s="15"/>
      <c r="JTJ77" s="16"/>
      <c r="JTK77" s="15"/>
      <c r="JTL77" s="16"/>
      <c r="JTM77" s="15"/>
      <c r="JTN77" s="16"/>
      <c r="JTO77" s="15"/>
      <c r="JTP77" s="16"/>
      <c r="JTQ77" s="15"/>
      <c r="JTR77" s="16"/>
      <c r="JTS77" s="15"/>
      <c r="JTT77" s="16"/>
      <c r="JTU77" s="15"/>
      <c r="JTV77" s="16"/>
      <c r="JTW77" s="15"/>
      <c r="JTX77" s="16"/>
      <c r="JTY77" s="15"/>
      <c r="JTZ77" s="16"/>
      <c r="JUA77" s="15"/>
      <c r="JUB77" s="16"/>
      <c r="JUC77" s="15"/>
      <c r="JUD77" s="16"/>
      <c r="JUE77" s="15"/>
      <c r="JUF77" s="16"/>
      <c r="JUG77" s="15"/>
      <c r="JUH77" s="16"/>
      <c r="JUI77" s="15"/>
      <c r="JUJ77" s="16"/>
      <c r="JUK77" s="15"/>
      <c r="JUL77" s="16"/>
      <c r="JUM77" s="15"/>
      <c r="JUN77" s="16"/>
      <c r="JUO77" s="15"/>
      <c r="JUP77" s="16"/>
      <c r="JUQ77" s="15"/>
      <c r="JUR77" s="16"/>
      <c r="JUS77" s="15"/>
      <c r="JUT77" s="16"/>
      <c r="JUU77" s="15"/>
      <c r="JUV77" s="16"/>
      <c r="JUW77" s="15"/>
      <c r="JUX77" s="16"/>
      <c r="JUY77" s="15"/>
      <c r="JUZ77" s="16"/>
      <c r="JVA77" s="15"/>
      <c r="JVB77" s="16"/>
      <c r="JVC77" s="15"/>
      <c r="JVD77" s="16"/>
      <c r="JVE77" s="15"/>
      <c r="JVF77" s="16"/>
      <c r="JVG77" s="15"/>
      <c r="JVH77" s="16"/>
      <c r="JVI77" s="15"/>
      <c r="JVJ77" s="16"/>
      <c r="JVK77" s="15"/>
      <c r="JVL77" s="16"/>
      <c r="JVM77" s="15"/>
      <c r="JVN77" s="16"/>
      <c r="JVO77" s="15"/>
      <c r="JVP77" s="16"/>
      <c r="JVQ77" s="15"/>
      <c r="JVR77" s="16"/>
      <c r="JVS77" s="15"/>
      <c r="JVT77" s="16"/>
      <c r="JVU77" s="15"/>
      <c r="JVV77" s="16"/>
      <c r="JVW77" s="15"/>
      <c r="JVX77" s="16"/>
      <c r="JVY77" s="15"/>
      <c r="JVZ77" s="16"/>
      <c r="JWA77" s="15"/>
      <c r="JWB77" s="16"/>
      <c r="JWC77" s="15"/>
      <c r="JWD77" s="16"/>
      <c r="JWE77" s="15"/>
      <c r="JWF77" s="16"/>
      <c r="JWG77" s="15"/>
      <c r="JWH77" s="16"/>
      <c r="JWI77" s="15"/>
      <c r="JWJ77" s="16"/>
      <c r="JWK77" s="15"/>
      <c r="JWL77" s="16"/>
      <c r="JWM77" s="15"/>
      <c r="JWN77" s="16"/>
      <c r="JWO77" s="15"/>
      <c r="JWP77" s="16"/>
      <c r="JWQ77" s="15"/>
      <c r="JWR77" s="16"/>
      <c r="JWS77" s="15"/>
      <c r="JWT77" s="16"/>
      <c r="JWU77" s="15"/>
      <c r="JWV77" s="16"/>
      <c r="JWW77" s="15"/>
      <c r="JWX77" s="16"/>
      <c r="JWY77" s="15"/>
      <c r="JWZ77" s="16"/>
      <c r="JXA77" s="15"/>
      <c r="JXB77" s="16"/>
      <c r="JXC77" s="15"/>
      <c r="JXD77" s="16"/>
      <c r="JXE77" s="15"/>
      <c r="JXF77" s="16"/>
      <c r="JXG77" s="15"/>
      <c r="JXH77" s="16"/>
      <c r="JXI77" s="15"/>
      <c r="JXJ77" s="16"/>
      <c r="JXK77" s="15"/>
      <c r="JXL77" s="16"/>
      <c r="JXM77" s="15"/>
      <c r="JXN77" s="16"/>
      <c r="JXO77" s="15"/>
      <c r="JXP77" s="16"/>
      <c r="JXQ77" s="15"/>
      <c r="JXR77" s="16"/>
      <c r="JXS77" s="15"/>
      <c r="JXT77" s="16"/>
      <c r="JXU77" s="15"/>
      <c r="JXV77" s="16"/>
      <c r="JXW77" s="15"/>
      <c r="JXX77" s="16"/>
      <c r="JXY77" s="15"/>
      <c r="JXZ77" s="16"/>
      <c r="JYA77" s="15"/>
      <c r="JYB77" s="16"/>
      <c r="JYC77" s="15"/>
      <c r="JYD77" s="16"/>
      <c r="JYE77" s="15"/>
      <c r="JYF77" s="16"/>
      <c r="JYG77" s="15"/>
      <c r="JYH77" s="16"/>
      <c r="JYI77" s="15"/>
      <c r="JYJ77" s="16"/>
      <c r="JYK77" s="15"/>
      <c r="JYL77" s="16"/>
      <c r="JYM77" s="15"/>
      <c r="JYN77" s="16"/>
      <c r="JYO77" s="15"/>
      <c r="JYP77" s="16"/>
      <c r="JYQ77" s="15"/>
      <c r="JYR77" s="16"/>
      <c r="JYS77" s="15"/>
      <c r="JYT77" s="16"/>
      <c r="JYU77" s="15"/>
      <c r="JYV77" s="16"/>
      <c r="JYW77" s="15"/>
      <c r="JYX77" s="16"/>
      <c r="JYY77" s="15"/>
      <c r="JYZ77" s="16"/>
      <c r="JZA77" s="15"/>
      <c r="JZB77" s="16"/>
      <c r="JZC77" s="15"/>
      <c r="JZD77" s="16"/>
      <c r="JZE77" s="15"/>
      <c r="JZF77" s="16"/>
      <c r="JZG77" s="15"/>
      <c r="JZH77" s="16"/>
      <c r="JZI77" s="15"/>
      <c r="JZJ77" s="16"/>
      <c r="JZK77" s="15"/>
      <c r="JZL77" s="16"/>
      <c r="JZM77" s="15"/>
      <c r="JZN77" s="16"/>
      <c r="JZO77" s="15"/>
      <c r="JZP77" s="16"/>
      <c r="JZQ77" s="15"/>
      <c r="JZR77" s="16"/>
      <c r="JZS77" s="15"/>
      <c r="JZT77" s="16"/>
      <c r="JZU77" s="15"/>
      <c r="JZV77" s="16"/>
      <c r="JZW77" s="15"/>
      <c r="JZX77" s="16"/>
      <c r="JZY77" s="15"/>
      <c r="JZZ77" s="16"/>
      <c r="KAA77" s="15"/>
      <c r="KAB77" s="16"/>
      <c r="KAC77" s="15"/>
      <c r="KAD77" s="16"/>
      <c r="KAE77" s="15"/>
      <c r="KAF77" s="16"/>
      <c r="KAG77" s="15"/>
      <c r="KAH77" s="16"/>
      <c r="KAI77" s="15"/>
      <c r="KAJ77" s="16"/>
      <c r="KAK77" s="15"/>
      <c r="KAL77" s="16"/>
      <c r="KAM77" s="15"/>
      <c r="KAN77" s="16"/>
      <c r="KAO77" s="15"/>
      <c r="KAP77" s="16"/>
      <c r="KAQ77" s="15"/>
      <c r="KAR77" s="16"/>
      <c r="KAS77" s="15"/>
      <c r="KAT77" s="16"/>
      <c r="KAU77" s="15"/>
      <c r="KAV77" s="16"/>
      <c r="KAW77" s="15"/>
      <c r="KAX77" s="16"/>
      <c r="KAY77" s="15"/>
      <c r="KAZ77" s="16"/>
      <c r="KBA77" s="15"/>
      <c r="KBB77" s="16"/>
      <c r="KBC77" s="15"/>
      <c r="KBD77" s="16"/>
      <c r="KBE77" s="15"/>
      <c r="KBF77" s="16"/>
      <c r="KBG77" s="15"/>
      <c r="KBH77" s="16"/>
      <c r="KBI77" s="15"/>
      <c r="KBJ77" s="16"/>
      <c r="KBK77" s="15"/>
      <c r="KBL77" s="16"/>
      <c r="KBM77" s="15"/>
      <c r="KBN77" s="16"/>
      <c r="KBO77" s="15"/>
      <c r="KBP77" s="16"/>
      <c r="KBQ77" s="15"/>
      <c r="KBR77" s="16"/>
      <c r="KBS77" s="15"/>
      <c r="KBT77" s="16"/>
      <c r="KBU77" s="15"/>
      <c r="KBV77" s="16"/>
      <c r="KBW77" s="15"/>
      <c r="KBX77" s="16"/>
      <c r="KBY77" s="15"/>
      <c r="KBZ77" s="16"/>
      <c r="KCA77" s="15"/>
      <c r="KCB77" s="16"/>
      <c r="KCC77" s="15"/>
      <c r="KCD77" s="16"/>
      <c r="KCE77" s="15"/>
      <c r="KCF77" s="16"/>
      <c r="KCG77" s="15"/>
      <c r="KCH77" s="16"/>
      <c r="KCI77" s="15"/>
      <c r="KCJ77" s="16"/>
      <c r="KCK77" s="15"/>
      <c r="KCL77" s="16"/>
      <c r="KCM77" s="15"/>
      <c r="KCN77" s="16"/>
      <c r="KCO77" s="15"/>
      <c r="KCP77" s="16"/>
      <c r="KCQ77" s="15"/>
      <c r="KCR77" s="16"/>
      <c r="KCS77" s="15"/>
      <c r="KCT77" s="16"/>
      <c r="KCU77" s="15"/>
      <c r="KCV77" s="16"/>
      <c r="KCW77" s="15"/>
      <c r="KCX77" s="16"/>
      <c r="KCY77" s="15"/>
      <c r="KCZ77" s="16"/>
      <c r="KDA77" s="15"/>
      <c r="KDB77" s="16"/>
      <c r="KDC77" s="15"/>
      <c r="KDD77" s="16"/>
      <c r="KDE77" s="15"/>
      <c r="KDF77" s="16"/>
      <c r="KDG77" s="15"/>
      <c r="KDH77" s="16"/>
      <c r="KDI77" s="15"/>
      <c r="KDJ77" s="16"/>
      <c r="KDK77" s="15"/>
      <c r="KDL77" s="16"/>
      <c r="KDM77" s="15"/>
      <c r="KDN77" s="16"/>
      <c r="KDO77" s="15"/>
      <c r="KDP77" s="16"/>
      <c r="KDQ77" s="15"/>
      <c r="KDR77" s="16"/>
      <c r="KDS77" s="15"/>
      <c r="KDT77" s="16"/>
      <c r="KDU77" s="15"/>
      <c r="KDV77" s="16"/>
      <c r="KDW77" s="15"/>
      <c r="KDX77" s="16"/>
      <c r="KDY77" s="15"/>
      <c r="KDZ77" s="16"/>
      <c r="KEA77" s="15"/>
      <c r="KEB77" s="16"/>
      <c r="KEC77" s="15"/>
      <c r="KED77" s="16"/>
      <c r="KEE77" s="15"/>
      <c r="KEF77" s="16"/>
      <c r="KEG77" s="15"/>
      <c r="KEH77" s="16"/>
      <c r="KEI77" s="15"/>
      <c r="KEJ77" s="16"/>
      <c r="KEK77" s="15"/>
      <c r="KEL77" s="16"/>
      <c r="KEM77" s="15"/>
      <c r="KEN77" s="16"/>
      <c r="KEO77" s="15"/>
      <c r="KEP77" s="16"/>
      <c r="KEQ77" s="15"/>
      <c r="KER77" s="16"/>
      <c r="KES77" s="15"/>
      <c r="KET77" s="16"/>
      <c r="KEU77" s="15"/>
      <c r="KEV77" s="16"/>
      <c r="KEW77" s="15"/>
      <c r="KEX77" s="16"/>
      <c r="KEY77" s="15"/>
      <c r="KEZ77" s="16"/>
      <c r="KFA77" s="15"/>
      <c r="KFB77" s="16"/>
      <c r="KFC77" s="15"/>
      <c r="KFD77" s="16"/>
      <c r="KFE77" s="15"/>
      <c r="KFF77" s="16"/>
      <c r="KFG77" s="15"/>
      <c r="KFH77" s="16"/>
      <c r="KFI77" s="15"/>
      <c r="KFJ77" s="16"/>
      <c r="KFK77" s="15"/>
      <c r="KFL77" s="16"/>
      <c r="KFM77" s="15"/>
      <c r="KFN77" s="16"/>
      <c r="KFO77" s="15"/>
      <c r="KFP77" s="16"/>
      <c r="KFQ77" s="15"/>
      <c r="KFR77" s="16"/>
      <c r="KFS77" s="15"/>
      <c r="KFT77" s="16"/>
      <c r="KFU77" s="15"/>
      <c r="KFV77" s="16"/>
      <c r="KFW77" s="15"/>
      <c r="KFX77" s="16"/>
      <c r="KFY77" s="15"/>
      <c r="KFZ77" s="16"/>
      <c r="KGA77" s="15"/>
      <c r="KGB77" s="16"/>
      <c r="KGC77" s="15"/>
      <c r="KGD77" s="16"/>
      <c r="KGE77" s="15"/>
      <c r="KGF77" s="16"/>
      <c r="KGG77" s="15"/>
      <c r="KGH77" s="16"/>
      <c r="KGI77" s="15"/>
      <c r="KGJ77" s="16"/>
      <c r="KGK77" s="15"/>
      <c r="KGL77" s="16"/>
      <c r="KGM77" s="15"/>
      <c r="KGN77" s="16"/>
      <c r="KGO77" s="15"/>
      <c r="KGP77" s="16"/>
      <c r="KGQ77" s="15"/>
      <c r="KGR77" s="16"/>
      <c r="KGS77" s="15"/>
      <c r="KGT77" s="16"/>
      <c r="KGU77" s="15"/>
      <c r="KGV77" s="16"/>
      <c r="KGW77" s="15"/>
      <c r="KGX77" s="16"/>
      <c r="KGY77" s="15"/>
      <c r="KGZ77" s="16"/>
      <c r="KHA77" s="15"/>
      <c r="KHB77" s="16"/>
      <c r="KHC77" s="15"/>
      <c r="KHD77" s="16"/>
      <c r="KHE77" s="15"/>
      <c r="KHF77" s="16"/>
      <c r="KHG77" s="15"/>
      <c r="KHH77" s="16"/>
      <c r="KHI77" s="15"/>
      <c r="KHJ77" s="16"/>
      <c r="KHK77" s="15"/>
      <c r="KHL77" s="16"/>
      <c r="KHM77" s="15"/>
      <c r="KHN77" s="16"/>
      <c r="KHO77" s="15"/>
      <c r="KHP77" s="16"/>
      <c r="KHQ77" s="15"/>
      <c r="KHR77" s="16"/>
      <c r="KHS77" s="15"/>
      <c r="KHT77" s="16"/>
      <c r="KHU77" s="15"/>
      <c r="KHV77" s="16"/>
      <c r="KHW77" s="15"/>
      <c r="KHX77" s="16"/>
      <c r="KHY77" s="15"/>
      <c r="KHZ77" s="16"/>
      <c r="KIA77" s="15"/>
      <c r="KIB77" s="16"/>
      <c r="KIC77" s="15"/>
      <c r="KID77" s="16"/>
      <c r="KIE77" s="15"/>
      <c r="KIF77" s="16"/>
      <c r="KIG77" s="15"/>
      <c r="KIH77" s="16"/>
      <c r="KII77" s="15"/>
      <c r="KIJ77" s="16"/>
      <c r="KIK77" s="15"/>
      <c r="KIL77" s="16"/>
      <c r="KIM77" s="15"/>
      <c r="KIN77" s="16"/>
      <c r="KIO77" s="15"/>
      <c r="KIP77" s="16"/>
      <c r="KIQ77" s="15"/>
      <c r="KIR77" s="16"/>
      <c r="KIS77" s="15"/>
      <c r="KIT77" s="16"/>
      <c r="KIU77" s="15"/>
      <c r="KIV77" s="16"/>
      <c r="KIW77" s="15"/>
      <c r="KIX77" s="16"/>
      <c r="KIY77" s="15"/>
      <c r="KIZ77" s="16"/>
      <c r="KJA77" s="15"/>
      <c r="KJB77" s="16"/>
      <c r="KJC77" s="15"/>
      <c r="KJD77" s="16"/>
      <c r="KJE77" s="15"/>
      <c r="KJF77" s="16"/>
      <c r="KJG77" s="15"/>
      <c r="KJH77" s="16"/>
      <c r="KJI77" s="15"/>
      <c r="KJJ77" s="16"/>
      <c r="KJK77" s="15"/>
      <c r="KJL77" s="16"/>
      <c r="KJM77" s="15"/>
      <c r="KJN77" s="16"/>
      <c r="KJO77" s="15"/>
      <c r="KJP77" s="16"/>
      <c r="KJQ77" s="15"/>
      <c r="KJR77" s="16"/>
      <c r="KJS77" s="15"/>
      <c r="KJT77" s="16"/>
      <c r="KJU77" s="15"/>
      <c r="KJV77" s="16"/>
      <c r="KJW77" s="15"/>
      <c r="KJX77" s="16"/>
      <c r="KJY77" s="15"/>
      <c r="KJZ77" s="16"/>
      <c r="KKA77" s="15"/>
      <c r="KKB77" s="16"/>
      <c r="KKC77" s="15"/>
      <c r="KKD77" s="16"/>
      <c r="KKE77" s="15"/>
      <c r="KKF77" s="16"/>
      <c r="KKG77" s="15"/>
      <c r="KKH77" s="16"/>
      <c r="KKI77" s="15"/>
      <c r="KKJ77" s="16"/>
      <c r="KKK77" s="15"/>
      <c r="KKL77" s="16"/>
      <c r="KKM77" s="15"/>
      <c r="KKN77" s="16"/>
      <c r="KKO77" s="15"/>
      <c r="KKP77" s="16"/>
      <c r="KKQ77" s="15"/>
      <c r="KKR77" s="16"/>
      <c r="KKS77" s="15"/>
      <c r="KKT77" s="16"/>
      <c r="KKU77" s="15"/>
      <c r="KKV77" s="16"/>
      <c r="KKW77" s="15"/>
      <c r="KKX77" s="16"/>
      <c r="KKY77" s="15"/>
      <c r="KKZ77" s="16"/>
      <c r="KLA77" s="15"/>
      <c r="KLB77" s="16"/>
      <c r="KLC77" s="15"/>
      <c r="KLD77" s="16"/>
      <c r="KLE77" s="15"/>
      <c r="KLF77" s="16"/>
      <c r="KLG77" s="15"/>
      <c r="KLH77" s="16"/>
      <c r="KLI77" s="15"/>
      <c r="KLJ77" s="16"/>
      <c r="KLK77" s="15"/>
      <c r="KLL77" s="16"/>
      <c r="KLM77" s="15"/>
      <c r="KLN77" s="16"/>
      <c r="KLO77" s="15"/>
      <c r="KLP77" s="16"/>
      <c r="KLQ77" s="15"/>
      <c r="KLR77" s="16"/>
      <c r="KLS77" s="15"/>
      <c r="KLT77" s="16"/>
      <c r="KLU77" s="15"/>
      <c r="KLV77" s="16"/>
      <c r="KLW77" s="15"/>
      <c r="KLX77" s="16"/>
      <c r="KLY77" s="15"/>
      <c r="KLZ77" s="16"/>
      <c r="KMA77" s="15"/>
      <c r="KMB77" s="16"/>
      <c r="KMC77" s="15"/>
      <c r="KMD77" s="16"/>
      <c r="KME77" s="15"/>
      <c r="KMF77" s="16"/>
      <c r="KMG77" s="15"/>
      <c r="KMH77" s="16"/>
      <c r="KMI77" s="15"/>
      <c r="KMJ77" s="16"/>
      <c r="KMK77" s="15"/>
      <c r="KML77" s="16"/>
      <c r="KMM77" s="15"/>
      <c r="KMN77" s="16"/>
      <c r="KMO77" s="15"/>
      <c r="KMP77" s="16"/>
      <c r="KMQ77" s="15"/>
      <c r="KMR77" s="16"/>
      <c r="KMS77" s="15"/>
      <c r="KMT77" s="16"/>
      <c r="KMU77" s="15"/>
      <c r="KMV77" s="16"/>
      <c r="KMW77" s="15"/>
      <c r="KMX77" s="16"/>
      <c r="KMY77" s="15"/>
      <c r="KMZ77" s="16"/>
      <c r="KNA77" s="15"/>
      <c r="KNB77" s="16"/>
      <c r="KNC77" s="15"/>
      <c r="KND77" s="16"/>
      <c r="KNE77" s="15"/>
      <c r="KNF77" s="16"/>
      <c r="KNG77" s="15"/>
      <c r="KNH77" s="16"/>
      <c r="KNI77" s="15"/>
      <c r="KNJ77" s="16"/>
      <c r="KNK77" s="15"/>
      <c r="KNL77" s="16"/>
      <c r="KNM77" s="15"/>
      <c r="KNN77" s="16"/>
      <c r="KNO77" s="15"/>
      <c r="KNP77" s="16"/>
      <c r="KNQ77" s="15"/>
      <c r="KNR77" s="16"/>
      <c r="KNS77" s="15"/>
      <c r="KNT77" s="16"/>
      <c r="KNU77" s="15"/>
      <c r="KNV77" s="16"/>
      <c r="KNW77" s="15"/>
      <c r="KNX77" s="16"/>
      <c r="KNY77" s="15"/>
      <c r="KNZ77" s="16"/>
      <c r="KOA77" s="15"/>
      <c r="KOB77" s="16"/>
      <c r="KOC77" s="15"/>
      <c r="KOD77" s="16"/>
      <c r="KOE77" s="15"/>
      <c r="KOF77" s="16"/>
      <c r="KOG77" s="15"/>
      <c r="KOH77" s="16"/>
      <c r="KOI77" s="15"/>
      <c r="KOJ77" s="16"/>
      <c r="KOK77" s="15"/>
      <c r="KOL77" s="16"/>
      <c r="KOM77" s="15"/>
      <c r="KON77" s="16"/>
      <c r="KOO77" s="15"/>
      <c r="KOP77" s="16"/>
      <c r="KOQ77" s="15"/>
      <c r="KOR77" s="16"/>
      <c r="KOS77" s="15"/>
      <c r="KOT77" s="16"/>
      <c r="KOU77" s="15"/>
      <c r="KOV77" s="16"/>
      <c r="KOW77" s="15"/>
      <c r="KOX77" s="16"/>
      <c r="KOY77" s="15"/>
      <c r="KOZ77" s="16"/>
      <c r="KPA77" s="15"/>
      <c r="KPB77" s="16"/>
      <c r="KPC77" s="15"/>
      <c r="KPD77" s="16"/>
      <c r="KPE77" s="15"/>
      <c r="KPF77" s="16"/>
      <c r="KPG77" s="15"/>
      <c r="KPH77" s="16"/>
      <c r="KPI77" s="15"/>
      <c r="KPJ77" s="16"/>
      <c r="KPK77" s="15"/>
      <c r="KPL77" s="16"/>
      <c r="KPM77" s="15"/>
      <c r="KPN77" s="16"/>
      <c r="KPO77" s="15"/>
      <c r="KPP77" s="16"/>
      <c r="KPQ77" s="15"/>
      <c r="KPR77" s="16"/>
      <c r="KPS77" s="15"/>
      <c r="KPT77" s="16"/>
      <c r="KPU77" s="15"/>
      <c r="KPV77" s="16"/>
      <c r="KPW77" s="15"/>
      <c r="KPX77" s="16"/>
      <c r="KPY77" s="15"/>
      <c r="KPZ77" s="16"/>
      <c r="KQA77" s="15"/>
      <c r="KQB77" s="16"/>
      <c r="KQC77" s="15"/>
      <c r="KQD77" s="16"/>
      <c r="KQE77" s="15"/>
      <c r="KQF77" s="16"/>
      <c r="KQG77" s="15"/>
      <c r="KQH77" s="16"/>
      <c r="KQI77" s="15"/>
      <c r="KQJ77" s="16"/>
      <c r="KQK77" s="15"/>
      <c r="KQL77" s="16"/>
      <c r="KQM77" s="15"/>
      <c r="KQN77" s="16"/>
      <c r="KQO77" s="15"/>
      <c r="KQP77" s="16"/>
      <c r="KQQ77" s="15"/>
      <c r="KQR77" s="16"/>
      <c r="KQS77" s="15"/>
      <c r="KQT77" s="16"/>
      <c r="KQU77" s="15"/>
      <c r="KQV77" s="16"/>
      <c r="KQW77" s="15"/>
      <c r="KQX77" s="16"/>
      <c r="KQY77" s="15"/>
      <c r="KQZ77" s="16"/>
      <c r="KRA77" s="15"/>
      <c r="KRB77" s="16"/>
      <c r="KRC77" s="15"/>
      <c r="KRD77" s="16"/>
      <c r="KRE77" s="15"/>
      <c r="KRF77" s="16"/>
      <c r="KRG77" s="15"/>
      <c r="KRH77" s="16"/>
      <c r="KRI77" s="15"/>
      <c r="KRJ77" s="16"/>
      <c r="KRK77" s="15"/>
      <c r="KRL77" s="16"/>
      <c r="KRM77" s="15"/>
      <c r="KRN77" s="16"/>
      <c r="KRO77" s="15"/>
      <c r="KRP77" s="16"/>
      <c r="KRQ77" s="15"/>
      <c r="KRR77" s="16"/>
      <c r="KRS77" s="15"/>
      <c r="KRT77" s="16"/>
      <c r="KRU77" s="15"/>
      <c r="KRV77" s="16"/>
      <c r="KRW77" s="15"/>
      <c r="KRX77" s="16"/>
      <c r="KRY77" s="15"/>
      <c r="KRZ77" s="16"/>
      <c r="KSA77" s="15"/>
      <c r="KSB77" s="16"/>
      <c r="KSC77" s="15"/>
      <c r="KSD77" s="16"/>
      <c r="KSE77" s="15"/>
      <c r="KSF77" s="16"/>
      <c r="KSG77" s="15"/>
      <c r="KSH77" s="16"/>
      <c r="KSI77" s="15"/>
      <c r="KSJ77" s="16"/>
      <c r="KSK77" s="15"/>
      <c r="KSL77" s="16"/>
      <c r="KSM77" s="15"/>
      <c r="KSN77" s="16"/>
      <c r="KSO77" s="15"/>
      <c r="KSP77" s="16"/>
      <c r="KSQ77" s="15"/>
      <c r="KSR77" s="16"/>
      <c r="KSS77" s="15"/>
      <c r="KST77" s="16"/>
      <c r="KSU77" s="15"/>
      <c r="KSV77" s="16"/>
      <c r="KSW77" s="15"/>
      <c r="KSX77" s="16"/>
      <c r="KSY77" s="15"/>
      <c r="KSZ77" s="16"/>
      <c r="KTA77" s="15"/>
      <c r="KTB77" s="16"/>
      <c r="KTC77" s="15"/>
      <c r="KTD77" s="16"/>
      <c r="KTE77" s="15"/>
      <c r="KTF77" s="16"/>
      <c r="KTG77" s="15"/>
      <c r="KTH77" s="16"/>
      <c r="KTI77" s="15"/>
      <c r="KTJ77" s="16"/>
      <c r="KTK77" s="15"/>
      <c r="KTL77" s="16"/>
      <c r="KTM77" s="15"/>
      <c r="KTN77" s="16"/>
      <c r="KTO77" s="15"/>
      <c r="KTP77" s="16"/>
      <c r="KTQ77" s="15"/>
      <c r="KTR77" s="16"/>
      <c r="KTS77" s="15"/>
      <c r="KTT77" s="16"/>
      <c r="KTU77" s="15"/>
      <c r="KTV77" s="16"/>
      <c r="KTW77" s="15"/>
      <c r="KTX77" s="16"/>
      <c r="KTY77" s="15"/>
      <c r="KTZ77" s="16"/>
      <c r="KUA77" s="15"/>
      <c r="KUB77" s="16"/>
      <c r="KUC77" s="15"/>
      <c r="KUD77" s="16"/>
      <c r="KUE77" s="15"/>
      <c r="KUF77" s="16"/>
      <c r="KUG77" s="15"/>
      <c r="KUH77" s="16"/>
      <c r="KUI77" s="15"/>
      <c r="KUJ77" s="16"/>
      <c r="KUK77" s="15"/>
      <c r="KUL77" s="16"/>
      <c r="KUM77" s="15"/>
      <c r="KUN77" s="16"/>
      <c r="KUO77" s="15"/>
      <c r="KUP77" s="16"/>
      <c r="KUQ77" s="15"/>
      <c r="KUR77" s="16"/>
      <c r="KUS77" s="15"/>
      <c r="KUT77" s="16"/>
      <c r="KUU77" s="15"/>
      <c r="KUV77" s="16"/>
      <c r="KUW77" s="15"/>
      <c r="KUX77" s="16"/>
      <c r="KUY77" s="15"/>
      <c r="KUZ77" s="16"/>
      <c r="KVA77" s="15"/>
      <c r="KVB77" s="16"/>
      <c r="KVC77" s="15"/>
      <c r="KVD77" s="16"/>
      <c r="KVE77" s="15"/>
      <c r="KVF77" s="16"/>
      <c r="KVG77" s="15"/>
      <c r="KVH77" s="16"/>
      <c r="KVI77" s="15"/>
      <c r="KVJ77" s="16"/>
      <c r="KVK77" s="15"/>
      <c r="KVL77" s="16"/>
      <c r="KVM77" s="15"/>
      <c r="KVN77" s="16"/>
      <c r="KVO77" s="15"/>
      <c r="KVP77" s="16"/>
      <c r="KVQ77" s="15"/>
      <c r="KVR77" s="16"/>
      <c r="KVS77" s="15"/>
      <c r="KVT77" s="16"/>
      <c r="KVU77" s="15"/>
      <c r="KVV77" s="16"/>
      <c r="KVW77" s="15"/>
      <c r="KVX77" s="16"/>
      <c r="KVY77" s="15"/>
      <c r="KVZ77" s="16"/>
      <c r="KWA77" s="15"/>
      <c r="KWB77" s="16"/>
      <c r="KWC77" s="15"/>
      <c r="KWD77" s="16"/>
      <c r="KWE77" s="15"/>
      <c r="KWF77" s="16"/>
      <c r="KWG77" s="15"/>
      <c r="KWH77" s="16"/>
      <c r="KWI77" s="15"/>
      <c r="KWJ77" s="16"/>
      <c r="KWK77" s="15"/>
      <c r="KWL77" s="16"/>
      <c r="KWM77" s="15"/>
      <c r="KWN77" s="16"/>
      <c r="KWO77" s="15"/>
      <c r="KWP77" s="16"/>
      <c r="KWQ77" s="15"/>
      <c r="KWR77" s="16"/>
      <c r="KWS77" s="15"/>
      <c r="KWT77" s="16"/>
      <c r="KWU77" s="15"/>
      <c r="KWV77" s="16"/>
      <c r="KWW77" s="15"/>
      <c r="KWX77" s="16"/>
      <c r="KWY77" s="15"/>
      <c r="KWZ77" s="16"/>
      <c r="KXA77" s="15"/>
      <c r="KXB77" s="16"/>
      <c r="KXC77" s="15"/>
      <c r="KXD77" s="16"/>
      <c r="KXE77" s="15"/>
      <c r="KXF77" s="16"/>
      <c r="KXG77" s="15"/>
      <c r="KXH77" s="16"/>
      <c r="KXI77" s="15"/>
      <c r="KXJ77" s="16"/>
      <c r="KXK77" s="15"/>
      <c r="KXL77" s="16"/>
      <c r="KXM77" s="15"/>
      <c r="KXN77" s="16"/>
      <c r="KXO77" s="15"/>
      <c r="KXP77" s="16"/>
      <c r="KXQ77" s="15"/>
      <c r="KXR77" s="16"/>
      <c r="KXS77" s="15"/>
      <c r="KXT77" s="16"/>
      <c r="KXU77" s="15"/>
      <c r="KXV77" s="16"/>
      <c r="KXW77" s="15"/>
      <c r="KXX77" s="16"/>
      <c r="KXY77" s="15"/>
      <c r="KXZ77" s="16"/>
      <c r="KYA77" s="15"/>
      <c r="KYB77" s="16"/>
      <c r="KYC77" s="15"/>
      <c r="KYD77" s="16"/>
      <c r="KYE77" s="15"/>
      <c r="KYF77" s="16"/>
      <c r="KYG77" s="15"/>
      <c r="KYH77" s="16"/>
      <c r="KYI77" s="15"/>
      <c r="KYJ77" s="16"/>
      <c r="KYK77" s="15"/>
      <c r="KYL77" s="16"/>
      <c r="KYM77" s="15"/>
      <c r="KYN77" s="16"/>
      <c r="KYO77" s="15"/>
      <c r="KYP77" s="16"/>
      <c r="KYQ77" s="15"/>
      <c r="KYR77" s="16"/>
      <c r="KYS77" s="15"/>
      <c r="KYT77" s="16"/>
      <c r="KYU77" s="15"/>
      <c r="KYV77" s="16"/>
      <c r="KYW77" s="15"/>
      <c r="KYX77" s="16"/>
      <c r="KYY77" s="15"/>
      <c r="KYZ77" s="16"/>
      <c r="KZA77" s="15"/>
      <c r="KZB77" s="16"/>
      <c r="KZC77" s="15"/>
      <c r="KZD77" s="16"/>
      <c r="KZE77" s="15"/>
      <c r="KZF77" s="16"/>
      <c r="KZG77" s="15"/>
      <c r="KZH77" s="16"/>
      <c r="KZI77" s="15"/>
      <c r="KZJ77" s="16"/>
      <c r="KZK77" s="15"/>
      <c r="KZL77" s="16"/>
      <c r="KZM77" s="15"/>
      <c r="KZN77" s="16"/>
      <c r="KZO77" s="15"/>
      <c r="KZP77" s="16"/>
      <c r="KZQ77" s="15"/>
      <c r="KZR77" s="16"/>
      <c r="KZS77" s="15"/>
      <c r="KZT77" s="16"/>
      <c r="KZU77" s="15"/>
      <c r="KZV77" s="16"/>
      <c r="KZW77" s="15"/>
      <c r="KZX77" s="16"/>
      <c r="KZY77" s="15"/>
      <c r="KZZ77" s="16"/>
      <c r="LAA77" s="15"/>
      <c r="LAB77" s="16"/>
      <c r="LAC77" s="15"/>
      <c r="LAD77" s="16"/>
      <c r="LAE77" s="15"/>
      <c r="LAF77" s="16"/>
      <c r="LAG77" s="15"/>
      <c r="LAH77" s="16"/>
      <c r="LAI77" s="15"/>
      <c r="LAJ77" s="16"/>
      <c r="LAK77" s="15"/>
      <c r="LAL77" s="16"/>
      <c r="LAM77" s="15"/>
      <c r="LAN77" s="16"/>
      <c r="LAO77" s="15"/>
      <c r="LAP77" s="16"/>
      <c r="LAQ77" s="15"/>
      <c r="LAR77" s="16"/>
      <c r="LAS77" s="15"/>
      <c r="LAT77" s="16"/>
      <c r="LAU77" s="15"/>
      <c r="LAV77" s="16"/>
      <c r="LAW77" s="15"/>
      <c r="LAX77" s="16"/>
      <c r="LAY77" s="15"/>
      <c r="LAZ77" s="16"/>
      <c r="LBA77" s="15"/>
      <c r="LBB77" s="16"/>
      <c r="LBC77" s="15"/>
      <c r="LBD77" s="16"/>
      <c r="LBE77" s="15"/>
      <c r="LBF77" s="16"/>
      <c r="LBG77" s="15"/>
      <c r="LBH77" s="16"/>
      <c r="LBI77" s="15"/>
      <c r="LBJ77" s="16"/>
      <c r="LBK77" s="15"/>
      <c r="LBL77" s="16"/>
      <c r="LBM77" s="15"/>
      <c r="LBN77" s="16"/>
      <c r="LBO77" s="15"/>
      <c r="LBP77" s="16"/>
      <c r="LBQ77" s="15"/>
      <c r="LBR77" s="16"/>
      <c r="LBS77" s="15"/>
      <c r="LBT77" s="16"/>
      <c r="LBU77" s="15"/>
      <c r="LBV77" s="16"/>
      <c r="LBW77" s="15"/>
      <c r="LBX77" s="16"/>
      <c r="LBY77" s="15"/>
      <c r="LBZ77" s="16"/>
      <c r="LCA77" s="15"/>
      <c r="LCB77" s="16"/>
      <c r="LCC77" s="15"/>
      <c r="LCD77" s="16"/>
      <c r="LCE77" s="15"/>
      <c r="LCF77" s="16"/>
      <c r="LCG77" s="15"/>
      <c r="LCH77" s="16"/>
      <c r="LCI77" s="15"/>
      <c r="LCJ77" s="16"/>
      <c r="LCK77" s="15"/>
      <c r="LCL77" s="16"/>
      <c r="LCM77" s="15"/>
      <c r="LCN77" s="16"/>
      <c r="LCO77" s="15"/>
      <c r="LCP77" s="16"/>
      <c r="LCQ77" s="15"/>
      <c r="LCR77" s="16"/>
      <c r="LCS77" s="15"/>
      <c r="LCT77" s="16"/>
      <c r="LCU77" s="15"/>
      <c r="LCV77" s="16"/>
      <c r="LCW77" s="15"/>
      <c r="LCX77" s="16"/>
      <c r="LCY77" s="15"/>
      <c r="LCZ77" s="16"/>
      <c r="LDA77" s="15"/>
      <c r="LDB77" s="16"/>
      <c r="LDC77" s="15"/>
      <c r="LDD77" s="16"/>
      <c r="LDE77" s="15"/>
      <c r="LDF77" s="16"/>
      <c r="LDG77" s="15"/>
      <c r="LDH77" s="16"/>
      <c r="LDI77" s="15"/>
      <c r="LDJ77" s="16"/>
      <c r="LDK77" s="15"/>
      <c r="LDL77" s="16"/>
      <c r="LDM77" s="15"/>
      <c r="LDN77" s="16"/>
      <c r="LDO77" s="15"/>
      <c r="LDP77" s="16"/>
      <c r="LDQ77" s="15"/>
      <c r="LDR77" s="16"/>
      <c r="LDS77" s="15"/>
      <c r="LDT77" s="16"/>
      <c r="LDU77" s="15"/>
      <c r="LDV77" s="16"/>
      <c r="LDW77" s="15"/>
      <c r="LDX77" s="16"/>
      <c r="LDY77" s="15"/>
      <c r="LDZ77" s="16"/>
      <c r="LEA77" s="15"/>
      <c r="LEB77" s="16"/>
      <c r="LEC77" s="15"/>
      <c r="LED77" s="16"/>
      <c r="LEE77" s="15"/>
      <c r="LEF77" s="16"/>
      <c r="LEG77" s="15"/>
      <c r="LEH77" s="16"/>
      <c r="LEI77" s="15"/>
      <c r="LEJ77" s="16"/>
      <c r="LEK77" s="15"/>
      <c r="LEL77" s="16"/>
      <c r="LEM77" s="15"/>
      <c r="LEN77" s="16"/>
      <c r="LEO77" s="15"/>
      <c r="LEP77" s="16"/>
      <c r="LEQ77" s="15"/>
      <c r="LER77" s="16"/>
      <c r="LES77" s="15"/>
      <c r="LET77" s="16"/>
      <c r="LEU77" s="15"/>
      <c r="LEV77" s="16"/>
      <c r="LEW77" s="15"/>
      <c r="LEX77" s="16"/>
      <c r="LEY77" s="15"/>
      <c r="LEZ77" s="16"/>
      <c r="LFA77" s="15"/>
      <c r="LFB77" s="16"/>
      <c r="LFC77" s="15"/>
      <c r="LFD77" s="16"/>
      <c r="LFE77" s="15"/>
      <c r="LFF77" s="16"/>
      <c r="LFG77" s="15"/>
      <c r="LFH77" s="16"/>
      <c r="LFI77" s="15"/>
      <c r="LFJ77" s="16"/>
      <c r="LFK77" s="15"/>
      <c r="LFL77" s="16"/>
      <c r="LFM77" s="15"/>
      <c r="LFN77" s="16"/>
      <c r="LFO77" s="15"/>
      <c r="LFP77" s="16"/>
      <c r="LFQ77" s="15"/>
      <c r="LFR77" s="16"/>
      <c r="LFS77" s="15"/>
      <c r="LFT77" s="16"/>
      <c r="LFU77" s="15"/>
      <c r="LFV77" s="16"/>
      <c r="LFW77" s="15"/>
      <c r="LFX77" s="16"/>
      <c r="LFY77" s="15"/>
      <c r="LFZ77" s="16"/>
      <c r="LGA77" s="15"/>
      <c r="LGB77" s="16"/>
      <c r="LGC77" s="15"/>
      <c r="LGD77" s="16"/>
      <c r="LGE77" s="15"/>
      <c r="LGF77" s="16"/>
      <c r="LGG77" s="15"/>
      <c r="LGH77" s="16"/>
      <c r="LGI77" s="15"/>
      <c r="LGJ77" s="16"/>
      <c r="LGK77" s="15"/>
      <c r="LGL77" s="16"/>
      <c r="LGM77" s="15"/>
      <c r="LGN77" s="16"/>
      <c r="LGO77" s="15"/>
      <c r="LGP77" s="16"/>
      <c r="LGQ77" s="15"/>
      <c r="LGR77" s="16"/>
      <c r="LGS77" s="15"/>
      <c r="LGT77" s="16"/>
      <c r="LGU77" s="15"/>
      <c r="LGV77" s="16"/>
      <c r="LGW77" s="15"/>
      <c r="LGX77" s="16"/>
      <c r="LGY77" s="15"/>
      <c r="LGZ77" s="16"/>
      <c r="LHA77" s="15"/>
      <c r="LHB77" s="16"/>
      <c r="LHC77" s="15"/>
      <c r="LHD77" s="16"/>
      <c r="LHE77" s="15"/>
      <c r="LHF77" s="16"/>
      <c r="LHG77" s="15"/>
      <c r="LHH77" s="16"/>
      <c r="LHI77" s="15"/>
      <c r="LHJ77" s="16"/>
      <c r="LHK77" s="15"/>
      <c r="LHL77" s="16"/>
      <c r="LHM77" s="15"/>
      <c r="LHN77" s="16"/>
      <c r="LHO77" s="15"/>
      <c r="LHP77" s="16"/>
      <c r="LHQ77" s="15"/>
      <c r="LHR77" s="16"/>
      <c r="LHS77" s="15"/>
      <c r="LHT77" s="16"/>
      <c r="LHU77" s="15"/>
      <c r="LHV77" s="16"/>
      <c r="LHW77" s="15"/>
      <c r="LHX77" s="16"/>
      <c r="LHY77" s="15"/>
      <c r="LHZ77" s="16"/>
      <c r="LIA77" s="15"/>
      <c r="LIB77" s="16"/>
      <c r="LIC77" s="15"/>
      <c r="LID77" s="16"/>
      <c r="LIE77" s="15"/>
      <c r="LIF77" s="16"/>
      <c r="LIG77" s="15"/>
      <c r="LIH77" s="16"/>
      <c r="LII77" s="15"/>
      <c r="LIJ77" s="16"/>
      <c r="LIK77" s="15"/>
      <c r="LIL77" s="16"/>
      <c r="LIM77" s="15"/>
      <c r="LIN77" s="16"/>
      <c r="LIO77" s="15"/>
      <c r="LIP77" s="16"/>
      <c r="LIQ77" s="15"/>
      <c r="LIR77" s="16"/>
      <c r="LIS77" s="15"/>
      <c r="LIT77" s="16"/>
      <c r="LIU77" s="15"/>
      <c r="LIV77" s="16"/>
      <c r="LIW77" s="15"/>
      <c r="LIX77" s="16"/>
      <c r="LIY77" s="15"/>
      <c r="LIZ77" s="16"/>
      <c r="LJA77" s="15"/>
      <c r="LJB77" s="16"/>
      <c r="LJC77" s="15"/>
      <c r="LJD77" s="16"/>
      <c r="LJE77" s="15"/>
      <c r="LJF77" s="16"/>
      <c r="LJG77" s="15"/>
      <c r="LJH77" s="16"/>
      <c r="LJI77" s="15"/>
      <c r="LJJ77" s="16"/>
      <c r="LJK77" s="15"/>
      <c r="LJL77" s="16"/>
      <c r="LJM77" s="15"/>
      <c r="LJN77" s="16"/>
      <c r="LJO77" s="15"/>
      <c r="LJP77" s="16"/>
      <c r="LJQ77" s="15"/>
      <c r="LJR77" s="16"/>
      <c r="LJS77" s="15"/>
      <c r="LJT77" s="16"/>
      <c r="LJU77" s="15"/>
      <c r="LJV77" s="16"/>
      <c r="LJW77" s="15"/>
      <c r="LJX77" s="16"/>
      <c r="LJY77" s="15"/>
      <c r="LJZ77" s="16"/>
      <c r="LKA77" s="15"/>
      <c r="LKB77" s="16"/>
      <c r="LKC77" s="15"/>
      <c r="LKD77" s="16"/>
      <c r="LKE77" s="15"/>
      <c r="LKF77" s="16"/>
      <c r="LKG77" s="15"/>
      <c r="LKH77" s="16"/>
      <c r="LKI77" s="15"/>
      <c r="LKJ77" s="16"/>
      <c r="LKK77" s="15"/>
      <c r="LKL77" s="16"/>
      <c r="LKM77" s="15"/>
      <c r="LKN77" s="16"/>
      <c r="LKO77" s="15"/>
      <c r="LKP77" s="16"/>
      <c r="LKQ77" s="15"/>
      <c r="LKR77" s="16"/>
      <c r="LKS77" s="15"/>
      <c r="LKT77" s="16"/>
      <c r="LKU77" s="15"/>
      <c r="LKV77" s="16"/>
      <c r="LKW77" s="15"/>
      <c r="LKX77" s="16"/>
      <c r="LKY77" s="15"/>
      <c r="LKZ77" s="16"/>
      <c r="LLA77" s="15"/>
      <c r="LLB77" s="16"/>
      <c r="LLC77" s="15"/>
      <c r="LLD77" s="16"/>
      <c r="LLE77" s="15"/>
      <c r="LLF77" s="16"/>
      <c r="LLG77" s="15"/>
      <c r="LLH77" s="16"/>
      <c r="LLI77" s="15"/>
      <c r="LLJ77" s="16"/>
      <c r="LLK77" s="15"/>
      <c r="LLL77" s="16"/>
      <c r="LLM77" s="15"/>
      <c r="LLN77" s="16"/>
      <c r="LLO77" s="15"/>
      <c r="LLP77" s="16"/>
      <c r="LLQ77" s="15"/>
      <c r="LLR77" s="16"/>
      <c r="LLS77" s="15"/>
      <c r="LLT77" s="16"/>
      <c r="LLU77" s="15"/>
      <c r="LLV77" s="16"/>
      <c r="LLW77" s="15"/>
      <c r="LLX77" s="16"/>
      <c r="LLY77" s="15"/>
      <c r="LLZ77" s="16"/>
      <c r="LMA77" s="15"/>
      <c r="LMB77" s="16"/>
      <c r="LMC77" s="15"/>
      <c r="LMD77" s="16"/>
      <c r="LME77" s="15"/>
      <c r="LMF77" s="16"/>
      <c r="LMG77" s="15"/>
      <c r="LMH77" s="16"/>
      <c r="LMI77" s="15"/>
      <c r="LMJ77" s="16"/>
      <c r="LMK77" s="15"/>
      <c r="LML77" s="16"/>
      <c r="LMM77" s="15"/>
      <c r="LMN77" s="16"/>
      <c r="LMO77" s="15"/>
      <c r="LMP77" s="16"/>
      <c r="LMQ77" s="15"/>
      <c r="LMR77" s="16"/>
      <c r="LMS77" s="15"/>
      <c r="LMT77" s="16"/>
      <c r="LMU77" s="15"/>
      <c r="LMV77" s="16"/>
      <c r="LMW77" s="15"/>
      <c r="LMX77" s="16"/>
      <c r="LMY77" s="15"/>
      <c r="LMZ77" s="16"/>
      <c r="LNA77" s="15"/>
      <c r="LNB77" s="16"/>
      <c r="LNC77" s="15"/>
      <c r="LND77" s="16"/>
      <c r="LNE77" s="15"/>
      <c r="LNF77" s="16"/>
      <c r="LNG77" s="15"/>
      <c r="LNH77" s="16"/>
      <c r="LNI77" s="15"/>
      <c r="LNJ77" s="16"/>
      <c r="LNK77" s="15"/>
      <c r="LNL77" s="16"/>
      <c r="LNM77" s="15"/>
      <c r="LNN77" s="16"/>
      <c r="LNO77" s="15"/>
      <c r="LNP77" s="16"/>
      <c r="LNQ77" s="15"/>
      <c r="LNR77" s="16"/>
      <c r="LNS77" s="15"/>
      <c r="LNT77" s="16"/>
      <c r="LNU77" s="15"/>
      <c r="LNV77" s="16"/>
      <c r="LNW77" s="15"/>
      <c r="LNX77" s="16"/>
      <c r="LNY77" s="15"/>
      <c r="LNZ77" s="16"/>
      <c r="LOA77" s="15"/>
      <c r="LOB77" s="16"/>
      <c r="LOC77" s="15"/>
      <c r="LOD77" s="16"/>
      <c r="LOE77" s="15"/>
      <c r="LOF77" s="16"/>
      <c r="LOG77" s="15"/>
      <c r="LOH77" s="16"/>
      <c r="LOI77" s="15"/>
      <c r="LOJ77" s="16"/>
      <c r="LOK77" s="15"/>
      <c r="LOL77" s="16"/>
      <c r="LOM77" s="15"/>
      <c r="LON77" s="16"/>
      <c r="LOO77" s="15"/>
      <c r="LOP77" s="16"/>
      <c r="LOQ77" s="15"/>
      <c r="LOR77" s="16"/>
      <c r="LOS77" s="15"/>
      <c r="LOT77" s="16"/>
      <c r="LOU77" s="15"/>
      <c r="LOV77" s="16"/>
      <c r="LOW77" s="15"/>
      <c r="LOX77" s="16"/>
      <c r="LOY77" s="15"/>
      <c r="LOZ77" s="16"/>
      <c r="LPA77" s="15"/>
      <c r="LPB77" s="16"/>
      <c r="LPC77" s="15"/>
      <c r="LPD77" s="16"/>
      <c r="LPE77" s="15"/>
      <c r="LPF77" s="16"/>
      <c r="LPG77" s="15"/>
      <c r="LPH77" s="16"/>
      <c r="LPI77" s="15"/>
      <c r="LPJ77" s="16"/>
      <c r="LPK77" s="15"/>
      <c r="LPL77" s="16"/>
      <c r="LPM77" s="15"/>
      <c r="LPN77" s="16"/>
      <c r="LPO77" s="15"/>
      <c r="LPP77" s="16"/>
      <c r="LPQ77" s="15"/>
      <c r="LPR77" s="16"/>
      <c r="LPS77" s="15"/>
      <c r="LPT77" s="16"/>
      <c r="LPU77" s="15"/>
      <c r="LPV77" s="16"/>
      <c r="LPW77" s="15"/>
      <c r="LPX77" s="16"/>
      <c r="LPY77" s="15"/>
      <c r="LPZ77" s="16"/>
      <c r="LQA77" s="15"/>
      <c r="LQB77" s="16"/>
      <c r="LQC77" s="15"/>
      <c r="LQD77" s="16"/>
      <c r="LQE77" s="15"/>
      <c r="LQF77" s="16"/>
      <c r="LQG77" s="15"/>
      <c r="LQH77" s="16"/>
      <c r="LQI77" s="15"/>
      <c r="LQJ77" s="16"/>
      <c r="LQK77" s="15"/>
      <c r="LQL77" s="16"/>
      <c r="LQM77" s="15"/>
      <c r="LQN77" s="16"/>
      <c r="LQO77" s="15"/>
      <c r="LQP77" s="16"/>
      <c r="LQQ77" s="15"/>
      <c r="LQR77" s="16"/>
      <c r="LQS77" s="15"/>
      <c r="LQT77" s="16"/>
      <c r="LQU77" s="15"/>
      <c r="LQV77" s="16"/>
      <c r="LQW77" s="15"/>
      <c r="LQX77" s="16"/>
      <c r="LQY77" s="15"/>
      <c r="LQZ77" s="16"/>
      <c r="LRA77" s="15"/>
      <c r="LRB77" s="16"/>
      <c r="LRC77" s="15"/>
      <c r="LRD77" s="16"/>
      <c r="LRE77" s="15"/>
      <c r="LRF77" s="16"/>
      <c r="LRG77" s="15"/>
      <c r="LRH77" s="16"/>
      <c r="LRI77" s="15"/>
      <c r="LRJ77" s="16"/>
      <c r="LRK77" s="15"/>
      <c r="LRL77" s="16"/>
      <c r="LRM77" s="15"/>
      <c r="LRN77" s="16"/>
      <c r="LRO77" s="15"/>
      <c r="LRP77" s="16"/>
      <c r="LRQ77" s="15"/>
      <c r="LRR77" s="16"/>
      <c r="LRS77" s="15"/>
      <c r="LRT77" s="16"/>
      <c r="LRU77" s="15"/>
      <c r="LRV77" s="16"/>
      <c r="LRW77" s="15"/>
      <c r="LRX77" s="16"/>
      <c r="LRY77" s="15"/>
      <c r="LRZ77" s="16"/>
      <c r="LSA77" s="15"/>
      <c r="LSB77" s="16"/>
      <c r="LSC77" s="15"/>
      <c r="LSD77" s="16"/>
      <c r="LSE77" s="15"/>
      <c r="LSF77" s="16"/>
      <c r="LSG77" s="15"/>
      <c r="LSH77" s="16"/>
      <c r="LSI77" s="15"/>
      <c r="LSJ77" s="16"/>
      <c r="LSK77" s="15"/>
      <c r="LSL77" s="16"/>
      <c r="LSM77" s="15"/>
      <c r="LSN77" s="16"/>
      <c r="LSO77" s="15"/>
      <c r="LSP77" s="16"/>
      <c r="LSQ77" s="15"/>
      <c r="LSR77" s="16"/>
      <c r="LSS77" s="15"/>
      <c r="LST77" s="16"/>
      <c r="LSU77" s="15"/>
      <c r="LSV77" s="16"/>
      <c r="LSW77" s="15"/>
      <c r="LSX77" s="16"/>
      <c r="LSY77" s="15"/>
      <c r="LSZ77" s="16"/>
      <c r="LTA77" s="15"/>
      <c r="LTB77" s="16"/>
      <c r="LTC77" s="15"/>
      <c r="LTD77" s="16"/>
      <c r="LTE77" s="15"/>
      <c r="LTF77" s="16"/>
      <c r="LTG77" s="15"/>
      <c r="LTH77" s="16"/>
      <c r="LTI77" s="15"/>
      <c r="LTJ77" s="16"/>
      <c r="LTK77" s="15"/>
      <c r="LTL77" s="16"/>
      <c r="LTM77" s="15"/>
      <c r="LTN77" s="16"/>
      <c r="LTO77" s="15"/>
      <c r="LTP77" s="16"/>
      <c r="LTQ77" s="15"/>
      <c r="LTR77" s="16"/>
      <c r="LTS77" s="15"/>
      <c r="LTT77" s="16"/>
      <c r="LTU77" s="15"/>
      <c r="LTV77" s="16"/>
      <c r="LTW77" s="15"/>
      <c r="LTX77" s="16"/>
      <c r="LTY77" s="15"/>
      <c r="LTZ77" s="16"/>
      <c r="LUA77" s="15"/>
      <c r="LUB77" s="16"/>
      <c r="LUC77" s="15"/>
      <c r="LUD77" s="16"/>
      <c r="LUE77" s="15"/>
      <c r="LUF77" s="16"/>
      <c r="LUG77" s="15"/>
      <c r="LUH77" s="16"/>
      <c r="LUI77" s="15"/>
      <c r="LUJ77" s="16"/>
      <c r="LUK77" s="15"/>
      <c r="LUL77" s="16"/>
      <c r="LUM77" s="15"/>
      <c r="LUN77" s="16"/>
      <c r="LUO77" s="15"/>
      <c r="LUP77" s="16"/>
      <c r="LUQ77" s="15"/>
      <c r="LUR77" s="16"/>
      <c r="LUS77" s="15"/>
      <c r="LUT77" s="16"/>
      <c r="LUU77" s="15"/>
      <c r="LUV77" s="16"/>
      <c r="LUW77" s="15"/>
      <c r="LUX77" s="16"/>
      <c r="LUY77" s="15"/>
      <c r="LUZ77" s="16"/>
      <c r="LVA77" s="15"/>
      <c r="LVB77" s="16"/>
      <c r="LVC77" s="15"/>
      <c r="LVD77" s="16"/>
      <c r="LVE77" s="15"/>
      <c r="LVF77" s="16"/>
      <c r="LVG77" s="15"/>
      <c r="LVH77" s="16"/>
      <c r="LVI77" s="15"/>
      <c r="LVJ77" s="16"/>
      <c r="LVK77" s="15"/>
      <c r="LVL77" s="16"/>
      <c r="LVM77" s="15"/>
      <c r="LVN77" s="16"/>
      <c r="LVO77" s="15"/>
      <c r="LVP77" s="16"/>
      <c r="LVQ77" s="15"/>
      <c r="LVR77" s="16"/>
      <c r="LVS77" s="15"/>
      <c r="LVT77" s="16"/>
      <c r="LVU77" s="15"/>
      <c r="LVV77" s="16"/>
      <c r="LVW77" s="15"/>
      <c r="LVX77" s="16"/>
      <c r="LVY77" s="15"/>
      <c r="LVZ77" s="16"/>
      <c r="LWA77" s="15"/>
      <c r="LWB77" s="16"/>
      <c r="LWC77" s="15"/>
      <c r="LWD77" s="16"/>
      <c r="LWE77" s="15"/>
      <c r="LWF77" s="16"/>
      <c r="LWG77" s="15"/>
      <c r="LWH77" s="16"/>
      <c r="LWI77" s="15"/>
      <c r="LWJ77" s="16"/>
      <c r="LWK77" s="15"/>
      <c r="LWL77" s="16"/>
      <c r="LWM77" s="15"/>
      <c r="LWN77" s="16"/>
      <c r="LWO77" s="15"/>
      <c r="LWP77" s="16"/>
      <c r="LWQ77" s="15"/>
      <c r="LWR77" s="16"/>
      <c r="LWS77" s="15"/>
      <c r="LWT77" s="16"/>
      <c r="LWU77" s="15"/>
      <c r="LWV77" s="16"/>
      <c r="LWW77" s="15"/>
      <c r="LWX77" s="16"/>
      <c r="LWY77" s="15"/>
      <c r="LWZ77" s="16"/>
      <c r="LXA77" s="15"/>
      <c r="LXB77" s="16"/>
      <c r="LXC77" s="15"/>
      <c r="LXD77" s="16"/>
      <c r="LXE77" s="15"/>
      <c r="LXF77" s="16"/>
      <c r="LXG77" s="15"/>
      <c r="LXH77" s="16"/>
      <c r="LXI77" s="15"/>
      <c r="LXJ77" s="16"/>
      <c r="LXK77" s="15"/>
      <c r="LXL77" s="16"/>
      <c r="LXM77" s="15"/>
      <c r="LXN77" s="16"/>
      <c r="LXO77" s="15"/>
      <c r="LXP77" s="16"/>
      <c r="LXQ77" s="15"/>
      <c r="LXR77" s="16"/>
      <c r="LXS77" s="15"/>
      <c r="LXT77" s="16"/>
      <c r="LXU77" s="15"/>
      <c r="LXV77" s="16"/>
      <c r="LXW77" s="15"/>
      <c r="LXX77" s="16"/>
      <c r="LXY77" s="15"/>
      <c r="LXZ77" s="16"/>
      <c r="LYA77" s="15"/>
      <c r="LYB77" s="16"/>
      <c r="LYC77" s="15"/>
      <c r="LYD77" s="16"/>
      <c r="LYE77" s="15"/>
      <c r="LYF77" s="16"/>
      <c r="LYG77" s="15"/>
      <c r="LYH77" s="16"/>
      <c r="LYI77" s="15"/>
      <c r="LYJ77" s="16"/>
      <c r="LYK77" s="15"/>
      <c r="LYL77" s="16"/>
      <c r="LYM77" s="15"/>
      <c r="LYN77" s="16"/>
      <c r="LYO77" s="15"/>
      <c r="LYP77" s="16"/>
      <c r="LYQ77" s="15"/>
      <c r="LYR77" s="16"/>
      <c r="LYS77" s="15"/>
      <c r="LYT77" s="16"/>
      <c r="LYU77" s="15"/>
      <c r="LYV77" s="16"/>
      <c r="LYW77" s="15"/>
      <c r="LYX77" s="16"/>
      <c r="LYY77" s="15"/>
      <c r="LYZ77" s="16"/>
      <c r="LZA77" s="15"/>
      <c r="LZB77" s="16"/>
      <c r="LZC77" s="15"/>
      <c r="LZD77" s="16"/>
      <c r="LZE77" s="15"/>
      <c r="LZF77" s="16"/>
      <c r="LZG77" s="15"/>
      <c r="LZH77" s="16"/>
      <c r="LZI77" s="15"/>
      <c r="LZJ77" s="16"/>
      <c r="LZK77" s="15"/>
      <c r="LZL77" s="16"/>
      <c r="LZM77" s="15"/>
      <c r="LZN77" s="16"/>
      <c r="LZO77" s="15"/>
      <c r="LZP77" s="16"/>
      <c r="LZQ77" s="15"/>
      <c r="LZR77" s="16"/>
      <c r="LZS77" s="15"/>
      <c r="LZT77" s="16"/>
      <c r="LZU77" s="15"/>
      <c r="LZV77" s="16"/>
      <c r="LZW77" s="15"/>
      <c r="LZX77" s="16"/>
      <c r="LZY77" s="15"/>
      <c r="LZZ77" s="16"/>
      <c r="MAA77" s="15"/>
      <c r="MAB77" s="16"/>
      <c r="MAC77" s="15"/>
      <c r="MAD77" s="16"/>
      <c r="MAE77" s="15"/>
      <c r="MAF77" s="16"/>
      <c r="MAG77" s="15"/>
      <c r="MAH77" s="16"/>
      <c r="MAI77" s="15"/>
      <c r="MAJ77" s="16"/>
      <c r="MAK77" s="15"/>
      <c r="MAL77" s="16"/>
      <c r="MAM77" s="15"/>
      <c r="MAN77" s="16"/>
      <c r="MAO77" s="15"/>
      <c r="MAP77" s="16"/>
      <c r="MAQ77" s="15"/>
      <c r="MAR77" s="16"/>
      <c r="MAS77" s="15"/>
      <c r="MAT77" s="16"/>
      <c r="MAU77" s="15"/>
      <c r="MAV77" s="16"/>
      <c r="MAW77" s="15"/>
      <c r="MAX77" s="16"/>
      <c r="MAY77" s="15"/>
      <c r="MAZ77" s="16"/>
      <c r="MBA77" s="15"/>
      <c r="MBB77" s="16"/>
      <c r="MBC77" s="15"/>
      <c r="MBD77" s="16"/>
      <c r="MBE77" s="15"/>
      <c r="MBF77" s="16"/>
      <c r="MBG77" s="15"/>
      <c r="MBH77" s="16"/>
      <c r="MBI77" s="15"/>
      <c r="MBJ77" s="16"/>
      <c r="MBK77" s="15"/>
      <c r="MBL77" s="16"/>
      <c r="MBM77" s="15"/>
      <c r="MBN77" s="16"/>
      <c r="MBO77" s="15"/>
      <c r="MBP77" s="16"/>
      <c r="MBQ77" s="15"/>
      <c r="MBR77" s="16"/>
      <c r="MBS77" s="15"/>
      <c r="MBT77" s="16"/>
      <c r="MBU77" s="15"/>
      <c r="MBV77" s="16"/>
      <c r="MBW77" s="15"/>
      <c r="MBX77" s="16"/>
      <c r="MBY77" s="15"/>
      <c r="MBZ77" s="16"/>
      <c r="MCA77" s="15"/>
      <c r="MCB77" s="16"/>
      <c r="MCC77" s="15"/>
      <c r="MCD77" s="16"/>
      <c r="MCE77" s="15"/>
      <c r="MCF77" s="16"/>
      <c r="MCG77" s="15"/>
      <c r="MCH77" s="16"/>
      <c r="MCI77" s="15"/>
      <c r="MCJ77" s="16"/>
      <c r="MCK77" s="15"/>
      <c r="MCL77" s="16"/>
      <c r="MCM77" s="15"/>
      <c r="MCN77" s="16"/>
      <c r="MCO77" s="15"/>
      <c r="MCP77" s="16"/>
      <c r="MCQ77" s="15"/>
      <c r="MCR77" s="16"/>
      <c r="MCS77" s="15"/>
      <c r="MCT77" s="16"/>
      <c r="MCU77" s="15"/>
      <c r="MCV77" s="16"/>
      <c r="MCW77" s="15"/>
      <c r="MCX77" s="16"/>
      <c r="MCY77" s="15"/>
      <c r="MCZ77" s="16"/>
      <c r="MDA77" s="15"/>
      <c r="MDB77" s="16"/>
      <c r="MDC77" s="15"/>
      <c r="MDD77" s="16"/>
      <c r="MDE77" s="15"/>
      <c r="MDF77" s="16"/>
      <c r="MDG77" s="15"/>
      <c r="MDH77" s="16"/>
      <c r="MDI77" s="15"/>
      <c r="MDJ77" s="16"/>
      <c r="MDK77" s="15"/>
      <c r="MDL77" s="16"/>
      <c r="MDM77" s="15"/>
      <c r="MDN77" s="16"/>
      <c r="MDO77" s="15"/>
      <c r="MDP77" s="16"/>
      <c r="MDQ77" s="15"/>
      <c r="MDR77" s="16"/>
      <c r="MDS77" s="15"/>
      <c r="MDT77" s="16"/>
      <c r="MDU77" s="15"/>
      <c r="MDV77" s="16"/>
      <c r="MDW77" s="15"/>
      <c r="MDX77" s="16"/>
      <c r="MDY77" s="15"/>
      <c r="MDZ77" s="16"/>
      <c r="MEA77" s="15"/>
      <c r="MEB77" s="16"/>
      <c r="MEC77" s="15"/>
      <c r="MED77" s="16"/>
      <c r="MEE77" s="15"/>
      <c r="MEF77" s="16"/>
      <c r="MEG77" s="15"/>
      <c r="MEH77" s="16"/>
      <c r="MEI77" s="15"/>
      <c r="MEJ77" s="16"/>
      <c r="MEK77" s="15"/>
      <c r="MEL77" s="16"/>
      <c r="MEM77" s="15"/>
      <c r="MEN77" s="16"/>
      <c r="MEO77" s="15"/>
      <c r="MEP77" s="16"/>
      <c r="MEQ77" s="15"/>
      <c r="MER77" s="16"/>
      <c r="MES77" s="15"/>
      <c r="MET77" s="16"/>
      <c r="MEU77" s="15"/>
      <c r="MEV77" s="16"/>
      <c r="MEW77" s="15"/>
      <c r="MEX77" s="16"/>
      <c r="MEY77" s="15"/>
      <c r="MEZ77" s="16"/>
      <c r="MFA77" s="15"/>
      <c r="MFB77" s="16"/>
      <c r="MFC77" s="15"/>
      <c r="MFD77" s="16"/>
      <c r="MFE77" s="15"/>
      <c r="MFF77" s="16"/>
      <c r="MFG77" s="15"/>
      <c r="MFH77" s="16"/>
      <c r="MFI77" s="15"/>
      <c r="MFJ77" s="16"/>
      <c r="MFK77" s="15"/>
      <c r="MFL77" s="16"/>
      <c r="MFM77" s="15"/>
      <c r="MFN77" s="16"/>
      <c r="MFO77" s="15"/>
      <c r="MFP77" s="16"/>
      <c r="MFQ77" s="15"/>
      <c r="MFR77" s="16"/>
      <c r="MFS77" s="15"/>
      <c r="MFT77" s="16"/>
      <c r="MFU77" s="15"/>
      <c r="MFV77" s="16"/>
      <c r="MFW77" s="15"/>
      <c r="MFX77" s="16"/>
      <c r="MFY77" s="15"/>
      <c r="MFZ77" s="16"/>
      <c r="MGA77" s="15"/>
      <c r="MGB77" s="16"/>
      <c r="MGC77" s="15"/>
      <c r="MGD77" s="16"/>
      <c r="MGE77" s="15"/>
      <c r="MGF77" s="16"/>
      <c r="MGG77" s="15"/>
      <c r="MGH77" s="16"/>
      <c r="MGI77" s="15"/>
      <c r="MGJ77" s="16"/>
      <c r="MGK77" s="15"/>
      <c r="MGL77" s="16"/>
      <c r="MGM77" s="15"/>
      <c r="MGN77" s="16"/>
      <c r="MGO77" s="15"/>
      <c r="MGP77" s="16"/>
      <c r="MGQ77" s="15"/>
      <c r="MGR77" s="16"/>
      <c r="MGS77" s="15"/>
      <c r="MGT77" s="16"/>
      <c r="MGU77" s="15"/>
      <c r="MGV77" s="16"/>
      <c r="MGW77" s="15"/>
      <c r="MGX77" s="16"/>
      <c r="MGY77" s="15"/>
      <c r="MGZ77" s="16"/>
      <c r="MHA77" s="15"/>
      <c r="MHB77" s="16"/>
      <c r="MHC77" s="15"/>
      <c r="MHD77" s="16"/>
      <c r="MHE77" s="15"/>
      <c r="MHF77" s="16"/>
      <c r="MHG77" s="15"/>
      <c r="MHH77" s="16"/>
      <c r="MHI77" s="15"/>
      <c r="MHJ77" s="16"/>
      <c r="MHK77" s="15"/>
      <c r="MHL77" s="16"/>
      <c r="MHM77" s="15"/>
      <c r="MHN77" s="16"/>
      <c r="MHO77" s="15"/>
      <c r="MHP77" s="16"/>
      <c r="MHQ77" s="15"/>
      <c r="MHR77" s="16"/>
      <c r="MHS77" s="15"/>
      <c r="MHT77" s="16"/>
      <c r="MHU77" s="15"/>
      <c r="MHV77" s="16"/>
      <c r="MHW77" s="15"/>
      <c r="MHX77" s="16"/>
      <c r="MHY77" s="15"/>
      <c r="MHZ77" s="16"/>
      <c r="MIA77" s="15"/>
      <c r="MIB77" s="16"/>
      <c r="MIC77" s="15"/>
      <c r="MID77" s="16"/>
      <c r="MIE77" s="15"/>
      <c r="MIF77" s="16"/>
      <c r="MIG77" s="15"/>
      <c r="MIH77" s="16"/>
      <c r="MII77" s="15"/>
      <c r="MIJ77" s="16"/>
      <c r="MIK77" s="15"/>
      <c r="MIL77" s="16"/>
      <c r="MIM77" s="15"/>
      <c r="MIN77" s="16"/>
      <c r="MIO77" s="15"/>
      <c r="MIP77" s="16"/>
      <c r="MIQ77" s="15"/>
      <c r="MIR77" s="16"/>
      <c r="MIS77" s="15"/>
      <c r="MIT77" s="16"/>
      <c r="MIU77" s="15"/>
      <c r="MIV77" s="16"/>
      <c r="MIW77" s="15"/>
      <c r="MIX77" s="16"/>
      <c r="MIY77" s="15"/>
      <c r="MIZ77" s="16"/>
      <c r="MJA77" s="15"/>
      <c r="MJB77" s="16"/>
      <c r="MJC77" s="15"/>
      <c r="MJD77" s="16"/>
      <c r="MJE77" s="15"/>
      <c r="MJF77" s="16"/>
      <c r="MJG77" s="15"/>
      <c r="MJH77" s="16"/>
      <c r="MJI77" s="15"/>
      <c r="MJJ77" s="16"/>
      <c r="MJK77" s="15"/>
      <c r="MJL77" s="16"/>
      <c r="MJM77" s="15"/>
      <c r="MJN77" s="16"/>
      <c r="MJO77" s="15"/>
      <c r="MJP77" s="16"/>
      <c r="MJQ77" s="15"/>
      <c r="MJR77" s="16"/>
      <c r="MJS77" s="15"/>
      <c r="MJT77" s="16"/>
      <c r="MJU77" s="15"/>
      <c r="MJV77" s="16"/>
      <c r="MJW77" s="15"/>
      <c r="MJX77" s="16"/>
      <c r="MJY77" s="15"/>
      <c r="MJZ77" s="16"/>
      <c r="MKA77" s="15"/>
      <c r="MKB77" s="16"/>
      <c r="MKC77" s="15"/>
      <c r="MKD77" s="16"/>
      <c r="MKE77" s="15"/>
      <c r="MKF77" s="16"/>
      <c r="MKG77" s="15"/>
      <c r="MKH77" s="16"/>
      <c r="MKI77" s="15"/>
      <c r="MKJ77" s="16"/>
      <c r="MKK77" s="15"/>
      <c r="MKL77" s="16"/>
      <c r="MKM77" s="15"/>
      <c r="MKN77" s="16"/>
      <c r="MKO77" s="15"/>
      <c r="MKP77" s="16"/>
      <c r="MKQ77" s="15"/>
      <c r="MKR77" s="16"/>
      <c r="MKS77" s="15"/>
      <c r="MKT77" s="16"/>
      <c r="MKU77" s="15"/>
      <c r="MKV77" s="16"/>
      <c r="MKW77" s="15"/>
      <c r="MKX77" s="16"/>
      <c r="MKY77" s="15"/>
      <c r="MKZ77" s="16"/>
      <c r="MLA77" s="15"/>
      <c r="MLB77" s="16"/>
      <c r="MLC77" s="15"/>
      <c r="MLD77" s="16"/>
      <c r="MLE77" s="15"/>
      <c r="MLF77" s="16"/>
      <c r="MLG77" s="15"/>
      <c r="MLH77" s="16"/>
      <c r="MLI77" s="15"/>
      <c r="MLJ77" s="16"/>
      <c r="MLK77" s="15"/>
      <c r="MLL77" s="16"/>
      <c r="MLM77" s="15"/>
      <c r="MLN77" s="16"/>
      <c r="MLO77" s="15"/>
      <c r="MLP77" s="16"/>
      <c r="MLQ77" s="15"/>
      <c r="MLR77" s="16"/>
      <c r="MLS77" s="15"/>
      <c r="MLT77" s="16"/>
      <c r="MLU77" s="15"/>
      <c r="MLV77" s="16"/>
      <c r="MLW77" s="15"/>
      <c r="MLX77" s="16"/>
      <c r="MLY77" s="15"/>
      <c r="MLZ77" s="16"/>
      <c r="MMA77" s="15"/>
      <c r="MMB77" s="16"/>
      <c r="MMC77" s="15"/>
      <c r="MMD77" s="16"/>
      <c r="MME77" s="15"/>
      <c r="MMF77" s="16"/>
      <c r="MMG77" s="15"/>
      <c r="MMH77" s="16"/>
      <c r="MMI77" s="15"/>
      <c r="MMJ77" s="16"/>
      <c r="MMK77" s="15"/>
      <c r="MML77" s="16"/>
      <c r="MMM77" s="15"/>
      <c r="MMN77" s="16"/>
      <c r="MMO77" s="15"/>
      <c r="MMP77" s="16"/>
      <c r="MMQ77" s="15"/>
      <c r="MMR77" s="16"/>
      <c r="MMS77" s="15"/>
      <c r="MMT77" s="16"/>
      <c r="MMU77" s="15"/>
      <c r="MMV77" s="16"/>
      <c r="MMW77" s="15"/>
      <c r="MMX77" s="16"/>
      <c r="MMY77" s="15"/>
      <c r="MMZ77" s="16"/>
      <c r="MNA77" s="15"/>
      <c r="MNB77" s="16"/>
      <c r="MNC77" s="15"/>
      <c r="MND77" s="16"/>
      <c r="MNE77" s="15"/>
      <c r="MNF77" s="16"/>
      <c r="MNG77" s="15"/>
      <c r="MNH77" s="16"/>
      <c r="MNI77" s="15"/>
      <c r="MNJ77" s="16"/>
      <c r="MNK77" s="15"/>
      <c r="MNL77" s="16"/>
      <c r="MNM77" s="15"/>
      <c r="MNN77" s="16"/>
      <c r="MNO77" s="15"/>
      <c r="MNP77" s="16"/>
      <c r="MNQ77" s="15"/>
      <c r="MNR77" s="16"/>
      <c r="MNS77" s="15"/>
      <c r="MNT77" s="16"/>
      <c r="MNU77" s="15"/>
      <c r="MNV77" s="16"/>
      <c r="MNW77" s="15"/>
      <c r="MNX77" s="16"/>
      <c r="MNY77" s="15"/>
      <c r="MNZ77" s="16"/>
      <c r="MOA77" s="15"/>
      <c r="MOB77" s="16"/>
      <c r="MOC77" s="15"/>
      <c r="MOD77" s="16"/>
      <c r="MOE77" s="15"/>
      <c r="MOF77" s="16"/>
      <c r="MOG77" s="15"/>
      <c r="MOH77" s="16"/>
      <c r="MOI77" s="15"/>
      <c r="MOJ77" s="16"/>
      <c r="MOK77" s="15"/>
      <c r="MOL77" s="16"/>
      <c r="MOM77" s="15"/>
      <c r="MON77" s="16"/>
      <c r="MOO77" s="15"/>
      <c r="MOP77" s="16"/>
      <c r="MOQ77" s="15"/>
      <c r="MOR77" s="16"/>
      <c r="MOS77" s="15"/>
      <c r="MOT77" s="16"/>
      <c r="MOU77" s="15"/>
      <c r="MOV77" s="16"/>
      <c r="MOW77" s="15"/>
      <c r="MOX77" s="16"/>
      <c r="MOY77" s="15"/>
      <c r="MOZ77" s="16"/>
      <c r="MPA77" s="15"/>
      <c r="MPB77" s="16"/>
      <c r="MPC77" s="15"/>
      <c r="MPD77" s="16"/>
      <c r="MPE77" s="15"/>
      <c r="MPF77" s="16"/>
      <c r="MPG77" s="15"/>
      <c r="MPH77" s="16"/>
      <c r="MPI77" s="15"/>
      <c r="MPJ77" s="16"/>
      <c r="MPK77" s="15"/>
      <c r="MPL77" s="16"/>
      <c r="MPM77" s="15"/>
      <c r="MPN77" s="16"/>
      <c r="MPO77" s="15"/>
      <c r="MPP77" s="16"/>
      <c r="MPQ77" s="15"/>
      <c r="MPR77" s="16"/>
      <c r="MPS77" s="15"/>
      <c r="MPT77" s="16"/>
      <c r="MPU77" s="15"/>
      <c r="MPV77" s="16"/>
      <c r="MPW77" s="15"/>
      <c r="MPX77" s="16"/>
      <c r="MPY77" s="15"/>
      <c r="MPZ77" s="16"/>
      <c r="MQA77" s="15"/>
      <c r="MQB77" s="16"/>
      <c r="MQC77" s="15"/>
      <c r="MQD77" s="16"/>
      <c r="MQE77" s="15"/>
      <c r="MQF77" s="16"/>
      <c r="MQG77" s="15"/>
      <c r="MQH77" s="16"/>
      <c r="MQI77" s="15"/>
      <c r="MQJ77" s="16"/>
      <c r="MQK77" s="15"/>
      <c r="MQL77" s="16"/>
      <c r="MQM77" s="15"/>
      <c r="MQN77" s="16"/>
      <c r="MQO77" s="15"/>
      <c r="MQP77" s="16"/>
      <c r="MQQ77" s="15"/>
      <c r="MQR77" s="16"/>
      <c r="MQS77" s="15"/>
      <c r="MQT77" s="16"/>
      <c r="MQU77" s="15"/>
      <c r="MQV77" s="16"/>
      <c r="MQW77" s="15"/>
      <c r="MQX77" s="16"/>
      <c r="MQY77" s="15"/>
      <c r="MQZ77" s="16"/>
      <c r="MRA77" s="15"/>
      <c r="MRB77" s="16"/>
      <c r="MRC77" s="15"/>
      <c r="MRD77" s="16"/>
      <c r="MRE77" s="15"/>
      <c r="MRF77" s="16"/>
      <c r="MRG77" s="15"/>
      <c r="MRH77" s="16"/>
      <c r="MRI77" s="15"/>
      <c r="MRJ77" s="16"/>
      <c r="MRK77" s="15"/>
      <c r="MRL77" s="16"/>
      <c r="MRM77" s="15"/>
      <c r="MRN77" s="16"/>
      <c r="MRO77" s="15"/>
      <c r="MRP77" s="16"/>
      <c r="MRQ77" s="15"/>
      <c r="MRR77" s="16"/>
      <c r="MRS77" s="15"/>
      <c r="MRT77" s="16"/>
      <c r="MRU77" s="15"/>
      <c r="MRV77" s="16"/>
      <c r="MRW77" s="15"/>
      <c r="MRX77" s="16"/>
      <c r="MRY77" s="15"/>
      <c r="MRZ77" s="16"/>
      <c r="MSA77" s="15"/>
      <c r="MSB77" s="16"/>
      <c r="MSC77" s="15"/>
      <c r="MSD77" s="16"/>
      <c r="MSE77" s="15"/>
      <c r="MSF77" s="16"/>
      <c r="MSG77" s="15"/>
      <c r="MSH77" s="16"/>
      <c r="MSI77" s="15"/>
      <c r="MSJ77" s="16"/>
      <c r="MSK77" s="15"/>
      <c r="MSL77" s="16"/>
      <c r="MSM77" s="15"/>
      <c r="MSN77" s="16"/>
      <c r="MSO77" s="15"/>
      <c r="MSP77" s="16"/>
      <c r="MSQ77" s="15"/>
      <c r="MSR77" s="16"/>
      <c r="MSS77" s="15"/>
      <c r="MST77" s="16"/>
      <c r="MSU77" s="15"/>
      <c r="MSV77" s="16"/>
      <c r="MSW77" s="15"/>
      <c r="MSX77" s="16"/>
      <c r="MSY77" s="15"/>
      <c r="MSZ77" s="16"/>
      <c r="MTA77" s="15"/>
      <c r="MTB77" s="16"/>
      <c r="MTC77" s="15"/>
      <c r="MTD77" s="16"/>
      <c r="MTE77" s="15"/>
      <c r="MTF77" s="16"/>
      <c r="MTG77" s="15"/>
      <c r="MTH77" s="16"/>
      <c r="MTI77" s="15"/>
      <c r="MTJ77" s="16"/>
      <c r="MTK77" s="15"/>
      <c r="MTL77" s="16"/>
      <c r="MTM77" s="15"/>
      <c r="MTN77" s="16"/>
      <c r="MTO77" s="15"/>
      <c r="MTP77" s="16"/>
      <c r="MTQ77" s="15"/>
      <c r="MTR77" s="16"/>
      <c r="MTS77" s="15"/>
      <c r="MTT77" s="16"/>
      <c r="MTU77" s="15"/>
      <c r="MTV77" s="16"/>
      <c r="MTW77" s="15"/>
      <c r="MTX77" s="16"/>
      <c r="MTY77" s="15"/>
      <c r="MTZ77" s="16"/>
      <c r="MUA77" s="15"/>
      <c r="MUB77" s="16"/>
      <c r="MUC77" s="15"/>
      <c r="MUD77" s="16"/>
      <c r="MUE77" s="15"/>
      <c r="MUF77" s="16"/>
      <c r="MUG77" s="15"/>
      <c r="MUH77" s="16"/>
      <c r="MUI77" s="15"/>
      <c r="MUJ77" s="16"/>
      <c r="MUK77" s="15"/>
      <c r="MUL77" s="16"/>
      <c r="MUM77" s="15"/>
      <c r="MUN77" s="16"/>
      <c r="MUO77" s="15"/>
      <c r="MUP77" s="16"/>
      <c r="MUQ77" s="15"/>
      <c r="MUR77" s="16"/>
      <c r="MUS77" s="15"/>
      <c r="MUT77" s="16"/>
      <c r="MUU77" s="15"/>
      <c r="MUV77" s="16"/>
      <c r="MUW77" s="15"/>
      <c r="MUX77" s="16"/>
      <c r="MUY77" s="15"/>
      <c r="MUZ77" s="16"/>
      <c r="MVA77" s="15"/>
      <c r="MVB77" s="16"/>
      <c r="MVC77" s="15"/>
      <c r="MVD77" s="16"/>
      <c r="MVE77" s="15"/>
      <c r="MVF77" s="16"/>
      <c r="MVG77" s="15"/>
      <c r="MVH77" s="16"/>
      <c r="MVI77" s="15"/>
      <c r="MVJ77" s="16"/>
      <c r="MVK77" s="15"/>
      <c r="MVL77" s="16"/>
      <c r="MVM77" s="15"/>
      <c r="MVN77" s="16"/>
      <c r="MVO77" s="15"/>
      <c r="MVP77" s="16"/>
      <c r="MVQ77" s="15"/>
      <c r="MVR77" s="16"/>
      <c r="MVS77" s="15"/>
      <c r="MVT77" s="16"/>
      <c r="MVU77" s="15"/>
      <c r="MVV77" s="16"/>
      <c r="MVW77" s="15"/>
      <c r="MVX77" s="16"/>
      <c r="MVY77" s="15"/>
      <c r="MVZ77" s="16"/>
      <c r="MWA77" s="15"/>
      <c r="MWB77" s="16"/>
      <c r="MWC77" s="15"/>
      <c r="MWD77" s="16"/>
      <c r="MWE77" s="15"/>
      <c r="MWF77" s="16"/>
      <c r="MWG77" s="15"/>
      <c r="MWH77" s="16"/>
      <c r="MWI77" s="15"/>
      <c r="MWJ77" s="16"/>
      <c r="MWK77" s="15"/>
      <c r="MWL77" s="16"/>
      <c r="MWM77" s="15"/>
      <c r="MWN77" s="16"/>
      <c r="MWO77" s="15"/>
      <c r="MWP77" s="16"/>
      <c r="MWQ77" s="15"/>
      <c r="MWR77" s="16"/>
      <c r="MWS77" s="15"/>
      <c r="MWT77" s="16"/>
      <c r="MWU77" s="15"/>
      <c r="MWV77" s="16"/>
      <c r="MWW77" s="15"/>
      <c r="MWX77" s="16"/>
      <c r="MWY77" s="15"/>
      <c r="MWZ77" s="16"/>
      <c r="MXA77" s="15"/>
      <c r="MXB77" s="16"/>
      <c r="MXC77" s="15"/>
      <c r="MXD77" s="16"/>
      <c r="MXE77" s="15"/>
      <c r="MXF77" s="16"/>
      <c r="MXG77" s="15"/>
      <c r="MXH77" s="16"/>
      <c r="MXI77" s="15"/>
      <c r="MXJ77" s="16"/>
      <c r="MXK77" s="15"/>
      <c r="MXL77" s="16"/>
      <c r="MXM77" s="15"/>
      <c r="MXN77" s="16"/>
      <c r="MXO77" s="15"/>
      <c r="MXP77" s="16"/>
      <c r="MXQ77" s="15"/>
      <c r="MXR77" s="16"/>
      <c r="MXS77" s="15"/>
      <c r="MXT77" s="16"/>
      <c r="MXU77" s="15"/>
      <c r="MXV77" s="16"/>
      <c r="MXW77" s="15"/>
      <c r="MXX77" s="16"/>
      <c r="MXY77" s="15"/>
      <c r="MXZ77" s="16"/>
      <c r="MYA77" s="15"/>
      <c r="MYB77" s="16"/>
      <c r="MYC77" s="15"/>
      <c r="MYD77" s="16"/>
      <c r="MYE77" s="15"/>
      <c r="MYF77" s="16"/>
      <c r="MYG77" s="15"/>
      <c r="MYH77" s="16"/>
      <c r="MYI77" s="15"/>
      <c r="MYJ77" s="16"/>
      <c r="MYK77" s="15"/>
      <c r="MYL77" s="16"/>
      <c r="MYM77" s="15"/>
      <c r="MYN77" s="16"/>
      <c r="MYO77" s="15"/>
      <c r="MYP77" s="16"/>
      <c r="MYQ77" s="15"/>
      <c r="MYR77" s="16"/>
      <c r="MYS77" s="15"/>
      <c r="MYT77" s="16"/>
      <c r="MYU77" s="15"/>
      <c r="MYV77" s="16"/>
      <c r="MYW77" s="15"/>
      <c r="MYX77" s="16"/>
      <c r="MYY77" s="15"/>
      <c r="MYZ77" s="16"/>
      <c r="MZA77" s="15"/>
      <c r="MZB77" s="16"/>
      <c r="MZC77" s="15"/>
      <c r="MZD77" s="16"/>
      <c r="MZE77" s="15"/>
      <c r="MZF77" s="16"/>
      <c r="MZG77" s="15"/>
      <c r="MZH77" s="16"/>
      <c r="MZI77" s="15"/>
      <c r="MZJ77" s="16"/>
      <c r="MZK77" s="15"/>
      <c r="MZL77" s="16"/>
      <c r="MZM77" s="15"/>
      <c r="MZN77" s="16"/>
      <c r="MZO77" s="15"/>
      <c r="MZP77" s="16"/>
      <c r="MZQ77" s="15"/>
      <c r="MZR77" s="16"/>
      <c r="MZS77" s="15"/>
      <c r="MZT77" s="16"/>
      <c r="MZU77" s="15"/>
      <c r="MZV77" s="16"/>
      <c r="MZW77" s="15"/>
      <c r="MZX77" s="16"/>
      <c r="MZY77" s="15"/>
      <c r="MZZ77" s="16"/>
      <c r="NAA77" s="15"/>
      <c r="NAB77" s="16"/>
      <c r="NAC77" s="15"/>
      <c r="NAD77" s="16"/>
      <c r="NAE77" s="15"/>
      <c r="NAF77" s="16"/>
      <c r="NAG77" s="15"/>
      <c r="NAH77" s="16"/>
      <c r="NAI77" s="15"/>
      <c r="NAJ77" s="16"/>
      <c r="NAK77" s="15"/>
      <c r="NAL77" s="16"/>
      <c r="NAM77" s="15"/>
      <c r="NAN77" s="16"/>
      <c r="NAO77" s="15"/>
      <c r="NAP77" s="16"/>
      <c r="NAQ77" s="15"/>
      <c r="NAR77" s="16"/>
      <c r="NAS77" s="15"/>
      <c r="NAT77" s="16"/>
      <c r="NAU77" s="15"/>
      <c r="NAV77" s="16"/>
      <c r="NAW77" s="15"/>
      <c r="NAX77" s="16"/>
      <c r="NAY77" s="15"/>
      <c r="NAZ77" s="16"/>
      <c r="NBA77" s="15"/>
      <c r="NBB77" s="16"/>
      <c r="NBC77" s="15"/>
      <c r="NBD77" s="16"/>
      <c r="NBE77" s="15"/>
      <c r="NBF77" s="16"/>
      <c r="NBG77" s="15"/>
      <c r="NBH77" s="16"/>
      <c r="NBI77" s="15"/>
      <c r="NBJ77" s="16"/>
      <c r="NBK77" s="15"/>
      <c r="NBL77" s="16"/>
      <c r="NBM77" s="15"/>
      <c r="NBN77" s="16"/>
      <c r="NBO77" s="15"/>
      <c r="NBP77" s="16"/>
      <c r="NBQ77" s="15"/>
      <c r="NBR77" s="16"/>
      <c r="NBS77" s="15"/>
      <c r="NBT77" s="16"/>
      <c r="NBU77" s="15"/>
      <c r="NBV77" s="16"/>
      <c r="NBW77" s="15"/>
      <c r="NBX77" s="16"/>
      <c r="NBY77" s="15"/>
      <c r="NBZ77" s="16"/>
      <c r="NCA77" s="15"/>
      <c r="NCB77" s="16"/>
      <c r="NCC77" s="15"/>
      <c r="NCD77" s="16"/>
      <c r="NCE77" s="15"/>
      <c r="NCF77" s="16"/>
      <c r="NCG77" s="15"/>
      <c r="NCH77" s="16"/>
      <c r="NCI77" s="15"/>
      <c r="NCJ77" s="16"/>
      <c r="NCK77" s="15"/>
      <c r="NCL77" s="16"/>
      <c r="NCM77" s="15"/>
      <c r="NCN77" s="16"/>
      <c r="NCO77" s="15"/>
      <c r="NCP77" s="16"/>
      <c r="NCQ77" s="15"/>
      <c r="NCR77" s="16"/>
      <c r="NCS77" s="15"/>
      <c r="NCT77" s="16"/>
      <c r="NCU77" s="15"/>
      <c r="NCV77" s="16"/>
      <c r="NCW77" s="15"/>
      <c r="NCX77" s="16"/>
      <c r="NCY77" s="15"/>
      <c r="NCZ77" s="16"/>
      <c r="NDA77" s="15"/>
      <c r="NDB77" s="16"/>
      <c r="NDC77" s="15"/>
      <c r="NDD77" s="16"/>
      <c r="NDE77" s="15"/>
      <c r="NDF77" s="16"/>
      <c r="NDG77" s="15"/>
      <c r="NDH77" s="16"/>
      <c r="NDI77" s="15"/>
      <c r="NDJ77" s="16"/>
      <c r="NDK77" s="15"/>
      <c r="NDL77" s="16"/>
      <c r="NDM77" s="15"/>
      <c r="NDN77" s="16"/>
      <c r="NDO77" s="15"/>
      <c r="NDP77" s="16"/>
      <c r="NDQ77" s="15"/>
      <c r="NDR77" s="16"/>
      <c r="NDS77" s="15"/>
      <c r="NDT77" s="16"/>
      <c r="NDU77" s="15"/>
      <c r="NDV77" s="16"/>
      <c r="NDW77" s="15"/>
      <c r="NDX77" s="16"/>
      <c r="NDY77" s="15"/>
      <c r="NDZ77" s="16"/>
      <c r="NEA77" s="15"/>
      <c r="NEB77" s="16"/>
      <c r="NEC77" s="15"/>
      <c r="NED77" s="16"/>
      <c r="NEE77" s="15"/>
      <c r="NEF77" s="16"/>
      <c r="NEG77" s="15"/>
      <c r="NEH77" s="16"/>
      <c r="NEI77" s="15"/>
      <c r="NEJ77" s="16"/>
      <c r="NEK77" s="15"/>
      <c r="NEL77" s="16"/>
      <c r="NEM77" s="15"/>
      <c r="NEN77" s="16"/>
      <c r="NEO77" s="15"/>
      <c r="NEP77" s="16"/>
      <c r="NEQ77" s="15"/>
      <c r="NER77" s="16"/>
      <c r="NES77" s="15"/>
      <c r="NET77" s="16"/>
      <c r="NEU77" s="15"/>
      <c r="NEV77" s="16"/>
      <c r="NEW77" s="15"/>
      <c r="NEX77" s="16"/>
      <c r="NEY77" s="15"/>
      <c r="NEZ77" s="16"/>
      <c r="NFA77" s="15"/>
      <c r="NFB77" s="16"/>
      <c r="NFC77" s="15"/>
      <c r="NFD77" s="16"/>
      <c r="NFE77" s="15"/>
      <c r="NFF77" s="16"/>
      <c r="NFG77" s="15"/>
      <c r="NFH77" s="16"/>
      <c r="NFI77" s="15"/>
      <c r="NFJ77" s="16"/>
      <c r="NFK77" s="15"/>
      <c r="NFL77" s="16"/>
      <c r="NFM77" s="15"/>
      <c r="NFN77" s="16"/>
      <c r="NFO77" s="15"/>
      <c r="NFP77" s="16"/>
      <c r="NFQ77" s="15"/>
      <c r="NFR77" s="16"/>
      <c r="NFS77" s="15"/>
      <c r="NFT77" s="16"/>
      <c r="NFU77" s="15"/>
      <c r="NFV77" s="16"/>
      <c r="NFW77" s="15"/>
      <c r="NFX77" s="16"/>
      <c r="NFY77" s="15"/>
      <c r="NFZ77" s="16"/>
      <c r="NGA77" s="15"/>
      <c r="NGB77" s="16"/>
      <c r="NGC77" s="15"/>
      <c r="NGD77" s="16"/>
      <c r="NGE77" s="15"/>
      <c r="NGF77" s="16"/>
      <c r="NGG77" s="15"/>
      <c r="NGH77" s="16"/>
      <c r="NGI77" s="15"/>
      <c r="NGJ77" s="16"/>
      <c r="NGK77" s="15"/>
      <c r="NGL77" s="16"/>
      <c r="NGM77" s="15"/>
      <c r="NGN77" s="16"/>
      <c r="NGO77" s="15"/>
      <c r="NGP77" s="16"/>
      <c r="NGQ77" s="15"/>
      <c r="NGR77" s="16"/>
      <c r="NGS77" s="15"/>
      <c r="NGT77" s="16"/>
      <c r="NGU77" s="15"/>
      <c r="NGV77" s="16"/>
      <c r="NGW77" s="15"/>
      <c r="NGX77" s="16"/>
      <c r="NGY77" s="15"/>
      <c r="NGZ77" s="16"/>
      <c r="NHA77" s="15"/>
      <c r="NHB77" s="16"/>
      <c r="NHC77" s="15"/>
      <c r="NHD77" s="16"/>
      <c r="NHE77" s="15"/>
      <c r="NHF77" s="16"/>
      <c r="NHG77" s="15"/>
      <c r="NHH77" s="16"/>
      <c r="NHI77" s="15"/>
      <c r="NHJ77" s="16"/>
      <c r="NHK77" s="15"/>
      <c r="NHL77" s="16"/>
      <c r="NHM77" s="15"/>
      <c r="NHN77" s="16"/>
      <c r="NHO77" s="15"/>
      <c r="NHP77" s="16"/>
      <c r="NHQ77" s="15"/>
      <c r="NHR77" s="16"/>
      <c r="NHS77" s="15"/>
      <c r="NHT77" s="16"/>
      <c r="NHU77" s="15"/>
      <c r="NHV77" s="16"/>
      <c r="NHW77" s="15"/>
      <c r="NHX77" s="16"/>
      <c r="NHY77" s="15"/>
      <c r="NHZ77" s="16"/>
      <c r="NIA77" s="15"/>
      <c r="NIB77" s="16"/>
      <c r="NIC77" s="15"/>
      <c r="NID77" s="16"/>
      <c r="NIE77" s="15"/>
      <c r="NIF77" s="16"/>
      <c r="NIG77" s="15"/>
      <c r="NIH77" s="16"/>
      <c r="NII77" s="15"/>
      <c r="NIJ77" s="16"/>
      <c r="NIK77" s="15"/>
      <c r="NIL77" s="16"/>
      <c r="NIM77" s="15"/>
      <c r="NIN77" s="16"/>
      <c r="NIO77" s="15"/>
      <c r="NIP77" s="16"/>
      <c r="NIQ77" s="15"/>
      <c r="NIR77" s="16"/>
      <c r="NIS77" s="15"/>
      <c r="NIT77" s="16"/>
      <c r="NIU77" s="15"/>
      <c r="NIV77" s="16"/>
      <c r="NIW77" s="15"/>
      <c r="NIX77" s="16"/>
      <c r="NIY77" s="15"/>
      <c r="NIZ77" s="16"/>
      <c r="NJA77" s="15"/>
      <c r="NJB77" s="16"/>
      <c r="NJC77" s="15"/>
      <c r="NJD77" s="16"/>
      <c r="NJE77" s="15"/>
      <c r="NJF77" s="16"/>
      <c r="NJG77" s="15"/>
      <c r="NJH77" s="16"/>
      <c r="NJI77" s="15"/>
      <c r="NJJ77" s="16"/>
      <c r="NJK77" s="15"/>
      <c r="NJL77" s="16"/>
      <c r="NJM77" s="15"/>
      <c r="NJN77" s="16"/>
      <c r="NJO77" s="15"/>
      <c r="NJP77" s="16"/>
      <c r="NJQ77" s="15"/>
      <c r="NJR77" s="16"/>
      <c r="NJS77" s="15"/>
      <c r="NJT77" s="16"/>
      <c r="NJU77" s="15"/>
      <c r="NJV77" s="16"/>
      <c r="NJW77" s="15"/>
      <c r="NJX77" s="16"/>
      <c r="NJY77" s="15"/>
      <c r="NJZ77" s="16"/>
      <c r="NKA77" s="15"/>
      <c r="NKB77" s="16"/>
      <c r="NKC77" s="15"/>
      <c r="NKD77" s="16"/>
      <c r="NKE77" s="15"/>
      <c r="NKF77" s="16"/>
      <c r="NKG77" s="15"/>
      <c r="NKH77" s="16"/>
      <c r="NKI77" s="15"/>
      <c r="NKJ77" s="16"/>
      <c r="NKK77" s="15"/>
      <c r="NKL77" s="16"/>
      <c r="NKM77" s="15"/>
      <c r="NKN77" s="16"/>
      <c r="NKO77" s="15"/>
      <c r="NKP77" s="16"/>
      <c r="NKQ77" s="15"/>
      <c r="NKR77" s="16"/>
      <c r="NKS77" s="15"/>
      <c r="NKT77" s="16"/>
      <c r="NKU77" s="15"/>
      <c r="NKV77" s="16"/>
      <c r="NKW77" s="15"/>
      <c r="NKX77" s="16"/>
      <c r="NKY77" s="15"/>
      <c r="NKZ77" s="16"/>
      <c r="NLA77" s="15"/>
      <c r="NLB77" s="16"/>
      <c r="NLC77" s="15"/>
      <c r="NLD77" s="16"/>
      <c r="NLE77" s="15"/>
      <c r="NLF77" s="16"/>
      <c r="NLG77" s="15"/>
      <c r="NLH77" s="16"/>
      <c r="NLI77" s="15"/>
      <c r="NLJ77" s="16"/>
      <c r="NLK77" s="15"/>
      <c r="NLL77" s="16"/>
      <c r="NLM77" s="15"/>
      <c r="NLN77" s="16"/>
      <c r="NLO77" s="15"/>
      <c r="NLP77" s="16"/>
      <c r="NLQ77" s="15"/>
      <c r="NLR77" s="16"/>
      <c r="NLS77" s="15"/>
      <c r="NLT77" s="16"/>
      <c r="NLU77" s="15"/>
      <c r="NLV77" s="16"/>
      <c r="NLW77" s="15"/>
      <c r="NLX77" s="16"/>
      <c r="NLY77" s="15"/>
      <c r="NLZ77" s="16"/>
      <c r="NMA77" s="15"/>
      <c r="NMB77" s="16"/>
      <c r="NMC77" s="15"/>
      <c r="NMD77" s="16"/>
      <c r="NME77" s="15"/>
      <c r="NMF77" s="16"/>
      <c r="NMG77" s="15"/>
      <c r="NMH77" s="16"/>
      <c r="NMI77" s="15"/>
      <c r="NMJ77" s="16"/>
      <c r="NMK77" s="15"/>
      <c r="NML77" s="16"/>
      <c r="NMM77" s="15"/>
      <c r="NMN77" s="16"/>
      <c r="NMO77" s="15"/>
      <c r="NMP77" s="16"/>
      <c r="NMQ77" s="15"/>
      <c r="NMR77" s="16"/>
      <c r="NMS77" s="15"/>
      <c r="NMT77" s="16"/>
      <c r="NMU77" s="15"/>
      <c r="NMV77" s="16"/>
      <c r="NMW77" s="15"/>
      <c r="NMX77" s="16"/>
      <c r="NMY77" s="15"/>
      <c r="NMZ77" s="16"/>
      <c r="NNA77" s="15"/>
      <c r="NNB77" s="16"/>
      <c r="NNC77" s="15"/>
      <c r="NND77" s="16"/>
      <c r="NNE77" s="15"/>
      <c r="NNF77" s="16"/>
      <c r="NNG77" s="15"/>
      <c r="NNH77" s="16"/>
      <c r="NNI77" s="15"/>
      <c r="NNJ77" s="16"/>
      <c r="NNK77" s="15"/>
      <c r="NNL77" s="16"/>
      <c r="NNM77" s="15"/>
      <c r="NNN77" s="16"/>
      <c r="NNO77" s="15"/>
      <c r="NNP77" s="16"/>
      <c r="NNQ77" s="15"/>
      <c r="NNR77" s="16"/>
      <c r="NNS77" s="15"/>
      <c r="NNT77" s="16"/>
      <c r="NNU77" s="15"/>
      <c r="NNV77" s="16"/>
      <c r="NNW77" s="15"/>
      <c r="NNX77" s="16"/>
      <c r="NNY77" s="15"/>
      <c r="NNZ77" s="16"/>
      <c r="NOA77" s="15"/>
      <c r="NOB77" s="16"/>
      <c r="NOC77" s="15"/>
      <c r="NOD77" s="16"/>
      <c r="NOE77" s="15"/>
      <c r="NOF77" s="16"/>
      <c r="NOG77" s="15"/>
      <c r="NOH77" s="16"/>
      <c r="NOI77" s="15"/>
      <c r="NOJ77" s="16"/>
      <c r="NOK77" s="15"/>
      <c r="NOL77" s="16"/>
      <c r="NOM77" s="15"/>
      <c r="NON77" s="16"/>
      <c r="NOO77" s="15"/>
      <c r="NOP77" s="16"/>
      <c r="NOQ77" s="15"/>
      <c r="NOR77" s="16"/>
      <c r="NOS77" s="15"/>
      <c r="NOT77" s="16"/>
      <c r="NOU77" s="15"/>
      <c r="NOV77" s="16"/>
      <c r="NOW77" s="15"/>
      <c r="NOX77" s="16"/>
      <c r="NOY77" s="15"/>
      <c r="NOZ77" s="16"/>
      <c r="NPA77" s="15"/>
      <c r="NPB77" s="16"/>
      <c r="NPC77" s="15"/>
      <c r="NPD77" s="16"/>
      <c r="NPE77" s="15"/>
      <c r="NPF77" s="16"/>
      <c r="NPG77" s="15"/>
      <c r="NPH77" s="16"/>
      <c r="NPI77" s="15"/>
      <c r="NPJ77" s="16"/>
      <c r="NPK77" s="15"/>
      <c r="NPL77" s="16"/>
      <c r="NPM77" s="15"/>
      <c r="NPN77" s="16"/>
      <c r="NPO77" s="15"/>
      <c r="NPP77" s="16"/>
      <c r="NPQ77" s="15"/>
      <c r="NPR77" s="16"/>
      <c r="NPS77" s="15"/>
      <c r="NPT77" s="16"/>
      <c r="NPU77" s="15"/>
      <c r="NPV77" s="16"/>
      <c r="NPW77" s="15"/>
      <c r="NPX77" s="16"/>
      <c r="NPY77" s="15"/>
      <c r="NPZ77" s="16"/>
      <c r="NQA77" s="15"/>
      <c r="NQB77" s="16"/>
      <c r="NQC77" s="15"/>
      <c r="NQD77" s="16"/>
      <c r="NQE77" s="15"/>
      <c r="NQF77" s="16"/>
      <c r="NQG77" s="15"/>
      <c r="NQH77" s="16"/>
      <c r="NQI77" s="15"/>
      <c r="NQJ77" s="16"/>
      <c r="NQK77" s="15"/>
      <c r="NQL77" s="16"/>
      <c r="NQM77" s="15"/>
      <c r="NQN77" s="16"/>
      <c r="NQO77" s="15"/>
      <c r="NQP77" s="16"/>
      <c r="NQQ77" s="15"/>
      <c r="NQR77" s="16"/>
      <c r="NQS77" s="15"/>
      <c r="NQT77" s="16"/>
      <c r="NQU77" s="15"/>
      <c r="NQV77" s="16"/>
      <c r="NQW77" s="15"/>
      <c r="NQX77" s="16"/>
      <c r="NQY77" s="15"/>
      <c r="NQZ77" s="16"/>
      <c r="NRA77" s="15"/>
      <c r="NRB77" s="16"/>
      <c r="NRC77" s="15"/>
      <c r="NRD77" s="16"/>
      <c r="NRE77" s="15"/>
      <c r="NRF77" s="16"/>
      <c r="NRG77" s="15"/>
      <c r="NRH77" s="16"/>
      <c r="NRI77" s="15"/>
      <c r="NRJ77" s="16"/>
      <c r="NRK77" s="15"/>
      <c r="NRL77" s="16"/>
      <c r="NRM77" s="15"/>
      <c r="NRN77" s="16"/>
      <c r="NRO77" s="15"/>
      <c r="NRP77" s="16"/>
      <c r="NRQ77" s="15"/>
      <c r="NRR77" s="16"/>
      <c r="NRS77" s="15"/>
      <c r="NRT77" s="16"/>
      <c r="NRU77" s="15"/>
      <c r="NRV77" s="16"/>
      <c r="NRW77" s="15"/>
      <c r="NRX77" s="16"/>
      <c r="NRY77" s="15"/>
      <c r="NRZ77" s="16"/>
      <c r="NSA77" s="15"/>
      <c r="NSB77" s="16"/>
      <c r="NSC77" s="15"/>
      <c r="NSD77" s="16"/>
      <c r="NSE77" s="15"/>
      <c r="NSF77" s="16"/>
      <c r="NSG77" s="15"/>
      <c r="NSH77" s="16"/>
      <c r="NSI77" s="15"/>
      <c r="NSJ77" s="16"/>
      <c r="NSK77" s="15"/>
      <c r="NSL77" s="16"/>
      <c r="NSM77" s="15"/>
      <c r="NSN77" s="16"/>
      <c r="NSO77" s="15"/>
      <c r="NSP77" s="16"/>
      <c r="NSQ77" s="15"/>
      <c r="NSR77" s="16"/>
      <c r="NSS77" s="15"/>
      <c r="NST77" s="16"/>
      <c r="NSU77" s="15"/>
      <c r="NSV77" s="16"/>
      <c r="NSW77" s="15"/>
      <c r="NSX77" s="16"/>
      <c r="NSY77" s="15"/>
      <c r="NSZ77" s="16"/>
      <c r="NTA77" s="15"/>
      <c r="NTB77" s="16"/>
      <c r="NTC77" s="15"/>
      <c r="NTD77" s="16"/>
      <c r="NTE77" s="15"/>
      <c r="NTF77" s="16"/>
      <c r="NTG77" s="15"/>
      <c r="NTH77" s="16"/>
      <c r="NTI77" s="15"/>
      <c r="NTJ77" s="16"/>
      <c r="NTK77" s="15"/>
      <c r="NTL77" s="16"/>
      <c r="NTM77" s="15"/>
      <c r="NTN77" s="16"/>
      <c r="NTO77" s="15"/>
      <c r="NTP77" s="16"/>
      <c r="NTQ77" s="15"/>
      <c r="NTR77" s="16"/>
      <c r="NTS77" s="15"/>
      <c r="NTT77" s="16"/>
      <c r="NTU77" s="15"/>
      <c r="NTV77" s="16"/>
      <c r="NTW77" s="15"/>
      <c r="NTX77" s="16"/>
      <c r="NTY77" s="15"/>
      <c r="NTZ77" s="16"/>
      <c r="NUA77" s="15"/>
      <c r="NUB77" s="16"/>
      <c r="NUC77" s="15"/>
      <c r="NUD77" s="16"/>
      <c r="NUE77" s="15"/>
      <c r="NUF77" s="16"/>
      <c r="NUG77" s="15"/>
      <c r="NUH77" s="16"/>
      <c r="NUI77" s="15"/>
      <c r="NUJ77" s="16"/>
      <c r="NUK77" s="15"/>
      <c r="NUL77" s="16"/>
      <c r="NUM77" s="15"/>
      <c r="NUN77" s="16"/>
      <c r="NUO77" s="15"/>
      <c r="NUP77" s="16"/>
      <c r="NUQ77" s="15"/>
      <c r="NUR77" s="16"/>
      <c r="NUS77" s="15"/>
      <c r="NUT77" s="16"/>
      <c r="NUU77" s="15"/>
      <c r="NUV77" s="16"/>
      <c r="NUW77" s="15"/>
      <c r="NUX77" s="16"/>
      <c r="NUY77" s="15"/>
      <c r="NUZ77" s="16"/>
      <c r="NVA77" s="15"/>
      <c r="NVB77" s="16"/>
      <c r="NVC77" s="15"/>
      <c r="NVD77" s="16"/>
      <c r="NVE77" s="15"/>
      <c r="NVF77" s="16"/>
      <c r="NVG77" s="15"/>
      <c r="NVH77" s="16"/>
      <c r="NVI77" s="15"/>
      <c r="NVJ77" s="16"/>
      <c r="NVK77" s="15"/>
      <c r="NVL77" s="16"/>
      <c r="NVM77" s="15"/>
      <c r="NVN77" s="16"/>
      <c r="NVO77" s="15"/>
      <c r="NVP77" s="16"/>
      <c r="NVQ77" s="15"/>
      <c r="NVR77" s="16"/>
      <c r="NVS77" s="15"/>
      <c r="NVT77" s="16"/>
      <c r="NVU77" s="15"/>
      <c r="NVV77" s="16"/>
      <c r="NVW77" s="15"/>
      <c r="NVX77" s="16"/>
      <c r="NVY77" s="15"/>
      <c r="NVZ77" s="16"/>
      <c r="NWA77" s="15"/>
      <c r="NWB77" s="16"/>
      <c r="NWC77" s="15"/>
      <c r="NWD77" s="16"/>
      <c r="NWE77" s="15"/>
      <c r="NWF77" s="16"/>
      <c r="NWG77" s="15"/>
      <c r="NWH77" s="16"/>
      <c r="NWI77" s="15"/>
      <c r="NWJ77" s="16"/>
      <c r="NWK77" s="15"/>
      <c r="NWL77" s="16"/>
      <c r="NWM77" s="15"/>
      <c r="NWN77" s="16"/>
      <c r="NWO77" s="15"/>
      <c r="NWP77" s="16"/>
      <c r="NWQ77" s="15"/>
      <c r="NWR77" s="16"/>
      <c r="NWS77" s="15"/>
      <c r="NWT77" s="16"/>
      <c r="NWU77" s="15"/>
      <c r="NWV77" s="16"/>
      <c r="NWW77" s="15"/>
      <c r="NWX77" s="16"/>
      <c r="NWY77" s="15"/>
      <c r="NWZ77" s="16"/>
      <c r="NXA77" s="15"/>
      <c r="NXB77" s="16"/>
      <c r="NXC77" s="15"/>
      <c r="NXD77" s="16"/>
      <c r="NXE77" s="15"/>
      <c r="NXF77" s="16"/>
      <c r="NXG77" s="15"/>
      <c r="NXH77" s="16"/>
      <c r="NXI77" s="15"/>
      <c r="NXJ77" s="16"/>
      <c r="NXK77" s="15"/>
      <c r="NXL77" s="16"/>
      <c r="NXM77" s="15"/>
      <c r="NXN77" s="16"/>
      <c r="NXO77" s="15"/>
      <c r="NXP77" s="16"/>
      <c r="NXQ77" s="15"/>
      <c r="NXR77" s="16"/>
      <c r="NXS77" s="15"/>
      <c r="NXT77" s="16"/>
      <c r="NXU77" s="15"/>
      <c r="NXV77" s="16"/>
      <c r="NXW77" s="15"/>
      <c r="NXX77" s="16"/>
      <c r="NXY77" s="15"/>
      <c r="NXZ77" s="16"/>
      <c r="NYA77" s="15"/>
      <c r="NYB77" s="16"/>
      <c r="NYC77" s="15"/>
      <c r="NYD77" s="16"/>
      <c r="NYE77" s="15"/>
      <c r="NYF77" s="16"/>
      <c r="NYG77" s="15"/>
      <c r="NYH77" s="16"/>
      <c r="NYI77" s="15"/>
      <c r="NYJ77" s="16"/>
      <c r="NYK77" s="15"/>
      <c r="NYL77" s="16"/>
      <c r="NYM77" s="15"/>
      <c r="NYN77" s="16"/>
      <c r="NYO77" s="15"/>
      <c r="NYP77" s="16"/>
      <c r="NYQ77" s="15"/>
      <c r="NYR77" s="16"/>
      <c r="NYS77" s="15"/>
      <c r="NYT77" s="16"/>
      <c r="NYU77" s="15"/>
      <c r="NYV77" s="16"/>
      <c r="NYW77" s="15"/>
      <c r="NYX77" s="16"/>
      <c r="NYY77" s="15"/>
      <c r="NYZ77" s="16"/>
      <c r="NZA77" s="15"/>
      <c r="NZB77" s="16"/>
      <c r="NZC77" s="15"/>
      <c r="NZD77" s="16"/>
      <c r="NZE77" s="15"/>
      <c r="NZF77" s="16"/>
      <c r="NZG77" s="15"/>
      <c r="NZH77" s="16"/>
      <c r="NZI77" s="15"/>
      <c r="NZJ77" s="16"/>
      <c r="NZK77" s="15"/>
      <c r="NZL77" s="16"/>
      <c r="NZM77" s="15"/>
      <c r="NZN77" s="16"/>
      <c r="NZO77" s="15"/>
      <c r="NZP77" s="16"/>
      <c r="NZQ77" s="15"/>
      <c r="NZR77" s="16"/>
      <c r="NZS77" s="15"/>
      <c r="NZT77" s="16"/>
      <c r="NZU77" s="15"/>
      <c r="NZV77" s="16"/>
      <c r="NZW77" s="15"/>
      <c r="NZX77" s="16"/>
      <c r="NZY77" s="15"/>
      <c r="NZZ77" s="16"/>
      <c r="OAA77" s="15"/>
      <c r="OAB77" s="16"/>
      <c r="OAC77" s="15"/>
      <c r="OAD77" s="16"/>
      <c r="OAE77" s="15"/>
      <c r="OAF77" s="16"/>
      <c r="OAG77" s="15"/>
      <c r="OAH77" s="16"/>
      <c r="OAI77" s="15"/>
      <c r="OAJ77" s="16"/>
      <c r="OAK77" s="15"/>
      <c r="OAL77" s="16"/>
      <c r="OAM77" s="15"/>
      <c r="OAN77" s="16"/>
      <c r="OAO77" s="15"/>
      <c r="OAP77" s="16"/>
      <c r="OAQ77" s="15"/>
      <c r="OAR77" s="16"/>
      <c r="OAS77" s="15"/>
      <c r="OAT77" s="16"/>
      <c r="OAU77" s="15"/>
      <c r="OAV77" s="16"/>
      <c r="OAW77" s="15"/>
      <c r="OAX77" s="16"/>
      <c r="OAY77" s="15"/>
      <c r="OAZ77" s="16"/>
      <c r="OBA77" s="15"/>
      <c r="OBB77" s="16"/>
      <c r="OBC77" s="15"/>
      <c r="OBD77" s="16"/>
      <c r="OBE77" s="15"/>
      <c r="OBF77" s="16"/>
      <c r="OBG77" s="15"/>
      <c r="OBH77" s="16"/>
      <c r="OBI77" s="15"/>
      <c r="OBJ77" s="16"/>
      <c r="OBK77" s="15"/>
      <c r="OBL77" s="16"/>
      <c r="OBM77" s="15"/>
      <c r="OBN77" s="16"/>
      <c r="OBO77" s="15"/>
      <c r="OBP77" s="16"/>
      <c r="OBQ77" s="15"/>
      <c r="OBR77" s="16"/>
      <c r="OBS77" s="15"/>
      <c r="OBT77" s="16"/>
      <c r="OBU77" s="15"/>
      <c r="OBV77" s="16"/>
      <c r="OBW77" s="15"/>
      <c r="OBX77" s="16"/>
      <c r="OBY77" s="15"/>
      <c r="OBZ77" s="16"/>
      <c r="OCA77" s="15"/>
      <c r="OCB77" s="16"/>
      <c r="OCC77" s="15"/>
      <c r="OCD77" s="16"/>
      <c r="OCE77" s="15"/>
      <c r="OCF77" s="16"/>
      <c r="OCG77" s="15"/>
      <c r="OCH77" s="16"/>
      <c r="OCI77" s="15"/>
      <c r="OCJ77" s="16"/>
      <c r="OCK77" s="15"/>
      <c r="OCL77" s="16"/>
      <c r="OCM77" s="15"/>
      <c r="OCN77" s="16"/>
      <c r="OCO77" s="15"/>
      <c r="OCP77" s="16"/>
      <c r="OCQ77" s="15"/>
      <c r="OCR77" s="16"/>
      <c r="OCS77" s="15"/>
      <c r="OCT77" s="16"/>
      <c r="OCU77" s="15"/>
      <c r="OCV77" s="16"/>
      <c r="OCW77" s="15"/>
      <c r="OCX77" s="16"/>
      <c r="OCY77" s="15"/>
      <c r="OCZ77" s="16"/>
      <c r="ODA77" s="15"/>
      <c r="ODB77" s="16"/>
      <c r="ODC77" s="15"/>
      <c r="ODD77" s="16"/>
      <c r="ODE77" s="15"/>
      <c r="ODF77" s="16"/>
      <c r="ODG77" s="15"/>
      <c r="ODH77" s="16"/>
      <c r="ODI77" s="15"/>
      <c r="ODJ77" s="16"/>
      <c r="ODK77" s="15"/>
      <c r="ODL77" s="16"/>
      <c r="ODM77" s="15"/>
      <c r="ODN77" s="16"/>
      <c r="ODO77" s="15"/>
      <c r="ODP77" s="16"/>
      <c r="ODQ77" s="15"/>
      <c r="ODR77" s="16"/>
      <c r="ODS77" s="15"/>
      <c r="ODT77" s="16"/>
      <c r="ODU77" s="15"/>
      <c r="ODV77" s="16"/>
      <c r="ODW77" s="15"/>
      <c r="ODX77" s="16"/>
      <c r="ODY77" s="15"/>
      <c r="ODZ77" s="16"/>
      <c r="OEA77" s="15"/>
      <c r="OEB77" s="16"/>
      <c r="OEC77" s="15"/>
      <c r="OED77" s="16"/>
      <c r="OEE77" s="15"/>
      <c r="OEF77" s="16"/>
      <c r="OEG77" s="15"/>
      <c r="OEH77" s="16"/>
      <c r="OEI77" s="15"/>
      <c r="OEJ77" s="16"/>
      <c r="OEK77" s="15"/>
      <c r="OEL77" s="16"/>
      <c r="OEM77" s="15"/>
      <c r="OEN77" s="16"/>
      <c r="OEO77" s="15"/>
      <c r="OEP77" s="16"/>
      <c r="OEQ77" s="15"/>
      <c r="OER77" s="16"/>
      <c r="OES77" s="15"/>
      <c r="OET77" s="16"/>
      <c r="OEU77" s="15"/>
      <c r="OEV77" s="16"/>
      <c r="OEW77" s="15"/>
      <c r="OEX77" s="16"/>
      <c r="OEY77" s="15"/>
      <c r="OEZ77" s="16"/>
      <c r="OFA77" s="15"/>
      <c r="OFB77" s="16"/>
      <c r="OFC77" s="15"/>
      <c r="OFD77" s="16"/>
      <c r="OFE77" s="15"/>
      <c r="OFF77" s="16"/>
      <c r="OFG77" s="15"/>
      <c r="OFH77" s="16"/>
      <c r="OFI77" s="15"/>
      <c r="OFJ77" s="16"/>
      <c r="OFK77" s="15"/>
      <c r="OFL77" s="16"/>
      <c r="OFM77" s="15"/>
      <c r="OFN77" s="16"/>
      <c r="OFO77" s="15"/>
      <c r="OFP77" s="16"/>
      <c r="OFQ77" s="15"/>
      <c r="OFR77" s="16"/>
      <c r="OFS77" s="15"/>
      <c r="OFT77" s="16"/>
      <c r="OFU77" s="15"/>
      <c r="OFV77" s="16"/>
      <c r="OFW77" s="15"/>
      <c r="OFX77" s="16"/>
      <c r="OFY77" s="15"/>
      <c r="OFZ77" s="16"/>
      <c r="OGA77" s="15"/>
      <c r="OGB77" s="16"/>
      <c r="OGC77" s="15"/>
      <c r="OGD77" s="16"/>
      <c r="OGE77" s="15"/>
      <c r="OGF77" s="16"/>
      <c r="OGG77" s="15"/>
      <c r="OGH77" s="16"/>
      <c r="OGI77" s="15"/>
      <c r="OGJ77" s="16"/>
      <c r="OGK77" s="15"/>
      <c r="OGL77" s="16"/>
      <c r="OGM77" s="15"/>
      <c r="OGN77" s="16"/>
      <c r="OGO77" s="15"/>
      <c r="OGP77" s="16"/>
      <c r="OGQ77" s="15"/>
      <c r="OGR77" s="16"/>
      <c r="OGS77" s="15"/>
      <c r="OGT77" s="16"/>
      <c r="OGU77" s="15"/>
      <c r="OGV77" s="16"/>
      <c r="OGW77" s="15"/>
      <c r="OGX77" s="16"/>
      <c r="OGY77" s="15"/>
      <c r="OGZ77" s="16"/>
      <c r="OHA77" s="15"/>
      <c r="OHB77" s="16"/>
      <c r="OHC77" s="15"/>
      <c r="OHD77" s="16"/>
      <c r="OHE77" s="15"/>
      <c r="OHF77" s="16"/>
      <c r="OHG77" s="15"/>
      <c r="OHH77" s="16"/>
      <c r="OHI77" s="15"/>
      <c r="OHJ77" s="16"/>
      <c r="OHK77" s="15"/>
      <c r="OHL77" s="16"/>
      <c r="OHM77" s="15"/>
      <c r="OHN77" s="16"/>
      <c r="OHO77" s="15"/>
      <c r="OHP77" s="16"/>
      <c r="OHQ77" s="15"/>
      <c r="OHR77" s="16"/>
      <c r="OHS77" s="15"/>
      <c r="OHT77" s="16"/>
      <c r="OHU77" s="15"/>
      <c r="OHV77" s="16"/>
      <c r="OHW77" s="15"/>
      <c r="OHX77" s="16"/>
      <c r="OHY77" s="15"/>
      <c r="OHZ77" s="16"/>
      <c r="OIA77" s="15"/>
      <c r="OIB77" s="16"/>
      <c r="OIC77" s="15"/>
      <c r="OID77" s="16"/>
      <c r="OIE77" s="15"/>
      <c r="OIF77" s="16"/>
      <c r="OIG77" s="15"/>
      <c r="OIH77" s="16"/>
      <c r="OII77" s="15"/>
      <c r="OIJ77" s="16"/>
      <c r="OIK77" s="15"/>
      <c r="OIL77" s="16"/>
      <c r="OIM77" s="15"/>
      <c r="OIN77" s="16"/>
      <c r="OIO77" s="15"/>
      <c r="OIP77" s="16"/>
      <c r="OIQ77" s="15"/>
      <c r="OIR77" s="16"/>
      <c r="OIS77" s="15"/>
      <c r="OIT77" s="16"/>
      <c r="OIU77" s="15"/>
      <c r="OIV77" s="16"/>
      <c r="OIW77" s="15"/>
      <c r="OIX77" s="16"/>
      <c r="OIY77" s="15"/>
      <c r="OIZ77" s="16"/>
      <c r="OJA77" s="15"/>
      <c r="OJB77" s="16"/>
      <c r="OJC77" s="15"/>
      <c r="OJD77" s="16"/>
      <c r="OJE77" s="15"/>
      <c r="OJF77" s="16"/>
      <c r="OJG77" s="15"/>
      <c r="OJH77" s="16"/>
      <c r="OJI77" s="15"/>
      <c r="OJJ77" s="16"/>
      <c r="OJK77" s="15"/>
      <c r="OJL77" s="16"/>
      <c r="OJM77" s="15"/>
      <c r="OJN77" s="16"/>
      <c r="OJO77" s="15"/>
      <c r="OJP77" s="16"/>
      <c r="OJQ77" s="15"/>
      <c r="OJR77" s="16"/>
      <c r="OJS77" s="15"/>
      <c r="OJT77" s="16"/>
      <c r="OJU77" s="15"/>
      <c r="OJV77" s="16"/>
      <c r="OJW77" s="15"/>
      <c r="OJX77" s="16"/>
      <c r="OJY77" s="15"/>
      <c r="OJZ77" s="16"/>
      <c r="OKA77" s="15"/>
      <c r="OKB77" s="16"/>
      <c r="OKC77" s="15"/>
      <c r="OKD77" s="16"/>
      <c r="OKE77" s="15"/>
      <c r="OKF77" s="16"/>
      <c r="OKG77" s="15"/>
      <c r="OKH77" s="16"/>
      <c r="OKI77" s="15"/>
      <c r="OKJ77" s="16"/>
      <c r="OKK77" s="15"/>
      <c r="OKL77" s="16"/>
      <c r="OKM77" s="15"/>
      <c r="OKN77" s="16"/>
      <c r="OKO77" s="15"/>
      <c r="OKP77" s="16"/>
      <c r="OKQ77" s="15"/>
      <c r="OKR77" s="16"/>
      <c r="OKS77" s="15"/>
      <c r="OKT77" s="16"/>
      <c r="OKU77" s="15"/>
      <c r="OKV77" s="16"/>
      <c r="OKW77" s="15"/>
      <c r="OKX77" s="16"/>
      <c r="OKY77" s="15"/>
      <c r="OKZ77" s="16"/>
      <c r="OLA77" s="15"/>
      <c r="OLB77" s="16"/>
      <c r="OLC77" s="15"/>
      <c r="OLD77" s="16"/>
      <c r="OLE77" s="15"/>
      <c r="OLF77" s="16"/>
      <c r="OLG77" s="15"/>
      <c r="OLH77" s="16"/>
      <c r="OLI77" s="15"/>
      <c r="OLJ77" s="16"/>
      <c r="OLK77" s="15"/>
      <c r="OLL77" s="16"/>
      <c r="OLM77" s="15"/>
      <c r="OLN77" s="16"/>
      <c r="OLO77" s="15"/>
      <c r="OLP77" s="16"/>
      <c r="OLQ77" s="15"/>
      <c r="OLR77" s="16"/>
      <c r="OLS77" s="15"/>
      <c r="OLT77" s="16"/>
      <c r="OLU77" s="15"/>
      <c r="OLV77" s="16"/>
      <c r="OLW77" s="15"/>
      <c r="OLX77" s="16"/>
      <c r="OLY77" s="15"/>
      <c r="OLZ77" s="16"/>
      <c r="OMA77" s="15"/>
      <c r="OMB77" s="16"/>
      <c r="OMC77" s="15"/>
      <c r="OMD77" s="16"/>
      <c r="OME77" s="15"/>
      <c r="OMF77" s="16"/>
      <c r="OMG77" s="15"/>
      <c r="OMH77" s="16"/>
      <c r="OMI77" s="15"/>
      <c r="OMJ77" s="16"/>
      <c r="OMK77" s="15"/>
      <c r="OML77" s="16"/>
      <c r="OMM77" s="15"/>
      <c r="OMN77" s="16"/>
      <c r="OMO77" s="15"/>
      <c r="OMP77" s="16"/>
      <c r="OMQ77" s="15"/>
      <c r="OMR77" s="16"/>
      <c r="OMS77" s="15"/>
      <c r="OMT77" s="16"/>
      <c r="OMU77" s="15"/>
      <c r="OMV77" s="16"/>
      <c r="OMW77" s="15"/>
      <c r="OMX77" s="16"/>
      <c r="OMY77" s="15"/>
      <c r="OMZ77" s="16"/>
      <c r="ONA77" s="15"/>
      <c r="ONB77" s="16"/>
      <c r="ONC77" s="15"/>
      <c r="OND77" s="16"/>
      <c r="ONE77" s="15"/>
      <c r="ONF77" s="16"/>
      <c r="ONG77" s="15"/>
      <c r="ONH77" s="16"/>
      <c r="ONI77" s="15"/>
      <c r="ONJ77" s="16"/>
      <c r="ONK77" s="15"/>
      <c r="ONL77" s="16"/>
      <c r="ONM77" s="15"/>
      <c r="ONN77" s="16"/>
      <c r="ONO77" s="15"/>
      <c r="ONP77" s="16"/>
      <c r="ONQ77" s="15"/>
      <c r="ONR77" s="16"/>
      <c r="ONS77" s="15"/>
      <c r="ONT77" s="16"/>
      <c r="ONU77" s="15"/>
      <c r="ONV77" s="16"/>
      <c r="ONW77" s="15"/>
      <c r="ONX77" s="16"/>
      <c r="ONY77" s="15"/>
      <c r="ONZ77" s="16"/>
      <c r="OOA77" s="15"/>
      <c r="OOB77" s="16"/>
      <c r="OOC77" s="15"/>
      <c r="OOD77" s="16"/>
      <c r="OOE77" s="15"/>
      <c r="OOF77" s="16"/>
      <c r="OOG77" s="15"/>
      <c r="OOH77" s="16"/>
      <c r="OOI77" s="15"/>
      <c r="OOJ77" s="16"/>
      <c r="OOK77" s="15"/>
      <c r="OOL77" s="16"/>
      <c r="OOM77" s="15"/>
      <c r="OON77" s="16"/>
      <c r="OOO77" s="15"/>
      <c r="OOP77" s="16"/>
      <c r="OOQ77" s="15"/>
      <c r="OOR77" s="16"/>
      <c r="OOS77" s="15"/>
      <c r="OOT77" s="16"/>
      <c r="OOU77" s="15"/>
      <c r="OOV77" s="16"/>
      <c r="OOW77" s="15"/>
      <c r="OOX77" s="16"/>
      <c r="OOY77" s="15"/>
      <c r="OOZ77" s="16"/>
      <c r="OPA77" s="15"/>
      <c r="OPB77" s="16"/>
      <c r="OPC77" s="15"/>
      <c r="OPD77" s="16"/>
      <c r="OPE77" s="15"/>
      <c r="OPF77" s="16"/>
      <c r="OPG77" s="15"/>
      <c r="OPH77" s="16"/>
      <c r="OPI77" s="15"/>
      <c r="OPJ77" s="16"/>
      <c r="OPK77" s="15"/>
      <c r="OPL77" s="16"/>
      <c r="OPM77" s="15"/>
      <c r="OPN77" s="16"/>
      <c r="OPO77" s="15"/>
      <c r="OPP77" s="16"/>
      <c r="OPQ77" s="15"/>
      <c r="OPR77" s="16"/>
      <c r="OPS77" s="15"/>
      <c r="OPT77" s="16"/>
      <c r="OPU77" s="15"/>
      <c r="OPV77" s="16"/>
      <c r="OPW77" s="15"/>
      <c r="OPX77" s="16"/>
      <c r="OPY77" s="15"/>
      <c r="OPZ77" s="16"/>
      <c r="OQA77" s="15"/>
      <c r="OQB77" s="16"/>
      <c r="OQC77" s="15"/>
      <c r="OQD77" s="16"/>
      <c r="OQE77" s="15"/>
      <c r="OQF77" s="16"/>
      <c r="OQG77" s="15"/>
      <c r="OQH77" s="16"/>
      <c r="OQI77" s="15"/>
      <c r="OQJ77" s="16"/>
      <c r="OQK77" s="15"/>
      <c r="OQL77" s="16"/>
      <c r="OQM77" s="15"/>
      <c r="OQN77" s="16"/>
      <c r="OQO77" s="15"/>
      <c r="OQP77" s="16"/>
      <c r="OQQ77" s="15"/>
      <c r="OQR77" s="16"/>
      <c r="OQS77" s="15"/>
      <c r="OQT77" s="16"/>
      <c r="OQU77" s="15"/>
      <c r="OQV77" s="16"/>
      <c r="OQW77" s="15"/>
      <c r="OQX77" s="16"/>
      <c r="OQY77" s="15"/>
      <c r="OQZ77" s="16"/>
      <c r="ORA77" s="15"/>
      <c r="ORB77" s="16"/>
      <c r="ORC77" s="15"/>
      <c r="ORD77" s="16"/>
      <c r="ORE77" s="15"/>
      <c r="ORF77" s="16"/>
      <c r="ORG77" s="15"/>
      <c r="ORH77" s="16"/>
      <c r="ORI77" s="15"/>
      <c r="ORJ77" s="16"/>
      <c r="ORK77" s="15"/>
      <c r="ORL77" s="16"/>
      <c r="ORM77" s="15"/>
      <c r="ORN77" s="16"/>
      <c r="ORO77" s="15"/>
      <c r="ORP77" s="16"/>
      <c r="ORQ77" s="15"/>
      <c r="ORR77" s="16"/>
      <c r="ORS77" s="15"/>
      <c r="ORT77" s="16"/>
      <c r="ORU77" s="15"/>
      <c r="ORV77" s="16"/>
      <c r="ORW77" s="15"/>
      <c r="ORX77" s="16"/>
      <c r="ORY77" s="15"/>
      <c r="ORZ77" s="16"/>
      <c r="OSA77" s="15"/>
      <c r="OSB77" s="16"/>
      <c r="OSC77" s="15"/>
      <c r="OSD77" s="16"/>
      <c r="OSE77" s="15"/>
      <c r="OSF77" s="16"/>
      <c r="OSG77" s="15"/>
      <c r="OSH77" s="16"/>
      <c r="OSI77" s="15"/>
      <c r="OSJ77" s="16"/>
      <c r="OSK77" s="15"/>
      <c r="OSL77" s="16"/>
      <c r="OSM77" s="15"/>
      <c r="OSN77" s="16"/>
      <c r="OSO77" s="15"/>
      <c r="OSP77" s="16"/>
      <c r="OSQ77" s="15"/>
      <c r="OSR77" s="16"/>
      <c r="OSS77" s="15"/>
      <c r="OST77" s="16"/>
      <c r="OSU77" s="15"/>
      <c r="OSV77" s="16"/>
      <c r="OSW77" s="15"/>
      <c r="OSX77" s="16"/>
      <c r="OSY77" s="15"/>
      <c r="OSZ77" s="16"/>
      <c r="OTA77" s="15"/>
      <c r="OTB77" s="16"/>
      <c r="OTC77" s="15"/>
      <c r="OTD77" s="16"/>
      <c r="OTE77" s="15"/>
      <c r="OTF77" s="16"/>
      <c r="OTG77" s="15"/>
      <c r="OTH77" s="16"/>
      <c r="OTI77" s="15"/>
      <c r="OTJ77" s="16"/>
      <c r="OTK77" s="15"/>
      <c r="OTL77" s="16"/>
      <c r="OTM77" s="15"/>
      <c r="OTN77" s="16"/>
      <c r="OTO77" s="15"/>
      <c r="OTP77" s="16"/>
      <c r="OTQ77" s="15"/>
      <c r="OTR77" s="16"/>
      <c r="OTS77" s="15"/>
      <c r="OTT77" s="16"/>
      <c r="OTU77" s="15"/>
      <c r="OTV77" s="16"/>
      <c r="OTW77" s="15"/>
      <c r="OTX77" s="16"/>
      <c r="OTY77" s="15"/>
      <c r="OTZ77" s="16"/>
      <c r="OUA77" s="15"/>
      <c r="OUB77" s="16"/>
      <c r="OUC77" s="15"/>
      <c r="OUD77" s="16"/>
      <c r="OUE77" s="15"/>
      <c r="OUF77" s="16"/>
      <c r="OUG77" s="15"/>
      <c r="OUH77" s="16"/>
      <c r="OUI77" s="15"/>
      <c r="OUJ77" s="16"/>
      <c r="OUK77" s="15"/>
      <c r="OUL77" s="16"/>
      <c r="OUM77" s="15"/>
      <c r="OUN77" s="16"/>
      <c r="OUO77" s="15"/>
      <c r="OUP77" s="16"/>
      <c r="OUQ77" s="15"/>
      <c r="OUR77" s="16"/>
      <c r="OUS77" s="15"/>
      <c r="OUT77" s="16"/>
      <c r="OUU77" s="15"/>
      <c r="OUV77" s="16"/>
      <c r="OUW77" s="15"/>
      <c r="OUX77" s="16"/>
      <c r="OUY77" s="15"/>
      <c r="OUZ77" s="16"/>
      <c r="OVA77" s="15"/>
      <c r="OVB77" s="16"/>
      <c r="OVC77" s="15"/>
      <c r="OVD77" s="16"/>
      <c r="OVE77" s="15"/>
      <c r="OVF77" s="16"/>
      <c r="OVG77" s="15"/>
      <c r="OVH77" s="16"/>
      <c r="OVI77" s="15"/>
      <c r="OVJ77" s="16"/>
      <c r="OVK77" s="15"/>
      <c r="OVL77" s="16"/>
      <c r="OVM77" s="15"/>
      <c r="OVN77" s="16"/>
      <c r="OVO77" s="15"/>
      <c r="OVP77" s="16"/>
      <c r="OVQ77" s="15"/>
      <c r="OVR77" s="16"/>
      <c r="OVS77" s="15"/>
      <c r="OVT77" s="16"/>
      <c r="OVU77" s="15"/>
      <c r="OVV77" s="16"/>
      <c r="OVW77" s="15"/>
      <c r="OVX77" s="16"/>
      <c r="OVY77" s="15"/>
      <c r="OVZ77" s="16"/>
      <c r="OWA77" s="15"/>
      <c r="OWB77" s="16"/>
      <c r="OWC77" s="15"/>
      <c r="OWD77" s="16"/>
      <c r="OWE77" s="15"/>
      <c r="OWF77" s="16"/>
      <c r="OWG77" s="15"/>
      <c r="OWH77" s="16"/>
      <c r="OWI77" s="15"/>
      <c r="OWJ77" s="16"/>
      <c r="OWK77" s="15"/>
      <c r="OWL77" s="16"/>
      <c r="OWM77" s="15"/>
      <c r="OWN77" s="16"/>
      <c r="OWO77" s="15"/>
      <c r="OWP77" s="16"/>
      <c r="OWQ77" s="15"/>
      <c r="OWR77" s="16"/>
      <c r="OWS77" s="15"/>
      <c r="OWT77" s="16"/>
      <c r="OWU77" s="15"/>
      <c r="OWV77" s="16"/>
      <c r="OWW77" s="15"/>
      <c r="OWX77" s="16"/>
      <c r="OWY77" s="15"/>
      <c r="OWZ77" s="16"/>
      <c r="OXA77" s="15"/>
      <c r="OXB77" s="16"/>
      <c r="OXC77" s="15"/>
      <c r="OXD77" s="16"/>
      <c r="OXE77" s="15"/>
      <c r="OXF77" s="16"/>
      <c r="OXG77" s="15"/>
      <c r="OXH77" s="16"/>
      <c r="OXI77" s="15"/>
      <c r="OXJ77" s="16"/>
      <c r="OXK77" s="15"/>
      <c r="OXL77" s="16"/>
      <c r="OXM77" s="15"/>
      <c r="OXN77" s="16"/>
      <c r="OXO77" s="15"/>
      <c r="OXP77" s="16"/>
      <c r="OXQ77" s="15"/>
      <c r="OXR77" s="16"/>
      <c r="OXS77" s="15"/>
      <c r="OXT77" s="16"/>
      <c r="OXU77" s="15"/>
      <c r="OXV77" s="16"/>
      <c r="OXW77" s="15"/>
      <c r="OXX77" s="16"/>
      <c r="OXY77" s="15"/>
      <c r="OXZ77" s="16"/>
      <c r="OYA77" s="15"/>
      <c r="OYB77" s="16"/>
      <c r="OYC77" s="15"/>
      <c r="OYD77" s="16"/>
      <c r="OYE77" s="15"/>
      <c r="OYF77" s="16"/>
      <c r="OYG77" s="15"/>
      <c r="OYH77" s="16"/>
      <c r="OYI77" s="15"/>
      <c r="OYJ77" s="16"/>
      <c r="OYK77" s="15"/>
      <c r="OYL77" s="16"/>
      <c r="OYM77" s="15"/>
      <c r="OYN77" s="16"/>
      <c r="OYO77" s="15"/>
      <c r="OYP77" s="16"/>
      <c r="OYQ77" s="15"/>
      <c r="OYR77" s="16"/>
      <c r="OYS77" s="15"/>
      <c r="OYT77" s="16"/>
      <c r="OYU77" s="15"/>
      <c r="OYV77" s="16"/>
      <c r="OYW77" s="15"/>
      <c r="OYX77" s="16"/>
      <c r="OYY77" s="15"/>
      <c r="OYZ77" s="16"/>
      <c r="OZA77" s="15"/>
      <c r="OZB77" s="16"/>
      <c r="OZC77" s="15"/>
      <c r="OZD77" s="16"/>
      <c r="OZE77" s="15"/>
      <c r="OZF77" s="16"/>
      <c r="OZG77" s="15"/>
      <c r="OZH77" s="16"/>
      <c r="OZI77" s="15"/>
      <c r="OZJ77" s="16"/>
      <c r="OZK77" s="15"/>
      <c r="OZL77" s="16"/>
      <c r="OZM77" s="15"/>
      <c r="OZN77" s="16"/>
      <c r="OZO77" s="15"/>
      <c r="OZP77" s="16"/>
      <c r="OZQ77" s="15"/>
      <c r="OZR77" s="16"/>
      <c r="OZS77" s="15"/>
      <c r="OZT77" s="16"/>
      <c r="OZU77" s="15"/>
      <c r="OZV77" s="16"/>
      <c r="OZW77" s="15"/>
      <c r="OZX77" s="16"/>
      <c r="OZY77" s="15"/>
      <c r="OZZ77" s="16"/>
      <c r="PAA77" s="15"/>
      <c r="PAB77" s="16"/>
      <c r="PAC77" s="15"/>
      <c r="PAD77" s="16"/>
      <c r="PAE77" s="15"/>
      <c r="PAF77" s="16"/>
      <c r="PAG77" s="15"/>
      <c r="PAH77" s="16"/>
      <c r="PAI77" s="15"/>
      <c r="PAJ77" s="16"/>
      <c r="PAK77" s="15"/>
      <c r="PAL77" s="16"/>
      <c r="PAM77" s="15"/>
      <c r="PAN77" s="16"/>
      <c r="PAO77" s="15"/>
      <c r="PAP77" s="16"/>
      <c r="PAQ77" s="15"/>
      <c r="PAR77" s="16"/>
      <c r="PAS77" s="15"/>
      <c r="PAT77" s="16"/>
      <c r="PAU77" s="15"/>
      <c r="PAV77" s="16"/>
      <c r="PAW77" s="15"/>
      <c r="PAX77" s="16"/>
      <c r="PAY77" s="15"/>
      <c r="PAZ77" s="16"/>
      <c r="PBA77" s="15"/>
      <c r="PBB77" s="16"/>
      <c r="PBC77" s="15"/>
      <c r="PBD77" s="16"/>
      <c r="PBE77" s="15"/>
      <c r="PBF77" s="16"/>
      <c r="PBG77" s="15"/>
      <c r="PBH77" s="16"/>
      <c r="PBI77" s="15"/>
      <c r="PBJ77" s="16"/>
      <c r="PBK77" s="15"/>
      <c r="PBL77" s="16"/>
      <c r="PBM77" s="15"/>
      <c r="PBN77" s="16"/>
      <c r="PBO77" s="15"/>
      <c r="PBP77" s="16"/>
      <c r="PBQ77" s="15"/>
      <c r="PBR77" s="16"/>
      <c r="PBS77" s="15"/>
      <c r="PBT77" s="16"/>
      <c r="PBU77" s="15"/>
      <c r="PBV77" s="16"/>
      <c r="PBW77" s="15"/>
      <c r="PBX77" s="16"/>
      <c r="PBY77" s="15"/>
      <c r="PBZ77" s="16"/>
      <c r="PCA77" s="15"/>
      <c r="PCB77" s="16"/>
      <c r="PCC77" s="15"/>
      <c r="PCD77" s="16"/>
      <c r="PCE77" s="15"/>
      <c r="PCF77" s="16"/>
      <c r="PCG77" s="15"/>
      <c r="PCH77" s="16"/>
      <c r="PCI77" s="15"/>
      <c r="PCJ77" s="16"/>
      <c r="PCK77" s="15"/>
      <c r="PCL77" s="16"/>
      <c r="PCM77" s="15"/>
      <c r="PCN77" s="16"/>
      <c r="PCO77" s="15"/>
      <c r="PCP77" s="16"/>
      <c r="PCQ77" s="15"/>
      <c r="PCR77" s="16"/>
      <c r="PCS77" s="15"/>
      <c r="PCT77" s="16"/>
      <c r="PCU77" s="15"/>
      <c r="PCV77" s="16"/>
      <c r="PCW77" s="15"/>
      <c r="PCX77" s="16"/>
      <c r="PCY77" s="15"/>
      <c r="PCZ77" s="16"/>
      <c r="PDA77" s="15"/>
      <c r="PDB77" s="16"/>
      <c r="PDC77" s="15"/>
      <c r="PDD77" s="16"/>
      <c r="PDE77" s="15"/>
      <c r="PDF77" s="16"/>
      <c r="PDG77" s="15"/>
      <c r="PDH77" s="16"/>
      <c r="PDI77" s="15"/>
      <c r="PDJ77" s="16"/>
      <c r="PDK77" s="15"/>
      <c r="PDL77" s="16"/>
      <c r="PDM77" s="15"/>
      <c r="PDN77" s="16"/>
      <c r="PDO77" s="15"/>
      <c r="PDP77" s="16"/>
      <c r="PDQ77" s="15"/>
      <c r="PDR77" s="16"/>
      <c r="PDS77" s="15"/>
      <c r="PDT77" s="16"/>
      <c r="PDU77" s="15"/>
      <c r="PDV77" s="16"/>
      <c r="PDW77" s="15"/>
      <c r="PDX77" s="16"/>
      <c r="PDY77" s="15"/>
      <c r="PDZ77" s="16"/>
      <c r="PEA77" s="15"/>
      <c r="PEB77" s="16"/>
      <c r="PEC77" s="15"/>
      <c r="PED77" s="16"/>
      <c r="PEE77" s="15"/>
      <c r="PEF77" s="16"/>
      <c r="PEG77" s="15"/>
      <c r="PEH77" s="16"/>
      <c r="PEI77" s="15"/>
      <c r="PEJ77" s="16"/>
      <c r="PEK77" s="15"/>
      <c r="PEL77" s="16"/>
      <c r="PEM77" s="15"/>
      <c r="PEN77" s="16"/>
      <c r="PEO77" s="15"/>
      <c r="PEP77" s="16"/>
      <c r="PEQ77" s="15"/>
      <c r="PER77" s="16"/>
      <c r="PES77" s="15"/>
      <c r="PET77" s="16"/>
      <c r="PEU77" s="15"/>
      <c r="PEV77" s="16"/>
      <c r="PEW77" s="15"/>
      <c r="PEX77" s="16"/>
      <c r="PEY77" s="15"/>
      <c r="PEZ77" s="16"/>
      <c r="PFA77" s="15"/>
      <c r="PFB77" s="16"/>
      <c r="PFC77" s="15"/>
      <c r="PFD77" s="16"/>
      <c r="PFE77" s="15"/>
      <c r="PFF77" s="16"/>
      <c r="PFG77" s="15"/>
      <c r="PFH77" s="16"/>
      <c r="PFI77" s="15"/>
      <c r="PFJ77" s="16"/>
      <c r="PFK77" s="15"/>
      <c r="PFL77" s="16"/>
      <c r="PFM77" s="15"/>
      <c r="PFN77" s="16"/>
      <c r="PFO77" s="15"/>
      <c r="PFP77" s="16"/>
      <c r="PFQ77" s="15"/>
      <c r="PFR77" s="16"/>
      <c r="PFS77" s="15"/>
      <c r="PFT77" s="16"/>
      <c r="PFU77" s="15"/>
      <c r="PFV77" s="16"/>
      <c r="PFW77" s="15"/>
      <c r="PFX77" s="16"/>
      <c r="PFY77" s="15"/>
      <c r="PFZ77" s="16"/>
      <c r="PGA77" s="15"/>
      <c r="PGB77" s="16"/>
      <c r="PGC77" s="15"/>
      <c r="PGD77" s="16"/>
      <c r="PGE77" s="15"/>
      <c r="PGF77" s="16"/>
      <c r="PGG77" s="15"/>
      <c r="PGH77" s="16"/>
      <c r="PGI77" s="15"/>
      <c r="PGJ77" s="16"/>
      <c r="PGK77" s="15"/>
      <c r="PGL77" s="16"/>
      <c r="PGM77" s="15"/>
      <c r="PGN77" s="16"/>
      <c r="PGO77" s="15"/>
      <c r="PGP77" s="16"/>
      <c r="PGQ77" s="15"/>
      <c r="PGR77" s="16"/>
      <c r="PGS77" s="15"/>
      <c r="PGT77" s="16"/>
      <c r="PGU77" s="15"/>
      <c r="PGV77" s="16"/>
      <c r="PGW77" s="15"/>
      <c r="PGX77" s="16"/>
      <c r="PGY77" s="15"/>
      <c r="PGZ77" s="16"/>
      <c r="PHA77" s="15"/>
      <c r="PHB77" s="16"/>
      <c r="PHC77" s="15"/>
      <c r="PHD77" s="16"/>
      <c r="PHE77" s="15"/>
      <c r="PHF77" s="16"/>
      <c r="PHG77" s="15"/>
      <c r="PHH77" s="16"/>
      <c r="PHI77" s="15"/>
      <c r="PHJ77" s="16"/>
      <c r="PHK77" s="15"/>
      <c r="PHL77" s="16"/>
      <c r="PHM77" s="15"/>
      <c r="PHN77" s="16"/>
      <c r="PHO77" s="15"/>
      <c r="PHP77" s="16"/>
      <c r="PHQ77" s="15"/>
      <c r="PHR77" s="16"/>
      <c r="PHS77" s="15"/>
      <c r="PHT77" s="16"/>
      <c r="PHU77" s="15"/>
      <c r="PHV77" s="16"/>
      <c r="PHW77" s="15"/>
      <c r="PHX77" s="16"/>
      <c r="PHY77" s="15"/>
      <c r="PHZ77" s="16"/>
      <c r="PIA77" s="15"/>
      <c r="PIB77" s="16"/>
      <c r="PIC77" s="15"/>
      <c r="PID77" s="16"/>
      <c r="PIE77" s="15"/>
      <c r="PIF77" s="16"/>
      <c r="PIG77" s="15"/>
      <c r="PIH77" s="16"/>
      <c r="PII77" s="15"/>
      <c r="PIJ77" s="16"/>
      <c r="PIK77" s="15"/>
      <c r="PIL77" s="16"/>
      <c r="PIM77" s="15"/>
      <c r="PIN77" s="16"/>
      <c r="PIO77" s="15"/>
      <c r="PIP77" s="16"/>
      <c r="PIQ77" s="15"/>
      <c r="PIR77" s="16"/>
      <c r="PIS77" s="15"/>
      <c r="PIT77" s="16"/>
      <c r="PIU77" s="15"/>
      <c r="PIV77" s="16"/>
      <c r="PIW77" s="15"/>
      <c r="PIX77" s="16"/>
      <c r="PIY77" s="15"/>
      <c r="PIZ77" s="16"/>
      <c r="PJA77" s="15"/>
      <c r="PJB77" s="16"/>
      <c r="PJC77" s="15"/>
      <c r="PJD77" s="16"/>
      <c r="PJE77" s="15"/>
      <c r="PJF77" s="16"/>
      <c r="PJG77" s="15"/>
      <c r="PJH77" s="16"/>
      <c r="PJI77" s="15"/>
      <c r="PJJ77" s="16"/>
      <c r="PJK77" s="15"/>
      <c r="PJL77" s="16"/>
      <c r="PJM77" s="15"/>
      <c r="PJN77" s="16"/>
      <c r="PJO77" s="15"/>
      <c r="PJP77" s="16"/>
      <c r="PJQ77" s="15"/>
      <c r="PJR77" s="16"/>
      <c r="PJS77" s="15"/>
      <c r="PJT77" s="16"/>
      <c r="PJU77" s="15"/>
      <c r="PJV77" s="16"/>
      <c r="PJW77" s="15"/>
      <c r="PJX77" s="16"/>
      <c r="PJY77" s="15"/>
      <c r="PJZ77" s="16"/>
      <c r="PKA77" s="15"/>
      <c r="PKB77" s="16"/>
      <c r="PKC77" s="15"/>
      <c r="PKD77" s="16"/>
      <c r="PKE77" s="15"/>
      <c r="PKF77" s="16"/>
      <c r="PKG77" s="15"/>
      <c r="PKH77" s="16"/>
      <c r="PKI77" s="15"/>
      <c r="PKJ77" s="16"/>
      <c r="PKK77" s="15"/>
      <c r="PKL77" s="16"/>
      <c r="PKM77" s="15"/>
      <c r="PKN77" s="16"/>
      <c r="PKO77" s="15"/>
      <c r="PKP77" s="16"/>
      <c r="PKQ77" s="15"/>
      <c r="PKR77" s="16"/>
      <c r="PKS77" s="15"/>
      <c r="PKT77" s="16"/>
      <c r="PKU77" s="15"/>
      <c r="PKV77" s="16"/>
      <c r="PKW77" s="15"/>
      <c r="PKX77" s="16"/>
      <c r="PKY77" s="15"/>
      <c r="PKZ77" s="16"/>
      <c r="PLA77" s="15"/>
      <c r="PLB77" s="16"/>
      <c r="PLC77" s="15"/>
      <c r="PLD77" s="16"/>
      <c r="PLE77" s="15"/>
      <c r="PLF77" s="16"/>
      <c r="PLG77" s="15"/>
      <c r="PLH77" s="16"/>
      <c r="PLI77" s="15"/>
      <c r="PLJ77" s="16"/>
      <c r="PLK77" s="15"/>
      <c r="PLL77" s="16"/>
      <c r="PLM77" s="15"/>
      <c r="PLN77" s="16"/>
      <c r="PLO77" s="15"/>
      <c r="PLP77" s="16"/>
      <c r="PLQ77" s="15"/>
      <c r="PLR77" s="16"/>
      <c r="PLS77" s="15"/>
      <c r="PLT77" s="16"/>
      <c r="PLU77" s="15"/>
      <c r="PLV77" s="16"/>
      <c r="PLW77" s="15"/>
      <c r="PLX77" s="16"/>
      <c r="PLY77" s="15"/>
      <c r="PLZ77" s="16"/>
      <c r="PMA77" s="15"/>
      <c r="PMB77" s="16"/>
      <c r="PMC77" s="15"/>
      <c r="PMD77" s="16"/>
      <c r="PME77" s="15"/>
      <c r="PMF77" s="16"/>
      <c r="PMG77" s="15"/>
      <c r="PMH77" s="16"/>
      <c r="PMI77" s="15"/>
      <c r="PMJ77" s="16"/>
      <c r="PMK77" s="15"/>
      <c r="PML77" s="16"/>
      <c r="PMM77" s="15"/>
      <c r="PMN77" s="16"/>
      <c r="PMO77" s="15"/>
      <c r="PMP77" s="16"/>
      <c r="PMQ77" s="15"/>
      <c r="PMR77" s="16"/>
      <c r="PMS77" s="15"/>
      <c r="PMT77" s="16"/>
      <c r="PMU77" s="15"/>
      <c r="PMV77" s="16"/>
      <c r="PMW77" s="15"/>
      <c r="PMX77" s="16"/>
      <c r="PMY77" s="15"/>
      <c r="PMZ77" s="16"/>
      <c r="PNA77" s="15"/>
      <c r="PNB77" s="16"/>
      <c r="PNC77" s="15"/>
      <c r="PND77" s="16"/>
      <c r="PNE77" s="15"/>
      <c r="PNF77" s="16"/>
      <c r="PNG77" s="15"/>
      <c r="PNH77" s="16"/>
      <c r="PNI77" s="15"/>
      <c r="PNJ77" s="16"/>
      <c r="PNK77" s="15"/>
      <c r="PNL77" s="16"/>
      <c r="PNM77" s="15"/>
      <c r="PNN77" s="16"/>
      <c r="PNO77" s="15"/>
      <c r="PNP77" s="16"/>
      <c r="PNQ77" s="15"/>
      <c r="PNR77" s="16"/>
      <c r="PNS77" s="15"/>
      <c r="PNT77" s="16"/>
      <c r="PNU77" s="15"/>
      <c r="PNV77" s="16"/>
      <c r="PNW77" s="15"/>
      <c r="PNX77" s="16"/>
      <c r="PNY77" s="15"/>
      <c r="PNZ77" s="16"/>
      <c r="POA77" s="15"/>
      <c r="POB77" s="16"/>
      <c r="POC77" s="15"/>
      <c r="POD77" s="16"/>
      <c r="POE77" s="15"/>
      <c r="POF77" s="16"/>
      <c r="POG77" s="15"/>
      <c r="POH77" s="16"/>
      <c r="POI77" s="15"/>
      <c r="POJ77" s="16"/>
      <c r="POK77" s="15"/>
      <c r="POL77" s="16"/>
      <c r="POM77" s="15"/>
      <c r="PON77" s="16"/>
      <c r="POO77" s="15"/>
      <c r="POP77" s="16"/>
      <c r="POQ77" s="15"/>
      <c r="POR77" s="16"/>
      <c r="POS77" s="15"/>
      <c r="POT77" s="16"/>
      <c r="POU77" s="15"/>
      <c r="POV77" s="16"/>
      <c r="POW77" s="15"/>
      <c r="POX77" s="16"/>
      <c r="POY77" s="15"/>
      <c r="POZ77" s="16"/>
      <c r="PPA77" s="15"/>
      <c r="PPB77" s="16"/>
      <c r="PPC77" s="15"/>
      <c r="PPD77" s="16"/>
      <c r="PPE77" s="15"/>
      <c r="PPF77" s="16"/>
      <c r="PPG77" s="15"/>
      <c r="PPH77" s="16"/>
      <c r="PPI77" s="15"/>
      <c r="PPJ77" s="16"/>
      <c r="PPK77" s="15"/>
      <c r="PPL77" s="16"/>
      <c r="PPM77" s="15"/>
      <c r="PPN77" s="16"/>
      <c r="PPO77" s="15"/>
      <c r="PPP77" s="16"/>
      <c r="PPQ77" s="15"/>
      <c r="PPR77" s="16"/>
      <c r="PPS77" s="15"/>
      <c r="PPT77" s="16"/>
      <c r="PPU77" s="15"/>
      <c r="PPV77" s="16"/>
      <c r="PPW77" s="15"/>
      <c r="PPX77" s="16"/>
      <c r="PPY77" s="15"/>
      <c r="PPZ77" s="16"/>
      <c r="PQA77" s="15"/>
      <c r="PQB77" s="16"/>
      <c r="PQC77" s="15"/>
      <c r="PQD77" s="16"/>
      <c r="PQE77" s="15"/>
      <c r="PQF77" s="16"/>
      <c r="PQG77" s="15"/>
      <c r="PQH77" s="16"/>
      <c r="PQI77" s="15"/>
      <c r="PQJ77" s="16"/>
      <c r="PQK77" s="15"/>
      <c r="PQL77" s="16"/>
      <c r="PQM77" s="15"/>
      <c r="PQN77" s="16"/>
      <c r="PQO77" s="15"/>
      <c r="PQP77" s="16"/>
      <c r="PQQ77" s="15"/>
      <c r="PQR77" s="16"/>
      <c r="PQS77" s="15"/>
      <c r="PQT77" s="16"/>
      <c r="PQU77" s="15"/>
      <c r="PQV77" s="16"/>
      <c r="PQW77" s="15"/>
      <c r="PQX77" s="16"/>
      <c r="PQY77" s="15"/>
      <c r="PQZ77" s="16"/>
      <c r="PRA77" s="15"/>
      <c r="PRB77" s="16"/>
      <c r="PRC77" s="15"/>
      <c r="PRD77" s="16"/>
      <c r="PRE77" s="15"/>
      <c r="PRF77" s="16"/>
      <c r="PRG77" s="15"/>
      <c r="PRH77" s="16"/>
      <c r="PRI77" s="15"/>
      <c r="PRJ77" s="16"/>
      <c r="PRK77" s="15"/>
      <c r="PRL77" s="16"/>
      <c r="PRM77" s="15"/>
      <c r="PRN77" s="16"/>
      <c r="PRO77" s="15"/>
      <c r="PRP77" s="16"/>
      <c r="PRQ77" s="15"/>
      <c r="PRR77" s="16"/>
      <c r="PRS77" s="15"/>
      <c r="PRT77" s="16"/>
      <c r="PRU77" s="15"/>
      <c r="PRV77" s="16"/>
      <c r="PRW77" s="15"/>
      <c r="PRX77" s="16"/>
      <c r="PRY77" s="15"/>
      <c r="PRZ77" s="16"/>
      <c r="PSA77" s="15"/>
      <c r="PSB77" s="16"/>
      <c r="PSC77" s="15"/>
      <c r="PSD77" s="16"/>
      <c r="PSE77" s="15"/>
      <c r="PSF77" s="16"/>
      <c r="PSG77" s="15"/>
      <c r="PSH77" s="16"/>
      <c r="PSI77" s="15"/>
      <c r="PSJ77" s="16"/>
      <c r="PSK77" s="15"/>
      <c r="PSL77" s="16"/>
      <c r="PSM77" s="15"/>
      <c r="PSN77" s="16"/>
      <c r="PSO77" s="15"/>
      <c r="PSP77" s="16"/>
      <c r="PSQ77" s="15"/>
      <c r="PSR77" s="16"/>
      <c r="PSS77" s="15"/>
      <c r="PST77" s="16"/>
      <c r="PSU77" s="15"/>
      <c r="PSV77" s="16"/>
      <c r="PSW77" s="15"/>
      <c r="PSX77" s="16"/>
      <c r="PSY77" s="15"/>
      <c r="PSZ77" s="16"/>
      <c r="PTA77" s="15"/>
      <c r="PTB77" s="16"/>
      <c r="PTC77" s="15"/>
      <c r="PTD77" s="16"/>
      <c r="PTE77" s="15"/>
      <c r="PTF77" s="16"/>
      <c r="PTG77" s="15"/>
      <c r="PTH77" s="16"/>
      <c r="PTI77" s="15"/>
      <c r="PTJ77" s="16"/>
      <c r="PTK77" s="15"/>
      <c r="PTL77" s="16"/>
      <c r="PTM77" s="15"/>
      <c r="PTN77" s="16"/>
      <c r="PTO77" s="15"/>
      <c r="PTP77" s="16"/>
      <c r="PTQ77" s="15"/>
      <c r="PTR77" s="16"/>
      <c r="PTS77" s="15"/>
      <c r="PTT77" s="16"/>
      <c r="PTU77" s="15"/>
      <c r="PTV77" s="16"/>
      <c r="PTW77" s="15"/>
      <c r="PTX77" s="16"/>
      <c r="PTY77" s="15"/>
      <c r="PTZ77" s="16"/>
      <c r="PUA77" s="15"/>
      <c r="PUB77" s="16"/>
      <c r="PUC77" s="15"/>
      <c r="PUD77" s="16"/>
      <c r="PUE77" s="15"/>
      <c r="PUF77" s="16"/>
      <c r="PUG77" s="15"/>
      <c r="PUH77" s="16"/>
      <c r="PUI77" s="15"/>
      <c r="PUJ77" s="16"/>
      <c r="PUK77" s="15"/>
      <c r="PUL77" s="16"/>
      <c r="PUM77" s="15"/>
      <c r="PUN77" s="16"/>
      <c r="PUO77" s="15"/>
      <c r="PUP77" s="16"/>
      <c r="PUQ77" s="15"/>
      <c r="PUR77" s="16"/>
      <c r="PUS77" s="15"/>
      <c r="PUT77" s="16"/>
      <c r="PUU77" s="15"/>
      <c r="PUV77" s="16"/>
      <c r="PUW77" s="15"/>
      <c r="PUX77" s="16"/>
      <c r="PUY77" s="15"/>
      <c r="PUZ77" s="16"/>
      <c r="PVA77" s="15"/>
      <c r="PVB77" s="16"/>
      <c r="PVC77" s="15"/>
      <c r="PVD77" s="16"/>
      <c r="PVE77" s="15"/>
      <c r="PVF77" s="16"/>
      <c r="PVG77" s="15"/>
      <c r="PVH77" s="16"/>
      <c r="PVI77" s="15"/>
      <c r="PVJ77" s="16"/>
      <c r="PVK77" s="15"/>
      <c r="PVL77" s="16"/>
      <c r="PVM77" s="15"/>
      <c r="PVN77" s="16"/>
      <c r="PVO77" s="15"/>
      <c r="PVP77" s="16"/>
      <c r="PVQ77" s="15"/>
      <c r="PVR77" s="16"/>
      <c r="PVS77" s="15"/>
      <c r="PVT77" s="16"/>
      <c r="PVU77" s="15"/>
      <c r="PVV77" s="16"/>
      <c r="PVW77" s="15"/>
      <c r="PVX77" s="16"/>
      <c r="PVY77" s="15"/>
      <c r="PVZ77" s="16"/>
      <c r="PWA77" s="15"/>
      <c r="PWB77" s="16"/>
      <c r="PWC77" s="15"/>
      <c r="PWD77" s="16"/>
      <c r="PWE77" s="15"/>
      <c r="PWF77" s="16"/>
      <c r="PWG77" s="15"/>
      <c r="PWH77" s="16"/>
      <c r="PWI77" s="15"/>
      <c r="PWJ77" s="16"/>
      <c r="PWK77" s="15"/>
      <c r="PWL77" s="16"/>
      <c r="PWM77" s="15"/>
      <c r="PWN77" s="16"/>
      <c r="PWO77" s="15"/>
      <c r="PWP77" s="16"/>
      <c r="PWQ77" s="15"/>
      <c r="PWR77" s="16"/>
      <c r="PWS77" s="15"/>
      <c r="PWT77" s="16"/>
      <c r="PWU77" s="15"/>
      <c r="PWV77" s="16"/>
      <c r="PWW77" s="15"/>
      <c r="PWX77" s="16"/>
      <c r="PWY77" s="15"/>
      <c r="PWZ77" s="16"/>
      <c r="PXA77" s="15"/>
      <c r="PXB77" s="16"/>
      <c r="PXC77" s="15"/>
      <c r="PXD77" s="16"/>
      <c r="PXE77" s="15"/>
      <c r="PXF77" s="16"/>
      <c r="PXG77" s="15"/>
      <c r="PXH77" s="16"/>
      <c r="PXI77" s="15"/>
      <c r="PXJ77" s="16"/>
      <c r="PXK77" s="15"/>
      <c r="PXL77" s="16"/>
      <c r="PXM77" s="15"/>
      <c r="PXN77" s="16"/>
      <c r="PXO77" s="15"/>
      <c r="PXP77" s="16"/>
      <c r="PXQ77" s="15"/>
      <c r="PXR77" s="16"/>
      <c r="PXS77" s="15"/>
      <c r="PXT77" s="16"/>
      <c r="PXU77" s="15"/>
      <c r="PXV77" s="16"/>
      <c r="PXW77" s="15"/>
      <c r="PXX77" s="16"/>
      <c r="PXY77" s="15"/>
      <c r="PXZ77" s="16"/>
      <c r="PYA77" s="15"/>
      <c r="PYB77" s="16"/>
      <c r="PYC77" s="15"/>
      <c r="PYD77" s="16"/>
      <c r="PYE77" s="15"/>
      <c r="PYF77" s="16"/>
      <c r="PYG77" s="15"/>
      <c r="PYH77" s="16"/>
      <c r="PYI77" s="15"/>
      <c r="PYJ77" s="16"/>
      <c r="PYK77" s="15"/>
      <c r="PYL77" s="16"/>
      <c r="PYM77" s="15"/>
      <c r="PYN77" s="16"/>
      <c r="PYO77" s="15"/>
      <c r="PYP77" s="16"/>
      <c r="PYQ77" s="15"/>
      <c r="PYR77" s="16"/>
      <c r="PYS77" s="15"/>
      <c r="PYT77" s="16"/>
      <c r="PYU77" s="15"/>
      <c r="PYV77" s="16"/>
      <c r="PYW77" s="15"/>
      <c r="PYX77" s="16"/>
      <c r="PYY77" s="15"/>
      <c r="PYZ77" s="16"/>
      <c r="PZA77" s="15"/>
      <c r="PZB77" s="16"/>
      <c r="PZC77" s="15"/>
      <c r="PZD77" s="16"/>
      <c r="PZE77" s="15"/>
      <c r="PZF77" s="16"/>
      <c r="PZG77" s="15"/>
      <c r="PZH77" s="16"/>
      <c r="PZI77" s="15"/>
      <c r="PZJ77" s="16"/>
      <c r="PZK77" s="15"/>
      <c r="PZL77" s="16"/>
      <c r="PZM77" s="15"/>
      <c r="PZN77" s="16"/>
      <c r="PZO77" s="15"/>
      <c r="PZP77" s="16"/>
      <c r="PZQ77" s="15"/>
      <c r="PZR77" s="16"/>
      <c r="PZS77" s="15"/>
      <c r="PZT77" s="16"/>
      <c r="PZU77" s="15"/>
      <c r="PZV77" s="16"/>
      <c r="PZW77" s="15"/>
      <c r="PZX77" s="16"/>
      <c r="PZY77" s="15"/>
      <c r="PZZ77" s="16"/>
      <c r="QAA77" s="15"/>
      <c r="QAB77" s="16"/>
      <c r="QAC77" s="15"/>
      <c r="QAD77" s="16"/>
      <c r="QAE77" s="15"/>
      <c r="QAF77" s="16"/>
      <c r="QAG77" s="15"/>
      <c r="QAH77" s="16"/>
      <c r="QAI77" s="15"/>
      <c r="QAJ77" s="16"/>
      <c r="QAK77" s="15"/>
      <c r="QAL77" s="16"/>
      <c r="QAM77" s="15"/>
      <c r="QAN77" s="16"/>
      <c r="QAO77" s="15"/>
      <c r="QAP77" s="16"/>
      <c r="QAQ77" s="15"/>
      <c r="QAR77" s="16"/>
      <c r="QAS77" s="15"/>
      <c r="QAT77" s="16"/>
      <c r="QAU77" s="15"/>
      <c r="QAV77" s="16"/>
      <c r="QAW77" s="15"/>
      <c r="QAX77" s="16"/>
      <c r="QAY77" s="15"/>
      <c r="QAZ77" s="16"/>
      <c r="QBA77" s="15"/>
      <c r="QBB77" s="16"/>
      <c r="QBC77" s="15"/>
      <c r="QBD77" s="16"/>
      <c r="QBE77" s="15"/>
      <c r="QBF77" s="16"/>
      <c r="QBG77" s="15"/>
      <c r="QBH77" s="16"/>
      <c r="QBI77" s="15"/>
      <c r="QBJ77" s="16"/>
      <c r="QBK77" s="15"/>
      <c r="QBL77" s="16"/>
      <c r="QBM77" s="15"/>
      <c r="QBN77" s="16"/>
      <c r="QBO77" s="15"/>
      <c r="QBP77" s="16"/>
      <c r="QBQ77" s="15"/>
      <c r="QBR77" s="16"/>
      <c r="QBS77" s="15"/>
      <c r="QBT77" s="16"/>
      <c r="QBU77" s="15"/>
      <c r="QBV77" s="16"/>
      <c r="QBW77" s="15"/>
      <c r="QBX77" s="16"/>
      <c r="QBY77" s="15"/>
      <c r="QBZ77" s="16"/>
      <c r="QCA77" s="15"/>
      <c r="QCB77" s="16"/>
      <c r="QCC77" s="15"/>
      <c r="QCD77" s="16"/>
      <c r="QCE77" s="15"/>
      <c r="QCF77" s="16"/>
      <c r="QCG77" s="15"/>
      <c r="QCH77" s="16"/>
      <c r="QCI77" s="15"/>
      <c r="QCJ77" s="16"/>
      <c r="QCK77" s="15"/>
      <c r="QCL77" s="16"/>
      <c r="QCM77" s="15"/>
      <c r="QCN77" s="16"/>
      <c r="QCO77" s="15"/>
      <c r="QCP77" s="16"/>
      <c r="QCQ77" s="15"/>
      <c r="QCR77" s="16"/>
      <c r="QCS77" s="15"/>
      <c r="QCT77" s="16"/>
      <c r="QCU77" s="15"/>
      <c r="QCV77" s="16"/>
      <c r="QCW77" s="15"/>
      <c r="QCX77" s="16"/>
      <c r="QCY77" s="15"/>
      <c r="QCZ77" s="16"/>
      <c r="QDA77" s="15"/>
      <c r="QDB77" s="16"/>
      <c r="QDC77" s="15"/>
      <c r="QDD77" s="16"/>
      <c r="QDE77" s="15"/>
      <c r="QDF77" s="16"/>
      <c r="QDG77" s="15"/>
      <c r="QDH77" s="16"/>
      <c r="QDI77" s="15"/>
      <c r="QDJ77" s="16"/>
      <c r="QDK77" s="15"/>
      <c r="QDL77" s="16"/>
      <c r="QDM77" s="15"/>
      <c r="QDN77" s="16"/>
      <c r="QDO77" s="15"/>
      <c r="QDP77" s="16"/>
      <c r="QDQ77" s="15"/>
      <c r="QDR77" s="16"/>
      <c r="QDS77" s="15"/>
      <c r="QDT77" s="16"/>
      <c r="QDU77" s="15"/>
      <c r="QDV77" s="16"/>
      <c r="QDW77" s="15"/>
      <c r="QDX77" s="16"/>
      <c r="QDY77" s="15"/>
      <c r="QDZ77" s="16"/>
      <c r="QEA77" s="15"/>
      <c r="QEB77" s="16"/>
      <c r="QEC77" s="15"/>
      <c r="QED77" s="16"/>
      <c r="QEE77" s="15"/>
      <c r="QEF77" s="16"/>
      <c r="QEG77" s="15"/>
      <c r="QEH77" s="16"/>
      <c r="QEI77" s="15"/>
      <c r="QEJ77" s="16"/>
      <c r="QEK77" s="15"/>
      <c r="QEL77" s="16"/>
      <c r="QEM77" s="15"/>
      <c r="QEN77" s="16"/>
      <c r="QEO77" s="15"/>
      <c r="QEP77" s="16"/>
      <c r="QEQ77" s="15"/>
      <c r="QER77" s="16"/>
      <c r="QES77" s="15"/>
      <c r="QET77" s="16"/>
      <c r="QEU77" s="15"/>
      <c r="QEV77" s="16"/>
      <c r="QEW77" s="15"/>
      <c r="QEX77" s="16"/>
      <c r="QEY77" s="15"/>
      <c r="QEZ77" s="16"/>
      <c r="QFA77" s="15"/>
      <c r="QFB77" s="16"/>
      <c r="QFC77" s="15"/>
      <c r="QFD77" s="16"/>
      <c r="QFE77" s="15"/>
      <c r="QFF77" s="16"/>
      <c r="QFG77" s="15"/>
      <c r="QFH77" s="16"/>
      <c r="QFI77" s="15"/>
      <c r="QFJ77" s="16"/>
      <c r="QFK77" s="15"/>
      <c r="QFL77" s="16"/>
      <c r="QFM77" s="15"/>
      <c r="QFN77" s="16"/>
      <c r="QFO77" s="15"/>
      <c r="QFP77" s="16"/>
      <c r="QFQ77" s="15"/>
      <c r="QFR77" s="16"/>
      <c r="QFS77" s="15"/>
      <c r="QFT77" s="16"/>
      <c r="QFU77" s="15"/>
      <c r="QFV77" s="16"/>
      <c r="QFW77" s="15"/>
      <c r="QFX77" s="16"/>
      <c r="QFY77" s="15"/>
      <c r="QFZ77" s="16"/>
      <c r="QGA77" s="15"/>
      <c r="QGB77" s="16"/>
      <c r="QGC77" s="15"/>
      <c r="QGD77" s="16"/>
      <c r="QGE77" s="15"/>
      <c r="QGF77" s="16"/>
      <c r="QGG77" s="15"/>
      <c r="QGH77" s="16"/>
      <c r="QGI77" s="15"/>
      <c r="QGJ77" s="16"/>
      <c r="QGK77" s="15"/>
      <c r="QGL77" s="16"/>
      <c r="QGM77" s="15"/>
      <c r="QGN77" s="16"/>
      <c r="QGO77" s="15"/>
      <c r="QGP77" s="16"/>
      <c r="QGQ77" s="15"/>
      <c r="QGR77" s="16"/>
      <c r="QGS77" s="15"/>
      <c r="QGT77" s="16"/>
      <c r="QGU77" s="15"/>
      <c r="QGV77" s="16"/>
      <c r="QGW77" s="15"/>
      <c r="QGX77" s="16"/>
      <c r="QGY77" s="15"/>
      <c r="QGZ77" s="16"/>
      <c r="QHA77" s="15"/>
      <c r="QHB77" s="16"/>
      <c r="QHC77" s="15"/>
      <c r="QHD77" s="16"/>
      <c r="QHE77" s="15"/>
      <c r="QHF77" s="16"/>
      <c r="QHG77" s="15"/>
      <c r="QHH77" s="16"/>
      <c r="QHI77" s="15"/>
      <c r="QHJ77" s="16"/>
      <c r="QHK77" s="15"/>
      <c r="QHL77" s="16"/>
      <c r="QHM77" s="15"/>
      <c r="QHN77" s="16"/>
      <c r="QHO77" s="15"/>
      <c r="QHP77" s="16"/>
      <c r="QHQ77" s="15"/>
      <c r="QHR77" s="16"/>
      <c r="QHS77" s="15"/>
      <c r="QHT77" s="16"/>
      <c r="QHU77" s="15"/>
      <c r="QHV77" s="16"/>
      <c r="QHW77" s="15"/>
      <c r="QHX77" s="16"/>
      <c r="QHY77" s="15"/>
      <c r="QHZ77" s="16"/>
      <c r="QIA77" s="15"/>
      <c r="QIB77" s="16"/>
      <c r="QIC77" s="15"/>
      <c r="QID77" s="16"/>
      <c r="QIE77" s="15"/>
      <c r="QIF77" s="16"/>
      <c r="QIG77" s="15"/>
      <c r="QIH77" s="16"/>
      <c r="QII77" s="15"/>
      <c r="QIJ77" s="16"/>
      <c r="QIK77" s="15"/>
      <c r="QIL77" s="16"/>
      <c r="QIM77" s="15"/>
      <c r="QIN77" s="16"/>
      <c r="QIO77" s="15"/>
      <c r="QIP77" s="16"/>
      <c r="QIQ77" s="15"/>
      <c r="QIR77" s="16"/>
      <c r="QIS77" s="15"/>
      <c r="QIT77" s="16"/>
      <c r="QIU77" s="15"/>
      <c r="QIV77" s="16"/>
      <c r="QIW77" s="15"/>
      <c r="QIX77" s="16"/>
      <c r="QIY77" s="15"/>
      <c r="QIZ77" s="16"/>
      <c r="QJA77" s="15"/>
      <c r="QJB77" s="16"/>
      <c r="QJC77" s="15"/>
      <c r="QJD77" s="16"/>
      <c r="QJE77" s="15"/>
      <c r="QJF77" s="16"/>
      <c r="QJG77" s="15"/>
      <c r="QJH77" s="16"/>
      <c r="QJI77" s="15"/>
      <c r="QJJ77" s="16"/>
      <c r="QJK77" s="15"/>
      <c r="QJL77" s="16"/>
      <c r="QJM77" s="15"/>
      <c r="QJN77" s="16"/>
      <c r="QJO77" s="15"/>
      <c r="QJP77" s="16"/>
      <c r="QJQ77" s="15"/>
      <c r="QJR77" s="16"/>
      <c r="QJS77" s="15"/>
      <c r="QJT77" s="16"/>
      <c r="QJU77" s="15"/>
      <c r="QJV77" s="16"/>
      <c r="QJW77" s="15"/>
      <c r="QJX77" s="16"/>
      <c r="QJY77" s="15"/>
      <c r="QJZ77" s="16"/>
      <c r="QKA77" s="15"/>
      <c r="QKB77" s="16"/>
      <c r="QKC77" s="15"/>
      <c r="QKD77" s="16"/>
      <c r="QKE77" s="15"/>
      <c r="QKF77" s="16"/>
      <c r="QKG77" s="15"/>
      <c r="QKH77" s="16"/>
      <c r="QKI77" s="15"/>
      <c r="QKJ77" s="16"/>
      <c r="QKK77" s="15"/>
      <c r="QKL77" s="16"/>
      <c r="QKM77" s="15"/>
      <c r="QKN77" s="16"/>
      <c r="QKO77" s="15"/>
      <c r="QKP77" s="16"/>
      <c r="QKQ77" s="15"/>
      <c r="QKR77" s="16"/>
      <c r="QKS77" s="15"/>
      <c r="QKT77" s="16"/>
      <c r="QKU77" s="15"/>
      <c r="QKV77" s="16"/>
      <c r="QKW77" s="15"/>
      <c r="QKX77" s="16"/>
      <c r="QKY77" s="15"/>
      <c r="QKZ77" s="16"/>
      <c r="QLA77" s="15"/>
      <c r="QLB77" s="16"/>
      <c r="QLC77" s="15"/>
      <c r="QLD77" s="16"/>
      <c r="QLE77" s="15"/>
      <c r="QLF77" s="16"/>
      <c r="QLG77" s="15"/>
      <c r="QLH77" s="16"/>
      <c r="QLI77" s="15"/>
      <c r="QLJ77" s="16"/>
      <c r="QLK77" s="15"/>
      <c r="QLL77" s="16"/>
      <c r="QLM77" s="15"/>
      <c r="QLN77" s="16"/>
      <c r="QLO77" s="15"/>
      <c r="QLP77" s="16"/>
      <c r="QLQ77" s="15"/>
      <c r="QLR77" s="16"/>
      <c r="QLS77" s="15"/>
      <c r="QLT77" s="16"/>
      <c r="QLU77" s="15"/>
      <c r="QLV77" s="16"/>
      <c r="QLW77" s="15"/>
      <c r="QLX77" s="16"/>
      <c r="QLY77" s="15"/>
      <c r="QLZ77" s="16"/>
      <c r="QMA77" s="15"/>
      <c r="QMB77" s="16"/>
      <c r="QMC77" s="15"/>
      <c r="QMD77" s="16"/>
      <c r="QME77" s="15"/>
      <c r="QMF77" s="16"/>
      <c r="QMG77" s="15"/>
      <c r="QMH77" s="16"/>
      <c r="QMI77" s="15"/>
      <c r="QMJ77" s="16"/>
      <c r="QMK77" s="15"/>
      <c r="QML77" s="16"/>
      <c r="QMM77" s="15"/>
      <c r="QMN77" s="16"/>
      <c r="QMO77" s="15"/>
      <c r="QMP77" s="16"/>
      <c r="QMQ77" s="15"/>
      <c r="QMR77" s="16"/>
      <c r="QMS77" s="15"/>
      <c r="QMT77" s="16"/>
      <c r="QMU77" s="15"/>
      <c r="QMV77" s="16"/>
      <c r="QMW77" s="15"/>
      <c r="QMX77" s="16"/>
      <c r="QMY77" s="15"/>
      <c r="QMZ77" s="16"/>
      <c r="QNA77" s="15"/>
      <c r="QNB77" s="16"/>
      <c r="QNC77" s="15"/>
      <c r="QND77" s="16"/>
      <c r="QNE77" s="15"/>
      <c r="QNF77" s="16"/>
      <c r="QNG77" s="15"/>
      <c r="QNH77" s="16"/>
      <c r="QNI77" s="15"/>
      <c r="QNJ77" s="16"/>
      <c r="QNK77" s="15"/>
      <c r="QNL77" s="16"/>
      <c r="QNM77" s="15"/>
      <c r="QNN77" s="16"/>
      <c r="QNO77" s="15"/>
      <c r="QNP77" s="16"/>
      <c r="QNQ77" s="15"/>
      <c r="QNR77" s="16"/>
      <c r="QNS77" s="15"/>
      <c r="QNT77" s="16"/>
      <c r="QNU77" s="15"/>
      <c r="QNV77" s="16"/>
      <c r="QNW77" s="15"/>
      <c r="QNX77" s="16"/>
      <c r="QNY77" s="15"/>
      <c r="QNZ77" s="16"/>
      <c r="QOA77" s="15"/>
      <c r="QOB77" s="16"/>
      <c r="QOC77" s="15"/>
      <c r="QOD77" s="16"/>
      <c r="QOE77" s="15"/>
      <c r="QOF77" s="16"/>
      <c r="QOG77" s="15"/>
      <c r="QOH77" s="16"/>
      <c r="QOI77" s="15"/>
      <c r="QOJ77" s="16"/>
      <c r="QOK77" s="15"/>
      <c r="QOL77" s="16"/>
      <c r="QOM77" s="15"/>
      <c r="QON77" s="16"/>
      <c r="QOO77" s="15"/>
      <c r="QOP77" s="16"/>
      <c r="QOQ77" s="15"/>
      <c r="QOR77" s="16"/>
      <c r="QOS77" s="15"/>
      <c r="QOT77" s="16"/>
      <c r="QOU77" s="15"/>
      <c r="QOV77" s="16"/>
      <c r="QOW77" s="15"/>
      <c r="QOX77" s="16"/>
      <c r="QOY77" s="15"/>
      <c r="QOZ77" s="16"/>
      <c r="QPA77" s="15"/>
      <c r="QPB77" s="16"/>
      <c r="QPC77" s="15"/>
      <c r="QPD77" s="16"/>
      <c r="QPE77" s="15"/>
      <c r="QPF77" s="16"/>
      <c r="QPG77" s="15"/>
      <c r="QPH77" s="16"/>
      <c r="QPI77" s="15"/>
      <c r="QPJ77" s="16"/>
      <c r="QPK77" s="15"/>
      <c r="QPL77" s="16"/>
      <c r="QPM77" s="15"/>
      <c r="QPN77" s="16"/>
      <c r="QPO77" s="15"/>
      <c r="QPP77" s="16"/>
      <c r="QPQ77" s="15"/>
      <c r="QPR77" s="16"/>
      <c r="QPS77" s="15"/>
      <c r="QPT77" s="16"/>
      <c r="QPU77" s="15"/>
      <c r="QPV77" s="16"/>
      <c r="QPW77" s="15"/>
      <c r="QPX77" s="16"/>
      <c r="QPY77" s="15"/>
      <c r="QPZ77" s="16"/>
      <c r="QQA77" s="15"/>
      <c r="QQB77" s="16"/>
      <c r="QQC77" s="15"/>
      <c r="QQD77" s="16"/>
      <c r="QQE77" s="15"/>
      <c r="QQF77" s="16"/>
      <c r="QQG77" s="15"/>
      <c r="QQH77" s="16"/>
      <c r="QQI77" s="15"/>
      <c r="QQJ77" s="16"/>
      <c r="QQK77" s="15"/>
      <c r="QQL77" s="16"/>
      <c r="QQM77" s="15"/>
      <c r="QQN77" s="16"/>
      <c r="QQO77" s="15"/>
      <c r="QQP77" s="16"/>
      <c r="QQQ77" s="15"/>
      <c r="QQR77" s="16"/>
      <c r="QQS77" s="15"/>
      <c r="QQT77" s="16"/>
      <c r="QQU77" s="15"/>
      <c r="QQV77" s="16"/>
      <c r="QQW77" s="15"/>
      <c r="QQX77" s="16"/>
      <c r="QQY77" s="15"/>
      <c r="QQZ77" s="16"/>
      <c r="QRA77" s="15"/>
      <c r="QRB77" s="16"/>
      <c r="QRC77" s="15"/>
      <c r="QRD77" s="16"/>
      <c r="QRE77" s="15"/>
      <c r="QRF77" s="16"/>
      <c r="QRG77" s="15"/>
      <c r="QRH77" s="16"/>
      <c r="QRI77" s="15"/>
      <c r="QRJ77" s="16"/>
      <c r="QRK77" s="15"/>
      <c r="QRL77" s="16"/>
      <c r="QRM77" s="15"/>
      <c r="QRN77" s="16"/>
      <c r="QRO77" s="15"/>
      <c r="QRP77" s="16"/>
      <c r="QRQ77" s="15"/>
      <c r="QRR77" s="16"/>
      <c r="QRS77" s="15"/>
      <c r="QRT77" s="16"/>
      <c r="QRU77" s="15"/>
      <c r="QRV77" s="16"/>
      <c r="QRW77" s="15"/>
      <c r="QRX77" s="16"/>
      <c r="QRY77" s="15"/>
      <c r="QRZ77" s="16"/>
      <c r="QSA77" s="15"/>
      <c r="QSB77" s="16"/>
      <c r="QSC77" s="15"/>
      <c r="QSD77" s="16"/>
      <c r="QSE77" s="15"/>
      <c r="QSF77" s="16"/>
      <c r="QSG77" s="15"/>
      <c r="QSH77" s="16"/>
      <c r="QSI77" s="15"/>
      <c r="QSJ77" s="16"/>
      <c r="QSK77" s="15"/>
      <c r="QSL77" s="16"/>
      <c r="QSM77" s="15"/>
      <c r="QSN77" s="16"/>
      <c r="QSO77" s="15"/>
      <c r="QSP77" s="16"/>
      <c r="QSQ77" s="15"/>
      <c r="QSR77" s="16"/>
      <c r="QSS77" s="15"/>
      <c r="QST77" s="16"/>
      <c r="QSU77" s="15"/>
      <c r="QSV77" s="16"/>
      <c r="QSW77" s="15"/>
      <c r="QSX77" s="16"/>
      <c r="QSY77" s="15"/>
      <c r="QSZ77" s="16"/>
      <c r="QTA77" s="15"/>
      <c r="QTB77" s="16"/>
      <c r="QTC77" s="15"/>
      <c r="QTD77" s="16"/>
      <c r="QTE77" s="15"/>
      <c r="QTF77" s="16"/>
      <c r="QTG77" s="15"/>
      <c r="QTH77" s="16"/>
      <c r="QTI77" s="15"/>
      <c r="QTJ77" s="16"/>
      <c r="QTK77" s="15"/>
      <c r="QTL77" s="16"/>
      <c r="QTM77" s="15"/>
      <c r="QTN77" s="16"/>
      <c r="QTO77" s="15"/>
      <c r="QTP77" s="16"/>
      <c r="QTQ77" s="15"/>
      <c r="QTR77" s="16"/>
      <c r="QTS77" s="15"/>
      <c r="QTT77" s="16"/>
      <c r="QTU77" s="15"/>
      <c r="QTV77" s="16"/>
      <c r="QTW77" s="15"/>
      <c r="QTX77" s="16"/>
      <c r="QTY77" s="15"/>
      <c r="QTZ77" s="16"/>
      <c r="QUA77" s="15"/>
      <c r="QUB77" s="16"/>
      <c r="QUC77" s="15"/>
      <c r="QUD77" s="16"/>
      <c r="QUE77" s="15"/>
      <c r="QUF77" s="16"/>
      <c r="QUG77" s="15"/>
      <c r="QUH77" s="16"/>
      <c r="QUI77" s="15"/>
      <c r="QUJ77" s="16"/>
      <c r="QUK77" s="15"/>
      <c r="QUL77" s="16"/>
      <c r="QUM77" s="15"/>
      <c r="QUN77" s="16"/>
      <c r="QUO77" s="15"/>
      <c r="QUP77" s="16"/>
      <c r="QUQ77" s="15"/>
      <c r="QUR77" s="16"/>
      <c r="QUS77" s="15"/>
      <c r="QUT77" s="16"/>
      <c r="QUU77" s="15"/>
      <c r="QUV77" s="16"/>
      <c r="QUW77" s="15"/>
      <c r="QUX77" s="16"/>
      <c r="QUY77" s="15"/>
      <c r="QUZ77" s="16"/>
      <c r="QVA77" s="15"/>
      <c r="QVB77" s="16"/>
      <c r="QVC77" s="15"/>
      <c r="QVD77" s="16"/>
      <c r="QVE77" s="15"/>
      <c r="QVF77" s="16"/>
      <c r="QVG77" s="15"/>
      <c r="QVH77" s="16"/>
      <c r="QVI77" s="15"/>
      <c r="QVJ77" s="16"/>
      <c r="QVK77" s="15"/>
      <c r="QVL77" s="16"/>
      <c r="QVM77" s="15"/>
      <c r="QVN77" s="16"/>
      <c r="QVO77" s="15"/>
      <c r="QVP77" s="16"/>
      <c r="QVQ77" s="15"/>
      <c r="QVR77" s="16"/>
      <c r="QVS77" s="15"/>
      <c r="QVT77" s="16"/>
      <c r="QVU77" s="15"/>
      <c r="QVV77" s="16"/>
      <c r="QVW77" s="15"/>
      <c r="QVX77" s="16"/>
      <c r="QVY77" s="15"/>
      <c r="QVZ77" s="16"/>
      <c r="QWA77" s="15"/>
      <c r="QWB77" s="16"/>
      <c r="QWC77" s="15"/>
      <c r="QWD77" s="16"/>
      <c r="QWE77" s="15"/>
      <c r="QWF77" s="16"/>
      <c r="QWG77" s="15"/>
      <c r="QWH77" s="16"/>
      <c r="QWI77" s="15"/>
      <c r="QWJ77" s="16"/>
      <c r="QWK77" s="15"/>
      <c r="QWL77" s="16"/>
      <c r="QWM77" s="15"/>
      <c r="QWN77" s="16"/>
      <c r="QWO77" s="15"/>
      <c r="QWP77" s="16"/>
      <c r="QWQ77" s="15"/>
      <c r="QWR77" s="16"/>
      <c r="QWS77" s="15"/>
      <c r="QWT77" s="16"/>
      <c r="QWU77" s="15"/>
      <c r="QWV77" s="16"/>
      <c r="QWW77" s="15"/>
      <c r="QWX77" s="16"/>
      <c r="QWY77" s="15"/>
      <c r="QWZ77" s="16"/>
      <c r="QXA77" s="15"/>
      <c r="QXB77" s="16"/>
      <c r="QXC77" s="15"/>
      <c r="QXD77" s="16"/>
      <c r="QXE77" s="15"/>
      <c r="QXF77" s="16"/>
      <c r="QXG77" s="15"/>
      <c r="QXH77" s="16"/>
      <c r="QXI77" s="15"/>
      <c r="QXJ77" s="16"/>
      <c r="QXK77" s="15"/>
      <c r="QXL77" s="16"/>
      <c r="QXM77" s="15"/>
      <c r="QXN77" s="16"/>
      <c r="QXO77" s="15"/>
      <c r="QXP77" s="16"/>
      <c r="QXQ77" s="15"/>
      <c r="QXR77" s="16"/>
      <c r="QXS77" s="15"/>
      <c r="QXT77" s="16"/>
      <c r="QXU77" s="15"/>
      <c r="QXV77" s="16"/>
      <c r="QXW77" s="15"/>
      <c r="QXX77" s="16"/>
      <c r="QXY77" s="15"/>
      <c r="QXZ77" s="16"/>
      <c r="QYA77" s="15"/>
      <c r="QYB77" s="16"/>
      <c r="QYC77" s="15"/>
      <c r="QYD77" s="16"/>
      <c r="QYE77" s="15"/>
      <c r="QYF77" s="16"/>
      <c r="QYG77" s="15"/>
      <c r="QYH77" s="16"/>
      <c r="QYI77" s="15"/>
      <c r="QYJ77" s="16"/>
      <c r="QYK77" s="15"/>
      <c r="QYL77" s="16"/>
      <c r="QYM77" s="15"/>
      <c r="QYN77" s="16"/>
      <c r="QYO77" s="15"/>
      <c r="QYP77" s="16"/>
      <c r="QYQ77" s="15"/>
      <c r="QYR77" s="16"/>
      <c r="QYS77" s="15"/>
      <c r="QYT77" s="16"/>
      <c r="QYU77" s="15"/>
      <c r="QYV77" s="16"/>
      <c r="QYW77" s="15"/>
      <c r="QYX77" s="16"/>
      <c r="QYY77" s="15"/>
      <c r="QYZ77" s="16"/>
      <c r="QZA77" s="15"/>
      <c r="QZB77" s="16"/>
      <c r="QZC77" s="15"/>
      <c r="QZD77" s="16"/>
      <c r="QZE77" s="15"/>
      <c r="QZF77" s="16"/>
      <c r="QZG77" s="15"/>
      <c r="QZH77" s="16"/>
      <c r="QZI77" s="15"/>
      <c r="QZJ77" s="16"/>
      <c r="QZK77" s="15"/>
      <c r="QZL77" s="16"/>
      <c r="QZM77" s="15"/>
      <c r="QZN77" s="16"/>
      <c r="QZO77" s="15"/>
      <c r="QZP77" s="16"/>
      <c r="QZQ77" s="15"/>
      <c r="QZR77" s="16"/>
      <c r="QZS77" s="15"/>
      <c r="QZT77" s="16"/>
      <c r="QZU77" s="15"/>
      <c r="QZV77" s="16"/>
      <c r="QZW77" s="15"/>
      <c r="QZX77" s="16"/>
      <c r="QZY77" s="15"/>
      <c r="QZZ77" s="16"/>
      <c r="RAA77" s="15"/>
      <c r="RAB77" s="16"/>
      <c r="RAC77" s="15"/>
      <c r="RAD77" s="16"/>
      <c r="RAE77" s="15"/>
      <c r="RAF77" s="16"/>
      <c r="RAG77" s="15"/>
      <c r="RAH77" s="16"/>
      <c r="RAI77" s="15"/>
      <c r="RAJ77" s="16"/>
      <c r="RAK77" s="15"/>
      <c r="RAL77" s="16"/>
      <c r="RAM77" s="15"/>
      <c r="RAN77" s="16"/>
      <c r="RAO77" s="15"/>
      <c r="RAP77" s="16"/>
      <c r="RAQ77" s="15"/>
      <c r="RAR77" s="16"/>
      <c r="RAS77" s="15"/>
      <c r="RAT77" s="16"/>
      <c r="RAU77" s="15"/>
      <c r="RAV77" s="16"/>
      <c r="RAW77" s="15"/>
      <c r="RAX77" s="16"/>
      <c r="RAY77" s="15"/>
      <c r="RAZ77" s="16"/>
      <c r="RBA77" s="15"/>
      <c r="RBB77" s="16"/>
      <c r="RBC77" s="15"/>
      <c r="RBD77" s="16"/>
      <c r="RBE77" s="15"/>
      <c r="RBF77" s="16"/>
      <c r="RBG77" s="15"/>
      <c r="RBH77" s="16"/>
      <c r="RBI77" s="15"/>
      <c r="RBJ77" s="16"/>
      <c r="RBK77" s="15"/>
      <c r="RBL77" s="16"/>
      <c r="RBM77" s="15"/>
      <c r="RBN77" s="16"/>
      <c r="RBO77" s="15"/>
      <c r="RBP77" s="16"/>
      <c r="RBQ77" s="15"/>
      <c r="RBR77" s="16"/>
      <c r="RBS77" s="15"/>
      <c r="RBT77" s="16"/>
      <c r="RBU77" s="15"/>
      <c r="RBV77" s="16"/>
      <c r="RBW77" s="15"/>
      <c r="RBX77" s="16"/>
      <c r="RBY77" s="15"/>
      <c r="RBZ77" s="16"/>
      <c r="RCA77" s="15"/>
      <c r="RCB77" s="16"/>
      <c r="RCC77" s="15"/>
      <c r="RCD77" s="16"/>
      <c r="RCE77" s="15"/>
      <c r="RCF77" s="16"/>
      <c r="RCG77" s="15"/>
      <c r="RCH77" s="16"/>
      <c r="RCI77" s="15"/>
      <c r="RCJ77" s="16"/>
      <c r="RCK77" s="15"/>
      <c r="RCL77" s="16"/>
      <c r="RCM77" s="15"/>
      <c r="RCN77" s="16"/>
      <c r="RCO77" s="15"/>
      <c r="RCP77" s="16"/>
      <c r="RCQ77" s="15"/>
      <c r="RCR77" s="16"/>
      <c r="RCS77" s="15"/>
      <c r="RCT77" s="16"/>
      <c r="RCU77" s="15"/>
      <c r="RCV77" s="16"/>
      <c r="RCW77" s="15"/>
      <c r="RCX77" s="16"/>
      <c r="RCY77" s="15"/>
      <c r="RCZ77" s="16"/>
      <c r="RDA77" s="15"/>
      <c r="RDB77" s="16"/>
      <c r="RDC77" s="15"/>
      <c r="RDD77" s="16"/>
      <c r="RDE77" s="15"/>
      <c r="RDF77" s="16"/>
      <c r="RDG77" s="15"/>
      <c r="RDH77" s="16"/>
      <c r="RDI77" s="15"/>
      <c r="RDJ77" s="16"/>
      <c r="RDK77" s="15"/>
      <c r="RDL77" s="16"/>
      <c r="RDM77" s="15"/>
      <c r="RDN77" s="16"/>
      <c r="RDO77" s="15"/>
      <c r="RDP77" s="16"/>
      <c r="RDQ77" s="15"/>
      <c r="RDR77" s="16"/>
      <c r="RDS77" s="15"/>
      <c r="RDT77" s="16"/>
      <c r="RDU77" s="15"/>
      <c r="RDV77" s="16"/>
      <c r="RDW77" s="15"/>
      <c r="RDX77" s="16"/>
      <c r="RDY77" s="15"/>
      <c r="RDZ77" s="16"/>
      <c r="REA77" s="15"/>
      <c r="REB77" s="16"/>
      <c r="REC77" s="15"/>
      <c r="RED77" s="16"/>
      <c r="REE77" s="15"/>
      <c r="REF77" s="16"/>
      <c r="REG77" s="15"/>
      <c r="REH77" s="16"/>
      <c r="REI77" s="15"/>
      <c r="REJ77" s="16"/>
      <c r="REK77" s="15"/>
      <c r="REL77" s="16"/>
      <c r="REM77" s="15"/>
      <c r="REN77" s="16"/>
      <c r="REO77" s="15"/>
      <c r="REP77" s="16"/>
      <c r="REQ77" s="15"/>
      <c r="RER77" s="16"/>
      <c r="RES77" s="15"/>
      <c r="RET77" s="16"/>
      <c r="REU77" s="15"/>
      <c r="REV77" s="16"/>
      <c r="REW77" s="15"/>
      <c r="REX77" s="16"/>
      <c r="REY77" s="15"/>
      <c r="REZ77" s="16"/>
      <c r="RFA77" s="15"/>
      <c r="RFB77" s="16"/>
      <c r="RFC77" s="15"/>
      <c r="RFD77" s="16"/>
      <c r="RFE77" s="15"/>
      <c r="RFF77" s="16"/>
      <c r="RFG77" s="15"/>
      <c r="RFH77" s="16"/>
      <c r="RFI77" s="15"/>
      <c r="RFJ77" s="16"/>
      <c r="RFK77" s="15"/>
      <c r="RFL77" s="16"/>
      <c r="RFM77" s="15"/>
      <c r="RFN77" s="16"/>
      <c r="RFO77" s="15"/>
      <c r="RFP77" s="16"/>
      <c r="RFQ77" s="15"/>
      <c r="RFR77" s="16"/>
      <c r="RFS77" s="15"/>
      <c r="RFT77" s="16"/>
      <c r="RFU77" s="15"/>
      <c r="RFV77" s="16"/>
      <c r="RFW77" s="15"/>
      <c r="RFX77" s="16"/>
      <c r="RFY77" s="15"/>
      <c r="RFZ77" s="16"/>
      <c r="RGA77" s="15"/>
      <c r="RGB77" s="16"/>
      <c r="RGC77" s="15"/>
      <c r="RGD77" s="16"/>
      <c r="RGE77" s="15"/>
      <c r="RGF77" s="16"/>
      <c r="RGG77" s="15"/>
      <c r="RGH77" s="16"/>
      <c r="RGI77" s="15"/>
      <c r="RGJ77" s="16"/>
      <c r="RGK77" s="15"/>
      <c r="RGL77" s="16"/>
      <c r="RGM77" s="15"/>
      <c r="RGN77" s="16"/>
      <c r="RGO77" s="15"/>
      <c r="RGP77" s="16"/>
      <c r="RGQ77" s="15"/>
      <c r="RGR77" s="16"/>
      <c r="RGS77" s="15"/>
      <c r="RGT77" s="16"/>
      <c r="RGU77" s="15"/>
      <c r="RGV77" s="16"/>
      <c r="RGW77" s="15"/>
      <c r="RGX77" s="16"/>
      <c r="RGY77" s="15"/>
      <c r="RGZ77" s="16"/>
      <c r="RHA77" s="15"/>
      <c r="RHB77" s="16"/>
      <c r="RHC77" s="15"/>
      <c r="RHD77" s="16"/>
      <c r="RHE77" s="15"/>
      <c r="RHF77" s="16"/>
      <c r="RHG77" s="15"/>
      <c r="RHH77" s="16"/>
      <c r="RHI77" s="15"/>
      <c r="RHJ77" s="16"/>
      <c r="RHK77" s="15"/>
      <c r="RHL77" s="16"/>
      <c r="RHM77" s="15"/>
      <c r="RHN77" s="16"/>
      <c r="RHO77" s="15"/>
      <c r="RHP77" s="16"/>
      <c r="RHQ77" s="15"/>
      <c r="RHR77" s="16"/>
      <c r="RHS77" s="15"/>
      <c r="RHT77" s="16"/>
      <c r="RHU77" s="15"/>
      <c r="RHV77" s="16"/>
      <c r="RHW77" s="15"/>
      <c r="RHX77" s="16"/>
      <c r="RHY77" s="15"/>
      <c r="RHZ77" s="16"/>
      <c r="RIA77" s="15"/>
      <c r="RIB77" s="16"/>
      <c r="RIC77" s="15"/>
      <c r="RID77" s="16"/>
      <c r="RIE77" s="15"/>
      <c r="RIF77" s="16"/>
      <c r="RIG77" s="15"/>
      <c r="RIH77" s="16"/>
      <c r="RII77" s="15"/>
      <c r="RIJ77" s="16"/>
      <c r="RIK77" s="15"/>
      <c r="RIL77" s="16"/>
      <c r="RIM77" s="15"/>
      <c r="RIN77" s="16"/>
      <c r="RIO77" s="15"/>
      <c r="RIP77" s="16"/>
      <c r="RIQ77" s="15"/>
      <c r="RIR77" s="16"/>
      <c r="RIS77" s="15"/>
      <c r="RIT77" s="16"/>
      <c r="RIU77" s="15"/>
      <c r="RIV77" s="16"/>
      <c r="RIW77" s="15"/>
      <c r="RIX77" s="16"/>
      <c r="RIY77" s="15"/>
      <c r="RIZ77" s="16"/>
      <c r="RJA77" s="15"/>
      <c r="RJB77" s="16"/>
      <c r="RJC77" s="15"/>
      <c r="RJD77" s="16"/>
      <c r="RJE77" s="15"/>
      <c r="RJF77" s="16"/>
      <c r="RJG77" s="15"/>
      <c r="RJH77" s="16"/>
      <c r="RJI77" s="15"/>
      <c r="RJJ77" s="16"/>
      <c r="RJK77" s="15"/>
      <c r="RJL77" s="16"/>
      <c r="RJM77" s="15"/>
      <c r="RJN77" s="16"/>
      <c r="RJO77" s="15"/>
      <c r="RJP77" s="16"/>
      <c r="RJQ77" s="15"/>
      <c r="RJR77" s="16"/>
      <c r="RJS77" s="15"/>
      <c r="RJT77" s="16"/>
      <c r="RJU77" s="15"/>
      <c r="RJV77" s="16"/>
      <c r="RJW77" s="15"/>
      <c r="RJX77" s="16"/>
      <c r="RJY77" s="15"/>
      <c r="RJZ77" s="16"/>
      <c r="RKA77" s="15"/>
      <c r="RKB77" s="16"/>
      <c r="RKC77" s="15"/>
      <c r="RKD77" s="16"/>
      <c r="RKE77" s="15"/>
      <c r="RKF77" s="16"/>
      <c r="RKG77" s="15"/>
      <c r="RKH77" s="16"/>
      <c r="RKI77" s="15"/>
      <c r="RKJ77" s="16"/>
      <c r="RKK77" s="15"/>
      <c r="RKL77" s="16"/>
      <c r="RKM77" s="15"/>
      <c r="RKN77" s="16"/>
      <c r="RKO77" s="15"/>
      <c r="RKP77" s="16"/>
      <c r="RKQ77" s="15"/>
      <c r="RKR77" s="16"/>
      <c r="RKS77" s="15"/>
      <c r="RKT77" s="16"/>
      <c r="RKU77" s="15"/>
      <c r="RKV77" s="16"/>
      <c r="RKW77" s="15"/>
      <c r="RKX77" s="16"/>
      <c r="RKY77" s="15"/>
      <c r="RKZ77" s="16"/>
      <c r="RLA77" s="15"/>
      <c r="RLB77" s="16"/>
      <c r="RLC77" s="15"/>
      <c r="RLD77" s="16"/>
      <c r="RLE77" s="15"/>
      <c r="RLF77" s="16"/>
      <c r="RLG77" s="15"/>
      <c r="RLH77" s="16"/>
      <c r="RLI77" s="15"/>
      <c r="RLJ77" s="16"/>
      <c r="RLK77" s="15"/>
      <c r="RLL77" s="16"/>
      <c r="RLM77" s="15"/>
      <c r="RLN77" s="16"/>
      <c r="RLO77" s="15"/>
      <c r="RLP77" s="16"/>
      <c r="RLQ77" s="15"/>
      <c r="RLR77" s="16"/>
      <c r="RLS77" s="15"/>
      <c r="RLT77" s="16"/>
      <c r="RLU77" s="15"/>
      <c r="RLV77" s="16"/>
      <c r="RLW77" s="15"/>
      <c r="RLX77" s="16"/>
      <c r="RLY77" s="15"/>
      <c r="RLZ77" s="16"/>
      <c r="RMA77" s="15"/>
      <c r="RMB77" s="16"/>
      <c r="RMC77" s="15"/>
      <c r="RMD77" s="16"/>
      <c r="RME77" s="15"/>
      <c r="RMF77" s="16"/>
      <c r="RMG77" s="15"/>
      <c r="RMH77" s="16"/>
      <c r="RMI77" s="15"/>
      <c r="RMJ77" s="16"/>
      <c r="RMK77" s="15"/>
      <c r="RML77" s="16"/>
      <c r="RMM77" s="15"/>
      <c r="RMN77" s="16"/>
      <c r="RMO77" s="15"/>
      <c r="RMP77" s="16"/>
      <c r="RMQ77" s="15"/>
      <c r="RMR77" s="16"/>
      <c r="RMS77" s="15"/>
      <c r="RMT77" s="16"/>
      <c r="RMU77" s="15"/>
      <c r="RMV77" s="16"/>
      <c r="RMW77" s="15"/>
      <c r="RMX77" s="16"/>
      <c r="RMY77" s="15"/>
      <c r="RMZ77" s="16"/>
      <c r="RNA77" s="15"/>
      <c r="RNB77" s="16"/>
      <c r="RNC77" s="15"/>
      <c r="RND77" s="16"/>
      <c r="RNE77" s="15"/>
      <c r="RNF77" s="16"/>
      <c r="RNG77" s="15"/>
      <c r="RNH77" s="16"/>
      <c r="RNI77" s="15"/>
      <c r="RNJ77" s="16"/>
      <c r="RNK77" s="15"/>
      <c r="RNL77" s="16"/>
      <c r="RNM77" s="15"/>
      <c r="RNN77" s="16"/>
      <c r="RNO77" s="15"/>
      <c r="RNP77" s="16"/>
      <c r="RNQ77" s="15"/>
      <c r="RNR77" s="16"/>
      <c r="RNS77" s="15"/>
      <c r="RNT77" s="16"/>
      <c r="RNU77" s="15"/>
      <c r="RNV77" s="16"/>
      <c r="RNW77" s="15"/>
      <c r="RNX77" s="16"/>
      <c r="RNY77" s="15"/>
      <c r="RNZ77" s="16"/>
      <c r="ROA77" s="15"/>
      <c r="ROB77" s="16"/>
      <c r="ROC77" s="15"/>
      <c r="ROD77" s="16"/>
      <c r="ROE77" s="15"/>
      <c r="ROF77" s="16"/>
      <c r="ROG77" s="15"/>
      <c r="ROH77" s="16"/>
      <c r="ROI77" s="15"/>
      <c r="ROJ77" s="16"/>
      <c r="ROK77" s="15"/>
      <c r="ROL77" s="16"/>
      <c r="ROM77" s="15"/>
      <c r="RON77" s="16"/>
      <c r="ROO77" s="15"/>
      <c r="ROP77" s="16"/>
      <c r="ROQ77" s="15"/>
      <c r="ROR77" s="16"/>
      <c r="ROS77" s="15"/>
      <c r="ROT77" s="16"/>
      <c r="ROU77" s="15"/>
      <c r="ROV77" s="16"/>
      <c r="ROW77" s="15"/>
      <c r="ROX77" s="16"/>
      <c r="ROY77" s="15"/>
      <c r="ROZ77" s="16"/>
      <c r="RPA77" s="15"/>
      <c r="RPB77" s="16"/>
      <c r="RPC77" s="15"/>
      <c r="RPD77" s="16"/>
      <c r="RPE77" s="15"/>
      <c r="RPF77" s="16"/>
      <c r="RPG77" s="15"/>
      <c r="RPH77" s="16"/>
      <c r="RPI77" s="15"/>
      <c r="RPJ77" s="16"/>
      <c r="RPK77" s="15"/>
      <c r="RPL77" s="16"/>
      <c r="RPM77" s="15"/>
      <c r="RPN77" s="16"/>
      <c r="RPO77" s="15"/>
      <c r="RPP77" s="16"/>
      <c r="RPQ77" s="15"/>
      <c r="RPR77" s="16"/>
      <c r="RPS77" s="15"/>
      <c r="RPT77" s="16"/>
      <c r="RPU77" s="15"/>
      <c r="RPV77" s="16"/>
      <c r="RPW77" s="15"/>
      <c r="RPX77" s="16"/>
      <c r="RPY77" s="15"/>
      <c r="RPZ77" s="16"/>
      <c r="RQA77" s="15"/>
      <c r="RQB77" s="16"/>
      <c r="RQC77" s="15"/>
      <c r="RQD77" s="16"/>
      <c r="RQE77" s="15"/>
      <c r="RQF77" s="16"/>
      <c r="RQG77" s="15"/>
      <c r="RQH77" s="16"/>
      <c r="RQI77" s="15"/>
      <c r="RQJ77" s="16"/>
      <c r="RQK77" s="15"/>
      <c r="RQL77" s="16"/>
      <c r="RQM77" s="15"/>
      <c r="RQN77" s="16"/>
      <c r="RQO77" s="15"/>
      <c r="RQP77" s="16"/>
      <c r="RQQ77" s="15"/>
      <c r="RQR77" s="16"/>
      <c r="RQS77" s="15"/>
      <c r="RQT77" s="16"/>
      <c r="RQU77" s="15"/>
      <c r="RQV77" s="16"/>
      <c r="RQW77" s="15"/>
      <c r="RQX77" s="16"/>
      <c r="RQY77" s="15"/>
      <c r="RQZ77" s="16"/>
      <c r="RRA77" s="15"/>
      <c r="RRB77" s="16"/>
      <c r="RRC77" s="15"/>
      <c r="RRD77" s="16"/>
      <c r="RRE77" s="15"/>
      <c r="RRF77" s="16"/>
      <c r="RRG77" s="15"/>
      <c r="RRH77" s="16"/>
      <c r="RRI77" s="15"/>
      <c r="RRJ77" s="16"/>
      <c r="RRK77" s="15"/>
      <c r="RRL77" s="16"/>
      <c r="RRM77" s="15"/>
      <c r="RRN77" s="16"/>
      <c r="RRO77" s="15"/>
      <c r="RRP77" s="16"/>
      <c r="RRQ77" s="15"/>
      <c r="RRR77" s="16"/>
      <c r="RRS77" s="15"/>
      <c r="RRT77" s="16"/>
      <c r="RRU77" s="15"/>
      <c r="RRV77" s="16"/>
      <c r="RRW77" s="15"/>
      <c r="RRX77" s="16"/>
      <c r="RRY77" s="15"/>
      <c r="RRZ77" s="16"/>
      <c r="RSA77" s="15"/>
      <c r="RSB77" s="16"/>
      <c r="RSC77" s="15"/>
      <c r="RSD77" s="16"/>
      <c r="RSE77" s="15"/>
      <c r="RSF77" s="16"/>
      <c r="RSG77" s="15"/>
      <c r="RSH77" s="16"/>
      <c r="RSI77" s="15"/>
      <c r="RSJ77" s="16"/>
      <c r="RSK77" s="15"/>
      <c r="RSL77" s="16"/>
      <c r="RSM77" s="15"/>
      <c r="RSN77" s="16"/>
      <c r="RSO77" s="15"/>
      <c r="RSP77" s="16"/>
      <c r="RSQ77" s="15"/>
      <c r="RSR77" s="16"/>
      <c r="RSS77" s="15"/>
      <c r="RST77" s="16"/>
      <c r="RSU77" s="15"/>
      <c r="RSV77" s="16"/>
      <c r="RSW77" s="15"/>
      <c r="RSX77" s="16"/>
      <c r="RSY77" s="15"/>
      <c r="RSZ77" s="16"/>
      <c r="RTA77" s="15"/>
      <c r="RTB77" s="16"/>
      <c r="RTC77" s="15"/>
      <c r="RTD77" s="16"/>
      <c r="RTE77" s="15"/>
      <c r="RTF77" s="16"/>
      <c r="RTG77" s="15"/>
      <c r="RTH77" s="16"/>
      <c r="RTI77" s="15"/>
      <c r="RTJ77" s="16"/>
      <c r="RTK77" s="15"/>
      <c r="RTL77" s="16"/>
      <c r="RTM77" s="15"/>
      <c r="RTN77" s="16"/>
      <c r="RTO77" s="15"/>
      <c r="RTP77" s="16"/>
      <c r="RTQ77" s="15"/>
      <c r="RTR77" s="16"/>
      <c r="RTS77" s="15"/>
      <c r="RTT77" s="16"/>
      <c r="RTU77" s="15"/>
      <c r="RTV77" s="16"/>
      <c r="RTW77" s="15"/>
      <c r="RTX77" s="16"/>
      <c r="RTY77" s="15"/>
      <c r="RTZ77" s="16"/>
      <c r="RUA77" s="15"/>
      <c r="RUB77" s="16"/>
      <c r="RUC77" s="15"/>
      <c r="RUD77" s="16"/>
      <c r="RUE77" s="15"/>
      <c r="RUF77" s="16"/>
      <c r="RUG77" s="15"/>
      <c r="RUH77" s="16"/>
      <c r="RUI77" s="15"/>
      <c r="RUJ77" s="16"/>
      <c r="RUK77" s="15"/>
      <c r="RUL77" s="16"/>
      <c r="RUM77" s="15"/>
      <c r="RUN77" s="16"/>
      <c r="RUO77" s="15"/>
      <c r="RUP77" s="16"/>
      <c r="RUQ77" s="15"/>
      <c r="RUR77" s="16"/>
      <c r="RUS77" s="15"/>
      <c r="RUT77" s="16"/>
      <c r="RUU77" s="15"/>
      <c r="RUV77" s="16"/>
      <c r="RUW77" s="15"/>
      <c r="RUX77" s="16"/>
      <c r="RUY77" s="15"/>
      <c r="RUZ77" s="16"/>
      <c r="RVA77" s="15"/>
      <c r="RVB77" s="16"/>
      <c r="RVC77" s="15"/>
      <c r="RVD77" s="16"/>
      <c r="RVE77" s="15"/>
      <c r="RVF77" s="16"/>
      <c r="RVG77" s="15"/>
      <c r="RVH77" s="16"/>
      <c r="RVI77" s="15"/>
      <c r="RVJ77" s="16"/>
      <c r="RVK77" s="15"/>
      <c r="RVL77" s="16"/>
      <c r="RVM77" s="15"/>
      <c r="RVN77" s="16"/>
      <c r="RVO77" s="15"/>
      <c r="RVP77" s="16"/>
      <c r="RVQ77" s="15"/>
      <c r="RVR77" s="16"/>
      <c r="RVS77" s="15"/>
      <c r="RVT77" s="16"/>
      <c r="RVU77" s="15"/>
      <c r="RVV77" s="16"/>
      <c r="RVW77" s="15"/>
      <c r="RVX77" s="16"/>
      <c r="RVY77" s="15"/>
      <c r="RVZ77" s="16"/>
      <c r="RWA77" s="15"/>
      <c r="RWB77" s="16"/>
      <c r="RWC77" s="15"/>
      <c r="RWD77" s="16"/>
      <c r="RWE77" s="15"/>
      <c r="RWF77" s="16"/>
      <c r="RWG77" s="15"/>
      <c r="RWH77" s="16"/>
      <c r="RWI77" s="15"/>
      <c r="RWJ77" s="16"/>
      <c r="RWK77" s="15"/>
      <c r="RWL77" s="16"/>
      <c r="RWM77" s="15"/>
      <c r="RWN77" s="16"/>
      <c r="RWO77" s="15"/>
      <c r="RWP77" s="16"/>
      <c r="RWQ77" s="15"/>
      <c r="RWR77" s="16"/>
      <c r="RWS77" s="15"/>
      <c r="RWT77" s="16"/>
      <c r="RWU77" s="15"/>
      <c r="RWV77" s="16"/>
      <c r="RWW77" s="15"/>
      <c r="RWX77" s="16"/>
      <c r="RWY77" s="15"/>
      <c r="RWZ77" s="16"/>
      <c r="RXA77" s="15"/>
      <c r="RXB77" s="16"/>
      <c r="RXC77" s="15"/>
      <c r="RXD77" s="16"/>
      <c r="RXE77" s="15"/>
      <c r="RXF77" s="16"/>
      <c r="RXG77" s="15"/>
      <c r="RXH77" s="16"/>
      <c r="RXI77" s="15"/>
      <c r="RXJ77" s="16"/>
      <c r="RXK77" s="15"/>
      <c r="RXL77" s="16"/>
      <c r="RXM77" s="15"/>
      <c r="RXN77" s="16"/>
      <c r="RXO77" s="15"/>
      <c r="RXP77" s="16"/>
      <c r="RXQ77" s="15"/>
      <c r="RXR77" s="16"/>
      <c r="RXS77" s="15"/>
      <c r="RXT77" s="16"/>
      <c r="RXU77" s="15"/>
      <c r="RXV77" s="16"/>
      <c r="RXW77" s="15"/>
      <c r="RXX77" s="16"/>
      <c r="RXY77" s="15"/>
      <c r="RXZ77" s="16"/>
      <c r="RYA77" s="15"/>
      <c r="RYB77" s="16"/>
      <c r="RYC77" s="15"/>
      <c r="RYD77" s="16"/>
      <c r="RYE77" s="15"/>
      <c r="RYF77" s="16"/>
      <c r="RYG77" s="15"/>
      <c r="RYH77" s="16"/>
      <c r="RYI77" s="15"/>
      <c r="RYJ77" s="16"/>
      <c r="RYK77" s="15"/>
      <c r="RYL77" s="16"/>
      <c r="RYM77" s="15"/>
      <c r="RYN77" s="16"/>
      <c r="RYO77" s="15"/>
      <c r="RYP77" s="16"/>
      <c r="RYQ77" s="15"/>
      <c r="RYR77" s="16"/>
      <c r="RYS77" s="15"/>
      <c r="RYT77" s="16"/>
      <c r="RYU77" s="15"/>
      <c r="RYV77" s="16"/>
      <c r="RYW77" s="15"/>
      <c r="RYX77" s="16"/>
      <c r="RYY77" s="15"/>
      <c r="RYZ77" s="16"/>
      <c r="RZA77" s="15"/>
      <c r="RZB77" s="16"/>
      <c r="RZC77" s="15"/>
      <c r="RZD77" s="16"/>
      <c r="RZE77" s="15"/>
      <c r="RZF77" s="16"/>
      <c r="RZG77" s="15"/>
      <c r="RZH77" s="16"/>
      <c r="RZI77" s="15"/>
      <c r="RZJ77" s="16"/>
      <c r="RZK77" s="15"/>
      <c r="RZL77" s="16"/>
      <c r="RZM77" s="15"/>
      <c r="RZN77" s="16"/>
      <c r="RZO77" s="15"/>
      <c r="RZP77" s="16"/>
      <c r="RZQ77" s="15"/>
      <c r="RZR77" s="16"/>
      <c r="RZS77" s="15"/>
      <c r="RZT77" s="16"/>
      <c r="RZU77" s="15"/>
      <c r="RZV77" s="16"/>
      <c r="RZW77" s="15"/>
      <c r="RZX77" s="16"/>
      <c r="RZY77" s="15"/>
      <c r="RZZ77" s="16"/>
      <c r="SAA77" s="15"/>
      <c r="SAB77" s="16"/>
      <c r="SAC77" s="15"/>
      <c r="SAD77" s="16"/>
      <c r="SAE77" s="15"/>
      <c r="SAF77" s="16"/>
      <c r="SAG77" s="15"/>
      <c r="SAH77" s="16"/>
      <c r="SAI77" s="15"/>
      <c r="SAJ77" s="16"/>
      <c r="SAK77" s="15"/>
      <c r="SAL77" s="16"/>
      <c r="SAM77" s="15"/>
      <c r="SAN77" s="16"/>
      <c r="SAO77" s="15"/>
      <c r="SAP77" s="16"/>
      <c r="SAQ77" s="15"/>
      <c r="SAR77" s="16"/>
      <c r="SAS77" s="15"/>
      <c r="SAT77" s="16"/>
      <c r="SAU77" s="15"/>
      <c r="SAV77" s="16"/>
      <c r="SAW77" s="15"/>
      <c r="SAX77" s="16"/>
      <c r="SAY77" s="15"/>
      <c r="SAZ77" s="16"/>
      <c r="SBA77" s="15"/>
      <c r="SBB77" s="16"/>
      <c r="SBC77" s="15"/>
      <c r="SBD77" s="16"/>
      <c r="SBE77" s="15"/>
      <c r="SBF77" s="16"/>
      <c r="SBG77" s="15"/>
      <c r="SBH77" s="16"/>
      <c r="SBI77" s="15"/>
      <c r="SBJ77" s="16"/>
      <c r="SBK77" s="15"/>
      <c r="SBL77" s="16"/>
      <c r="SBM77" s="15"/>
      <c r="SBN77" s="16"/>
      <c r="SBO77" s="15"/>
      <c r="SBP77" s="16"/>
      <c r="SBQ77" s="15"/>
      <c r="SBR77" s="16"/>
      <c r="SBS77" s="15"/>
      <c r="SBT77" s="16"/>
      <c r="SBU77" s="15"/>
      <c r="SBV77" s="16"/>
      <c r="SBW77" s="15"/>
      <c r="SBX77" s="16"/>
      <c r="SBY77" s="15"/>
      <c r="SBZ77" s="16"/>
      <c r="SCA77" s="15"/>
      <c r="SCB77" s="16"/>
      <c r="SCC77" s="15"/>
      <c r="SCD77" s="16"/>
      <c r="SCE77" s="15"/>
      <c r="SCF77" s="16"/>
      <c r="SCG77" s="15"/>
      <c r="SCH77" s="16"/>
      <c r="SCI77" s="15"/>
      <c r="SCJ77" s="16"/>
      <c r="SCK77" s="15"/>
      <c r="SCL77" s="16"/>
      <c r="SCM77" s="15"/>
      <c r="SCN77" s="16"/>
      <c r="SCO77" s="15"/>
      <c r="SCP77" s="16"/>
      <c r="SCQ77" s="15"/>
      <c r="SCR77" s="16"/>
      <c r="SCS77" s="15"/>
      <c r="SCT77" s="16"/>
      <c r="SCU77" s="15"/>
      <c r="SCV77" s="16"/>
      <c r="SCW77" s="15"/>
      <c r="SCX77" s="16"/>
      <c r="SCY77" s="15"/>
      <c r="SCZ77" s="16"/>
      <c r="SDA77" s="15"/>
      <c r="SDB77" s="16"/>
      <c r="SDC77" s="15"/>
      <c r="SDD77" s="16"/>
      <c r="SDE77" s="15"/>
      <c r="SDF77" s="16"/>
      <c r="SDG77" s="15"/>
      <c r="SDH77" s="16"/>
      <c r="SDI77" s="15"/>
      <c r="SDJ77" s="16"/>
      <c r="SDK77" s="15"/>
      <c r="SDL77" s="16"/>
      <c r="SDM77" s="15"/>
      <c r="SDN77" s="16"/>
      <c r="SDO77" s="15"/>
      <c r="SDP77" s="16"/>
      <c r="SDQ77" s="15"/>
      <c r="SDR77" s="16"/>
      <c r="SDS77" s="15"/>
      <c r="SDT77" s="16"/>
      <c r="SDU77" s="15"/>
      <c r="SDV77" s="16"/>
      <c r="SDW77" s="15"/>
      <c r="SDX77" s="16"/>
      <c r="SDY77" s="15"/>
      <c r="SDZ77" s="16"/>
      <c r="SEA77" s="15"/>
      <c r="SEB77" s="16"/>
      <c r="SEC77" s="15"/>
      <c r="SED77" s="16"/>
      <c r="SEE77" s="15"/>
      <c r="SEF77" s="16"/>
      <c r="SEG77" s="15"/>
      <c r="SEH77" s="16"/>
      <c r="SEI77" s="15"/>
      <c r="SEJ77" s="16"/>
      <c r="SEK77" s="15"/>
      <c r="SEL77" s="16"/>
      <c r="SEM77" s="15"/>
      <c r="SEN77" s="16"/>
      <c r="SEO77" s="15"/>
      <c r="SEP77" s="16"/>
      <c r="SEQ77" s="15"/>
      <c r="SER77" s="16"/>
      <c r="SES77" s="15"/>
      <c r="SET77" s="16"/>
      <c r="SEU77" s="15"/>
      <c r="SEV77" s="16"/>
      <c r="SEW77" s="15"/>
      <c r="SEX77" s="16"/>
      <c r="SEY77" s="15"/>
      <c r="SEZ77" s="16"/>
      <c r="SFA77" s="15"/>
      <c r="SFB77" s="16"/>
      <c r="SFC77" s="15"/>
      <c r="SFD77" s="16"/>
      <c r="SFE77" s="15"/>
      <c r="SFF77" s="16"/>
      <c r="SFG77" s="15"/>
      <c r="SFH77" s="16"/>
      <c r="SFI77" s="15"/>
      <c r="SFJ77" s="16"/>
      <c r="SFK77" s="15"/>
      <c r="SFL77" s="16"/>
      <c r="SFM77" s="15"/>
      <c r="SFN77" s="16"/>
      <c r="SFO77" s="15"/>
      <c r="SFP77" s="16"/>
      <c r="SFQ77" s="15"/>
      <c r="SFR77" s="16"/>
      <c r="SFS77" s="15"/>
      <c r="SFT77" s="16"/>
      <c r="SFU77" s="15"/>
      <c r="SFV77" s="16"/>
      <c r="SFW77" s="15"/>
      <c r="SFX77" s="16"/>
      <c r="SFY77" s="15"/>
      <c r="SFZ77" s="16"/>
      <c r="SGA77" s="15"/>
      <c r="SGB77" s="16"/>
      <c r="SGC77" s="15"/>
      <c r="SGD77" s="16"/>
      <c r="SGE77" s="15"/>
      <c r="SGF77" s="16"/>
      <c r="SGG77" s="15"/>
      <c r="SGH77" s="16"/>
      <c r="SGI77" s="15"/>
      <c r="SGJ77" s="16"/>
      <c r="SGK77" s="15"/>
      <c r="SGL77" s="16"/>
      <c r="SGM77" s="15"/>
      <c r="SGN77" s="16"/>
      <c r="SGO77" s="15"/>
      <c r="SGP77" s="16"/>
      <c r="SGQ77" s="15"/>
      <c r="SGR77" s="16"/>
      <c r="SGS77" s="15"/>
      <c r="SGT77" s="16"/>
      <c r="SGU77" s="15"/>
      <c r="SGV77" s="16"/>
      <c r="SGW77" s="15"/>
      <c r="SGX77" s="16"/>
      <c r="SGY77" s="15"/>
      <c r="SGZ77" s="16"/>
      <c r="SHA77" s="15"/>
      <c r="SHB77" s="16"/>
      <c r="SHC77" s="15"/>
      <c r="SHD77" s="16"/>
      <c r="SHE77" s="15"/>
      <c r="SHF77" s="16"/>
      <c r="SHG77" s="15"/>
      <c r="SHH77" s="16"/>
      <c r="SHI77" s="15"/>
      <c r="SHJ77" s="16"/>
      <c r="SHK77" s="15"/>
      <c r="SHL77" s="16"/>
      <c r="SHM77" s="15"/>
      <c r="SHN77" s="16"/>
      <c r="SHO77" s="15"/>
      <c r="SHP77" s="16"/>
      <c r="SHQ77" s="15"/>
      <c r="SHR77" s="16"/>
      <c r="SHS77" s="15"/>
      <c r="SHT77" s="16"/>
      <c r="SHU77" s="15"/>
      <c r="SHV77" s="16"/>
      <c r="SHW77" s="15"/>
      <c r="SHX77" s="16"/>
      <c r="SHY77" s="15"/>
      <c r="SHZ77" s="16"/>
      <c r="SIA77" s="15"/>
      <c r="SIB77" s="16"/>
      <c r="SIC77" s="15"/>
      <c r="SID77" s="16"/>
      <c r="SIE77" s="15"/>
      <c r="SIF77" s="16"/>
      <c r="SIG77" s="15"/>
      <c r="SIH77" s="16"/>
      <c r="SII77" s="15"/>
      <c r="SIJ77" s="16"/>
      <c r="SIK77" s="15"/>
      <c r="SIL77" s="16"/>
      <c r="SIM77" s="15"/>
      <c r="SIN77" s="16"/>
      <c r="SIO77" s="15"/>
      <c r="SIP77" s="16"/>
      <c r="SIQ77" s="15"/>
      <c r="SIR77" s="16"/>
      <c r="SIS77" s="15"/>
      <c r="SIT77" s="16"/>
      <c r="SIU77" s="15"/>
      <c r="SIV77" s="16"/>
      <c r="SIW77" s="15"/>
      <c r="SIX77" s="16"/>
      <c r="SIY77" s="15"/>
      <c r="SIZ77" s="16"/>
      <c r="SJA77" s="15"/>
      <c r="SJB77" s="16"/>
      <c r="SJC77" s="15"/>
      <c r="SJD77" s="16"/>
      <c r="SJE77" s="15"/>
      <c r="SJF77" s="16"/>
      <c r="SJG77" s="15"/>
      <c r="SJH77" s="16"/>
      <c r="SJI77" s="15"/>
      <c r="SJJ77" s="16"/>
      <c r="SJK77" s="15"/>
      <c r="SJL77" s="16"/>
      <c r="SJM77" s="15"/>
      <c r="SJN77" s="16"/>
      <c r="SJO77" s="15"/>
      <c r="SJP77" s="16"/>
      <c r="SJQ77" s="15"/>
      <c r="SJR77" s="16"/>
      <c r="SJS77" s="15"/>
      <c r="SJT77" s="16"/>
      <c r="SJU77" s="15"/>
      <c r="SJV77" s="16"/>
      <c r="SJW77" s="15"/>
      <c r="SJX77" s="16"/>
      <c r="SJY77" s="15"/>
      <c r="SJZ77" s="16"/>
      <c r="SKA77" s="15"/>
      <c r="SKB77" s="16"/>
      <c r="SKC77" s="15"/>
      <c r="SKD77" s="16"/>
      <c r="SKE77" s="15"/>
      <c r="SKF77" s="16"/>
      <c r="SKG77" s="15"/>
      <c r="SKH77" s="16"/>
      <c r="SKI77" s="15"/>
      <c r="SKJ77" s="16"/>
      <c r="SKK77" s="15"/>
      <c r="SKL77" s="16"/>
      <c r="SKM77" s="15"/>
      <c r="SKN77" s="16"/>
      <c r="SKO77" s="15"/>
      <c r="SKP77" s="16"/>
      <c r="SKQ77" s="15"/>
      <c r="SKR77" s="16"/>
      <c r="SKS77" s="15"/>
      <c r="SKT77" s="16"/>
      <c r="SKU77" s="15"/>
      <c r="SKV77" s="16"/>
      <c r="SKW77" s="15"/>
      <c r="SKX77" s="16"/>
      <c r="SKY77" s="15"/>
      <c r="SKZ77" s="16"/>
      <c r="SLA77" s="15"/>
      <c r="SLB77" s="16"/>
      <c r="SLC77" s="15"/>
      <c r="SLD77" s="16"/>
      <c r="SLE77" s="15"/>
      <c r="SLF77" s="16"/>
      <c r="SLG77" s="15"/>
      <c r="SLH77" s="16"/>
      <c r="SLI77" s="15"/>
      <c r="SLJ77" s="16"/>
      <c r="SLK77" s="15"/>
      <c r="SLL77" s="16"/>
      <c r="SLM77" s="15"/>
      <c r="SLN77" s="16"/>
      <c r="SLO77" s="15"/>
      <c r="SLP77" s="16"/>
      <c r="SLQ77" s="15"/>
      <c r="SLR77" s="16"/>
      <c r="SLS77" s="15"/>
      <c r="SLT77" s="16"/>
      <c r="SLU77" s="15"/>
      <c r="SLV77" s="16"/>
      <c r="SLW77" s="15"/>
      <c r="SLX77" s="16"/>
      <c r="SLY77" s="15"/>
      <c r="SLZ77" s="16"/>
      <c r="SMA77" s="15"/>
      <c r="SMB77" s="16"/>
      <c r="SMC77" s="15"/>
      <c r="SMD77" s="16"/>
      <c r="SME77" s="15"/>
      <c r="SMF77" s="16"/>
      <c r="SMG77" s="15"/>
      <c r="SMH77" s="16"/>
      <c r="SMI77" s="15"/>
      <c r="SMJ77" s="16"/>
      <c r="SMK77" s="15"/>
      <c r="SML77" s="16"/>
      <c r="SMM77" s="15"/>
      <c r="SMN77" s="16"/>
      <c r="SMO77" s="15"/>
      <c r="SMP77" s="16"/>
      <c r="SMQ77" s="15"/>
      <c r="SMR77" s="16"/>
      <c r="SMS77" s="15"/>
      <c r="SMT77" s="16"/>
      <c r="SMU77" s="15"/>
      <c r="SMV77" s="16"/>
      <c r="SMW77" s="15"/>
      <c r="SMX77" s="16"/>
      <c r="SMY77" s="15"/>
      <c r="SMZ77" s="16"/>
      <c r="SNA77" s="15"/>
      <c r="SNB77" s="16"/>
      <c r="SNC77" s="15"/>
      <c r="SND77" s="16"/>
      <c r="SNE77" s="15"/>
      <c r="SNF77" s="16"/>
      <c r="SNG77" s="15"/>
      <c r="SNH77" s="16"/>
      <c r="SNI77" s="15"/>
      <c r="SNJ77" s="16"/>
      <c r="SNK77" s="15"/>
      <c r="SNL77" s="16"/>
      <c r="SNM77" s="15"/>
      <c r="SNN77" s="16"/>
      <c r="SNO77" s="15"/>
      <c r="SNP77" s="16"/>
      <c r="SNQ77" s="15"/>
      <c r="SNR77" s="16"/>
      <c r="SNS77" s="15"/>
      <c r="SNT77" s="16"/>
      <c r="SNU77" s="15"/>
      <c r="SNV77" s="16"/>
      <c r="SNW77" s="15"/>
      <c r="SNX77" s="16"/>
      <c r="SNY77" s="15"/>
      <c r="SNZ77" s="16"/>
      <c r="SOA77" s="15"/>
      <c r="SOB77" s="16"/>
      <c r="SOC77" s="15"/>
      <c r="SOD77" s="16"/>
      <c r="SOE77" s="15"/>
      <c r="SOF77" s="16"/>
      <c r="SOG77" s="15"/>
      <c r="SOH77" s="16"/>
      <c r="SOI77" s="15"/>
      <c r="SOJ77" s="16"/>
      <c r="SOK77" s="15"/>
      <c r="SOL77" s="16"/>
      <c r="SOM77" s="15"/>
      <c r="SON77" s="16"/>
      <c r="SOO77" s="15"/>
      <c r="SOP77" s="16"/>
      <c r="SOQ77" s="15"/>
      <c r="SOR77" s="16"/>
      <c r="SOS77" s="15"/>
      <c r="SOT77" s="16"/>
      <c r="SOU77" s="15"/>
      <c r="SOV77" s="16"/>
      <c r="SOW77" s="15"/>
      <c r="SOX77" s="16"/>
      <c r="SOY77" s="15"/>
      <c r="SOZ77" s="16"/>
      <c r="SPA77" s="15"/>
      <c r="SPB77" s="16"/>
      <c r="SPC77" s="15"/>
      <c r="SPD77" s="16"/>
      <c r="SPE77" s="15"/>
      <c r="SPF77" s="16"/>
      <c r="SPG77" s="15"/>
      <c r="SPH77" s="16"/>
      <c r="SPI77" s="15"/>
      <c r="SPJ77" s="16"/>
      <c r="SPK77" s="15"/>
      <c r="SPL77" s="16"/>
      <c r="SPM77" s="15"/>
      <c r="SPN77" s="16"/>
      <c r="SPO77" s="15"/>
      <c r="SPP77" s="16"/>
      <c r="SPQ77" s="15"/>
      <c r="SPR77" s="16"/>
      <c r="SPS77" s="15"/>
      <c r="SPT77" s="16"/>
      <c r="SPU77" s="15"/>
      <c r="SPV77" s="16"/>
      <c r="SPW77" s="15"/>
      <c r="SPX77" s="16"/>
      <c r="SPY77" s="15"/>
      <c r="SPZ77" s="16"/>
      <c r="SQA77" s="15"/>
      <c r="SQB77" s="16"/>
      <c r="SQC77" s="15"/>
      <c r="SQD77" s="16"/>
      <c r="SQE77" s="15"/>
      <c r="SQF77" s="16"/>
      <c r="SQG77" s="15"/>
      <c r="SQH77" s="16"/>
      <c r="SQI77" s="15"/>
      <c r="SQJ77" s="16"/>
      <c r="SQK77" s="15"/>
      <c r="SQL77" s="16"/>
      <c r="SQM77" s="15"/>
      <c r="SQN77" s="16"/>
      <c r="SQO77" s="15"/>
      <c r="SQP77" s="16"/>
      <c r="SQQ77" s="15"/>
      <c r="SQR77" s="16"/>
      <c r="SQS77" s="15"/>
      <c r="SQT77" s="16"/>
      <c r="SQU77" s="15"/>
      <c r="SQV77" s="16"/>
      <c r="SQW77" s="15"/>
      <c r="SQX77" s="16"/>
      <c r="SQY77" s="15"/>
      <c r="SQZ77" s="16"/>
      <c r="SRA77" s="15"/>
      <c r="SRB77" s="16"/>
      <c r="SRC77" s="15"/>
      <c r="SRD77" s="16"/>
      <c r="SRE77" s="15"/>
      <c r="SRF77" s="16"/>
      <c r="SRG77" s="15"/>
      <c r="SRH77" s="16"/>
      <c r="SRI77" s="15"/>
      <c r="SRJ77" s="16"/>
      <c r="SRK77" s="15"/>
      <c r="SRL77" s="16"/>
      <c r="SRM77" s="15"/>
      <c r="SRN77" s="16"/>
      <c r="SRO77" s="15"/>
      <c r="SRP77" s="16"/>
      <c r="SRQ77" s="15"/>
      <c r="SRR77" s="16"/>
      <c r="SRS77" s="15"/>
      <c r="SRT77" s="16"/>
      <c r="SRU77" s="15"/>
      <c r="SRV77" s="16"/>
      <c r="SRW77" s="15"/>
      <c r="SRX77" s="16"/>
      <c r="SRY77" s="15"/>
      <c r="SRZ77" s="16"/>
      <c r="SSA77" s="15"/>
      <c r="SSB77" s="16"/>
      <c r="SSC77" s="15"/>
      <c r="SSD77" s="16"/>
      <c r="SSE77" s="15"/>
      <c r="SSF77" s="16"/>
      <c r="SSG77" s="15"/>
      <c r="SSH77" s="16"/>
      <c r="SSI77" s="15"/>
      <c r="SSJ77" s="16"/>
      <c r="SSK77" s="15"/>
      <c r="SSL77" s="16"/>
      <c r="SSM77" s="15"/>
      <c r="SSN77" s="16"/>
      <c r="SSO77" s="15"/>
      <c r="SSP77" s="16"/>
      <c r="SSQ77" s="15"/>
      <c r="SSR77" s="16"/>
      <c r="SSS77" s="15"/>
      <c r="SST77" s="16"/>
      <c r="SSU77" s="15"/>
      <c r="SSV77" s="16"/>
      <c r="SSW77" s="15"/>
      <c r="SSX77" s="16"/>
      <c r="SSY77" s="15"/>
      <c r="SSZ77" s="16"/>
      <c r="STA77" s="15"/>
      <c r="STB77" s="16"/>
      <c r="STC77" s="15"/>
      <c r="STD77" s="16"/>
      <c r="STE77" s="15"/>
      <c r="STF77" s="16"/>
      <c r="STG77" s="15"/>
      <c r="STH77" s="16"/>
      <c r="STI77" s="15"/>
      <c r="STJ77" s="16"/>
      <c r="STK77" s="15"/>
      <c r="STL77" s="16"/>
      <c r="STM77" s="15"/>
      <c r="STN77" s="16"/>
      <c r="STO77" s="15"/>
      <c r="STP77" s="16"/>
      <c r="STQ77" s="15"/>
      <c r="STR77" s="16"/>
      <c r="STS77" s="15"/>
      <c r="STT77" s="16"/>
      <c r="STU77" s="15"/>
      <c r="STV77" s="16"/>
      <c r="STW77" s="15"/>
      <c r="STX77" s="16"/>
      <c r="STY77" s="15"/>
      <c r="STZ77" s="16"/>
      <c r="SUA77" s="15"/>
      <c r="SUB77" s="16"/>
      <c r="SUC77" s="15"/>
      <c r="SUD77" s="16"/>
      <c r="SUE77" s="15"/>
      <c r="SUF77" s="16"/>
      <c r="SUG77" s="15"/>
      <c r="SUH77" s="16"/>
      <c r="SUI77" s="15"/>
      <c r="SUJ77" s="16"/>
      <c r="SUK77" s="15"/>
      <c r="SUL77" s="16"/>
      <c r="SUM77" s="15"/>
      <c r="SUN77" s="16"/>
      <c r="SUO77" s="15"/>
      <c r="SUP77" s="16"/>
      <c r="SUQ77" s="15"/>
      <c r="SUR77" s="16"/>
      <c r="SUS77" s="15"/>
      <c r="SUT77" s="16"/>
      <c r="SUU77" s="15"/>
      <c r="SUV77" s="16"/>
      <c r="SUW77" s="15"/>
      <c r="SUX77" s="16"/>
      <c r="SUY77" s="15"/>
      <c r="SUZ77" s="16"/>
      <c r="SVA77" s="15"/>
      <c r="SVB77" s="16"/>
      <c r="SVC77" s="15"/>
      <c r="SVD77" s="16"/>
      <c r="SVE77" s="15"/>
      <c r="SVF77" s="16"/>
      <c r="SVG77" s="15"/>
      <c r="SVH77" s="16"/>
      <c r="SVI77" s="15"/>
      <c r="SVJ77" s="16"/>
      <c r="SVK77" s="15"/>
      <c r="SVL77" s="16"/>
      <c r="SVM77" s="15"/>
      <c r="SVN77" s="16"/>
      <c r="SVO77" s="15"/>
      <c r="SVP77" s="16"/>
      <c r="SVQ77" s="15"/>
      <c r="SVR77" s="16"/>
      <c r="SVS77" s="15"/>
      <c r="SVT77" s="16"/>
      <c r="SVU77" s="15"/>
      <c r="SVV77" s="16"/>
      <c r="SVW77" s="15"/>
      <c r="SVX77" s="16"/>
      <c r="SVY77" s="15"/>
      <c r="SVZ77" s="16"/>
      <c r="SWA77" s="15"/>
      <c r="SWB77" s="16"/>
      <c r="SWC77" s="15"/>
      <c r="SWD77" s="16"/>
      <c r="SWE77" s="15"/>
      <c r="SWF77" s="16"/>
      <c r="SWG77" s="15"/>
      <c r="SWH77" s="16"/>
      <c r="SWI77" s="15"/>
      <c r="SWJ77" s="16"/>
      <c r="SWK77" s="15"/>
      <c r="SWL77" s="16"/>
      <c r="SWM77" s="15"/>
      <c r="SWN77" s="16"/>
      <c r="SWO77" s="15"/>
      <c r="SWP77" s="16"/>
      <c r="SWQ77" s="15"/>
      <c r="SWR77" s="16"/>
      <c r="SWS77" s="15"/>
      <c r="SWT77" s="16"/>
      <c r="SWU77" s="15"/>
      <c r="SWV77" s="16"/>
      <c r="SWW77" s="15"/>
      <c r="SWX77" s="16"/>
      <c r="SWY77" s="15"/>
      <c r="SWZ77" s="16"/>
      <c r="SXA77" s="15"/>
      <c r="SXB77" s="16"/>
      <c r="SXC77" s="15"/>
      <c r="SXD77" s="16"/>
      <c r="SXE77" s="15"/>
      <c r="SXF77" s="16"/>
      <c r="SXG77" s="15"/>
      <c r="SXH77" s="16"/>
      <c r="SXI77" s="15"/>
      <c r="SXJ77" s="16"/>
      <c r="SXK77" s="15"/>
      <c r="SXL77" s="16"/>
      <c r="SXM77" s="15"/>
      <c r="SXN77" s="16"/>
      <c r="SXO77" s="15"/>
      <c r="SXP77" s="16"/>
      <c r="SXQ77" s="15"/>
      <c r="SXR77" s="16"/>
      <c r="SXS77" s="15"/>
      <c r="SXT77" s="16"/>
      <c r="SXU77" s="15"/>
      <c r="SXV77" s="16"/>
      <c r="SXW77" s="15"/>
      <c r="SXX77" s="16"/>
      <c r="SXY77" s="15"/>
      <c r="SXZ77" s="16"/>
      <c r="SYA77" s="15"/>
      <c r="SYB77" s="16"/>
      <c r="SYC77" s="15"/>
      <c r="SYD77" s="16"/>
      <c r="SYE77" s="15"/>
      <c r="SYF77" s="16"/>
      <c r="SYG77" s="15"/>
      <c r="SYH77" s="16"/>
      <c r="SYI77" s="15"/>
      <c r="SYJ77" s="16"/>
      <c r="SYK77" s="15"/>
      <c r="SYL77" s="16"/>
      <c r="SYM77" s="15"/>
      <c r="SYN77" s="16"/>
      <c r="SYO77" s="15"/>
      <c r="SYP77" s="16"/>
      <c r="SYQ77" s="15"/>
      <c r="SYR77" s="16"/>
      <c r="SYS77" s="15"/>
      <c r="SYT77" s="16"/>
      <c r="SYU77" s="15"/>
      <c r="SYV77" s="16"/>
      <c r="SYW77" s="15"/>
      <c r="SYX77" s="16"/>
      <c r="SYY77" s="15"/>
      <c r="SYZ77" s="16"/>
      <c r="SZA77" s="15"/>
      <c r="SZB77" s="16"/>
      <c r="SZC77" s="15"/>
      <c r="SZD77" s="16"/>
      <c r="SZE77" s="15"/>
      <c r="SZF77" s="16"/>
      <c r="SZG77" s="15"/>
      <c r="SZH77" s="16"/>
      <c r="SZI77" s="15"/>
      <c r="SZJ77" s="16"/>
      <c r="SZK77" s="15"/>
      <c r="SZL77" s="16"/>
      <c r="SZM77" s="15"/>
      <c r="SZN77" s="16"/>
      <c r="SZO77" s="15"/>
      <c r="SZP77" s="16"/>
      <c r="SZQ77" s="15"/>
      <c r="SZR77" s="16"/>
      <c r="SZS77" s="15"/>
      <c r="SZT77" s="16"/>
      <c r="SZU77" s="15"/>
      <c r="SZV77" s="16"/>
      <c r="SZW77" s="15"/>
      <c r="SZX77" s="16"/>
      <c r="SZY77" s="15"/>
      <c r="SZZ77" s="16"/>
      <c r="TAA77" s="15"/>
      <c r="TAB77" s="16"/>
      <c r="TAC77" s="15"/>
      <c r="TAD77" s="16"/>
      <c r="TAE77" s="15"/>
      <c r="TAF77" s="16"/>
      <c r="TAG77" s="15"/>
      <c r="TAH77" s="16"/>
      <c r="TAI77" s="15"/>
      <c r="TAJ77" s="16"/>
      <c r="TAK77" s="15"/>
      <c r="TAL77" s="16"/>
      <c r="TAM77" s="15"/>
      <c r="TAN77" s="16"/>
      <c r="TAO77" s="15"/>
      <c r="TAP77" s="16"/>
      <c r="TAQ77" s="15"/>
      <c r="TAR77" s="16"/>
      <c r="TAS77" s="15"/>
      <c r="TAT77" s="16"/>
      <c r="TAU77" s="15"/>
      <c r="TAV77" s="16"/>
      <c r="TAW77" s="15"/>
      <c r="TAX77" s="16"/>
      <c r="TAY77" s="15"/>
      <c r="TAZ77" s="16"/>
      <c r="TBA77" s="15"/>
      <c r="TBB77" s="16"/>
      <c r="TBC77" s="15"/>
      <c r="TBD77" s="16"/>
      <c r="TBE77" s="15"/>
      <c r="TBF77" s="16"/>
      <c r="TBG77" s="15"/>
      <c r="TBH77" s="16"/>
      <c r="TBI77" s="15"/>
      <c r="TBJ77" s="16"/>
      <c r="TBK77" s="15"/>
      <c r="TBL77" s="16"/>
      <c r="TBM77" s="15"/>
      <c r="TBN77" s="16"/>
      <c r="TBO77" s="15"/>
      <c r="TBP77" s="16"/>
      <c r="TBQ77" s="15"/>
      <c r="TBR77" s="16"/>
      <c r="TBS77" s="15"/>
      <c r="TBT77" s="16"/>
      <c r="TBU77" s="15"/>
      <c r="TBV77" s="16"/>
      <c r="TBW77" s="15"/>
      <c r="TBX77" s="16"/>
      <c r="TBY77" s="15"/>
      <c r="TBZ77" s="16"/>
      <c r="TCA77" s="15"/>
      <c r="TCB77" s="16"/>
      <c r="TCC77" s="15"/>
      <c r="TCD77" s="16"/>
      <c r="TCE77" s="15"/>
      <c r="TCF77" s="16"/>
      <c r="TCG77" s="15"/>
      <c r="TCH77" s="16"/>
      <c r="TCI77" s="15"/>
      <c r="TCJ77" s="16"/>
      <c r="TCK77" s="15"/>
      <c r="TCL77" s="16"/>
      <c r="TCM77" s="15"/>
      <c r="TCN77" s="16"/>
      <c r="TCO77" s="15"/>
      <c r="TCP77" s="16"/>
      <c r="TCQ77" s="15"/>
      <c r="TCR77" s="16"/>
      <c r="TCS77" s="15"/>
      <c r="TCT77" s="16"/>
      <c r="TCU77" s="15"/>
      <c r="TCV77" s="16"/>
      <c r="TCW77" s="15"/>
      <c r="TCX77" s="16"/>
      <c r="TCY77" s="15"/>
      <c r="TCZ77" s="16"/>
      <c r="TDA77" s="15"/>
      <c r="TDB77" s="16"/>
      <c r="TDC77" s="15"/>
      <c r="TDD77" s="16"/>
      <c r="TDE77" s="15"/>
      <c r="TDF77" s="16"/>
      <c r="TDG77" s="15"/>
      <c r="TDH77" s="16"/>
      <c r="TDI77" s="15"/>
      <c r="TDJ77" s="16"/>
      <c r="TDK77" s="15"/>
      <c r="TDL77" s="16"/>
      <c r="TDM77" s="15"/>
      <c r="TDN77" s="16"/>
      <c r="TDO77" s="15"/>
      <c r="TDP77" s="16"/>
      <c r="TDQ77" s="15"/>
      <c r="TDR77" s="16"/>
      <c r="TDS77" s="15"/>
      <c r="TDT77" s="16"/>
      <c r="TDU77" s="15"/>
      <c r="TDV77" s="16"/>
      <c r="TDW77" s="15"/>
      <c r="TDX77" s="16"/>
      <c r="TDY77" s="15"/>
      <c r="TDZ77" s="16"/>
      <c r="TEA77" s="15"/>
      <c r="TEB77" s="16"/>
      <c r="TEC77" s="15"/>
      <c r="TED77" s="16"/>
      <c r="TEE77" s="15"/>
      <c r="TEF77" s="16"/>
      <c r="TEG77" s="15"/>
      <c r="TEH77" s="16"/>
      <c r="TEI77" s="15"/>
      <c r="TEJ77" s="16"/>
      <c r="TEK77" s="15"/>
      <c r="TEL77" s="16"/>
      <c r="TEM77" s="15"/>
      <c r="TEN77" s="16"/>
      <c r="TEO77" s="15"/>
      <c r="TEP77" s="16"/>
      <c r="TEQ77" s="15"/>
      <c r="TER77" s="16"/>
      <c r="TES77" s="15"/>
      <c r="TET77" s="16"/>
      <c r="TEU77" s="15"/>
      <c r="TEV77" s="16"/>
      <c r="TEW77" s="15"/>
      <c r="TEX77" s="16"/>
      <c r="TEY77" s="15"/>
      <c r="TEZ77" s="16"/>
      <c r="TFA77" s="15"/>
      <c r="TFB77" s="16"/>
      <c r="TFC77" s="15"/>
      <c r="TFD77" s="16"/>
      <c r="TFE77" s="15"/>
      <c r="TFF77" s="16"/>
      <c r="TFG77" s="15"/>
      <c r="TFH77" s="16"/>
      <c r="TFI77" s="15"/>
      <c r="TFJ77" s="16"/>
      <c r="TFK77" s="15"/>
      <c r="TFL77" s="16"/>
      <c r="TFM77" s="15"/>
      <c r="TFN77" s="16"/>
      <c r="TFO77" s="15"/>
      <c r="TFP77" s="16"/>
      <c r="TFQ77" s="15"/>
      <c r="TFR77" s="16"/>
      <c r="TFS77" s="15"/>
      <c r="TFT77" s="16"/>
      <c r="TFU77" s="15"/>
      <c r="TFV77" s="16"/>
      <c r="TFW77" s="15"/>
      <c r="TFX77" s="16"/>
      <c r="TFY77" s="15"/>
      <c r="TFZ77" s="16"/>
      <c r="TGA77" s="15"/>
      <c r="TGB77" s="16"/>
      <c r="TGC77" s="15"/>
      <c r="TGD77" s="16"/>
      <c r="TGE77" s="15"/>
      <c r="TGF77" s="16"/>
      <c r="TGG77" s="15"/>
      <c r="TGH77" s="16"/>
      <c r="TGI77" s="15"/>
      <c r="TGJ77" s="16"/>
      <c r="TGK77" s="15"/>
      <c r="TGL77" s="16"/>
      <c r="TGM77" s="15"/>
      <c r="TGN77" s="16"/>
      <c r="TGO77" s="15"/>
      <c r="TGP77" s="16"/>
      <c r="TGQ77" s="15"/>
      <c r="TGR77" s="16"/>
      <c r="TGS77" s="15"/>
      <c r="TGT77" s="16"/>
      <c r="TGU77" s="15"/>
      <c r="TGV77" s="16"/>
      <c r="TGW77" s="15"/>
      <c r="TGX77" s="16"/>
      <c r="TGY77" s="15"/>
      <c r="TGZ77" s="16"/>
      <c r="THA77" s="15"/>
      <c r="THB77" s="16"/>
      <c r="THC77" s="15"/>
      <c r="THD77" s="16"/>
      <c r="THE77" s="15"/>
      <c r="THF77" s="16"/>
      <c r="THG77" s="15"/>
      <c r="THH77" s="16"/>
      <c r="THI77" s="15"/>
      <c r="THJ77" s="16"/>
      <c r="THK77" s="15"/>
      <c r="THL77" s="16"/>
      <c r="THM77" s="15"/>
      <c r="THN77" s="16"/>
      <c r="THO77" s="15"/>
      <c r="THP77" s="16"/>
      <c r="THQ77" s="15"/>
      <c r="THR77" s="16"/>
      <c r="THS77" s="15"/>
      <c r="THT77" s="16"/>
      <c r="THU77" s="15"/>
      <c r="THV77" s="16"/>
      <c r="THW77" s="15"/>
      <c r="THX77" s="16"/>
      <c r="THY77" s="15"/>
      <c r="THZ77" s="16"/>
      <c r="TIA77" s="15"/>
      <c r="TIB77" s="16"/>
      <c r="TIC77" s="15"/>
      <c r="TID77" s="16"/>
      <c r="TIE77" s="15"/>
      <c r="TIF77" s="16"/>
      <c r="TIG77" s="15"/>
      <c r="TIH77" s="16"/>
      <c r="TII77" s="15"/>
      <c r="TIJ77" s="16"/>
      <c r="TIK77" s="15"/>
      <c r="TIL77" s="16"/>
      <c r="TIM77" s="15"/>
      <c r="TIN77" s="16"/>
      <c r="TIO77" s="15"/>
      <c r="TIP77" s="16"/>
      <c r="TIQ77" s="15"/>
      <c r="TIR77" s="16"/>
      <c r="TIS77" s="15"/>
      <c r="TIT77" s="16"/>
      <c r="TIU77" s="15"/>
      <c r="TIV77" s="16"/>
      <c r="TIW77" s="15"/>
      <c r="TIX77" s="16"/>
      <c r="TIY77" s="15"/>
      <c r="TIZ77" s="16"/>
      <c r="TJA77" s="15"/>
      <c r="TJB77" s="16"/>
      <c r="TJC77" s="15"/>
      <c r="TJD77" s="16"/>
      <c r="TJE77" s="15"/>
      <c r="TJF77" s="16"/>
      <c r="TJG77" s="15"/>
      <c r="TJH77" s="16"/>
      <c r="TJI77" s="15"/>
      <c r="TJJ77" s="16"/>
      <c r="TJK77" s="15"/>
      <c r="TJL77" s="16"/>
      <c r="TJM77" s="15"/>
      <c r="TJN77" s="16"/>
      <c r="TJO77" s="15"/>
      <c r="TJP77" s="16"/>
      <c r="TJQ77" s="15"/>
      <c r="TJR77" s="16"/>
      <c r="TJS77" s="15"/>
      <c r="TJT77" s="16"/>
      <c r="TJU77" s="15"/>
      <c r="TJV77" s="16"/>
      <c r="TJW77" s="15"/>
      <c r="TJX77" s="16"/>
      <c r="TJY77" s="15"/>
      <c r="TJZ77" s="16"/>
      <c r="TKA77" s="15"/>
      <c r="TKB77" s="16"/>
      <c r="TKC77" s="15"/>
      <c r="TKD77" s="16"/>
      <c r="TKE77" s="15"/>
      <c r="TKF77" s="16"/>
      <c r="TKG77" s="15"/>
      <c r="TKH77" s="16"/>
      <c r="TKI77" s="15"/>
      <c r="TKJ77" s="16"/>
      <c r="TKK77" s="15"/>
      <c r="TKL77" s="16"/>
      <c r="TKM77" s="15"/>
      <c r="TKN77" s="16"/>
      <c r="TKO77" s="15"/>
      <c r="TKP77" s="16"/>
      <c r="TKQ77" s="15"/>
      <c r="TKR77" s="16"/>
      <c r="TKS77" s="15"/>
      <c r="TKT77" s="16"/>
      <c r="TKU77" s="15"/>
      <c r="TKV77" s="16"/>
      <c r="TKW77" s="15"/>
      <c r="TKX77" s="16"/>
      <c r="TKY77" s="15"/>
      <c r="TKZ77" s="16"/>
      <c r="TLA77" s="15"/>
      <c r="TLB77" s="16"/>
      <c r="TLC77" s="15"/>
      <c r="TLD77" s="16"/>
      <c r="TLE77" s="15"/>
      <c r="TLF77" s="16"/>
      <c r="TLG77" s="15"/>
      <c r="TLH77" s="16"/>
      <c r="TLI77" s="15"/>
      <c r="TLJ77" s="16"/>
      <c r="TLK77" s="15"/>
      <c r="TLL77" s="16"/>
      <c r="TLM77" s="15"/>
      <c r="TLN77" s="16"/>
      <c r="TLO77" s="15"/>
      <c r="TLP77" s="16"/>
      <c r="TLQ77" s="15"/>
      <c r="TLR77" s="16"/>
      <c r="TLS77" s="15"/>
      <c r="TLT77" s="16"/>
      <c r="TLU77" s="15"/>
      <c r="TLV77" s="16"/>
      <c r="TLW77" s="15"/>
      <c r="TLX77" s="16"/>
      <c r="TLY77" s="15"/>
      <c r="TLZ77" s="16"/>
      <c r="TMA77" s="15"/>
      <c r="TMB77" s="16"/>
      <c r="TMC77" s="15"/>
      <c r="TMD77" s="16"/>
      <c r="TME77" s="15"/>
      <c r="TMF77" s="16"/>
      <c r="TMG77" s="15"/>
      <c r="TMH77" s="16"/>
      <c r="TMI77" s="15"/>
      <c r="TMJ77" s="16"/>
      <c r="TMK77" s="15"/>
      <c r="TML77" s="16"/>
      <c r="TMM77" s="15"/>
      <c r="TMN77" s="16"/>
      <c r="TMO77" s="15"/>
      <c r="TMP77" s="16"/>
      <c r="TMQ77" s="15"/>
      <c r="TMR77" s="16"/>
      <c r="TMS77" s="15"/>
      <c r="TMT77" s="16"/>
      <c r="TMU77" s="15"/>
      <c r="TMV77" s="16"/>
      <c r="TMW77" s="15"/>
      <c r="TMX77" s="16"/>
      <c r="TMY77" s="15"/>
      <c r="TMZ77" s="16"/>
      <c r="TNA77" s="15"/>
      <c r="TNB77" s="16"/>
      <c r="TNC77" s="15"/>
      <c r="TND77" s="16"/>
      <c r="TNE77" s="15"/>
      <c r="TNF77" s="16"/>
      <c r="TNG77" s="15"/>
      <c r="TNH77" s="16"/>
      <c r="TNI77" s="15"/>
      <c r="TNJ77" s="16"/>
      <c r="TNK77" s="15"/>
      <c r="TNL77" s="16"/>
      <c r="TNM77" s="15"/>
      <c r="TNN77" s="16"/>
      <c r="TNO77" s="15"/>
      <c r="TNP77" s="16"/>
      <c r="TNQ77" s="15"/>
      <c r="TNR77" s="16"/>
      <c r="TNS77" s="15"/>
      <c r="TNT77" s="16"/>
      <c r="TNU77" s="15"/>
      <c r="TNV77" s="16"/>
      <c r="TNW77" s="15"/>
      <c r="TNX77" s="16"/>
      <c r="TNY77" s="15"/>
      <c r="TNZ77" s="16"/>
      <c r="TOA77" s="15"/>
      <c r="TOB77" s="16"/>
      <c r="TOC77" s="15"/>
      <c r="TOD77" s="16"/>
      <c r="TOE77" s="15"/>
      <c r="TOF77" s="16"/>
      <c r="TOG77" s="15"/>
      <c r="TOH77" s="16"/>
      <c r="TOI77" s="15"/>
      <c r="TOJ77" s="16"/>
      <c r="TOK77" s="15"/>
      <c r="TOL77" s="16"/>
      <c r="TOM77" s="15"/>
      <c r="TON77" s="16"/>
      <c r="TOO77" s="15"/>
      <c r="TOP77" s="16"/>
      <c r="TOQ77" s="15"/>
      <c r="TOR77" s="16"/>
      <c r="TOS77" s="15"/>
      <c r="TOT77" s="16"/>
      <c r="TOU77" s="15"/>
      <c r="TOV77" s="16"/>
      <c r="TOW77" s="15"/>
      <c r="TOX77" s="16"/>
      <c r="TOY77" s="15"/>
      <c r="TOZ77" s="16"/>
      <c r="TPA77" s="15"/>
      <c r="TPB77" s="16"/>
      <c r="TPC77" s="15"/>
      <c r="TPD77" s="16"/>
      <c r="TPE77" s="15"/>
      <c r="TPF77" s="16"/>
      <c r="TPG77" s="15"/>
      <c r="TPH77" s="16"/>
      <c r="TPI77" s="15"/>
      <c r="TPJ77" s="16"/>
      <c r="TPK77" s="15"/>
      <c r="TPL77" s="16"/>
      <c r="TPM77" s="15"/>
      <c r="TPN77" s="16"/>
      <c r="TPO77" s="15"/>
      <c r="TPP77" s="16"/>
      <c r="TPQ77" s="15"/>
      <c r="TPR77" s="16"/>
      <c r="TPS77" s="15"/>
      <c r="TPT77" s="16"/>
      <c r="TPU77" s="15"/>
      <c r="TPV77" s="16"/>
      <c r="TPW77" s="15"/>
      <c r="TPX77" s="16"/>
      <c r="TPY77" s="15"/>
      <c r="TPZ77" s="16"/>
      <c r="TQA77" s="15"/>
      <c r="TQB77" s="16"/>
      <c r="TQC77" s="15"/>
      <c r="TQD77" s="16"/>
      <c r="TQE77" s="15"/>
      <c r="TQF77" s="16"/>
      <c r="TQG77" s="15"/>
      <c r="TQH77" s="16"/>
      <c r="TQI77" s="15"/>
      <c r="TQJ77" s="16"/>
      <c r="TQK77" s="15"/>
      <c r="TQL77" s="16"/>
      <c r="TQM77" s="15"/>
      <c r="TQN77" s="16"/>
      <c r="TQO77" s="15"/>
      <c r="TQP77" s="16"/>
      <c r="TQQ77" s="15"/>
      <c r="TQR77" s="16"/>
      <c r="TQS77" s="15"/>
      <c r="TQT77" s="16"/>
      <c r="TQU77" s="15"/>
      <c r="TQV77" s="16"/>
      <c r="TQW77" s="15"/>
      <c r="TQX77" s="16"/>
      <c r="TQY77" s="15"/>
      <c r="TQZ77" s="16"/>
      <c r="TRA77" s="15"/>
      <c r="TRB77" s="16"/>
      <c r="TRC77" s="15"/>
      <c r="TRD77" s="16"/>
      <c r="TRE77" s="15"/>
      <c r="TRF77" s="16"/>
      <c r="TRG77" s="15"/>
      <c r="TRH77" s="16"/>
      <c r="TRI77" s="15"/>
      <c r="TRJ77" s="16"/>
      <c r="TRK77" s="15"/>
      <c r="TRL77" s="16"/>
      <c r="TRM77" s="15"/>
      <c r="TRN77" s="16"/>
      <c r="TRO77" s="15"/>
      <c r="TRP77" s="16"/>
      <c r="TRQ77" s="15"/>
      <c r="TRR77" s="16"/>
      <c r="TRS77" s="15"/>
      <c r="TRT77" s="16"/>
      <c r="TRU77" s="15"/>
      <c r="TRV77" s="16"/>
      <c r="TRW77" s="15"/>
      <c r="TRX77" s="16"/>
      <c r="TRY77" s="15"/>
      <c r="TRZ77" s="16"/>
      <c r="TSA77" s="15"/>
      <c r="TSB77" s="16"/>
      <c r="TSC77" s="15"/>
      <c r="TSD77" s="16"/>
      <c r="TSE77" s="15"/>
      <c r="TSF77" s="16"/>
      <c r="TSG77" s="15"/>
      <c r="TSH77" s="16"/>
      <c r="TSI77" s="15"/>
      <c r="TSJ77" s="16"/>
      <c r="TSK77" s="15"/>
      <c r="TSL77" s="16"/>
      <c r="TSM77" s="15"/>
      <c r="TSN77" s="16"/>
      <c r="TSO77" s="15"/>
      <c r="TSP77" s="16"/>
      <c r="TSQ77" s="15"/>
      <c r="TSR77" s="16"/>
      <c r="TSS77" s="15"/>
      <c r="TST77" s="16"/>
      <c r="TSU77" s="15"/>
      <c r="TSV77" s="16"/>
      <c r="TSW77" s="15"/>
      <c r="TSX77" s="16"/>
      <c r="TSY77" s="15"/>
      <c r="TSZ77" s="16"/>
      <c r="TTA77" s="15"/>
      <c r="TTB77" s="16"/>
      <c r="TTC77" s="15"/>
      <c r="TTD77" s="16"/>
      <c r="TTE77" s="15"/>
      <c r="TTF77" s="16"/>
      <c r="TTG77" s="15"/>
      <c r="TTH77" s="16"/>
      <c r="TTI77" s="15"/>
      <c r="TTJ77" s="16"/>
      <c r="TTK77" s="15"/>
      <c r="TTL77" s="16"/>
      <c r="TTM77" s="15"/>
      <c r="TTN77" s="16"/>
      <c r="TTO77" s="15"/>
      <c r="TTP77" s="16"/>
      <c r="TTQ77" s="15"/>
      <c r="TTR77" s="16"/>
      <c r="TTS77" s="15"/>
      <c r="TTT77" s="16"/>
      <c r="TTU77" s="15"/>
      <c r="TTV77" s="16"/>
      <c r="TTW77" s="15"/>
      <c r="TTX77" s="16"/>
      <c r="TTY77" s="15"/>
      <c r="TTZ77" s="16"/>
      <c r="TUA77" s="15"/>
      <c r="TUB77" s="16"/>
      <c r="TUC77" s="15"/>
      <c r="TUD77" s="16"/>
      <c r="TUE77" s="15"/>
      <c r="TUF77" s="16"/>
      <c r="TUG77" s="15"/>
      <c r="TUH77" s="16"/>
      <c r="TUI77" s="15"/>
      <c r="TUJ77" s="16"/>
      <c r="TUK77" s="15"/>
      <c r="TUL77" s="16"/>
      <c r="TUM77" s="15"/>
      <c r="TUN77" s="16"/>
      <c r="TUO77" s="15"/>
      <c r="TUP77" s="16"/>
      <c r="TUQ77" s="15"/>
      <c r="TUR77" s="16"/>
      <c r="TUS77" s="15"/>
      <c r="TUT77" s="16"/>
      <c r="TUU77" s="15"/>
      <c r="TUV77" s="16"/>
      <c r="TUW77" s="15"/>
      <c r="TUX77" s="16"/>
      <c r="TUY77" s="15"/>
      <c r="TUZ77" s="16"/>
      <c r="TVA77" s="15"/>
      <c r="TVB77" s="16"/>
      <c r="TVC77" s="15"/>
      <c r="TVD77" s="16"/>
      <c r="TVE77" s="15"/>
      <c r="TVF77" s="16"/>
      <c r="TVG77" s="15"/>
      <c r="TVH77" s="16"/>
      <c r="TVI77" s="15"/>
      <c r="TVJ77" s="16"/>
      <c r="TVK77" s="15"/>
      <c r="TVL77" s="16"/>
      <c r="TVM77" s="15"/>
      <c r="TVN77" s="16"/>
      <c r="TVO77" s="15"/>
      <c r="TVP77" s="16"/>
      <c r="TVQ77" s="15"/>
      <c r="TVR77" s="16"/>
      <c r="TVS77" s="15"/>
      <c r="TVT77" s="16"/>
      <c r="TVU77" s="15"/>
      <c r="TVV77" s="16"/>
      <c r="TVW77" s="15"/>
      <c r="TVX77" s="16"/>
      <c r="TVY77" s="15"/>
      <c r="TVZ77" s="16"/>
      <c r="TWA77" s="15"/>
      <c r="TWB77" s="16"/>
      <c r="TWC77" s="15"/>
      <c r="TWD77" s="16"/>
      <c r="TWE77" s="15"/>
      <c r="TWF77" s="16"/>
      <c r="TWG77" s="15"/>
      <c r="TWH77" s="16"/>
      <c r="TWI77" s="15"/>
      <c r="TWJ77" s="16"/>
      <c r="TWK77" s="15"/>
      <c r="TWL77" s="16"/>
      <c r="TWM77" s="15"/>
      <c r="TWN77" s="16"/>
      <c r="TWO77" s="15"/>
      <c r="TWP77" s="16"/>
      <c r="TWQ77" s="15"/>
      <c r="TWR77" s="16"/>
      <c r="TWS77" s="15"/>
      <c r="TWT77" s="16"/>
      <c r="TWU77" s="15"/>
      <c r="TWV77" s="16"/>
      <c r="TWW77" s="15"/>
      <c r="TWX77" s="16"/>
      <c r="TWY77" s="15"/>
      <c r="TWZ77" s="16"/>
      <c r="TXA77" s="15"/>
      <c r="TXB77" s="16"/>
      <c r="TXC77" s="15"/>
      <c r="TXD77" s="16"/>
      <c r="TXE77" s="15"/>
      <c r="TXF77" s="16"/>
      <c r="TXG77" s="15"/>
      <c r="TXH77" s="16"/>
      <c r="TXI77" s="15"/>
      <c r="TXJ77" s="16"/>
      <c r="TXK77" s="15"/>
      <c r="TXL77" s="16"/>
      <c r="TXM77" s="15"/>
      <c r="TXN77" s="16"/>
      <c r="TXO77" s="15"/>
      <c r="TXP77" s="16"/>
      <c r="TXQ77" s="15"/>
      <c r="TXR77" s="16"/>
      <c r="TXS77" s="15"/>
      <c r="TXT77" s="16"/>
      <c r="TXU77" s="15"/>
      <c r="TXV77" s="16"/>
      <c r="TXW77" s="15"/>
      <c r="TXX77" s="16"/>
      <c r="TXY77" s="15"/>
      <c r="TXZ77" s="16"/>
      <c r="TYA77" s="15"/>
      <c r="TYB77" s="16"/>
      <c r="TYC77" s="15"/>
      <c r="TYD77" s="16"/>
      <c r="TYE77" s="15"/>
      <c r="TYF77" s="16"/>
      <c r="TYG77" s="15"/>
      <c r="TYH77" s="16"/>
      <c r="TYI77" s="15"/>
      <c r="TYJ77" s="16"/>
      <c r="TYK77" s="15"/>
      <c r="TYL77" s="16"/>
      <c r="TYM77" s="15"/>
      <c r="TYN77" s="16"/>
      <c r="TYO77" s="15"/>
      <c r="TYP77" s="16"/>
      <c r="TYQ77" s="15"/>
      <c r="TYR77" s="16"/>
      <c r="TYS77" s="15"/>
      <c r="TYT77" s="16"/>
      <c r="TYU77" s="15"/>
      <c r="TYV77" s="16"/>
      <c r="TYW77" s="15"/>
      <c r="TYX77" s="16"/>
      <c r="TYY77" s="15"/>
      <c r="TYZ77" s="16"/>
      <c r="TZA77" s="15"/>
      <c r="TZB77" s="16"/>
      <c r="TZC77" s="15"/>
      <c r="TZD77" s="16"/>
      <c r="TZE77" s="15"/>
      <c r="TZF77" s="16"/>
      <c r="TZG77" s="15"/>
      <c r="TZH77" s="16"/>
      <c r="TZI77" s="15"/>
      <c r="TZJ77" s="16"/>
      <c r="TZK77" s="15"/>
      <c r="TZL77" s="16"/>
      <c r="TZM77" s="15"/>
      <c r="TZN77" s="16"/>
      <c r="TZO77" s="15"/>
      <c r="TZP77" s="16"/>
      <c r="TZQ77" s="15"/>
      <c r="TZR77" s="16"/>
      <c r="TZS77" s="15"/>
      <c r="TZT77" s="16"/>
      <c r="TZU77" s="15"/>
      <c r="TZV77" s="16"/>
      <c r="TZW77" s="15"/>
      <c r="TZX77" s="16"/>
      <c r="TZY77" s="15"/>
      <c r="TZZ77" s="16"/>
      <c r="UAA77" s="15"/>
      <c r="UAB77" s="16"/>
      <c r="UAC77" s="15"/>
      <c r="UAD77" s="16"/>
      <c r="UAE77" s="15"/>
      <c r="UAF77" s="16"/>
      <c r="UAG77" s="15"/>
      <c r="UAH77" s="16"/>
      <c r="UAI77" s="15"/>
      <c r="UAJ77" s="16"/>
      <c r="UAK77" s="15"/>
      <c r="UAL77" s="16"/>
      <c r="UAM77" s="15"/>
      <c r="UAN77" s="16"/>
      <c r="UAO77" s="15"/>
      <c r="UAP77" s="16"/>
      <c r="UAQ77" s="15"/>
      <c r="UAR77" s="16"/>
      <c r="UAS77" s="15"/>
      <c r="UAT77" s="16"/>
      <c r="UAU77" s="15"/>
      <c r="UAV77" s="16"/>
      <c r="UAW77" s="15"/>
      <c r="UAX77" s="16"/>
      <c r="UAY77" s="15"/>
      <c r="UAZ77" s="16"/>
      <c r="UBA77" s="15"/>
      <c r="UBB77" s="16"/>
      <c r="UBC77" s="15"/>
      <c r="UBD77" s="16"/>
      <c r="UBE77" s="15"/>
      <c r="UBF77" s="16"/>
      <c r="UBG77" s="15"/>
      <c r="UBH77" s="16"/>
      <c r="UBI77" s="15"/>
      <c r="UBJ77" s="16"/>
      <c r="UBK77" s="15"/>
      <c r="UBL77" s="16"/>
      <c r="UBM77" s="15"/>
      <c r="UBN77" s="16"/>
      <c r="UBO77" s="15"/>
      <c r="UBP77" s="16"/>
      <c r="UBQ77" s="15"/>
      <c r="UBR77" s="16"/>
      <c r="UBS77" s="15"/>
      <c r="UBT77" s="16"/>
      <c r="UBU77" s="15"/>
      <c r="UBV77" s="16"/>
      <c r="UBW77" s="15"/>
      <c r="UBX77" s="16"/>
      <c r="UBY77" s="15"/>
      <c r="UBZ77" s="16"/>
      <c r="UCA77" s="15"/>
      <c r="UCB77" s="16"/>
      <c r="UCC77" s="15"/>
      <c r="UCD77" s="16"/>
      <c r="UCE77" s="15"/>
      <c r="UCF77" s="16"/>
      <c r="UCG77" s="15"/>
      <c r="UCH77" s="16"/>
      <c r="UCI77" s="15"/>
      <c r="UCJ77" s="16"/>
      <c r="UCK77" s="15"/>
      <c r="UCL77" s="16"/>
      <c r="UCM77" s="15"/>
      <c r="UCN77" s="16"/>
      <c r="UCO77" s="15"/>
      <c r="UCP77" s="16"/>
      <c r="UCQ77" s="15"/>
      <c r="UCR77" s="16"/>
      <c r="UCS77" s="15"/>
      <c r="UCT77" s="16"/>
      <c r="UCU77" s="15"/>
      <c r="UCV77" s="16"/>
      <c r="UCW77" s="15"/>
      <c r="UCX77" s="16"/>
      <c r="UCY77" s="15"/>
      <c r="UCZ77" s="16"/>
      <c r="UDA77" s="15"/>
      <c r="UDB77" s="16"/>
      <c r="UDC77" s="15"/>
      <c r="UDD77" s="16"/>
      <c r="UDE77" s="15"/>
      <c r="UDF77" s="16"/>
      <c r="UDG77" s="15"/>
      <c r="UDH77" s="16"/>
      <c r="UDI77" s="15"/>
      <c r="UDJ77" s="16"/>
      <c r="UDK77" s="15"/>
      <c r="UDL77" s="16"/>
      <c r="UDM77" s="15"/>
      <c r="UDN77" s="16"/>
      <c r="UDO77" s="15"/>
      <c r="UDP77" s="16"/>
      <c r="UDQ77" s="15"/>
      <c r="UDR77" s="16"/>
      <c r="UDS77" s="15"/>
      <c r="UDT77" s="16"/>
      <c r="UDU77" s="15"/>
      <c r="UDV77" s="16"/>
      <c r="UDW77" s="15"/>
      <c r="UDX77" s="16"/>
      <c r="UDY77" s="15"/>
      <c r="UDZ77" s="16"/>
      <c r="UEA77" s="15"/>
      <c r="UEB77" s="16"/>
      <c r="UEC77" s="15"/>
      <c r="UED77" s="16"/>
      <c r="UEE77" s="15"/>
      <c r="UEF77" s="16"/>
      <c r="UEG77" s="15"/>
      <c r="UEH77" s="16"/>
      <c r="UEI77" s="15"/>
      <c r="UEJ77" s="16"/>
      <c r="UEK77" s="15"/>
      <c r="UEL77" s="16"/>
      <c r="UEM77" s="15"/>
      <c r="UEN77" s="16"/>
      <c r="UEO77" s="15"/>
      <c r="UEP77" s="16"/>
      <c r="UEQ77" s="15"/>
      <c r="UER77" s="16"/>
      <c r="UES77" s="15"/>
      <c r="UET77" s="16"/>
      <c r="UEU77" s="15"/>
      <c r="UEV77" s="16"/>
      <c r="UEW77" s="15"/>
      <c r="UEX77" s="16"/>
      <c r="UEY77" s="15"/>
      <c r="UEZ77" s="16"/>
      <c r="UFA77" s="15"/>
      <c r="UFB77" s="16"/>
      <c r="UFC77" s="15"/>
      <c r="UFD77" s="16"/>
      <c r="UFE77" s="15"/>
      <c r="UFF77" s="16"/>
      <c r="UFG77" s="15"/>
      <c r="UFH77" s="16"/>
      <c r="UFI77" s="15"/>
      <c r="UFJ77" s="16"/>
      <c r="UFK77" s="15"/>
      <c r="UFL77" s="16"/>
      <c r="UFM77" s="15"/>
      <c r="UFN77" s="16"/>
      <c r="UFO77" s="15"/>
      <c r="UFP77" s="16"/>
      <c r="UFQ77" s="15"/>
      <c r="UFR77" s="16"/>
      <c r="UFS77" s="15"/>
      <c r="UFT77" s="16"/>
      <c r="UFU77" s="15"/>
      <c r="UFV77" s="16"/>
      <c r="UFW77" s="15"/>
      <c r="UFX77" s="16"/>
      <c r="UFY77" s="15"/>
      <c r="UFZ77" s="16"/>
      <c r="UGA77" s="15"/>
      <c r="UGB77" s="16"/>
      <c r="UGC77" s="15"/>
      <c r="UGD77" s="16"/>
      <c r="UGE77" s="15"/>
      <c r="UGF77" s="16"/>
      <c r="UGG77" s="15"/>
      <c r="UGH77" s="16"/>
      <c r="UGI77" s="15"/>
      <c r="UGJ77" s="16"/>
      <c r="UGK77" s="15"/>
      <c r="UGL77" s="16"/>
      <c r="UGM77" s="15"/>
      <c r="UGN77" s="16"/>
      <c r="UGO77" s="15"/>
      <c r="UGP77" s="16"/>
      <c r="UGQ77" s="15"/>
      <c r="UGR77" s="16"/>
      <c r="UGS77" s="15"/>
      <c r="UGT77" s="16"/>
      <c r="UGU77" s="15"/>
      <c r="UGV77" s="16"/>
      <c r="UGW77" s="15"/>
      <c r="UGX77" s="16"/>
      <c r="UGY77" s="15"/>
      <c r="UGZ77" s="16"/>
      <c r="UHA77" s="15"/>
      <c r="UHB77" s="16"/>
      <c r="UHC77" s="15"/>
      <c r="UHD77" s="16"/>
      <c r="UHE77" s="15"/>
      <c r="UHF77" s="16"/>
      <c r="UHG77" s="15"/>
      <c r="UHH77" s="16"/>
      <c r="UHI77" s="15"/>
      <c r="UHJ77" s="16"/>
      <c r="UHK77" s="15"/>
      <c r="UHL77" s="16"/>
      <c r="UHM77" s="15"/>
      <c r="UHN77" s="16"/>
      <c r="UHO77" s="15"/>
      <c r="UHP77" s="16"/>
      <c r="UHQ77" s="15"/>
      <c r="UHR77" s="16"/>
      <c r="UHS77" s="15"/>
      <c r="UHT77" s="16"/>
      <c r="UHU77" s="15"/>
      <c r="UHV77" s="16"/>
      <c r="UHW77" s="15"/>
      <c r="UHX77" s="16"/>
      <c r="UHY77" s="15"/>
      <c r="UHZ77" s="16"/>
      <c r="UIA77" s="15"/>
      <c r="UIB77" s="16"/>
      <c r="UIC77" s="15"/>
      <c r="UID77" s="16"/>
      <c r="UIE77" s="15"/>
      <c r="UIF77" s="16"/>
      <c r="UIG77" s="15"/>
      <c r="UIH77" s="16"/>
      <c r="UII77" s="15"/>
      <c r="UIJ77" s="16"/>
      <c r="UIK77" s="15"/>
      <c r="UIL77" s="16"/>
      <c r="UIM77" s="15"/>
      <c r="UIN77" s="16"/>
      <c r="UIO77" s="15"/>
      <c r="UIP77" s="16"/>
      <c r="UIQ77" s="15"/>
      <c r="UIR77" s="16"/>
      <c r="UIS77" s="15"/>
      <c r="UIT77" s="16"/>
      <c r="UIU77" s="15"/>
      <c r="UIV77" s="16"/>
      <c r="UIW77" s="15"/>
      <c r="UIX77" s="16"/>
      <c r="UIY77" s="15"/>
      <c r="UIZ77" s="16"/>
      <c r="UJA77" s="15"/>
      <c r="UJB77" s="16"/>
      <c r="UJC77" s="15"/>
      <c r="UJD77" s="16"/>
      <c r="UJE77" s="15"/>
      <c r="UJF77" s="16"/>
      <c r="UJG77" s="15"/>
      <c r="UJH77" s="16"/>
      <c r="UJI77" s="15"/>
      <c r="UJJ77" s="16"/>
      <c r="UJK77" s="15"/>
      <c r="UJL77" s="16"/>
      <c r="UJM77" s="15"/>
      <c r="UJN77" s="16"/>
      <c r="UJO77" s="15"/>
      <c r="UJP77" s="16"/>
      <c r="UJQ77" s="15"/>
      <c r="UJR77" s="16"/>
      <c r="UJS77" s="15"/>
      <c r="UJT77" s="16"/>
      <c r="UJU77" s="15"/>
      <c r="UJV77" s="16"/>
      <c r="UJW77" s="15"/>
      <c r="UJX77" s="16"/>
      <c r="UJY77" s="15"/>
      <c r="UJZ77" s="16"/>
      <c r="UKA77" s="15"/>
      <c r="UKB77" s="16"/>
      <c r="UKC77" s="15"/>
      <c r="UKD77" s="16"/>
      <c r="UKE77" s="15"/>
      <c r="UKF77" s="16"/>
      <c r="UKG77" s="15"/>
      <c r="UKH77" s="16"/>
      <c r="UKI77" s="15"/>
      <c r="UKJ77" s="16"/>
      <c r="UKK77" s="15"/>
      <c r="UKL77" s="16"/>
      <c r="UKM77" s="15"/>
      <c r="UKN77" s="16"/>
      <c r="UKO77" s="15"/>
      <c r="UKP77" s="16"/>
      <c r="UKQ77" s="15"/>
      <c r="UKR77" s="16"/>
      <c r="UKS77" s="15"/>
      <c r="UKT77" s="16"/>
      <c r="UKU77" s="15"/>
      <c r="UKV77" s="16"/>
      <c r="UKW77" s="15"/>
      <c r="UKX77" s="16"/>
      <c r="UKY77" s="15"/>
      <c r="UKZ77" s="16"/>
      <c r="ULA77" s="15"/>
      <c r="ULB77" s="16"/>
      <c r="ULC77" s="15"/>
      <c r="ULD77" s="16"/>
      <c r="ULE77" s="15"/>
      <c r="ULF77" s="16"/>
      <c r="ULG77" s="15"/>
      <c r="ULH77" s="16"/>
      <c r="ULI77" s="15"/>
      <c r="ULJ77" s="16"/>
      <c r="ULK77" s="15"/>
      <c r="ULL77" s="16"/>
      <c r="ULM77" s="15"/>
      <c r="ULN77" s="16"/>
      <c r="ULO77" s="15"/>
      <c r="ULP77" s="16"/>
      <c r="ULQ77" s="15"/>
      <c r="ULR77" s="16"/>
      <c r="ULS77" s="15"/>
      <c r="ULT77" s="16"/>
      <c r="ULU77" s="15"/>
      <c r="ULV77" s="16"/>
      <c r="ULW77" s="15"/>
      <c r="ULX77" s="16"/>
      <c r="ULY77" s="15"/>
      <c r="ULZ77" s="16"/>
      <c r="UMA77" s="15"/>
      <c r="UMB77" s="16"/>
      <c r="UMC77" s="15"/>
      <c r="UMD77" s="16"/>
      <c r="UME77" s="15"/>
      <c r="UMF77" s="16"/>
      <c r="UMG77" s="15"/>
      <c r="UMH77" s="16"/>
      <c r="UMI77" s="15"/>
      <c r="UMJ77" s="16"/>
      <c r="UMK77" s="15"/>
      <c r="UML77" s="16"/>
      <c r="UMM77" s="15"/>
      <c r="UMN77" s="16"/>
      <c r="UMO77" s="15"/>
      <c r="UMP77" s="16"/>
      <c r="UMQ77" s="15"/>
      <c r="UMR77" s="16"/>
      <c r="UMS77" s="15"/>
      <c r="UMT77" s="16"/>
      <c r="UMU77" s="15"/>
      <c r="UMV77" s="16"/>
      <c r="UMW77" s="15"/>
      <c r="UMX77" s="16"/>
      <c r="UMY77" s="15"/>
      <c r="UMZ77" s="16"/>
      <c r="UNA77" s="15"/>
      <c r="UNB77" s="16"/>
      <c r="UNC77" s="15"/>
      <c r="UND77" s="16"/>
      <c r="UNE77" s="15"/>
      <c r="UNF77" s="16"/>
      <c r="UNG77" s="15"/>
      <c r="UNH77" s="16"/>
      <c r="UNI77" s="15"/>
      <c r="UNJ77" s="16"/>
      <c r="UNK77" s="15"/>
      <c r="UNL77" s="16"/>
      <c r="UNM77" s="15"/>
      <c r="UNN77" s="16"/>
      <c r="UNO77" s="15"/>
      <c r="UNP77" s="16"/>
      <c r="UNQ77" s="15"/>
      <c r="UNR77" s="16"/>
      <c r="UNS77" s="15"/>
      <c r="UNT77" s="16"/>
      <c r="UNU77" s="15"/>
      <c r="UNV77" s="16"/>
      <c r="UNW77" s="15"/>
      <c r="UNX77" s="16"/>
      <c r="UNY77" s="15"/>
      <c r="UNZ77" s="16"/>
      <c r="UOA77" s="15"/>
      <c r="UOB77" s="16"/>
      <c r="UOC77" s="15"/>
      <c r="UOD77" s="16"/>
      <c r="UOE77" s="15"/>
      <c r="UOF77" s="16"/>
      <c r="UOG77" s="15"/>
      <c r="UOH77" s="16"/>
      <c r="UOI77" s="15"/>
      <c r="UOJ77" s="16"/>
      <c r="UOK77" s="15"/>
      <c r="UOL77" s="16"/>
      <c r="UOM77" s="15"/>
      <c r="UON77" s="16"/>
      <c r="UOO77" s="15"/>
      <c r="UOP77" s="16"/>
      <c r="UOQ77" s="15"/>
      <c r="UOR77" s="16"/>
      <c r="UOS77" s="15"/>
      <c r="UOT77" s="16"/>
      <c r="UOU77" s="15"/>
      <c r="UOV77" s="16"/>
      <c r="UOW77" s="15"/>
      <c r="UOX77" s="16"/>
      <c r="UOY77" s="15"/>
      <c r="UOZ77" s="16"/>
      <c r="UPA77" s="15"/>
      <c r="UPB77" s="16"/>
      <c r="UPC77" s="15"/>
      <c r="UPD77" s="16"/>
      <c r="UPE77" s="15"/>
      <c r="UPF77" s="16"/>
      <c r="UPG77" s="15"/>
      <c r="UPH77" s="16"/>
      <c r="UPI77" s="15"/>
      <c r="UPJ77" s="16"/>
      <c r="UPK77" s="15"/>
      <c r="UPL77" s="16"/>
      <c r="UPM77" s="15"/>
      <c r="UPN77" s="16"/>
      <c r="UPO77" s="15"/>
      <c r="UPP77" s="16"/>
      <c r="UPQ77" s="15"/>
      <c r="UPR77" s="16"/>
      <c r="UPS77" s="15"/>
      <c r="UPT77" s="16"/>
      <c r="UPU77" s="15"/>
      <c r="UPV77" s="16"/>
      <c r="UPW77" s="15"/>
      <c r="UPX77" s="16"/>
      <c r="UPY77" s="15"/>
      <c r="UPZ77" s="16"/>
      <c r="UQA77" s="15"/>
      <c r="UQB77" s="16"/>
      <c r="UQC77" s="15"/>
      <c r="UQD77" s="16"/>
      <c r="UQE77" s="15"/>
      <c r="UQF77" s="16"/>
      <c r="UQG77" s="15"/>
      <c r="UQH77" s="16"/>
      <c r="UQI77" s="15"/>
      <c r="UQJ77" s="16"/>
      <c r="UQK77" s="15"/>
      <c r="UQL77" s="16"/>
      <c r="UQM77" s="15"/>
      <c r="UQN77" s="16"/>
      <c r="UQO77" s="15"/>
      <c r="UQP77" s="16"/>
      <c r="UQQ77" s="15"/>
      <c r="UQR77" s="16"/>
      <c r="UQS77" s="15"/>
      <c r="UQT77" s="16"/>
      <c r="UQU77" s="15"/>
      <c r="UQV77" s="16"/>
      <c r="UQW77" s="15"/>
      <c r="UQX77" s="16"/>
      <c r="UQY77" s="15"/>
      <c r="UQZ77" s="16"/>
      <c r="URA77" s="15"/>
      <c r="URB77" s="16"/>
      <c r="URC77" s="15"/>
      <c r="URD77" s="16"/>
      <c r="URE77" s="15"/>
      <c r="URF77" s="16"/>
      <c r="URG77" s="15"/>
      <c r="URH77" s="16"/>
      <c r="URI77" s="15"/>
      <c r="URJ77" s="16"/>
      <c r="URK77" s="15"/>
      <c r="URL77" s="16"/>
      <c r="URM77" s="15"/>
      <c r="URN77" s="16"/>
      <c r="URO77" s="15"/>
      <c r="URP77" s="16"/>
      <c r="URQ77" s="15"/>
      <c r="URR77" s="16"/>
      <c r="URS77" s="15"/>
      <c r="URT77" s="16"/>
      <c r="URU77" s="15"/>
      <c r="URV77" s="16"/>
      <c r="URW77" s="15"/>
      <c r="URX77" s="16"/>
      <c r="URY77" s="15"/>
      <c r="URZ77" s="16"/>
      <c r="USA77" s="15"/>
      <c r="USB77" s="16"/>
      <c r="USC77" s="15"/>
      <c r="USD77" s="16"/>
      <c r="USE77" s="15"/>
      <c r="USF77" s="16"/>
      <c r="USG77" s="15"/>
      <c r="USH77" s="16"/>
      <c r="USI77" s="15"/>
      <c r="USJ77" s="16"/>
      <c r="USK77" s="15"/>
      <c r="USL77" s="16"/>
      <c r="USM77" s="15"/>
      <c r="USN77" s="16"/>
      <c r="USO77" s="15"/>
      <c r="USP77" s="16"/>
      <c r="USQ77" s="15"/>
      <c r="USR77" s="16"/>
      <c r="USS77" s="15"/>
      <c r="UST77" s="16"/>
      <c r="USU77" s="15"/>
      <c r="USV77" s="16"/>
      <c r="USW77" s="15"/>
      <c r="USX77" s="16"/>
      <c r="USY77" s="15"/>
      <c r="USZ77" s="16"/>
      <c r="UTA77" s="15"/>
      <c r="UTB77" s="16"/>
      <c r="UTC77" s="15"/>
      <c r="UTD77" s="16"/>
      <c r="UTE77" s="15"/>
      <c r="UTF77" s="16"/>
      <c r="UTG77" s="15"/>
      <c r="UTH77" s="16"/>
      <c r="UTI77" s="15"/>
      <c r="UTJ77" s="16"/>
      <c r="UTK77" s="15"/>
      <c r="UTL77" s="16"/>
      <c r="UTM77" s="15"/>
      <c r="UTN77" s="16"/>
      <c r="UTO77" s="15"/>
      <c r="UTP77" s="16"/>
      <c r="UTQ77" s="15"/>
      <c r="UTR77" s="16"/>
      <c r="UTS77" s="15"/>
      <c r="UTT77" s="16"/>
      <c r="UTU77" s="15"/>
      <c r="UTV77" s="16"/>
      <c r="UTW77" s="15"/>
      <c r="UTX77" s="16"/>
      <c r="UTY77" s="15"/>
      <c r="UTZ77" s="16"/>
      <c r="UUA77" s="15"/>
      <c r="UUB77" s="16"/>
      <c r="UUC77" s="15"/>
      <c r="UUD77" s="16"/>
      <c r="UUE77" s="15"/>
      <c r="UUF77" s="16"/>
      <c r="UUG77" s="15"/>
      <c r="UUH77" s="16"/>
      <c r="UUI77" s="15"/>
      <c r="UUJ77" s="16"/>
      <c r="UUK77" s="15"/>
      <c r="UUL77" s="16"/>
      <c r="UUM77" s="15"/>
      <c r="UUN77" s="16"/>
      <c r="UUO77" s="15"/>
      <c r="UUP77" s="16"/>
      <c r="UUQ77" s="15"/>
      <c r="UUR77" s="16"/>
      <c r="UUS77" s="15"/>
      <c r="UUT77" s="16"/>
      <c r="UUU77" s="15"/>
      <c r="UUV77" s="16"/>
      <c r="UUW77" s="15"/>
      <c r="UUX77" s="16"/>
      <c r="UUY77" s="15"/>
      <c r="UUZ77" s="16"/>
      <c r="UVA77" s="15"/>
      <c r="UVB77" s="16"/>
      <c r="UVC77" s="15"/>
      <c r="UVD77" s="16"/>
      <c r="UVE77" s="15"/>
      <c r="UVF77" s="16"/>
      <c r="UVG77" s="15"/>
      <c r="UVH77" s="16"/>
      <c r="UVI77" s="15"/>
      <c r="UVJ77" s="16"/>
      <c r="UVK77" s="15"/>
      <c r="UVL77" s="16"/>
      <c r="UVM77" s="15"/>
      <c r="UVN77" s="16"/>
      <c r="UVO77" s="15"/>
      <c r="UVP77" s="16"/>
      <c r="UVQ77" s="15"/>
      <c r="UVR77" s="16"/>
      <c r="UVS77" s="15"/>
      <c r="UVT77" s="16"/>
      <c r="UVU77" s="15"/>
      <c r="UVV77" s="16"/>
      <c r="UVW77" s="15"/>
      <c r="UVX77" s="16"/>
      <c r="UVY77" s="15"/>
      <c r="UVZ77" s="16"/>
      <c r="UWA77" s="15"/>
      <c r="UWB77" s="16"/>
      <c r="UWC77" s="15"/>
      <c r="UWD77" s="16"/>
      <c r="UWE77" s="15"/>
      <c r="UWF77" s="16"/>
      <c r="UWG77" s="15"/>
      <c r="UWH77" s="16"/>
      <c r="UWI77" s="15"/>
      <c r="UWJ77" s="16"/>
      <c r="UWK77" s="15"/>
      <c r="UWL77" s="16"/>
      <c r="UWM77" s="15"/>
      <c r="UWN77" s="16"/>
      <c r="UWO77" s="15"/>
      <c r="UWP77" s="16"/>
      <c r="UWQ77" s="15"/>
      <c r="UWR77" s="16"/>
      <c r="UWS77" s="15"/>
      <c r="UWT77" s="16"/>
      <c r="UWU77" s="15"/>
      <c r="UWV77" s="16"/>
      <c r="UWW77" s="15"/>
      <c r="UWX77" s="16"/>
      <c r="UWY77" s="15"/>
      <c r="UWZ77" s="16"/>
      <c r="UXA77" s="15"/>
      <c r="UXB77" s="16"/>
      <c r="UXC77" s="15"/>
      <c r="UXD77" s="16"/>
      <c r="UXE77" s="15"/>
      <c r="UXF77" s="16"/>
      <c r="UXG77" s="15"/>
      <c r="UXH77" s="16"/>
      <c r="UXI77" s="15"/>
      <c r="UXJ77" s="16"/>
      <c r="UXK77" s="15"/>
      <c r="UXL77" s="16"/>
      <c r="UXM77" s="15"/>
      <c r="UXN77" s="16"/>
      <c r="UXO77" s="15"/>
      <c r="UXP77" s="16"/>
      <c r="UXQ77" s="15"/>
      <c r="UXR77" s="16"/>
      <c r="UXS77" s="15"/>
      <c r="UXT77" s="16"/>
      <c r="UXU77" s="15"/>
      <c r="UXV77" s="16"/>
      <c r="UXW77" s="15"/>
      <c r="UXX77" s="16"/>
      <c r="UXY77" s="15"/>
      <c r="UXZ77" s="16"/>
      <c r="UYA77" s="15"/>
      <c r="UYB77" s="16"/>
      <c r="UYC77" s="15"/>
      <c r="UYD77" s="16"/>
      <c r="UYE77" s="15"/>
      <c r="UYF77" s="16"/>
      <c r="UYG77" s="15"/>
      <c r="UYH77" s="16"/>
      <c r="UYI77" s="15"/>
      <c r="UYJ77" s="16"/>
      <c r="UYK77" s="15"/>
      <c r="UYL77" s="16"/>
      <c r="UYM77" s="15"/>
      <c r="UYN77" s="16"/>
      <c r="UYO77" s="15"/>
      <c r="UYP77" s="16"/>
      <c r="UYQ77" s="15"/>
      <c r="UYR77" s="16"/>
      <c r="UYS77" s="15"/>
      <c r="UYT77" s="16"/>
      <c r="UYU77" s="15"/>
      <c r="UYV77" s="16"/>
      <c r="UYW77" s="15"/>
      <c r="UYX77" s="16"/>
      <c r="UYY77" s="15"/>
      <c r="UYZ77" s="16"/>
      <c r="UZA77" s="15"/>
      <c r="UZB77" s="16"/>
      <c r="UZC77" s="15"/>
      <c r="UZD77" s="16"/>
      <c r="UZE77" s="15"/>
      <c r="UZF77" s="16"/>
      <c r="UZG77" s="15"/>
      <c r="UZH77" s="16"/>
      <c r="UZI77" s="15"/>
      <c r="UZJ77" s="16"/>
      <c r="UZK77" s="15"/>
      <c r="UZL77" s="16"/>
      <c r="UZM77" s="15"/>
      <c r="UZN77" s="16"/>
      <c r="UZO77" s="15"/>
      <c r="UZP77" s="16"/>
      <c r="UZQ77" s="15"/>
      <c r="UZR77" s="16"/>
      <c r="UZS77" s="15"/>
      <c r="UZT77" s="16"/>
      <c r="UZU77" s="15"/>
      <c r="UZV77" s="16"/>
      <c r="UZW77" s="15"/>
      <c r="UZX77" s="16"/>
      <c r="UZY77" s="15"/>
      <c r="UZZ77" s="16"/>
      <c r="VAA77" s="15"/>
      <c r="VAB77" s="16"/>
      <c r="VAC77" s="15"/>
      <c r="VAD77" s="16"/>
      <c r="VAE77" s="15"/>
      <c r="VAF77" s="16"/>
      <c r="VAG77" s="15"/>
      <c r="VAH77" s="16"/>
      <c r="VAI77" s="15"/>
      <c r="VAJ77" s="16"/>
      <c r="VAK77" s="15"/>
      <c r="VAL77" s="16"/>
      <c r="VAM77" s="15"/>
      <c r="VAN77" s="16"/>
      <c r="VAO77" s="15"/>
      <c r="VAP77" s="16"/>
      <c r="VAQ77" s="15"/>
      <c r="VAR77" s="16"/>
      <c r="VAS77" s="15"/>
      <c r="VAT77" s="16"/>
      <c r="VAU77" s="15"/>
      <c r="VAV77" s="16"/>
      <c r="VAW77" s="15"/>
      <c r="VAX77" s="16"/>
      <c r="VAY77" s="15"/>
      <c r="VAZ77" s="16"/>
      <c r="VBA77" s="15"/>
      <c r="VBB77" s="16"/>
      <c r="VBC77" s="15"/>
      <c r="VBD77" s="16"/>
      <c r="VBE77" s="15"/>
      <c r="VBF77" s="16"/>
      <c r="VBG77" s="15"/>
      <c r="VBH77" s="16"/>
      <c r="VBI77" s="15"/>
      <c r="VBJ77" s="16"/>
      <c r="VBK77" s="15"/>
      <c r="VBL77" s="16"/>
      <c r="VBM77" s="15"/>
      <c r="VBN77" s="16"/>
      <c r="VBO77" s="15"/>
      <c r="VBP77" s="16"/>
      <c r="VBQ77" s="15"/>
      <c r="VBR77" s="16"/>
      <c r="VBS77" s="15"/>
      <c r="VBT77" s="16"/>
      <c r="VBU77" s="15"/>
      <c r="VBV77" s="16"/>
      <c r="VBW77" s="15"/>
      <c r="VBX77" s="16"/>
      <c r="VBY77" s="15"/>
      <c r="VBZ77" s="16"/>
      <c r="VCA77" s="15"/>
      <c r="VCB77" s="16"/>
      <c r="VCC77" s="15"/>
      <c r="VCD77" s="16"/>
      <c r="VCE77" s="15"/>
      <c r="VCF77" s="16"/>
      <c r="VCG77" s="15"/>
      <c r="VCH77" s="16"/>
      <c r="VCI77" s="15"/>
      <c r="VCJ77" s="16"/>
      <c r="VCK77" s="15"/>
      <c r="VCL77" s="16"/>
      <c r="VCM77" s="15"/>
      <c r="VCN77" s="16"/>
      <c r="VCO77" s="15"/>
      <c r="VCP77" s="16"/>
      <c r="VCQ77" s="15"/>
      <c r="VCR77" s="16"/>
      <c r="VCS77" s="15"/>
      <c r="VCT77" s="16"/>
      <c r="VCU77" s="15"/>
      <c r="VCV77" s="16"/>
      <c r="VCW77" s="15"/>
      <c r="VCX77" s="16"/>
      <c r="VCY77" s="15"/>
      <c r="VCZ77" s="16"/>
      <c r="VDA77" s="15"/>
      <c r="VDB77" s="16"/>
      <c r="VDC77" s="15"/>
      <c r="VDD77" s="16"/>
      <c r="VDE77" s="15"/>
      <c r="VDF77" s="16"/>
      <c r="VDG77" s="15"/>
      <c r="VDH77" s="16"/>
      <c r="VDI77" s="15"/>
      <c r="VDJ77" s="16"/>
      <c r="VDK77" s="15"/>
      <c r="VDL77" s="16"/>
      <c r="VDM77" s="15"/>
      <c r="VDN77" s="16"/>
      <c r="VDO77" s="15"/>
      <c r="VDP77" s="16"/>
      <c r="VDQ77" s="15"/>
      <c r="VDR77" s="16"/>
      <c r="VDS77" s="15"/>
      <c r="VDT77" s="16"/>
      <c r="VDU77" s="15"/>
      <c r="VDV77" s="16"/>
      <c r="VDW77" s="15"/>
      <c r="VDX77" s="16"/>
      <c r="VDY77" s="15"/>
      <c r="VDZ77" s="16"/>
      <c r="VEA77" s="15"/>
      <c r="VEB77" s="16"/>
      <c r="VEC77" s="15"/>
      <c r="VED77" s="16"/>
      <c r="VEE77" s="15"/>
      <c r="VEF77" s="16"/>
      <c r="VEG77" s="15"/>
      <c r="VEH77" s="16"/>
      <c r="VEI77" s="15"/>
      <c r="VEJ77" s="16"/>
      <c r="VEK77" s="15"/>
      <c r="VEL77" s="16"/>
      <c r="VEM77" s="15"/>
      <c r="VEN77" s="16"/>
      <c r="VEO77" s="15"/>
      <c r="VEP77" s="16"/>
      <c r="VEQ77" s="15"/>
      <c r="VER77" s="16"/>
      <c r="VES77" s="15"/>
      <c r="VET77" s="16"/>
      <c r="VEU77" s="15"/>
      <c r="VEV77" s="16"/>
      <c r="VEW77" s="15"/>
      <c r="VEX77" s="16"/>
      <c r="VEY77" s="15"/>
      <c r="VEZ77" s="16"/>
      <c r="VFA77" s="15"/>
      <c r="VFB77" s="16"/>
      <c r="VFC77" s="15"/>
      <c r="VFD77" s="16"/>
      <c r="VFE77" s="15"/>
      <c r="VFF77" s="16"/>
      <c r="VFG77" s="15"/>
      <c r="VFH77" s="16"/>
      <c r="VFI77" s="15"/>
      <c r="VFJ77" s="16"/>
      <c r="VFK77" s="15"/>
      <c r="VFL77" s="16"/>
      <c r="VFM77" s="15"/>
      <c r="VFN77" s="16"/>
      <c r="VFO77" s="15"/>
      <c r="VFP77" s="16"/>
      <c r="VFQ77" s="15"/>
      <c r="VFR77" s="16"/>
      <c r="VFS77" s="15"/>
      <c r="VFT77" s="16"/>
      <c r="VFU77" s="15"/>
      <c r="VFV77" s="16"/>
      <c r="VFW77" s="15"/>
      <c r="VFX77" s="16"/>
      <c r="VFY77" s="15"/>
      <c r="VFZ77" s="16"/>
      <c r="VGA77" s="15"/>
      <c r="VGB77" s="16"/>
      <c r="VGC77" s="15"/>
      <c r="VGD77" s="16"/>
      <c r="VGE77" s="15"/>
      <c r="VGF77" s="16"/>
      <c r="VGG77" s="15"/>
      <c r="VGH77" s="16"/>
      <c r="VGI77" s="15"/>
      <c r="VGJ77" s="16"/>
      <c r="VGK77" s="15"/>
      <c r="VGL77" s="16"/>
      <c r="VGM77" s="15"/>
      <c r="VGN77" s="16"/>
      <c r="VGO77" s="15"/>
      <c r="VGP77" s="16"/>
      <c r="VGQ77" s="15"/>
      <c r="VGR77" s="16"/>
      <c r="VGS77" s="15"/>
      <c r="VGT77" s="16"/>
      <c r="VGU77" s="15"/>
      <c r="VGV77" s="16"/>
      <c r="VGW77" s="15"/>
      <c r="VGX77" s="16"/>
      <c r="VGY77" s="15"/>
      <c r="VGZ77" s="16"/>
      <c r="VHA77" s="15"/>
      <c r="VHB77" s="16"/>
      <c r="VHC77" s="15"/>
      <c r="VHD77" s="16"/>
      <c r="VHE77" s="15"/>
      <c r="VHF77" s="16"/>
      <c r="VHG77" s="15"/>
      <c r="VHH77" s="16"/>
      <c r="VHI77" s="15"/>
      <c r="VHJ77" s="16"/>
      <c r="VHK77" s="15"/>
      <c r="VHL77" s="16"/>
      <c r="VHM77" s="15"/>
      <c r="VHN77" s="16"/>
      <c r="VHO77" s="15"/>
      <c r="VHP77" s="16"/>
      <c r="VHQ77" s="15"/>
      <c r="VHR77" s="16"/>
      <c r="VHS77" s="15"/>
      <c r="VHT77" s="16"/>
      <c r="VHU77" s="15"/>
      <c r="VHV77" s="16"/>
      <c r="VHW77" s="15"/>
      <c r="VHX77" s="16"/>
      <c r="VHY77" s="15"/>
      <c r="VHZ77" s="16"/>
      <c r="VIA77" s="15"/>
      <c r="VIB77" s="16"/>
      <c r="VIC77" s="15"/>
      <c r="VID77" s="16"/>
      <c r="VIE77" s="15"/>
      <c r="VIF77" s="16"/>
      <c r="VIG77" s="15"/>
      <c r="VIH77" s="16"/>
      <c r="VII77" s="15"/>
      <c r="VIJ77" s="16"/>
      <c r="VIK77" s="15"/>
      <c r="VIL77" s="16"/>
      <c r="VIM77" s="15"/>
      <c r="VIN77" s="16"/>
      <c r="VIO77" s="15"/>
      <c r="VIP77" s="16"/>
      <c r="VIQ77" s="15"/>
      <c r="VIR77" s="16"/>
      <c r="VIS77" s="15"/>
      <c r="VIT77" s="16"/>
      <c r="VIU77" s="15"/>
      <c r="VIV77" s="16"/>
      <c r="VIW77" s="15"/>
      <c r="VIX77" s="16"/>
      <c r="VIY77" s="15"/>
      <c r="VIZ77" s="16"/>
      <c r="VJA77" s="15"/>
      <c r="VJB77" s="16"/>
      <c r="VJC77" s="15"/>
      <c r="VJD77" s="16"/>
      <c r="VJE77" s="15"/>
      <c r="VJF77" s="16"/>
      <c r="VJG77" s="15"/>
      <c r="VJH77" s="16"/>
      <c r="VJI77" s="15"/>
      <c r="VJJ77" s="16"/>
      <c r="VJK77" s="15"/>
      <c r="VJL77" s="16"/>
      <c r="VJM77" s="15"/>
      <c r="VJN77" s="16"/>
      <c r="VJO77" s="15"/>
      <c r="VJP77" s="16"/>
      <c r="VJQ77" s="15"/>
      <c r="VJR77" s="16"/>
      <c r="VJS77" s="15"/>
      <c r="VJT77" s="16"/>
      <c r="VJU77" s="15"/>
      <c r="VJV77" s="16"/>
      <c r="VJW77" s="15"/>
      <c r="VJX77" s="16"/>
      <c r="VJY77" s="15"/>
      <c r="VJZ77" s="16"/>
      <c r="VKA77" s="15"/>
      <c r="VKB77" s="16"/>
      <c r="VKC77" s="15"/>
      <c r="VKD77" s="16"/>
      <c r="VKE77" s="15"/>
      <c r="VKF77" s="16"/>
      <c r="VKG77" s="15"/>
      <c r="VKH77" s="16"/>
      <c r="VKI77" s="15"/>
      <c r="VKJ77" s="16"/>
      <c r="VKK77" s="15"/>
      <c r="VKL77" s="16"/>
      <c r="VKM77" s="15"/>
      <c r="VKN77" s="16"/>
      <c r="VKO77" s="15"/>
      <c r="VKP77" s="16"/>
      <c r="VKQ77" s="15"/>
      <c r="VKR77" s="16"/>
      <c r="VKS77" s="15"/>
      <c r="VKT77" s="16"/>
      <c r="VKU77" s="15"/>
      <c r="VKV77" s="16"/>
      <c r="VKW77" s="15"/>
      <c r="VKX77" s="16"/>
      <c r="VKY77" s="15"/>
      <c r="VKZ77" s="16"/>
      <c r="VLA77" s="15"/>
      <c r="VLB77" s="16"/>
      <c r="VLC77" s="15"/>
      <c r="VLD77" s="16"/>
      <c r="VLE77" s="15"/>
      <c r="VLF77" s="16"/>
      <c r="VLG77" s="15"/>
      <c r="VLH77" s="16"/>
      <c r="VLI77" s="15"/>
      <c r="VLJ77" s="16"/>
      <c r="VLK77" s="15"/>
      <c r="VLL77" s="16"/>
      <c r="VLM77" s="15"/>
      <c r="VLN77" s="16"/>
      <c r="VLO77" s="15"/>
      <c r="VLP77" s="16"/>
      <c r="VLQ77" s="15"/>
      <c r="VLR77" s="16"/>
      <c r="VLS77" s="15"/>
      <c r="VLT77" s="16"/>
      <c r="VLU77" s="15"/>
      <c r="VLV77" s="16"/>
      <c r="VLW77" s="15"/>
      <c r="VLX77" s="16"/>
      <c r="VLY77" s="15"/>
      <c r="VLZ77" s="16"/>
      <c r="VMA77" s="15"/>
      <c r="VMB77" s="16"/>
      <c r="VMC77" s="15"/>
      <c r="VMD77" s="16"/>
      <c r="VME77" s="15"/>
      <c r="VMF77" s="16"/>
      <c r="VMG77" s="15"/>
      <c r="VMH77" s="16"/>
      <c r="VMI77" s="15"/>
      <c r="VMJ77" s="16"/>
      <c r="VMK77" s="15"/>
      <c r="VML77" s="16"/>
      <c r="VMM77" s="15"/>
      <c r="VMN77" s="16"/>
      <c r="VMO77" s="15"/>
      <c r="VMP77" s="16"/>
      <c r="VMQ77" s="15"/>
      <c r="VMR77" s="16"/>
      <c r="VMS77" s="15"/>
      <c r="VMT77" s="16"/>
      <c r="VMU77" s="15"/>
      <c r="VMV77" s="16"/>
      <c r="VMW77" s="15"/>
      <c r="VMX77" s="16"/>
      <c r="VMY77" s="15"/>
      <c r="VMZ77" s="16"/>
      <c r="VNA77" s="15"/>
      <c r="VNB77" s="16"/>
      <c r="VNC77" s="15"/>
      <c r="VND77" s="16"/>
      <c r="VNE77" s="15"/>
      <c r="VNF77" s="16"/>
      <c r="VNG77" s="15"/>
      <c r="VNH77" s="16"/>
      <c r="VNI77" s="15"/>
      <c r="VNJ77" s="16"/>
      <c r="VNK77" s="15"/>
      <c r="VNL77" s="16"/>
      <c r="VNM77" s="15"/>
      <c r="VNN77" s="16"/>
      <c r="VNO77" s="15"/>
      <c r="VNP77" s="16"/>
      <c r="VNQ77" s="15"/>
      <c r="VNR77" s="16"/>
      <c r="VNS77" s="15"/>
      <c r="VNT77" s="16"/>
      <c r="VNU77" s="15"/>
      <c r="VNV77" s="16"/>
      <c r="VNW77" s="15"/>
      <c r="VNX77" s="16"/>
      <c r="VNY77" s="15"/>
      <c r="VNZ77" s="16"/>
      <c r="VOA77" s="15"/>
      <c r="VOB77" s="16"/>
      <c r="VOC77" s="15"/>
      <c r="VOD77" s="16"/>
      <c r="VOE77" s="15"/>
      <c r="VOF77" s="16"/>
      <c r="VOG77" s="15"/>
      <c r="VOH77" s="16"/>
      <c r="VOI77" s="15"/>
      <c r="VOJ77" s="16"/>
      <c r="VOK77" s="15"/>
      <c r="VOL77" s="16"/>
      <c r="VOM77" s="15"/>
      <c r="VON77" s="16"/>
      <c r="VOO77" s="15"/>
      <c r="VOP77" s="16"/>
      <c r="VOQ77" s="15"/>
      <c r="VOR77" s="16"/>
      <c r="VOS77" s="15"/>
      <c r="VOT77" s="16"/>
      <c r="VOU77" s="15"/>
      <c r="VOV77" s="16"/>
      <c r="VOW77" s="15"/>
      <c r="VOX77" s="16"/>
      <c r="VOY77" s="15"/>
      <c r="VOZ77" s="16"/>
      <c r="VPA77" s="15"/>
      <c r="VPB77" s="16"/>
      <c r="VPC77" s="15"/>
      <c r="VPD77" s="16"/>
      <c r="VPE77" s="15"/>
      <c r="VPF77" s="16"/>
      <c r="VPG77" s="15"/>
      <c r="VPH77" s="16"/>
      <c r="VPI77" s="15"/>
      <c r="VPJ77" s="16"/>
      <c r="VPK77" s="15"/>
      <c r="VPL77" s="16"/>
      <c r="VPM77" s="15"/>
      <c r="VPN77" s="16"/>
      <c r="VPO77" s="15"/>
      <c r="VPP77" s="16"/>
      <c r="VPQ77" s="15"/>
      <c r="VPR77" s="16"/>
      <c r="VPS77" s="15"/>
      <c r="VPT77" s="16"/>
      <c r="VPU77" s="15"/>
      <c r="VPV77" s="16"/>
      <c r="VPW77" s="15"/>
      <c r="VPX77" s="16"/>
      <c r="VPY77" s="15"/>
      <c r="VPZ77" s="16"/>
      <c r="VQA77" s="15"/>
      <c r="VQB77" s="16"/>
      <c r="VQC77" s="15"/>
      <c r="VQD77" s="16"/>
      <c r="VQE77" s="15"/>
      <c r="VQF77" s="16"/>
      <c r="VQG77" s="15"/>
      <c r="VQH77" s="16"/>
      <c r="VQI77" s="15"/>
      <c r="VQJ77" s="16"/>
      <c r="VQK77" s="15"/>
      <c r="VQL77" s="16"/>
      <c r="VQM77" s="15"/>
      <c r="VQN77" s="16"/>
      <c r="VQO77" s="15"/>
      <c r="VQP77" s="16"/>
      <c r="VQQ77" s="15"/>
      <c r="VQR77" s="16"/>
      <c r="VQS77" s="15"/>
      <c r="VQT77" s="16"/>
      <c r="VQU77" s="15"/>
      <c r="VQV77" s="16"/>
      <c r="VQW77" s="15"/>
      <c r="VQX77" s="16"/>
      <c r="VQY77" s="15"/>
      <c r="VQZ77" s="16"/>
      <c r="VRA77" s="15"/>
      <c r="VRB77" s="16"/>
      <c r="VRC77" s="15"/>
      <c r="VRD77" s="16"/>
      <c r="VRE77" s="15"/>
      <c r="VRF77" s="16"/>
      <c r="VRG77" s="15"/>
      <c r="VRH77" s="16"/>
      <c r="VRI77" s="15"/>
      <c r="VRJ77" s="16"/>
      <c r="VRK77" s="15"/>
      <c r="VRL77" s="16"/>
      <c r="VRM77" s="15"/>
      <c r="VRN77" s="16"/>
      <c r="VRO77" s="15"/>
      <c r="VRP77" s="16"/>
      <c r="VRQ77" s="15"/>
      <c r="VRR77" s="16"/>
      <c r="VRS77" s="15"/>
      <c r="VRT77" s="16"/>
      <c r="VRU77" s="15"/>
      <c r="VRV77" s="16"/>
      <c r="VRW77" s="15"/>
      <c r="VRX77" s="16"/>
      <c r="VRY77" s="15"/>
      <c r="VRZ77" s="16"/>
      <c r="VSA77" s="15"/>
      <c r="VSB77" s="16"/>
      <c r="VSC77" s="15"/>
      <c r="VSD77" s="16"/>
      <c r="VSE77" s="15"/>
      <c r="VSF77" s="16"/>
      <c r="VSG77" s="15"/>
      <c r="VSH77" s="16"/>
      <c r="VSI77" s="15"/>
      <c r="VSJ77" s="16"/>
      <c r="VSK77" s="15"/>
      <c r="VSL77" s="16"/>
      <c r="VSM77" s="15"/>
      <c r="VSN77" s="16"/>
      <c r="VSO77" s="15"/>
      <c r="VSP77" s="16"/>
      <c r="VSQ77" s="15"/>
      <c r="VSR77" s="16"/>
      <c r="VSS77" s="15"/>
      <c r="VST77" s="16"/>
      <c r="VSU77" s="15"/>
      <c r="VSV77" s="16"/>
      <c r="VSW77" s="15"/>
      <c r="VSX77" s="16"/>
      <c r="VSY77" s="15"/>
      <c r="VSZ77" s="16"/>
      <c r="VTA77" s="15"/>
      <c r="VTB77" s="16"/>
      <c r="VTC77" s="15"/>
      <c r="VTD77" s="16"/>
      <c r="VTE77" s="15"/>
      <c r="VTF77" s="16"/>
      <c r="VTG77" s="15"/>
      <c r="VTH77" s="16"/>
      <c r="VTI77" s="15"/>
      <c r="VTJ77" s="16"/>
      <c r="VTK77" s="15"/>
      <c r="VTL77" s="16"/>
      <c r="VTM77" s="15"/>
      <c r="VTN77" s="16"/>
      <c r="VTO77" s="15"/>
      <c r="VTP77" s="16"/>
      <c r="VTQ77" s="15"/>
      <c r="VTR77" s="16"/>
      <c r="VTS77" s="15"/>
      <c r="VTT77" s="16"/>
      <c r="VTU77" s="15"/>
      <c r="VTV77" s="16"/>
      <c r="VTW77" s="15"/>
      <c r="VTX77" s="16"/>
      <c r="VTY77" s="15"/>
      <c r="VTZ77" s="16"/>
      <c r="VUA77" s="15"/>
      <c r="VUB77" s="16"/>
      <c r="VUC77" s="15"/>
      <c r="VUD77" s="16"/>
      <c r="VUE77" s="15"/>
      <c r="VUF77" s="16"/>
      <c r="VUG77" s="15"/>
      <c r="VUH77" s="16"/>
      <c r="VUI77" s="15"/>
      <c r="VUJ77" s="16"/>
      <c r="VUK77" s="15"/>
      <c r="VUL77" s="16"/>
      <c r="VUM77" s="15"/>
      <c r="VUN77" s="16"/>
      <c r="VUO77" s="15"/>
      <c r="VUP77" s="16"/>
      <c r="VUQ77" s="15"/>
      <c r="VUR77" s="16"/>
      <c r="VUS77" s="15"/>
      <c r="VUT77" s="16"/>
      <c r="VUU77" s="15"/>
      <c r="VUV77" s="16"/>
      <c r="VUW77" s="15"/>
      <c r="VUX77" s="16"/>
      <c r="VUY77" s="15"/>
      <c r="VUZ77" s="16"/>
      <c r="VVA77" s="15"/>
      <c r="VVB77" s="16"/>
      <c r="VVC77" s="15"/>
      <c r="VVD77" s="16"/>
      <c r="VVE77" s="15"/>
      <c r="VVF77" s="16"/>
      <c r="VVG77" s="15"/>
      <c r="VVH77" s="16"/>
      <c r="VVI77" s="15"/>
      <c r="VVJ77" s="16"/>
      <c r="VVK77" s="15"/>
      <c r="VVL77" s="16"/>
      <c r="VVM77" s="15"/>
      <c r="VVN77" s="16"/>
      <c r="VVO77" s="15"/>
      <c r="VVP77" s="16"/>
      <c r="VVQ77" s="15"/>
      <c r="VVR77" s="16"/>
      <c r="VVS77" s="15"/>
      <c r="VVT77" s="16"/>
      <c r="VVU77" s="15"/>
      <c r="VVV77" s="16"/>
      <c r="VVW77" s="15"/>
      <c r="VVX77" s="16"/>
      <c r="VVY77" s="15"/>
      <c r="VVZ77" s="16"/>
      <c r="VWA77" s="15"/>
      <c r="VWB77" s="16"/>
      <c r="VWC77" s="15"/>
      <c r="VWD77" s="16"/>
      <c r="VWE77" s="15"/>
      <c r="VWF77" s="16"/>
      <c r="VWG77" s="15"/>
      <c r="VWH77" s="16"/>
      <c r="VWI77" s="15"/>
      <c r="VWJ77" s="16"/>
      <c r="VWK77" s="15"/>
      <c r="VWL77" s="16"/>
      <c r="VWM77" s="15"/>
      <c r="VWN77" s="16"/>
      <c r="VWO77" s="15"/>
      <c r="VWP77" s="16"/>
      <c r="VWQ77" s="15"/>
      <c r="VWR77" s="16"/>
      <c r="VWS77" s="15"/>
      <c r="VWT77" s="16"/>
      <c r="VWU77" s="15"/>
      <c r="VWV77" s="16"/>
      <c r="VWW77" s="15"/>
      <c r="VWX77" s="16"/>
      <c r="VWY77" s="15"/>
      <c r="VWZ77" s="16"/>
      <c r="VXA77" s="15"/>
      <c r="VXB77" s="16"/>
      <c r="VXC77" s="15"/>
      <c r="VXD77" s="16"/>
      <c r="VXE77" s="15"/>
      <c r="VXF77" s="16"/>
      <c r="VXG77" s="15"/>
      <c r="VXH77" s="16"/>
      <c r="VXI77" s="15"/>
      <c r="VXJ77" s="16"/>
      <c r="VXK77" s="15"/>
      <c r="VXL77" s="16"/>
      <c r="VXM77" s="15"/>
      <c r="VXN77" s="16"/>
      <c r="VXO77" s="15"/>
      <c r="VXP77" s="16"/>
      <c r="VXQ77" s="15"/>
      <c r="VXR77" s="16"/>
      <c r="VXS77" s="15"/>
      <c r="VXT77" s="16"/>
      <c r="VXU77" s="15"/>
      <c r="VXV77" s="16"/>
      <c r="VXW77" s="15"/>
      <c r="VXX77" s="16"/>
      <c r="VXY77" s="15"/>
      <c r="VXZ77" s="16"/>
      <c r="VYA77" s="15"/>
      <c r="VYB77" s="16"/>
      <c r="VYC77" s="15"/>
      <c r="VYD77" s="16"/>
      <c r="VYE77" s="15"/>
      <c r="VYF77" s="16"/>
      <c r="VYG77" s="15"/>
      <c r="VYH77" s="16"/>
      <c r="VYI77" s="15"/>
      <c r="VYJ77" s="16"/>
      <c r="VYK77" s="15"/>
      <c r="VYL77" s="16"/>
      <c r="VYM77" s="15"/>
      <c r="VYN77" s="16"/>
      <c r="VYO77" s="15"/>
      <c r="VYP77" s="16"/>
      <c r="VYQ77" s="15"/>
      <c r="VYR77" s="16"/>
      <c r="VYS77" s="15"/>
      <c r="VYT77" s="16"/>
      <c r="VYU77" s="15"/>
      <c r="VYV77" s="16"/>
      <c r="VYW77" s="15"/>
      <c r="VYX77" s="16"/>
      <c r="VYY77" s="15"/>
      <c r="VYZ77" s="16"/>
      <c r="VZA77" s="15"/>
      <c r="VZB77" s="16"/>
      <c r="VZC77" s="15"/>
      <c r="VZD77" s="16"/>
      <c r="VZE77" s="15"/>
      <c r="VZF77" s="16"/>
      <c r="VZG77" s="15"/>
      <c r="VZH77" s="16"/>
      <c r="VZI77" s="15"/>
      <c r="VZJ77" s="16"/>
      <c r="VZK77" s="15"/>
      <c r="VZL77" s="16"/>
      <c r="VZM77" s="15"/>
      <c r="VZN77" s="16"/>
      <c r="VZO77" s="15"/>
      <c r="VZP77" s="16"/>
      <c r="VZQ77" s="15"/>
      <c r="VZR77" s="16"/>
      <c r="VZS77" s="15"/>
      <c r="VZT77" s="16"/>
      <c r="VZU77" s="15"/>
      <c r="VZV77" s="16"/>
      <c r="VZW77" s="15"/>
      <c r="VZX77" s="16"/>
      <c r="VZY77" s="15"/>
      <c r="VZZ77" s="16"/>
      <c r="WAA77" s="15"/>
      <c r="WAB77" s="16"/>
      <c r="WAC77" s="15"/>
      <c r="WAD77" s="16"/>
      <c r="WAE77" s="15"/>
      <c r="WAF77" s="16"/>
      <c r="WAG77" s="15"/>
      <c r="WAH77" s="16"/>
      <c r="WAI77" s="15"/>
      <c r="WAJ77" s="16"/>
      <c r="WAK77" s="15"/>
      <c r="WAL77" s="16"/>
      <c r="WAM77" s="15"/>
      <c r="WAN77" s="16"/>
      <c r="WAO77" s="15"/>
      <c r="WAP77" s="16"/>
      <c r="WAQ77" s="15"/>
      <c r="WAR77" s="16"/>
      <c r="WAS77" s="15"/>
      <c r="WAT77" s="16"/>
      <c r="WAU77" s="15"/>
      <c r="WAV77" s="16"/>
      <c r="WAW77" s="15"/>
      <c r="WAX77" s="16"/>
      <c r="WAY77" s="15"/>
      <c r="WAZ77" s="16"/>
      <c r="WBA77" s="15"/>
      <c r="WBB77" s="16"/>
      <c r="WBC77" s="15"/>
      <c r="WBD77" s="16"/>
      <c r="WBE77" s="15"/>
      <c r="WBF77" s="16"/>
      <c r="WBG77" s="15"/>
      <c r="WBH77" s="16"/>
      <c r="WBI77" s="15"/>
      <c r="WBJ77" s="16"/>
      <c r="WBK77" s="15"/>
      <c r="WBL77" s="16"/>
      <c r="WBM77" s="15"/>
      <c r="WBN77" s="16"/>
      <c r="WBO77" s="15"/>
      <c r="WBP77" s="16"/>
      <c r="WBQ77" s="15"/>
      <c r="WBR77" s="16"/>
      <c r="WBS77" s="15"/>
      <c r="WBT77" s="16"/>
      <c r="WBU77" s="15"/>
      <c r="WBV77" s="16"/>
      <c r="WBW77" s="15"/>
      <c r="WBX77" s="16"/>
      <c r="WBY77" s="15"/>
      <c r="WBZ77" s="16"/>
      <c r="WCA77" s="15"/>
      <c r="WCB77" s="16"/>
      <c r="WCC77" s="15"/>
      <c r="WCD77" s="16"/>
      <c r="WCE77" s="15"/>
      <c r="WCF77" s="16"/>
      <c r="WCG77" s="15"/>
      <c r="WCH77" s="16"/>
      <c r="WCI77" s="15"/>
      <c r="WCJ77" s="16"/>
      <c r="WCK77" s="15"/>
      <c r="WCL77" s="16"/>
      <c r="WCM77" s="15"/>
      <c r="WCN77" s="16"/>
      <c r="WCO77" s="15"/>
      <c r="WCP77" s="16"/>
      <c r="WCQ77" s="15"/>
      <c r="WCR77" s="16"/>
      <c r="WCS77" s="15"/>
      <c r="WCT77" s="16"/>
      <c r="WCU77" s="15"/>
      <c r="WCV77" s="16"/>
      <c r="WCW77" s="15"/>
      <c r="WCX77" s="16"/>
      <c r="WCY77" s="15"/>
      <c r="WCZ77" s="16"/>
      <c r="WDA77" s="15"/>
      <c r="WDB77" s="16"/>
      <c r="WDC77" s="15"/>
      <c r="WDD77" s="16"/>
      <c r="WDE77" s="15"/>
      <c r="WDF77" s="16"/>
      <c r="WDG77" s="15"/>
      <c r="WDH77" s="16"/>
      <c r="WDI77" s="15"/>
      <c r="WDJ77" s="16"/>
      <c r="WDK77" s="15"/>
      <c r="WDL77" s="16"/>
      <c r="WDM77" s="15"/>
      <c r="WDN77" s="16"/>
      <c r="WDO77" s="15"/>
      <c r="WDP77" s="16"/>
      <c r="WDQ77" s="15"/>
      <c r="WDR77" s="16"/>
      <c r="WDS77" s="15"/>
      <c r="WDT77" s="16"/>
      <c r="WDU77" s="15"/>
      <c r="WDV77" s="16"/>
      <c r="WDW77" s="15"/>
      <c r="WDX77" s="16"/>
      <c r="WDY77" s="15"/>
      <c r="WDZ77" s="16"/>
      <c r="WEA77" s="15"/>
      <c r="WEB77" s="16"/>
      <c r="WEC77" s="15"/>
      <c r="WED77" s="16"/>
      <c r="WEE77" s="15"/>
      <c r="WEF77" s="16"/>
      <c r="WEG77" s="15"/>
      <c r="WEH77" s="16"/>
      <c r="WEI77" s="15"/>
      <c r="WEJ77" s="16"/>
      <c r="WEK77" s="15"/>
      <c r="WEL77" s="16"/>
      <c r="WEM77" s="15"/>
      <c r="WEN77" s="16"/>
      <c r="WEO77" s="15"/>
      <c r="WEP77" s="16"/>
      <c r="WEQ77" s="15"/>
      <c r="WER77" s="16"/>
      <c r="WES77" s="15"/>
      <c r="WET77" s="16"/>
      <c r="WEU77" s="15"/>
      <c r="WEV77" s="16"/>
      <c r="WEW77" s="15"/>
      <c r="WEX77" s="16"/>
      <c r="WEY77" s="15"/>
      <c r="WEZ77" s="16"/>
      <c r="WFA77" s="15"/>
      <c r="WFB77" s="16"/>
      <c r="WFC77" s="15"/>
      <c r="WFD77" s="16"/>
      <c r="WFE77" s="15"/>
      <c r="WFF77" s="16"/>
      <c r="WFG77" s="15"/>
      <c r="WFH77" s="16"/>
      <c r="WFI77" s="15"/>
      <c r="WFJ77" s="16"/>
      <c r="WFK77" s="15"/>
      <c r="WFL77" s="16"/>
      <c r="WFM77" s="15"/>
      <c r="WFN77" s="16"/>
      <c r="WFO77" s="15"/>
      <c r="WFP77" s="16"/>
      <c r="WFQ77" s="15"/>
      <c r="WFR77" s="16"/>
      <c r="WFS77" s="15"/>
      <c r="WFT77" s="16"/>
      <c r="WFU77" s="15"/>
      <c r="WFV77" s="16"/>
      <c r="WFW77" s="15"/>
      <c r="WFX77" s="16"/>
      <c r="WFY77" s="15"/>
      <c r="WFZ77" s="16"/>
      <c r="WGA77" s="15"/>
      <c r="WGB77" s="16"/>
      <c r="WGC77" s="15"/>
      <c r="WGD77" s="16"/>
      <c r="WGE77" s="15"/>
      <c r="WGF77" s="16"/>
      <c r="WGG77" s="15"/>
      <c r="WGH77" s="16"/>
      <c r="WGI77" s="15"/>
      <c r="WGJ77" s="16"/>
      <c r="WGK77" s="15"/>
      <c r="WGL77" s="16"/>
      <c r="WGM77" s="15"/>
      <c r="WGN77" s="16"/>
      <c r="WGO77" s="15"/>
      <c r="WGP77" s="16"/>
      <c r="WGQ77" s="15"/>
      <c r="WGR77" s="16"/>
      <c r="WGS77" s="15"/>
      <c r="WGT77" s="16"/>
      <c r="WGU77" s="15"/>
      <c r="WGV77" s="16"/>
      <c r="WGW77" s="15"/>
      <c r="WGX77" s="16"/>
      <c r="WGY77" s="15"/>
      <c r="WGZ77" s="16"/>
      <c r="WHA77" s="15"/>
      <c r="WHB77" s="16"/>
      <c r="WHC77" s="15"/>
      <c r="WHD77" s="16"/>
      <c r="WHE77" s="15"/>
      <c r="WHF77" s="16"/>
      <c r="WHG77" s="15"/>
      <c r="WHH77" s="16"/>
      <c r="WHI77" s="15"/>
      <c r="WHJ77" s="16"/>
      <c r="WHK77" s="15"/>
      <c r="WHL77" s="16"/>
      <c r="WHM77" s="15"/>
      <c r="WHN77" s="16"/>
      <c r="WHO77" s="15"/>
      <c r="WHP77" s="16"/>
      <c r="WHQ77" s="15"/>
      <c r="WHR77" s="16"/>
      <c r="WHS77" s="15"/>
      <c r="WHT77" s="16"/>
      <c r="WHU77" s="15"/>
      <c r="WHV77" s="16"/>
      <c r="WHW77" s="15"/>
      <c r="WHX77" s="16"/>
      <c r="WHY77" s="15"/>
      <c r="WHZ77" s="16"/>
      <c r="WIA77" s="15"/>
      <c r="WIB77" s="16"/>
      <c r="WIC77" s="15"/>
      <c r="WID77" s="16"/>
      <c r="WIE77" s="15"/>
      <c r="WIF77" s="16"/>
      <c r="WIG77" s="15"/>
      <c r="WIH77" s="16"/>
      <c r="WII77" s="15"/>
      <c r="WIJ77" s="16"/>
      <c r="WIK77" s="15"/>
      <c r="WIL77" s="16"/>
      <c r="WIM77" s="15"/>
      <c r="WIN77" s="16"/>
      <c r="WIO77" s="15"/>
      <c r="WIP77" s="16"/>
      <c r="WIQ77" s="15"/>
      <c r="WIR77" s="16"/>
      <c r="WIS77" s="15"/>
      <c r="WIT77" s="16"/>
      <c r="WIU77" s="15"/>
      <c r="WIV77" s="16"/>
      <c r="WIW77" s="15"/>
      <c r="WIX77" s="16"/>
      <c r="WIY77" s="15"/>
      <c r="WIZ77" s="16"/>
      <c r="WJA77" s="15"/>
      <c r="WJB77" s="16"/>
      <c r="WJC77" s="15"/>
      <c r="WJD77" s="16"/>
      <c r="WJE77" s="15"/>
      <c r="WJF77" s="16"/>
      <c r="WJG77" s="15"/>
      <c r="WJH77" s="16"/>
      <c r="WJI77" s="15"/>
      <c r="WJJ77" s="16"/>
      <c r="WJK77" s="15"/>
      <c r="WJL77" s="16"/>
      <c r="WJM77" s="15"/>
      <c r="WJN77" s="16"/>
      <c r="WJO77" s="15"/>
      <c r="WJP77" s="16"/>
      <c r="WJQ77" s="15"/>
      <c r="WJR77" s="16"/>
      <c r="WJS77" s="15"/>
      <c r="WJT77" s="16"/>
      <c r="WJU77" s="15"/>
      <c r="WJV77" s="16"/>
      <c r="WJW77" s="15"/>
      <c r="WJX77" s="16"/>
      <c r="WJY77" s="15"/>
      <c r="WJZ77" s="16"/>
      <c r="WKA77" s="15"/>
      <c r="WKB77" s="16"/>
      <c r="WKC77" s="15"/>
      <c r="WKD77" s="16"/>
      <c r="WKE77" s="15"/>
      <c r="WKF77" s="16"/>
      <c r="WKG77" s="15"/>
      <c r="WKH77" s="16"/>
      <c r="WKI77" s="15"/>
      <c r="WKJ77" s="16"/>
      <c r="WKK77" s="15"/>
      <c r="WKL77" s="16"/>
      <c r="WKM77" s="15"/>
      <c r="WKN77" s="16"/>
      <c r="WKO77" s="15"/>
      <c r="WKP77" s="16"/>
      <c r="WKQ77" s="15"/>
      <c r="WKR77" s="16"/>
      <c r="WKS77" s="15"/>
      <c r="WKT77" s="16"/>
      <c r="WKU77" s="15"/>
      <c r="WKV77" s="16"/>
      <c r="WKW77" s="15"/>
      <c r="WKX77" s="16"/>
      <c r="WKY77" s="15"/>
      <c r="WKZ77" s="16"/>
      <c r="WLA77" s="15"/>
      <c r="WLB77" s="16"/>
      <c r="WLC77" s="15"/>
      <c r="WLD77" s="16"/>
      <c r="WLE77" s="15"/>
      <c r="WLF77" s="16"/>
      <c r="WLG77" s="15"/>
      <c r="WLH77" s="16"/>
      <c r="WLI77" s="15"/>
      <c r="WLJ77" s="16"/>
      <c r="WLK77" s="15"/>
      <c r="WLL77" s="16"/>
      <c r="WLM77" s="15"/>
      <c r="WLN77" s="16"/>
      <c r="WLO77" s="15"/>
      <c r="WLP77" s="16"/>
      <c r="WLQ77" s="15"/>
      <c r="WLR77" s="16"/>
      <c r="WLS77" s="15"/>
      <c r="WLT77" s="16"/>
      <c r="WLU77" s="15"/>
      <c r="WLV77" s="16"/>
      <c r="WLW77" s="15"/>
      <c r="WLX77" s="16"/>
      <c r="WLY77" s="15"/>
      <c r="WLZ77" s="16"/>
      <c r="WMA77" s="15"/>
      <c r="WMB77" s="16"/>
      <c r="WMC77" s="15"/>
      <c r="WMD77" s="16"/>
      <c r="WME77" s="15"/>
      <c r="WMF77" s="16"/>
      <c r="WMG77" s="15"/>
      <c r="WMH77" s="16"/>
      <c r="WMI77" s="15"/>
      <c r="WMJ77" s="16"/>
      <c r="WMK77" s="15"/>
      <c r="WML77" s="16"/>
      <c r="WMM77" s="15"/>
      <c r="WMN77" s="16"/>
      <c r="WMO77" s="15"/>
      <c r="WMP77" s="16"/>
      <c r="WMQ77" s="15"/>
      <c r="WMR77" s="16"/>
      <c r="WMS77" s="15"/>
      <c r="WMT77" s="16"/>
      <c r="WMU77" s="15"/>
      <c r="WMV77" s="16"/>
      <c r="WMW77" s="15"/>
      <c r="WMX77" s="16"/>
      <c r="WMY77" s="15"/>
      <c r="WMZ77" s="16"/>
      <c r="WNA77" s="15"/>
      <c r="WNB77" s="16"/>
      <c r="WNC77" s="15"/>
      <c r="WND77" s="16"/>
      <c r="WNE77" s="15"/>
      <c r="WNF77" s="16"/>
      <c r="WNG77" s="15"/>
      <c r="WNH77" s="16"/>
      <c r="WNI77" s="15"/>
      <c r="WNJ77" s="16"/>
      <c r="WNK77" s="15"/>
      <c r="WNL77" s="16"/>
      <c r="WNM77" s="15"/>
      <c r="WNN77" s="16"/>
      <c r="WNO77" s="15"/>
      <c r="WNP77" s="16"/>
      <c r="WNQ77" s="15"/>
      <c r="WNR77" s="16"/>
      <c r="WNS77" s="15"/>
      <c r="WNT77" s="16"/>
      <c r="WNU77" s="15"/>
      <c r="WNV77" s="16"/>
      <c r="WNW77" s="15"/>
      <c r="WNX77" s="16"/>
      <c r="WNY77" s="15"/>
      <c r="WNZ77" s="16"/>
      <c r="WOA77" s="15"/>
      <c r="WOB77" s="16"/>
      <c r="WOC77" s="15"/>
      <c r="WOD77" s="16"/>
      <c r="WOE77" s="15"/>
      <c r="WOF77" s="16"/>
      <c r="WOG77" s="15"/>
      <c r="WOH77" s="16"/>
      <c r="WOI77" s="15"/>
      <c r="WOJ77" s="16"/>
      <c r="WOK77" s="15"/>
      <c r="WOL77" s="16"/>
      <c r="WOM77" s="15"/>
      <c r="WON77" s="16"/>
      <c r="WOO77" s="15"/>
      <c r="WOP77" s="16"/>
      <c r="WOQ77" s="15"/>
      <c r="WOR77" s="16"/>
      <c r="WOS77" s="15"/>
      <c r="WOT77" s="16"/>
      <c r="WOU77" s="15"/>
      <c r="WOV77" s="16"/>
      <c r="WOW77" s="15"/>
      <c r="WOX77" s="16"/>
      <c r="WOY77" s="15"/>
      <c r="WOZ77" s="16"/>
      <c r="WPA77" s="15"/>
      <c r="WPB77" s="16"/>
      <c r="WPC77" s="15"/>
      <c r="WPD77" s="16"/>
      <c r="WPE77" s="15"/>
      <c r="WPF77" s="16"/>
      <c r="WPG77" s="15"/>
      <c r="WPH77" s="16"/>
      <c r="WPI77" s="15"/>
      <c r="WPJ77" s="16"/>
      <c r="WPK77" s="15"/>
      <c r="WPL77" s="16"/>
      <c r="WPM77" s="15"/>
      <c r="WPN77" s="16"/>
      <c r="WPO77" s="15"/>
      <c r="WPP77" s="16"/>
      <c r="WPQ77" s="15"/>
      <c r="WPR77" s="16"/>
      <c r="WPS77" s="15"/>
      <c r="WPT77" s="16"/>
      <c r="WPU77" s="15"/>
      <c r="WPV77" s="16"/>
      <c r="WPW77" s="15"/>
      <c r="WPX77" s="16"/>
      <c r="WPY77" s="15"/>
      <c r="WPZ77" s="16"/>
      <c r="WQA77" s="15"/>
      <c r="WQB77" s="16"/>
      <c r="WQC77" s="15"/>
      <c r="WQD77" s="16"/>
      <c r="WQE77" s="15"/>
      <c r="WQF77" s="16"/>
      <c r="WQG77" s="15"/>
      <c r="WQH77" s="16"/>
      <c r="WQI77" s="15"/>
      <c r="WQJ77" s="16"/>
      <c r="WQK77" s="15"/>
      <c r="WQL77" s="16"/>
      <c r="WQM77" s="15"/>
      <c r="WQN77" s="16"/>
      <c r="WQO77" s="15"/>
      <c r="WQP77" s="16"/>
      <c r="WQQ77" s="15"/>
      <c r="WQR77" s="16"/>
      <c r="WQS77" s="15"/>
      <c r="WQT77" s="16"/>
      <c r="WQU77" s="15"/>
      <c r="WQV77" s="16"/>
      <c r="WQW77" s="15"/>
      <c r="WQX77" s="16"/>
      <c r="WQY77" s="15"/>
      <c r="WQZ77" s="16"/>
      <c r="WRA77" s="15"/>
      <c r="WRB77" s="16"/>
      <c r="WRC77" s="15"/>
      <c r="WRD77" s="16"/>
      <c r="WRE77" s="15"/>
      <c r="WRF77" s="16"/>
      <c r="WRG77" s="15"/>
      <c r="WRH77" s="16"/>
      <c r="WRI77" s="15"/>
      <c r="WRJ77" s="16"/>
      <c r="WRK77" s="15"/>
      <c r="WRL77" s="16"/>
      <c r="WRM77" s="15"/>
      <c r="WRN77" s="16"/>
      <c r="WRO77" s="15"/>
      <c r="WRP77" s="16"/>
      <c r="WRQ77" s="15"/>
      <c r="WRR77" s="16"/>
      <c r="WRS77" s="15"/>
      <c r="WRT77" s="16"/>
      <c r="WRU77" s="15"/>
      <c r="WRV77" s="16"/>
      <c r="WRW77" s="15"/>
      <c r="WRX77" s="16"/>
      <c r="WRY77" s="15"/>
      <c r="WRZ77" s="16"/>
      <c r="WSA77" s="15"/>
      <c r="WSB77" s="16"/>
      <c r="WSC77" s="15"/>
      <c r="WSD77" s="16"/>
      <c r="WSE77" s="15"/>
      <c r="WSF77" s="16"/>
      <c r="WSG77" s="15"/>
      <c r="WSH77" s="16"/>
      <c r="WSI77" s="15"/>
      <c r="WSJ77" s="16"/>
      <c r="WSK77" s="15"/>
      <c r="WSL77" s="16"/>
      <c r="WSM77" s="15"/>
      <c r="WSN77" s="16"/>
      <c r="WSO77" s="15"/>
      <c r="WSP77" s="16"/>
      <c r="WSQ77" s="15"/>
      <c r="WSR77" s="16"/>
      <c r="WSS77" s="15"/>
      <c r="WST77" s="16"/>
      <c r="WSU77" s="15"/>
      <c r="WSV77" s="16"/>
      <c r="WSW77" s="15"/>
      <c r="WSX77" s="16"/>
      <c r="WSY77" s="15"/>
      <c r="WSZ77" s="16"/>
      <c r="WTA77" s="15"/>
      <c r="WTB77" s="16"/>
      <c r="WTC77" s="15"/>
      <c r="WTD77" s="16"/>
      <c r="WTE77" s="15"/>
      <c r="WTF77" s="16"/>
      <c r="WTG77" s="15"/>
      <c r="WTH77" s="16"/>
      <c r="WTI77" s="15"/>
      <c r="WTJ77" s="16"/>
      <c r="WTK77" s="15"/>
      <c r="WTL77" s="16"/>
      <c r="WTM77" s="15"/>
      <c r="WTN77" s="16"/>
      <c r="WTO77" s="15"/>
      <c r="WTP77" s="16"/>
      <c r="WTQ77" s="15"/>
      <c r="WTR77" s="16"/>
      <c r="WTS77" s="15"/>
      <c r="WTT77" s="16"/>
      <c r="WTU77" s="15"/>
      <c r="WTV77" s="16"/>
      <c r="WTW77" s="15"/>
      <c r="WTX77" s="16"/>
      <c r="WTY77" s="15"/>
      <c r="WTZ77" s="16"/>
      <c r="WUA77" s="15"/>
      <c r="WUB77" s="16"/>
      <c r="WUC77" s="15"/>
      <c r="WUD77" s="16"/>
      <c r="WUE77" s="15"/>
      <c r="WUF77" s="16"/>
      <c r="WUG77" s="15"/>
      <c r="WUH77" s="16"/>
      <c r="WUI77" s="15"/>
      <c r="WUJ77" s="16"/>
      <c r="WUK77" s="15"/>
      <c r="WUL77" s="16"/>
      <c r="WUM77" s="15"/>
      <c r="WUN77" s="16"/>
      <c r="WUO77" s="15"/>
      <c r="WUP77" s="16"/>
      <c r="WUQ77" s="15"/>
      <c r="WUR77" s="16"/>
      <c r="WUS77" s="15"/>
      <c r="WUT77" s="16"/>
      <c r="WUU77" s="15"/>
      <c r="WUV77" s="16"/>
      <c r="WUW77" s="15"/>
      <c r="WUX77" s="16"/>
      <c r="WUY77" s="15"/>
      <c r="WUZ77" s="16"/>
      <c r="WVA77" s="15"/>
      <c r="WVB77" s="16"/>
      <c r="WVC77" s="15"/>
      <c r="WVD77" s="16"/>
      <c r="WVE77" s="15"/>
      <c r="WVF77" s="16"/>
      <c r="WVG77" s="15"/>
      <c r="WVH77" s="16"/>
      <c r="WVI77" s="15"/>
      <c r="WVJ77" s="16"/>
      <c r="WVK77" s="15"/>
      <c r="WVL77" s="16"/>
      <c r="WVM77" s="15"/>
      <c r="WVN77" s="16"/>
      <c r="WVO77" s="15"/>
      <c r="WVP77" s="16"/>
      <c r="WVQ77" s="15"/>
      <c r="WVR77" s="16"/>
      <c r="WVS77" s="15"/>
      <c r="WVT77" s="16"/>
      <c r="WVU77" s="15"/>
      <c r="WVV77" s="16"/>
      <c r="WVW77" s="15"/>
      <c r="WVX77" s="16"/>
      <c r="WVY77" s="15"/>
      <c r="WVZ77" s="16"/>
      <c r="WWA77" s="15"/>
      <c r="WWB77" s="16"/>
      <c r="WWC77" s="15"/>
      <c r="WWD77" s="16"/>
      <c r="WWE77" s="15"/>
      <c r="WWF77" s="16"/>
      <c r="WWG77" s="15"/>
      <c r="WWH77" s="16"/>
      <c r="WWI77" s="15"/>
      <c r="WWJ77" s="16"/>
      <c r="WWK77" s="15"/>
      <c r="WWL77" s="16"/>
      <c r="WWM77" s="15"/>
      <c r="WWN77" s="16"/>
      <c r="WWO77" s="15"/>
      <c r="WWP77" s="16"/>
      <c r="WWQ77" s="15"/>
      <c r="WWR77" s="16"/>
      <c r="WWS77" s="15"/>
      <c r="WWT77" s="16"/>
      <c r="WWU77" s="15"/>
      <c r="WWV77" s="16"/>
      <c r="WWW77" s="15"/>
      <c r="WWX77" s="16"/>
      <c r="WWY77" s="15"/>
      <c r="WWZ77" s="16"/>
      <c r="WXA77" s="15"/>
      <c r="WXB77" s="16"/>
      <c r="WXC77" s="15"/>
      <c r="WXD77" s="16"/>
      <c r="WXE77" s="15"/>
      <c r="WXF77" s="16"/>
      <c r="WXG77" s="15"/>
      <c r="WXH77" s="16"/>
      <c r="WXI77" s="15"/>
      <c r="WXJ77" s="16"/>
      <c r="WXK77" s="15"/>
      <c r="WXL77" s="16"/>
      <c r="WXM77" s="15"/>
      <c r="WXN77" s="16"/>
      <c r="WXO77" s="15"/>
      <c r="WXP77" s="16"/>
      <c r="WXQ77" s="15"/>
      <c r="WXR77" s="16"/>
      <c r="WXS77" s="15"/>
      <c r="WXT77" s="16"/>
      <c r="WXU77" s="15"/>
      <c r="WXV77" s="16"/>
      <c r="WXW77" s="15"/>
      <c r="WXX77" s="16"/>
      <c r="WXY77" s="15"/>
      <c r="WXZ77" s="16"/>
      <c r="WYA77" s="15"/>
      <c r="WYB77" s="16"/>
      <c r="WYC77" s="15"/>
      <c r="WYD77" s="16"/>
      <c r="WYE77" s="15"/>
      <c r="WYF77" s="16"/>
      <c r="WYG77" s="15"/>
      <c r="WYH77" s="16"/>
      <c r="WYI77" s="15"/>
      <c r="WYJ77" s="16"/>
      <c r="WYK77" s="15"/>
      <c r="WYL77" s="16"/>
      <c r="WYM77" s="15"/>
      <c r="WYN77" s="16"/>
      <c r="WYO77" s="15"/>
      <c r="WYP77" s="16"/>
      <c r="WYQ77" s="15"/>
      <c r="WYR77" s="16"/>
      <c r="WYS77" s="15"/>
      <c r="WYT77" s="16"/>
      <c r="WYU77" s="15"/>
      <c r="WYV77" s="16"/>
      <c r="WYW77" s="15"/>
      <c r="WYX77" s="16"/>
      <c r="WYY77" s="15"/>
      <c r="WYZ77" s="16"/>
      <c r="WZA77" s="15"/>
      <c r="WZB77" s="16"/>
      <c r="WZC77" s="15"/>
      <c r="WZD77" s="16"/>
      <c r="WZE77" s="15"/>
      <c r="WZF77" s="16"/>
      <c r="WZG77" s="15"/>
      <c r="WZH77" s="16"/>
      <c r="WZI77" s="15"/>
      <c r="WZJ77" s="16"/>
      <c r="WZK77" s="15"/>
      <c r="WZL77" s="16"/>
      <c r="WZM77" s="15"/>
      <c r="WZN77" s="16"/>
      <c r="WZO77" s="15"/>
      <c r="WZP77" s="16"/>
      <c r="WZQ77" s="15"/>
      <c r="WZR77" s="16"/>
      <c r="WZS77" s="15"/>
      <c r="WZT77" s="16"/>
      <c r="WZU77" s="15"/>
      <c r="WZV77" s="16"/>
      <c r="WZW77" s="15"/>
      <c r="WZX77" s="16"/>
      <c r="WZY77" s="15"/>
      <c r="WZZ77" s="16"/>
      <c r="XAA77" s="15"/>
      <c r="XAB77" s="16"/>
      <c r="XAC77" s="15"/>
      <c r="XAD77" s="16"/>
      <c r="XAE77" s="15"/>
      <c r="XAF77" s="16"/>
      <c r="XAG77" s="15"/>
      <c r="XAH77" s="16"/>
      <c r="XAI77" s="15"/>
      <c r="XAJ77" s="16"/>
      <c r="XAK77" s="15"/>
      <c r="XAL77" s="16"/>
      <c r="XAM77" s="15"/>
      <c r="XAN77" s="16"/>
      <c r="XAO77" s="15"/>
      <c r="XAP77" s="16"/>
      <c r="XAQ77" s="15"/>
      <c r="XAR77" s="16"/>
      <c r="XAS77" s="15"/>
      <c r="XAT77" s="16"/>
      <c r="XAU77" s="15"/>
      <c r="XAV77" s="16"/>
      <c r="XAW77" s="15"/>
      <c r="XAX77" s="16"/>
      <c r="XAY77" s="15"/>
      <c r="XAZ77" s="16"/>
      <c r="XBA77" s="15"/>
      <c r="XBB77" s="16"/>
      <c r="XBC77" s="15"/>
      <c r="XBD77" s="16"/>
      <c r="XBE77" s="15"/>
      <c r="XBF77" s="16"/>
      <c r="XBG77" s="15"/>
      <c r="XBH77" s="16"/>
      <c r="XBI77" s="15"/>
      <c r="XBJ77" s="16"/>
      <c r="XBK77" s="15"/>
      <c r="XBL77" s="16"/>
      <c r="XBM77" s="15"/>
      <c r="XBN77" s="16"/>
      <c r="XBO77" s="15"/>
      <c r="XBP77" s="16"/>
      <c r="XBQ77" s="15"/>
      <c r="XBR77" s="16"/>
      <c r="XBS77" s="15"/>
      <c r="XBT77" s="16"/>
      <c r="XBU77" s="15"/>
      <c r="XBV77" s="16"/>
      <c r="XBW77" s="15"/>
      <c r="XBX77" s="16"/>
      <c r="XBY77" s="15"/>
      <c r="XBZ77" s="16"/>
      <c r="XCA77" s="15"/>
      <c r="XCB77" s="16"/>
      <c r="XCC77" s="15"/>
      <c r="XCD77" s="16"/>
      <c r="XCE77" s="15"/>
      <c r="XCF77" s="16"/>
      <c r="XCG77" s="15"/>
      <c r="XCH77" s="16"/>
      <c r="XCI77" s="15"/>
      <c r="XCJ77" s="16"/>
      <c r="XCK77" s="15"/>
      <c r="XCL77" s="16"/>
      <c r="XCM77" s="15"/>
      <c r="XCN77" s="16"/>
      <c r="XCO77" s="15"/>
      <c r="XCP77" s="16"/>
      <c r="XCQ77" s="15"/>
      <c r="XCR77" s="16"/>
      <c r="XCS77" s="15"/>
      <c r="XCT77" s="16"/>
      <c r="XCU77" s="15"/>
      <c r="XCV77" s="16"/>
      <c r="XCW77" s="15"/>
      <c r="XCX77" s="16"/>
      <c r="XCY77" s="15"/>
      <c r="XCZ77" s="16"/>
      <c r="XDA77" s="15"/>
      <c r="XDB77" s="16"/>
      <c r="XDC77" s="15"/>
      <c r="XDD77" s="16"/>
      <c r="XDE77" s="15"/>
      <c r="XDF77" s="16"/>
      <c r="XDG77" s="15"/>
      <c r="XDH77" s="16"/>
      <c r="XDI77" s="15"/>
      <c r="XDJ77" s="16"/>
      <c r="XDK77" s="15"/>
      <c r="XDL77" s="16"/>
      <c r="XDM77" s="15"/>
      <c r="XDN77" s="16"/>
      <c r="XDO77" s="15"/>
      <c r="XDP77" s="16"/>
      <c r="XDQ77" s="15"/>
      <c r="XDR77" s="16"/>
      <c r="XDS77" s="15"/>
      <c r="XDT77" s="16"/>
      <c r="XDU77" s="15"/>
      <c r="XDV77" s="16"/>
      <c r="XDW77" s="15"/>
      <c r="XDX77" s="16"/>
      <c r="XDY77" s="15"/>
      <c r="XDZ77" s="16"/>
      <c r="XEA77" s="15"/>
      <c r="XEB77" s="16"/>
      <c r="XEC77" s="15"/>
      <c r="XED77" s="16"/>
      <c r="XEE77" s="15"/>
      <c r="XEF77" s="16"/>
      <c r="XEG77" s="15"/>
      <c r="XEH77" s="16"/>
      <c r="XEI77" s="15"/>
      <c r="XEJ77" s="16"/>
      <c r="XEK77" s="15"/>
      <c r="XEL77" s="16"/>
      <c r="XEM77" s="15"/>
      <c r="XEN77" s="16"/>
      <c r="XEO77" s="15"/>
      <c r="XEP77" s="16"/>
      <c r="XEQ77" s="15"/>
      <c r="XER77" s="16"/>
      <c r="XES77" s="15"/>
      <c r="XET77" s="16"/>
      <c r="XEU77" s="15"/>
      <c r="XEV77" s="16"/>
      <c r="XEW77" s="15"/>
      <c r="XEX77" s="16"/>
      <c r="XEY77" s="15"/>
      <c r="XEZ77" s="16"/>
      <c r="XFA77" s="15"/>
      <c r="XFB77" s="16"/>
      <c r="XFC77" s="15"/>
      <c r="XFD77" s="16"/>
    </row>
    <row r="78" spans="1:16384" x14ac:dyDescent="0.2">
      <c r="A78" s="6" t="s">
        <v>1</v>
      </c>
      <c r="B78" s="6" t="s">
        <v>2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  <c r="WWY78" s="13"/>
      <c r="WWZ78" s="13"/>
      <c r="WXA78" s="13"/>
      <c r="WXB78" s="13"/>
      <c r="WXC78" s="13"/>
      <c r="WXD78" s="13"/>
      <c r="WXE78" s="13"/>
      <c r="WXF78" s="13"/>
      <c r="WXG78" s="13"/>
      <c r="WXH78" s="13"/>
      <c r="WXI78" s="13"/>
      <c r="WXJ78" s="13"/>
      <c r="WXK78" s="13"/>
      <c r="WXL78" s="13"/>
      <c r="WXM78" s="13"/>
      <c r="WXN78" s="13"/>
      <c r="WXO78" s="13"/>
      <c r="WXP78" s="13"/>
      <c r="WXQ78" s="13"/>
      <c r="WXR78" s="13"/>
      <c r="WXS78" s="13"/>
      <c r="WXT78" s="13"/>
      <c r="WXU78" s="13"/>
      <c r="WXV78" s="13"/>
      <c r="WXW78" s="13"/>
      <c r="WXX78" s="13"/>
      <c r="WXY78" s="13"/>
      <c r="WXZ78" s="13"/>
      <c r="WYA78" s="13"/>
      <c r="WYB78" s="13"/>
      <c r="WYC78" s="13"/>
      <c r="WYD78" s="13"/>
      <c r="WYE78" s="13"/>
      <c r="WYF78" s="13"/>
      <c r="WYG78" s="13"/>
      <c r="WYH78" s="13"/>
      <c r="WYI78" s="13"/>
      <c r="WYJ78" s="13"/>
      <c r="WYK78" s="13"/>
      <c r="WYL78" s="13"/>
      <c r="WYM78" s="13"/>
      <c r="WYN78" s="13"/>
      <c r="WYO78" s="13"/>
      <c r="WYP78" s="13"/>
      <c r="WYQ78" s="13"/>
      <c r="WYR78" s="13"/>
      <c r="WYS78" s="13"/>
      <c r="WYT78" s="13"/>
      <c r="WYU78" s="13"/>
      <c r="WYV78" s="13"/>
      <c r="WYW78" s="13"/>
      <c r="WYX78" s="13"/>
      <c r="WYY78" s="13"/>
      <c r="WYZ78" s="13"/>
      <c r="WZA78" s="13"/>
      <c r="WZB78" s="13"/>
      <c r="WZC78" s="13"/>
      <c r="WZD78" s="13"/>
      <c r="WZE78" s="13"/>
      <c r="WZF78" s="13"/>
      <c r="WZG78" s="13"/>
      <c r="WZH78" s="13"/>
      <c r="WZI78" s="13"/>
      <c r="WZJ78" s="13"/>
      <c r="WZK78" s="13"/>
      <c r="WZL78" s="13"/>
      <c r="WZM78" s="13"/>
      <c r="WZN78" s="13"/>
      <c r="WZO78" s="13"/>
      <c r="WZP78" s="13"/>
      <c r="WZQ78" s="13"/>
      <c r="WZR78" s="13"/>
      <c r="WZS78" s="13"/>
      <c r="WZT78" s="13"/>
      <c r="WZU78" s="13"/>
      <c r="WZV78" s="13"/>
      <c r="WZW78" s="13"/>
      <c r="WZX78" s="13"/>
      <c r="WZY78" s="13"/>
      <c r="WZZ78" s="13"/>
      <c r="XAA78" s="13"/>
      <c r="XAB78" s="13"/>
      <c r="XAC78" s="13"/>
      <c r="XAD78" s="13"/>
      <c r="XAE78" s="13"/>
      <c r="XAF78" s="13"/>
      <c r="XAG78" s="13"/>
      <c r="XAH78" s="13"/>
      <c r="XAI78" s="13"/>
      <c r="XAJ78" s="13"/>
      <c r="XAK78" s="13"/>
      <c r="XAL78" s="13"/>
      <c r="XAM78" s="13"/>
      <c r="XAN78" s="13"/>
      <c r="XAO78" s="13"/>
      <c r="XAP78" s="13"/>
      <c r="XAQ78" s="13"/>
      <c r="XAR78" s="13"/>
      <c r="XAS78" s="13"/>
      <c r="XAT78" s="13"/>
      <c r="XAU78" s="13"/>
      <c r="XAV78" s="13"/>
      <c r="XAW78" s="13"/>
      <c r="XAX78" s="13"/>
      <c r="XAY78" s="13"/>
      <c r="XAZ78" s="13"/>
      <c r="XBA78" s="13"/>
      <c r="XBB78" s="13"/>
      <c r="XBC78" s="13"/>
      <c r="XBD78" s="13"/>
      <c r="XBE78" s="13"/>
      <c r="XBF78" s="13"/>
      <c r="XBG78" s="13"/>
      <c r="XBH78" s="13"/>
      <c r="XBI78" s="13"/>
      <c r="XBJ78" s="13"/>
      <c r="XBK78" s="13"/>
      <c r="XBL78" s="13"/>
      <c r="XBM78" s="13"/>
      <c r="XBN78" s="13"/>
      <c r="XBO78" s="13"/>
      <c r="XBP78" s="13"/>
      <c r="XBQ78" s="13"/>
      <c r="XBR78" s="13"/>
      <c r="XBS78" s="13"/>
      <c r="XBT78" s="13"/>
      <c r="XBU78" s="13"/>
      <c r="XBV78" s="13"/>
      <c r="XBW78" s="13"/>
      <c r="XBX78" s="13"/>
      <c r="XBY78" s="13"/>
      <c r="XBZ78" s="13"/>
      <c r="XCA78" s="13"/>
      <c r="XCB78" s="13"/>
      <c r="XCC78" s="13"/>
      <c r="XCD78" s="13"/>
      <c r="XCE78" s="13"/>
      <c r="XCF78" s="13"/>
      <c r="XCG78" s="13"/>
      <c r="XCH78" s="13"/>
      <c r="XCI78" s="13"/>
      <c r="XCJ78" s="13"/>
      <c r="XCK78" s="13"/>
      <c r="XCL78" s="13"/>
      <c r="XCM78" s="13"/>
      <c r="XCN78" s="13"/>
      <c r="XCO78" s="13"/>
      <c r="XCP78" s="13"/>
      <c r="XCQ78" s="13"/>
      <c r="XCR78" s="13"/>
      <c r="XCS78" s="13"/>
      <c r="XCT78" s="13"/>
      <c r="XCU78" s="13"/>
      <c r="XCV78" s="13"/>
      <c r="XCW78" s="13"/>
      <c r="XCX78" s="13"/>
      <c r="XCY78" s="13"/>
      <c r="XCZ78" s="13"/>
      <c r="XDA78" s="13"/>
      <c r="XDB78" s="13"/>
      <c r="XDC78" s="13"/>
      <c r="XDD78" s="13"/>
      <c r="XDE78" s="13"/>
      <c r="XDF78" s="13"/>
      <c r="XDG78" s="13"/>
      <c r="XDH78" s="13"/>
      <c r="XDI78" s="13"/>
      <c r="XDJ78" s="13"/>
      <c r="XDK78" s="13"/>
      <c r="XDL78" s="13"/>
      <c r="XDM78" s="13"/>
      <c r="XDN78" s="13"/>
      <c r="XDO78" s="13"/>
      <c r="XDP78" s="13"/>
      <c r="XDQ78" s="13"/>
      <c r="XDR78" s="13"/>
      <c r="XDS78" s="13"/>
      <c r="XDT78" s="13"/>
      <c r="XDU78" s="13"/>
      <c r="XDV78" s="13"/>
      <c r="XDW78" s="13"/>
      <c r="XDX78" s="13"/>
      <c r="XDY78" s="13"/>
      <c r="XDZ78" s="13"/>
      <c r="XEA78" s="13"/>
      <c r="XEB78" s="13"/>
      <c r="XEC78" s="13"/>
      <c r="XED78" s="13"/>
      <c r="XEE78" s="13"/>
      <c r="XEF78" s="13"/>
      <c r="XEG78" s="13"/>
      <c r="XEH78" s="13"/>
      <c r="XEI78" s="13"/>
      <c r="XEJ78" s="13"/>
      <c r="XEK78" s="13"/>
      <c r="XEL78" s="13"/>
      <c r="XEM78" s="13"/>
      <c r="XEN78" s="13"/>
      <c r="XEO78" s="13"/>
      <c r="XEP78" s="13"/>
      <c r="XEQ78" s="13"/>
      <c r="XER78" s="13"/>
      <c r="XES78" s="13"/>
      <c r="XET78" s="13"/>
      <c r="XEU78" s="13"/>
      <c r="XEV78" s="13"/>
      <c r="XEW78" s="13"/>
      <c r="XEX78" s="13"/>
      <c r="XEY78" s="13"/>
      <c r="XEZ78" s="13"/>
      <c r="XFA78" s="13"/>
      <c r="XFB78" s="13"/>
      <c r="XFC78" s="13"/>
      <c r="XFD78" s="13"/>
    </row>
    <row r="79" spans="1:16384" x14ac:dyDescent="0.2">
      <c r="A79" t="s">
        <v>60</v>
      </c>
      <c r="B79" s="4">
        <v>22.25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  <c r="WWY79" s="13"/>
      <c r="WWZ79" s="13"/>
      <c r="WXA79" s="13"/>
      <c r="WXB79" s="13"/>
      <c r="WXC79" s="13"/>
      <c r="WXD79" s="13"/>
      <c r="WXE79" s="13"/>
      <c r="WXF79" s="13"/>
      <c r="WXG79" s="13"/>
      <c r="WXH79" s="13"/>
      <c r="WXI79" s="13"/>
      <c r="WXJ79" s="13"/>
      <c r="WXK79" s="13"/>
      <c r="WXL79" s="13"/>
      <c r="WXM79" s="13"/>
      <c r="WXN79" s="13"/>
      <c r="WXO79" s="13"/>
      <c r="WXP79" s="13"/>
      <c r="WXQ79" s="13"/>
      <c r="WXR79" s="13"/>
      <c r="WXS79" s="13"/>
      <c r="WXT79" s="13"/>
      <c r="WXU79" s="13"/>
      <c r="WXV79" s="13"/>
      <c r="WXW79" s="13"/>
      <c r="WXX79" s="13"/>
      <c r="WXY79" s="13"/>
      <c r="WXZ79" s="13"/>
      <c r="WYA79" s="13"/>
      <c r="WYB79" s="13"/>
      <c r="WYC79" s="13"/>
      <c r="WYD79" s="13"/>
      <c r="WYE79" s="13"/>
      <c r="WYF79" s="13"/>
      <c r="WYG79" s="13"/>
      <c r="WYH79" s="13"/>
      <c r="WYI79" s="13"/>
      <c r="WYJ79" s="13"/>
      <c r="WYK79" s="13"/>
      <c r="WYL79" s="13"/>
      <c r="WYM79" s="13"/>
      <c r="WYN79" s="13"/>
      <c r="WYO79" s="13"/>
      <c r="WYP79" s="13"/>
      <c r="WYQ79" s="13"/>
      <c r="WYR79" s="13"/>
      <c r="WYS79" s="13"/>
      <c r="WYT79" s="13"/>
      <c r="WYU79" s="13"/>
      <c r="WYV79" s="13"/>
      <c r="WYW79" s="13"/>
      <c r="WYX79" s="13"/>
      <c r="WYY79" s="13"/>
      <c r="WYZ79" s="13"/>
      <c r="WZA79" s="13"/>
      <c r="WZB79" s="13"/>
      <c r="WZC79" s="13"/>
      <c r="WZD79" s="13"/>
      <c r="WZE79" s="13"/>
      <c r="WZF79" s="13"/>
      <c r="WZG79" s="13"/>
      <c r="WZH79" s="13"/>
      <c r="WZI79" s="13"/>
      <c r="WZJ79" s="13"/>
      <c r="WZK79" s="13"/>
      <c r="WZL79" s="13"/>
      <c r="WZM79" s="13"/>
      <c r="WZN79" s="13"/>
      <c r="WZO79" s="13"/>
      <c r="WZP79" s="13"/>
      <c r="WZQ79" s="13"/>
      <c r="WZR79" s="13"/>
      <c r="WZS79" s="13"/>
      <c r="WZT79" s="13"/>
      <c r="WZU79" s="13"/>
      <c r="WZV79" s="13"/>
      <c r="WZW79" s="13"/>
      <c r="WZX79" s="13"/>
      <c r="WZY79" s="13"/>
      <c r="WZZ79" s="13"/>
      <c r="XAA79" s="13"/>
      <c r="XAB79" s="13"/>
      <c r="XAC79" s="13"/>
      <c r="XAD79" s="13"/>
      <c r="XAE79" s="13"/>
      <c r="XAF79" s="13"/>
      <c r="XAG79" s="13"/>
      <c r="XAH79" s="13"/>
      <c r="XAI79" s="13"/>
      <c r="XAJ79" s="13"/>
      <c r="XAK79" s="13"/>
      <c r="XAL79" s="13"/>
      <c r="XAM79" s="13"/>
      <c r="XAN79" s="13"/>
      <c r="XAO79" s="13"/>
      <c r="XAP79" s="13"/>
      <c r="XAQ79" s="13"/>
      <c r="XAR79" s="13"/>
      <c r="XAS79" s="13"/>
      <c r="XAT79" s="13"/>
      <c r="XAU79" s="13"/>
      <c r="XAV79" s="13"/>
      <c r="XAW79" s="13"/>
      <c r="XAX79" s="13"/>
      <c r="XAY79" s="13"/>
      <c r="XAZ79" s="13"/>
      <c r="XBA79" s="13"/>
      <c r="XBB79" s="13"/>
      <c r="XBC79" s="13"/>
      <c r="XBD79" s="13"/>
      <c r="XBE79" s="13"/>
      <c r="XBF79" s="13"/>
      <c r="XBG79" s="13"/>
      <c r="XBH79" s="13"/>
      <c r="XBI79" s="13"/>
      <c r="XBJ79" s="13"/>
      <c r="XBK79" s="13"/>
      <c r="XBL79" s="13"/>
      <c r="XBM79" s="13"/>
      <c r="XBN79" s="13"/>
      <c r="XBO79" s="13"/>
      <c r="XBP79" s="13"/>
      <c r="XBQ79" s="13"/>
      <c r="XBR79" s="13"/>
      <c r="XBS79" s="13"/>
      <c r="XBT79" s="13"/>
      <c r="XBU79" s="13"/>
      <c r="XBV79" s="13"/>
      <c r="XBW79" s="13"/>
      <c r="XBX79" s="13"/>
      <c r="XBY79" s="13"/>
      <c r="XBZ79" s="13"/>
      <c r="XCA79" s="13"/>
      <c r="XCB79" s="13"/>
      <c r="XCC79" s="13"/>
      <c r="XCD79" s="13"/>
      <c r="XCE79" s="13"/>
      <c r="XCF79" s="13"/>
      <c r="XCG79" s="13"/>
      <c r="XCH79" s="13"/>
      <c r="XCI79" s="13"/>
      <c r="XCJ79" s="13"/>
      <c r="XCK79" s="13"/>
      <c r="XCL79" s="13"/>
      <c r="XCM79" s="13"/>
      <c r="XCN79" s="13"/>
      <c r="XCO79" s="13"/>
      <c r="XCP79" s="13"/>
      <c r="XCQ79" s="13"/>
      <c r="XCR79" s="13"/>
      <c r="XCS79" s="13"/>
      <c r="XCT79" s="13"/>
      <c r="XCU79" s="13"/>
      <c r="XCV79" s="13"/>
      <c r="XCW79" s="13"/>
      <c r="XCX79" s="13"/>
      <c r="XCY79" s="13"/>
      <c r="XCZ79" s="13"/>
      <c r="XDA79" s="13"/>
      <c r="XDB79" s="13"/>
      <c r="XDC79" s="13"/>
      <c r="XDD79" s="13"/>
      <c r="XDE79" s="13"/>
      <c r="XDF79" s="13"/>
      <c r="XDG79" s="13"/>
      <c r="XDH79" s="13"/>
      <c r="XDI79" s="13"/>
      <c r="XDJ79" s="13"/>
      <c r="XDK79" s="13"/>
      <c r="XDL79" s="13"/>
      <c r="XDM79" s="13"/>
      <c r="XDN79" s="13"/>
      <c r="XDO79" s="13"/>
      <c r="XDP79" s="13"/>
      <c r="XDQ79" s="13"/>
      <c r="XDR79" s="13"/>
      <c r="XDS79" s="13"/>
      <c r="XDT79" s="13"/>
      <c r="XDU79" s="13"/>
      <c r="XDV79" s="13"/>
      <c r="XDW79" s="13"/>
      <c r="XDX79" s="13"/>
      <c r="XDY79" s="13"/>
      <c r="XDZ79" s="13"/>
      <c r="XEA79" s="13"/>
      <c r="XEB79" s="13"/>
      <c r="XEC79" s="13"/>
      <c r="XED79" s="13"/>
      <c r="XEE79" s="13"/>
      <c r="XEF79" s="13"/>
      <c r="XEG79" s="13"/>
      <c r="XEH79" s="13"/>
      <c r="XEI79" s="13"/>
      <c r="XEJ79" s="13"/>
      <c r="XEK79" s="13"/>
      <c r="XEL79" s="13"/>
      <c r="XEM79" s="13"/>
      <c r="XEN79" s="13"/>
      <c r="XEO79" s="13"/>
      <c r="XEP79" s="13"/>
      <c r="XEQ79" s="13"/>
      <c r="XER79" s="13"/>
      <c r="XES79" s="13"/>
      <c r="XET79" s="13"/>
      <c r="XEU79" s="13"/>
      <c r="XEV79" s="13"/>
      <c r="XEW79" s="13"/>
      <c r="XEX79" s="13"/>
      <c r="XEY79" s="13"/>
      <c r="XEZ79" s="13"/>
      <c r="XFA79" s="13"/>
      <c r="XFB79" s="13"/>
      <c r="XFC79" s="13"/>
      <c r="XFD79" s="13"/>
    </row>
    <row r="80" spans="1:16384" x14ac:dyDescent="0.2">
      <c r="A80" t="s">
        <v>59</v>
      </c>
      <c r="B80" s="4">
        <v>12.26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  <c r="WWY80" s="13"/>
      <c r="WWZ80" s="13"/>
      <c r="WXA80" s="13"/>
      <c r="WXB80" s="13"/>
      <c r="WXC80" s="13"/>
      <c r="WXD80" s="13"/>
      <c r="WXE80" s="13"/>
      <c r="WXF80" s="13"/>
      <c r="WXG80" s="13"/>
      <c r="WXH80" s="13"/>
      <c r="WXI80" s="13"/>
      <c r="WXJ80" s="13"/>
      <c r="WXK80" s="13"/>
      <c r="WXL80" s="13"/>
      <c r="WXM80" s="13"/>
      <c r="WXN80" s="13"/>
      <c r="WXO80" s="13"/>
      <c r="WXP80" s="13"/>
      <c r="WXQ80" s="13"/>
      <c r="WXR80" s="13"/>
      <c r="WXS80" s="13"/>
      <c r="WXT80" s="13"/>
      <c r="WXU80" s="13"/>
      <c r="WXV80" s="13"/>
      <c r="WXW80" s="13"/>
      <c r="WXX80" s="13"/>
      <c r="WXY80" s="13"/>
      <c r="WXZ80" s="13"/>
      <c r="WYA80" s="13"/>
      <c r="WYB80" s="13"/>
      <c r="WYC80" s="13"/>
      <c r="WYD80" s="13"/>
      <c r="WYE80" s="13"/>
      <c r="WYF80" s="13"/>
      <c r="WYG80" s="13"/>
      <c r="WYH80" s="13"/>
      <c r="WYI80" s="13"/>
      <c r="WYJ80" s="13"/>
      <c r="WYK80" s="13"/>
      <c r="WYL80" s="13"/>
      <c r="WYM80" s="13"/>
      <c r="WYN80" s="13"/>
      <c r="WYO80" s="13"/>
      <c r="WYP80" s="13"/>
      <c r="WYQ80" s="13"/>
      <c r="WYR80" s="13"/>
      <c r="WYS80" s="13"/>
      <c r="WYT80" s="13"/>
      <c r="WYU80" s="13"/>
      <c r="WYV80" s="13"/>
      <c r="WYW80" s="13"/>
      <c r="WYX80" s="13"/>
      <c r="WYY80" s="13"/>
      <c r="WYZ80" s="13"/>
      <c r="WZA80" s="13"/>
      <c r="WZB80" s="13"/>
      <c r="WZC80" s="13"/>
      <c r="WZD80" s="13"/>
      <c r="WZE80" s="13"/>
      <c r="WZF80" s="13"/>
      <c r="WZG80" s="13"/>
      <c r="WZH80" s="13"/>
      <c r="WZI80" s="13"/>
      <c r="WZJ80" s="13"/>
      <c r="WZK80" s="13"/>
      <c r="WZL80" s="13"/>
      <c r="WZM80" s="13"/>
      <c r="WZN80" s="13"/>
      <c r="WZO80" s="13"/>
      <c r="WZP80" s="13"/>
      <c r="WZQ80" s="13"/>
      <c r="WZR80" s="13"/>
      <c r="WZS80" s="13"/>
      <c r="WZT80" s="13"/>
      <c r="WZU80" s="13"/>
      <c r="WZV80" s="13"/>
      <c r="WZW80" s="13"/>
      <c r="WZX80" s="13"/>
      <c r="WZY80" s="13"/>
      <c r="WZZ80" s="13"/>
      <c r="XAA80" s="13"/>
      <c r="XAB80" s="13"/>
      <c r="XAC80" s="13"/>
      <c r="XAD80" s="13"/>
      <c r="XAE80" s="13"/>
      <c r="XAF80" s="13"/>
      <c r="XAG80" s="13"/>
      <c r="XAH80" s="13"/>
      <c r="XAI80" s="13"/>
      <c r="XAJ80" s="13"/>
      <c r="XAK80" s="13"/>
      <c r="XAL80" s="13"/>
      <c r="XAM80" s="13"/>
      <c r="XAN80" s="13"/>
      <c r="XAO80" s="13"/>
      <c r="XAP80" s="13"/>
      <c r="XAQ80" s="13"/>
      <c r="XAR80" s="13"/>
      <c r="XAS80" s="13"/>
      <c r="XAT80" s="13"/>
      <c r="XAU80" s="13"/>
      <c r="XAV80" s="13"/>
      <c r="XAW80" s="13"/>
      <c r="XAX80" s="13"/>
      <c r="XAY80" s="13"/>
      <c r="XAZ80" s="13"/>
      <c r="XBA80" s="13"/>
      <c r="XBB80" s="13"/>
      <c r="XBC80" s="13"/>
      <c r="XBD80" s="13"/>
      <c r="XBE80" s="13"/>
      <c r="XBF80" s="13"/>
      <c r="XBG80" s="13"/>
      <c r="XBH80" s="13"/>
      <c r="XBI80" s="13"/>
      <c r="XBJ80" s="13"/>
      <c r="XBK80" s="13"/>
      <c r="XBL80" s="13"/>
      <c r="XBM80" s="13"/>
      <c r="XBN80" s="13"/>
      <c r="XBO80" s="13"/>
      <c r="XBP80" s="13"/>
      <c r="XBQ80" s="13"/>
      <c r="XBR80" s="13"/>
      <c r="XBS80" s="13"/>
      <c r="XBT80" s="13"/>
      <c r="XBU80" s="13"/>
      <c r="XBV80" s="13"/>
      <c r="XBW80" s="13"/>
      <c r="XBX80" s="13"/>
      <c r="XBY80" s="13"/>
      <c r="XBZ80" s="13"/>
      <c r="XCA80" s="13"/>
      <c r="XCB80" s="13"/>
      <c r="XCC80" s="13"/>
      <c r="XCD80" s="13"/>
      <c r="XCE80" s="13"/>
      <c r="XCF80" s="13"/>
      <c r="XCG80" s="13"/>
      <c r="XCH80" s="13"/>
      <c r="XCI80" s="13"/>
      <c r="XCJ80" s="13"/>
      <c r="XCK80" s="13"/>
      <c r="XCL80" s="13"/>
      <c r="XCM80" s="13"/>
      <c r="XCN80" s="13"/>
      <c r="XCO80" s="13"/>
      <c r="XCP80" s="13"/>
      <c r="XCQ80" s="13"/>
      <c r="XCR80" s="13"/>
      <c r="XCS80" s="13"/>
      <c r="XCT80" s="13"/>
      <c r="XCU80" s="13"/>
      <c r="XCV80" s="13"/>
      <c r="XCW80" s="13"/>
      <c r="XCX80" s="13"/>
      <c r="XCY80" s="13"/>
      <c r="XCZ80" s="13"/>
      <c r="XDA80" s="13"/>
      <c r="XDB80" s="13"/>
      <c r="XDC80" s="13"/>
      <c r="XDD80" s="13"/>
      <c r="XDE80" s="13"/>
      <c r="XDF80" s="13"/>
      <c r="XDG80" s="13"/>
      <c r="XDH80" s="13"/>
      <c r="XDI80" s="13"/>
      <c r="XDJ80" s="13"/>
      <c r="XDK80" s="13"/>
      <c r="XDL80" s="13"/>
      <c r="XDM80" s="13"/>
      <c r="XDN80" s="13"/>
      <c r="XDO80" s="13"/>
      <c r="XDP80" s="13"/>
      <c r="XDQ80" s="13"/>
      <c r="XDR80" s="13"/>
      <c r="XDS80" s="13"/>
      <c r="XDT80" s="13"/>
      <c r="XDU80" s="13"/>
      <c r="XDV80" s="13"/>
      <c r="XDW80" s="13"/>
      <c r="XDX80" s="13"/>
      <c r="XDY80" s="13"/>
      <c r="XDZ80" s="13"/>
      <c r="XEA80" s="13"/>
      <c r="XEB80" s="13"/>
      <c r="XEC80" s="13"/>
      <c r="XED80" s="13"/>
      <c r="XEE80" s="13"/>
      <c r="XEF80" s="13"/>
      <c r="XEG80" s="13"/>
      <c r="XEH80" s="13"/>
      <c r="XEI80" s="13"/>
      <c r="XEJ80" s="13"/>
      <c r="XEK80" s="13"/>
      <c r="XEL80" s="13"/>
      <c r="XEM80" s="13"/>
      <c r="XEN80" s="13"/>
      <c r="XEO80" s="13"/>
      <c r="XEP80" s="13"/>
      <c r="XEQ80" s="13"/>
      <c r="XER80" s="13"/>
      <c r="XES80" s="13"/>
      <c r="XET80" s="13"/>
      <c r="XEU80" s="13"/>
      <c r="XEV80" s="13"/>
      <c r="XEW80" s="13"/>
      <c r="XEX80" s="13"/>
      <c r="XEY80" s="13"/>
      <c r="XEZ80" s="13"/>
      <c r="XFA80" s="13"/>
      <c r="XFB80" s="13"/>
      <c r="XFC80" s="13"/>
      <c r="XFD80" s="13"/>
    </row>
    <row r="81" spans="1:16384" x14ac:dyDescent="0.2">
      <c r="A81" t="s">
        <v>82</v>
      </c>
      <c r="B81" s="4">
        <v>7.99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  <c r="WWY81" s="13"/>
      <c r="WWZ81" s="13"/>
      <c r="WXA81" s="13"/>
      <c r="WXB81" s="13"/>
      <c r="WXC81" s="13"/>
      <c r="WXD81" s="13"/>
      <c r="WXE81" s="13"/>
      <c r="WXF81" s="13"/>
      <c r="WXG81" s="13"/>
      <c r="WXH81" s="13"/>
      <c r="WXI81" s="13"/>
      <c r="WXJ81" s="13"/>
      <c r="WXK81" s="13"/>
      <c r="WXL81" s="13"/>
      <c r="WXM81" s="13"/>
      <c r="WXN81" s="13"/>
      <c r="WXO81" s="13"/>
      <c r="WXP81" s="13"/>
      <c r="WXQ81" s="13"/>
      <c r="WXR81" s="13"/>
      <c r="WXS81" s="13"/>
      <c r="WXT81" s="13"/>
      <c r="WXU81" s="13"/>
      <c r="WXV81" s="13"/>
      <c r="WXW81" s="13"/>
      <c r="WXX81" s="13"/>
      <c r="WXY81" s="13"/>
      <c r="WXZ81" s="13"/>
      <c r="WYA81" s="13"/>
      <c r="WYB81" s="13"/>
      <c r="WYC81" s="13"/>
      <c r="WYD81" s="13"/>
      <c r="WYE81" s="13"/>
      <c r="WYF81" s="13"/>
      <c r="WYG81" s="13"/>
      <c r="WYH81" s="13"/>
      <c r="WYI81" s="13"/>
      <c r="WYJ81" s="13"/>
      <c r="WYK81" s="13"/>
      <c r="WYL81" s="13"/>
      <c r="WYM81" s="13"/>
      <c r="WYN81" s="13"/>
      <c r="WYO81" s="13"/>
      <c r="WYP81" s="13"/>
      <c r="WYQ81" s="13"/>
      <c r="WYR81" s="13"/>
      <c r="WYS81" s="13"/>
      <c r="WYT81" s="13"/>
      <c r="WYU81" s="13"/>
      <c r="WYV81" s="13"/>
      <c r="WYW81" s="13"/>
      <c r="WYX81" s="13"/>
      <c r="WYY81" s="13"/>
      <c r="WYZ81" s="13"/>
      <c r="WZA81" s="13"/>
      <c r="WZB81" s="13"/>
      <c r="WZC81" s="13"/>
      <c r="WZD81" s="13"/>
      <c r="WZE81" s="13"/>
      <c r="WZF81" s="13"/>
      <c r="WZG81" s="13"/>
      <c r="WZH81" s="13"/>
      <c r="WZI81" s="13"/>
      <c r="WZJ81" s="13"/>
      <c r="WZK81" s="13"/>
      <c r="WZL81" s="13"/>
      <c r="WZM81" s="13"/>
      <c r="WZN81" s="13"/>
      <c r="WZO81" s="13"/>
      <c r="WZP81" s="13"/>
      <c r="WZQ81" s="13"/>
      <c r="WZR81" s="13"/>
      <c r="WZS81" s="13"/>
      <c r="WZT81" s="13"/>
      <c r="WZU81" s="13"/>
      <c r="WZV81" s="13"/>
      <c r="WZW81" s="13"/>
      <c r="WZX81" s="13"/>
      <c r="WZY81" s="13"/>
      <c r="WZZ81" s="13"/>
      <c r="XAA81" s="13"/>
      <c r="XAB81" s="13"/>
      <c r="XAC81" s="13"/>
      <c r="XAD81" s="13"/>
      <c r="XAE81" s="13"/>
      <c r="XAF81" s="13"/>
      <c r="XAG81" s="13"/>
      <c r="XAH81" s="13"/>
      <c r="XAI81" s="13"/>
      <c r="XAJ81" s="13"/>
      <c r="XAK81" s="13"/>
      <c r="XAL81" s="13"/>
      <c r="XAM81" s="13"/>
      <c r="XAN81" s="13"/>
      <c r="XAO81" s="13"/>
      <c r="XAP81" s="13"/>
      <c r="XAQ81" s="13"/>
      <c r="XAR81" s="13"/>
      <c r="XAS81" s="13"/>
      <c r="XAT81" s="13"/>
      <c r="XAU81" s="13"/>
      <c r="XAV81" s="13"/>
      <c r="XAW81" s="13"/>
      <c r="XAX81" s="13"/>
      <c r="XAY81" s="13"/>
      <c r="XAZ81" s="13"/>
      <c r="XBA81" s="13"/>
      <c r="XBB81" s="13"/>
      <c r="XBC81" s="13"/>
      <c r="XBD81" s="13"/>
      <c r="XBE81" s="13"/>
      <c r="XBF81" s="13"/>
      <c r="XBG81" s="13"/>
      <c r="XBH81" s="13"/>
      <c r="XBI81" s="13"/>
      <c r="XBJ81" s="13"/>
      <c r="XBK81" s="13"/>
      <c r="XBL81" s="13"/>
      <c r="XBM81" s="13"/>
      <c r="XBN81" s="13"/>
      <c r="XBO81" s="13"/>
      <c r="XBP81" s="13"/>
      <c r="XBQ81" s="13"/>
      <c r="XBR81" s="13"/>
      <c r="XBS81" s="13"/>
      <c r="XBT81" s="13"/>
      <c r="XBU81" s="13"/>
      <c r="XBV81" s="13"/>
      <c r="XBW81" s="13"/>
      <c r="XBX81" s="13"/>
      <c r="XBY81" s="13"/>
      <c r="XBZ81" s="13"/>
      <c r="XCA81" s="13"/>
      <c r="XCB81" s="13"/>
      <c r="XCC81" s="13"/>
      <c r="XCD81" s="13"/>
      <c r="XCE81" s="13"/>
      <c r="XCF81" s="13"/>
      <c r="XCG81" s="13"/>
      <c r="XCH81" s="13"/>
      <c r="XCI81" s="13"/>
      <c r="XCJ81" s="13"/>
      <c r="XCK81" s="13"/>
      <c r="XCL81" s="13"/>
      <c r="XCM81" s="13"/>
      <c r="XCN81" s="13"/>
      <c r="XCO81" s="13"/>
      <c r="XCP81" s="13"/>
      <c r="XCQ81" s="13"/>
      <c r="XCR81" s="13"/>
      <c r="XCS81" s="13"/>
      <c r="XCT81" s="13"/>
      <c r="XCU81" s="13"/>
      <c r="XCV81" s="13"/>
      <c r="XCW81" s="13"/>
      <c r="XCX81" s="13"/>
      <c r="XCY81" s="13"/>
      <c r="XCZ81" s="13"/>
      <c r="XDA81" s="13"/>
      <c r="XDB81" s="13"/>
      <c r="XDC81" s="13"/>
      <c r="XDD81" s="13"/>
      <c r="XDE81" s="13"/>
      <c r="XDF81" s="13"/>
      <c r="XDG81" s="13"/>
      <c r="XDH81" s="13"/>
      <c r="XDI81" s="13"/>
      <c r="XDJ81" s="13"/>
      <c r="XDK81" s="13"/>
      <c r="XDL81" s="13"/>
      <c r="XDM81" s="13"/>
      <c r="XDN81" s="13"/>
      <c r="XDO81" s="13"/>
      <c r="XDP81" s="13"/>
      <c r="XDQ81" s="13"/>
      <c r="XDR81" s="13"/>
      <c r="XDS81" s="13"/>
      <c r="XDT81" s="13"/>
      <c r="XDU81" s="13"/>
      <c r="XDV81" s="13"/>
      <c r="XDW81" s="13"/>
      <c r="XDX81" s="13"/>
      <c r="XDY81" s="13"/>
      <c r="XDZ81" s="13"/>
      <c r="XEA81" s="13"/>
      <c r="XEB81" s="13"/>
      <c r="XEC81" s="13"/>
      <c r="XED81" s="13"/>
      <c r="XEE81" s="13"/>
      <c r="XEF81" s="13"/>
      <c r="XEG81" s="13"/>
      <c r="XEH81" s="13"/>
      <c r="XEI81" s="13"/>
      <c r="XEJ81" s="13"/>
      <c r="XEK81" s="13"/>
      <c r="XEL81" s="13"/>
      <c r="XEM81" s="13"/>
      <c r="XEN81" s="13"/>
      <c r="XEO81" s="13"/>
      <c r="XEP81" s="13"/>
      <c r="XEQ81" s="13"/>
      <c r="XER81" s="13"/>
      <c r="XES81" s="13"/>
      <c r="XET81" s="13"/>
      <c r="XEU81" s="13"/>
      <c r="XEV81" s="13"/>
      <c r="XEW81" s="13"/>
      <c r="XEX81" s="13"/>
      <c r="XEY81" s="13"/>
      <c r="XEZ81" s="13"/>
      <c r="XFA81" s="13"/>
      <c r="XFB81" s="13"/>
      <c r="XFC81" s="13"/>
      <c r="XFD81" s="13"/>
    </row>
    <row r="82" spans="1:16384" x14ac:dyDescent="0.2">
      <c r="A82" t="s">
        <v>65</v>
      </c>
      <c r="B82" s="4">
        <v>7.99</v>
      </c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/>
      <c r="DRF82" s="13"/>
      <c r="DRG82" s="13"/>
      <c r="DRH82" s="13"/>
      <c r="DRI82" s="13"/>
      <c r="DRJ82" s="13"/>
      <c r="DRK82" s="13"/>
      <c r="DRL82" s="13"/>
      <c r="DRM82" s="13"/>
      <c r="DRN82" s="13"/>
      <c r="DRO82" s="13"/>
      <c r="DRP82" s="13"/>
      <c r="DRQ82" s="13"/>
      <c r="DRR82" s="13"/>
      <c r="DRS82" s="13"/>
      <c r="DRT82" s="13"/>
      <c r="DRU82" s="13"/>
      <c r="DRV82" s="13"/>
      <c r="DRW82" s="13"/>
      <c r="DRX82" s="13"/>
      <c r="DRY82" s="13"/>
      <c r="DRZ82" s="13"/>
      <c r="DSA82" s="13"/>
      <c r="DSB82" s="13"/>
      <c r="DSC82" s="13"/>
      <c r="DSD82" s="13"/>
      <c r="DSE82" s="13"/>
      <c r="DSF82" s="13"/>
      <c r="DSG82" s="13"/>
      <c r="DSH82" s="13"/>
      <c r="DSI82" s="13"/>
      <c r="DSJ82" s="13"/>
      <c r="DSK82" s="13"/>
      <c r="DSL82" s="13"/>
      <c r="DSM82" s="13"/>
      <c r="DSN82" s="13"/>
      <c r="DSO82" s="13"/>
      <c r="DSP82" s="13"/>
      <c r="DSQ82" s="13"/>
      <c r="DSR82" s="13"/>
      <c r="DSS82" s="13"/>
      <c r="DST82" s="13"/>
      <c r="DSU82" s="13"/>
      <c r="DSV82" s="13"/>
      <c r="DSW82" s="13"/>
      <c r="DSX82" s="13"/>
      <c r="DSY82" s="13"/>
      <c r="DSZ82" s="13"/>
      <c r="DTA82" s="13"/>
      <c r="DTB82" s="13"/>
      <c r="DTC82" s="13"/>
      <c r="DTD82" s="13"/>
      <c r="DTE82" s="13"/>
      <c r="DTF82" s="13"/>
      <c r="DTG82" s="13"/>
      <c r="DTH82" s="13"/>
      <c r="DTI82" s="13"/>
      <c r="DTJ82" s="13"/>
      <c r="DTK82" s="13"/>
      <c r="DTL82" s="13"/>
      <c r="DTM82" s="13"/>
      <c r="DTN82" s="13"/>
      <c r="DTO82" s="13"/>
      <c r="DTP82" s="13"/>
      <c r="DTQ82" s="13"/>
      <c r="DTR82" s="13"/>
      <c r="DTS82" s="13"/>
      <c r="DTT82" s="13"/>
      <c r="DTU82" s="13"/>
      <c r="DTV82" s="13"/>
      <c r="DTW82" s="13"/>
      <c r="DTX82" s="13"/>
      <c r="DTY82" s="13"/>
      <c r="DTZ82" s="13"/>
      <c r="DUA82" s="13"/>
      <c r="DUB82" s="13"/>
      <c r="DUC82" s="13"/>
      <c r="DUD82" s="13"/>
      <c r="DUE82" s="13"/>
      <c r="DUF82" s="13"/>
      <c r="DUG82" s="13"/>
      <c r="DUH82" s="13"/>
      <c r="DUI82" s="13"/>
      <c r="DUJ82" s="13"/>
      <c r="DUK82" s="13"/>
      <c r="DUL82" s="13"/>
      <c r="DUM82" s="13"/>
      <c r="DUN82" s="13"/>
      <c r="DUO82" s="13"/>
      <c r="DUP82" s="13"/>
      <c r="DUQ82" s="13"/>
      <c r="DUR82" s="13"/>
      <c r="DUS82" s="13"/>
      <c r="DUT82" s="13"/>
      <c r="DUU82" s="13"/>
      <c r="DUV82" s="13"/>
      <c r="DUW82" s="13"/>
      <c r="DUX82" s="13"/>
      <c r="DUY82" s="13"/>
      <c r="DUZ82" s="13"/>
      <c r="DVA82" s="13"/>
      <c r="DVB82" s="13"/>
      <c r="DVC82" s="13"/>
      <c r="DVD82" s="13"/>
      <c r="DVE82" s="13"/>
      <c r="DVF82" s="13"/>
      <c r="DVG82" s="13"/>
      <c r="DVH82" s="13"/>
      <c r="DVI82" s="13"/>
      <c r="DVJ82" s="13"/>
      <c r="DVK82" s="13"/>
      <c r="DVL82" s="13"/>
      <c r="DVM82" s="13"/>
      <c r="DVN82" s="13"/>
      <c r="DVO82" s="13"/>
      <c r="DVP82" s="13"/>
      <c r="DVQ82" s="13"/>
      <c r="DVR82" s="13"/>
      <c r="DVS82" s="13"/>
      <c r="DVT82" s="13"/>
      <c r="DVU82" s="13"/>
      <c r="DVV82" s="13"/>
      <c r="DVW82" s="13"/>
      <c r="DVX82" s="13"/>
      <c r="DVY82" s="13"/>
      <c r="DVZ82" s="13"/>
      <c r="DWA82" s="13"/>
      <c r="DWB82" s="13"/>
      <c r="DWC82" s="13"/>
      <c r="DWD82" s="13"/>
      <c r="DWE82" s="13"/>
      <c r="DWF82" s="13"/>
      <c r="DWG82" s="13"/>
      <c r="DWH82" s="13"/>
      <c r="DWI82" s="13"/>
      <c r="DWJ82" s="13"/>
      <c r="DWK82" s="13"/>
      <c r="DWL82" s="13"/>
      <c r="DWM82" s="13"/>
      <c r="DWN82" s="13"/>
      <c r="DWO82" s="13"/>
      <c r="DWP82" s="13"/>
      <c r="DWQ82" s="13"/>
      <c r="DWR82" s="13"/>
      <c r="DWS82" s="13"/>
      <c r="DWT82" s="13"/>
      <c r="DWU82" s="13"/>
      <c r="DWV82" s="13"/>
      <c r="DWW82" s="13"/>
      <c r="DWX82" s="13"/>
      <c r="DWY82" s="13"/>
      <c r="DWZ82" s="13"/>
      <c r="DXA82" s="13"/>
      <c r="DXB82" s="13"/>
      <c r="DXC82" s="13"/>
      <c r="DXD82" s="13"/>
      <c r="DXE82" s="13"/>
      <c r="DXF82" s="13"/>
      <c r="DXG82" s="13"/>
      <c r="DXH82" s="13"/>
      <c r="DXI82" s="13"/>
      <c r="DXJ82" s="13"/>
      <c r="DXK82" s="13"/>
      <c r="DXL82" s="13"/>
      <c r="DXM82" s="13"/>
      <c r="DXN82" s="13"/>
      <c r="DXO82" s="13"/>
      <c r="DXP82" s="13"/>
      <c r="DXQ82" s="13"/>
      <c r="DXR82" s="13"/>
      <c r="DXS82" s="13"/>
      <c r="DXT82" s="13"/>
      <c r="DXU82" s="13"/>
      <c r="DXV82" s="13"/>
      <c r="DXW82" s="13"/>
      <c r="DXX82" s="13"/>
      <c r="DXY82" s="13"/>
      <c r="DXZ82" s="13"/>
      <c r="DYA82" s="13"/>
      <c r="DYB82" s="13"/>
      <c r="DYC82" s="13"/>
      <c r="DYD82" s="13"/>
      <c r="DYE82" s="13"/>
      <c r="DYF82" s="13"/>
      <c r="DYG82" s="13"/>
      <c r="DYH82" s="13"/>
      <c r="DYI82" s="13"/>
      <c r="DYJ82" s="13"/>
      <c r="DYK82" s="13"/>
      <c r="DYL82" s="13"/>
      <c r="DYM82" s="13"/>
      <c r="DYN82" s="13"/>
      <c r="DYO82" s="13"/>
      <c r="DYP82" s="13"/>
      <c r="DYQ82" s="13"/>
      <c r="DYR82" s="13"/>
      <c r="DYS82" s="13"/>
      <c r="DYT82" s="13"/>
      <c r="DYU82" s="13"/>
      <c r="DYV82" s="13"/>
      <c r="DYW82" s="13"/>
      <c r="DYX82" s="13"/>
      <c r="DYY82" s="13"/>
      <c r="DYZ82" s="13"/>
      <c r="DZA82" s="13"/>
      <c r="DZB82" s="13"/>
      <c r="DZC82" s="13"/>
      <c r="DZD82" s="13"/>
      <c r="DZE82" s="13"/>
      <c r="DZF82" s="13"/>
      <c r="DZG82" s="13"/>
      <c r="DZH82" s="13"/>
      <c r="DZI82" s="13"/>
      <c r="DZJ82" s="13"/>
      <c r="DZK82" s="13"/>
      <c r="DZL82" s="13"/>
      <c r="DZM82" s="13"/>
      <c r="DZN82" s="13"/>
      <c r="DZO82" s="13"/>
      <c r="DZP82" s="13"/>
      <c r="DZQ82" s="13"/>
      <c r="DZR82" s="13"/>
      <c r="DZS82" s="13"/>
      <c r="DZT82" s="13"/>
      <c r="DZU82" s="13"/>
      <c r="DZV82" s="13"/>
      <c r="DZW82" s="13"/>
      <c r="DZX82" s="13"/>
      <c r="DZY82" s="13"/>
      <c r="DZZ82" s="13"/>
      <c r="EAA82" s="13"/>
      <c r="EAB82" s="13"/>
      <c r="EAC82" s="13"/>
      <c r="EAD82" s="13"/>
      <c r="EAE82" s="13"/>
      <c r="EAF82" s="13"/>
      <c r="EAG82" s="13"/>
      <c r="EAH82" s="13"/>
      <c r="EAI82" s="13"/>
      <c r="EAJ82" s="13"/>
      <c r="EAK82" s="13"/>
      <c r="EAL82" s="13"/>
      <c r="EAM82" s="13"/>
      <c r="EAN82" s="13"/>
      <c r="EAO82" s="13"/>
      <c r="EAP82" s="13"/>
      <c r="EAQ82" s="13"/>
      <c r="EAR82" s="13"/>
      <c r="EAS82" s="13"/>
      <c r="EAT82" s="13"/>
      <c r="EAU82" s="13"/>
      <c r="EAV82" s="13"/>
      <c r="EAW82" s="13"/>
      <c r="EAX82" s="13"/>
      <c r="EAY82" s="13"/>
      <c r="EAZ82" s="13"/>
      <c r="EBA82" s="13"/>
      <c r="EBB82" s="13"/>
      <c r="EBC82" s="13"/>
      <c r="EBD82" s="13"/>
      <c r="EBE82" s="13"/>
      <c r="EBF82" s="13"/>
      <c r="EBG82" s="13"/>
      <c r="EBH82" s="13"/>
      <c r="EBI82" s="13"/>
      <c r="EBJ82" s="13"/>
      <c r="EBK82" s="13"/>
      <c r="EBL82" s="13"/>
      <c r="EBM82" s="13"/>
      <c r="EBN82" s="13"/>
      <c r="EBO82" s="13"/>
      <c r="EBP82" s="13"/>
      <c r="EBQ82" s="13"/>
      <c r="EBR82" s="13"/>
      <c r="EBS82" s="13"/>
      <c r="EBT82" s="13"/>
      <c r="EBU82" s="13"/>
      <c r="EBV82" s="13"/>
      <c r="EBW82" s="13"/>
      <c r="EBX82" s="13"/>
      <c r="EBY82" s="13"/>
      <c r="EBZ82" s="13"/>
      <c r="ECA82" s="13"/>
      <c r="ECB82" s="13"/>
      <c r="ECC82" s="13"/>
      <c r="ECD82" s="13"/>
      <c r="ECE82" s="13"/>
      <c r="ECF82" s="13"/>
      <c r="ECG82" s="13"/>
      <c r="ECH82" s="13"/>
      <c r="ECI82" s="13"/>
      <c r="ECJ82" s="13"/>
      <c r="ECK82" s="13"/>
      <c r="ECL82" s="13"/>
      <c r="ECM82" s="13"/>
      <c r="ECN82" s="13"/>
      <c r="ECO82" s="13"/>
      <c r="ECP82" s="13"/>
      <c r="ECQ82" s="13"/>
      <c r="ECR82" s="13"/>
      <c r="ECS82" s="13"/>
      <c r="ECT82" s="13"/>
      <c r="ECU82" s="13"/>
      <c r="ECV82" s="13"/>
      <c r="ECW82" s="13"/>
      <c r="ECX82" s="13"/>
      <c r="ECY82" s="13"/>
      <c r="ECZ82" s="13"/>
      <c r="EDA82" s="13"/>
      <c r="EDB82" s="13"/>
      <c r="EDC82" s="13"/>
      <c r="EDD82" s="13"/>
      <c r="EDE82" s="13"/>
      <c r="EDF82" s="13"/>
      <c r="EDG82" s="13"/>
      <c r="EDH82" s="13"/>
      <c r="EDI82" s="13"/>
      <c r="EDJ82" s="13"/>
      <c r="EDK82" s="13"/>
      <c r="EDL82" s="13"/>
      <c r="EDM82" s="13"/>
      <c r="EDN82" s="13"/>
      <c r="EDO82" s="13"/>
      <c r="EDP82" s="13"/>
      <c r="EDQ82" s="13"/>
      <c r="EDR82" s="13"/>
      <c r="EDS82" s="13"/>
      <c r="EDT82" s="13"/>
      <c r="EDU82" s="13"/>
      <c r="EDV82" s="13"/>
      <c r="EDW82" s="13"/>
      <c r="EDX82" s="13"/>
      <c r="EDY82" s="13"/>
      <c r="EDZ82" s="13"/>
      <c r="EEA82" s="13"/>
      <c r="EEB82" s="13"/>
      <c r="EEC82" s="13"/>
      <c r="EED82" s="13"/>
      <c r="EEE82" s="13"/>
      <c r="EEF82" s="13"/>
      <c r="EEG82" s="13"/>
      <c r="EEH82" s="13"/>
      <c r="EEI82" s="13"/>
      <c r="EEJ82" s="13"/>
      <c r="EEK82" s="13"/>
      <c r="EEL82" s="13"/>
      <c r="EEM82" s="13"/>
      <c r="EEN82" s="13"/>
      <c r="EEO82" s="13"/>
      <c r="EEP82" s="13"/>
      <c r="EEQ82" s="13"/>
      <c r="EER82" s="13"/>
      <c r="EES82" s="13"/>
      <c r="EET82" s="13"/>
      <c r="EEU82" s="13"/>
      <c r="EEV82" s="13"/>
      <c r="EEW82" s="13"/>
      <c r="EEX82" s="13"/>
      <c r="EEY82" s="13"/>
      <c r="EEZ82" s="13"/>
      <c r="EFA82" s="13"/>
      <c r="EFB82" s="13"/>
      <c r="EFC82" s="13"/>
      <c r="EFD82" s="13"/>
      <c r="EFE82" s="13"/>
      <c r="EFF82" s="13"/>
      <c r="EFG82" s="13"/>
      <c r="EFH82" s="13"/>
      <c r="EFI82" s="13"/>
      <c r="EFJ82" s="13"/>
      <c r="EFK82" s="13"/>
      <c r="EFL82" s="13"/>
      <c r="EFM82" s="13"/>
      <c r="EFN82" s="13"/>
      <c r="EFO82" s="13"/>
      <c r="EFP82" s="13"/>
      <c r="EFQ82" s="13"/>
      <c r="EFR82" s="13"/>
      <c r="EFS82" s="13"/>
      <c r="EFT82" s="13"/>
      <c r="EFU82" s="13"/>
      <c r="EFV82" s="13"/>
      <c r="EFW82" s="13"/>
      <c r="EFX82" s="13"/>
      <c r="EFY82" s="13"/>
      <c r="EFZ82" s="13"/>
      <c r="EGA82" s="13"/>
      <c r="EGB82" s="13"/>
      <c r="EGC82" s="13"/>
      <c r="EGD82" s="13"/>
      <c r="EGE82" s="13"/>
      <c r="EGF82" s="13"/>
      <c r="EGG82" s="13"/>
      <c r="EGH82" s="13"/>
      <c r="EGI82" s="13"/>
      <c r="EGJ82" s="13"/>
      <c r="EGK82" s="13"/>
      <c r="EGL82" s="13"/>
      <c r="EGM82" s="13"/>
      <c r="EGN82" s="13"/>
      <c r="EGO82" s="13"/>
      <c r="EGP82" s="13"/>
      <c r="EGQ82" s="13"/>
      <c r="EGR82" s="13"/>
      <c r="EGS82" s="13"/>
      <c r="EGT82" s="13"/>
      <c r="EGU82" s="13"/>
      <c r="EGV82" s="13"/>
      <c r="EGW82" s="13"/>
      <c r="EGX82" s="13"/>
      <c r="EGY82" s="13"/>
      <c r="EGZ82" s="13"/>
      <c r="EHA82" s="13"/>
      <c r="EHB82" s="13"/>
      <c r="EHC82" s="13"/>
      <c r="EHD82" s="13"/>
      <c r="EHE82" s="13"/>
      <c r="EHF82" s="13"/>
      <c r="EHG82" s="13"/>
      <c r="EHH82" s="13"/>
      <c r="EHI82" s="13"/>
      <c r="EHJ82" s="13"/>
      <c r="EHK82" s="13"/>
      <c r="EHL82" s="13"/>
      <c r="EHM82" s="13"/>
      <c r="EHN82" s="13"/>
      <c r="EHO82" s="13"/>
      <c r="EHP82" s="13"/>
      <c r="EHQ82" s="13"/>
      <c r="EHR82" s="13"/>
      <c r="EHS82" s="13"/>
      <c r="EHT82" s="13"/>
      <c r="EHU82" s="13"/>
      <c r="EHV82" s="13"/>
      <c r="EHW82" s="13"/>
      <c r="EHX82" s="13"/>
      <c r="EHY82" s="13"/>
      <c r="EHZ82" s="13"/>
      <c r="EIA82" s="13"/>
      <c r="EIB82" s="13"/>
      <c r="EIC82" s="13"/>
      <c r="EID82" s="13"/>
      <c r="EIE82" s="13"/>
      <c r="EIF82" s="13"/>
      <c r="EIG82" s="13"/>
      <c r="EIH82" s="13"/>
      <c r="EII82" s="13"/>
      <c r="EIJ82" s="13"/>
      <c r="EIK82" s="13"/>
      <c r="EIL82" s="13"/>
      <c r="EIM82" s="13"/>
      <c r="EIN82" s="13"/>
      <c r="EIO82" s="13"/>
      <c r="EIP82" s="13"/>
      <c r="EIQ82" s="13"/>
      <c r="EIR82" s="13"/>
      <c r="EIS82" s="13"/>
      <c r="EIT82" s="13"/>
      <c r="EIU82" s="13"/>
      <c r="EIV82" s="13"/>
      <c r="EIW82" s="13"/>
      <c r="EIX82" s="13"/>
      <c r="EIY82" s="13"/>
      <c r="EIZ82" s="13"/>
      <c r="EJA82" s="13"/>
      <c r="EJB82" s="13"/>
      <c r="EJC82" s="13"/>
      <c r="EJD82" s="13"/>
      <c r="EJE82" s="13"/>
      <c r="EJF82" s="13"/>
      <c r="EJG82" s="13"/>
      <c r="EJH82" s="13"/>
      <c r="EJI82" s="13"/>
      <c r="EJJ82" s="13"/>
      <c r="EJK82" s="13"/>
      <c r="EJL82" s="13"/>
      <c r="EJM82" s="13"/>
      <c r="EJN82" s="13"/>
      <c r="EJO82" s="13"/>
      <c r="EJP82" s="13"/>
      <c r="EJQ82" s="13"/>
      <c r="EJR82" s="13"/>
      <c r="EJS82" s="13"/>
      <c r="EJT82" s="13"/>
      <c r="EJU82" s="13"/>
      <c r="EJV82" s="13"/>
      <c r="EJW82" s="13"/>
      <c r="EJX82" s="13"/>
      <c r="EJY82" s="13"/>
      <c r="EJZ82" s="13"/>
      <c r="EKA82" s="13"/>
      <c r="EKB82" s="13"/>
      <c r="EKC82" s="13"/>
      <c r="EKD82" s="13"/>
      <c r="EKE82" s="13"/>
      <c r="EKF82" s="13"/>
      <c r="EKG82" s="13"/>
      <c r="EKH82" s="13"/>
      <c r="EKI82" s="13"/>
      <c r="EKJ82" s="13"/>
      <c r="EKK82" s="13"/>
      <c r="EKL82" s="13"/>
      <c r="EKM82" s="13"/>
      <c r="EKN82" s="13"/>
      <c r="EKO82" s="13"/>
      <c r="EKP82" s="13"/>
      <c r="EKQ82" s="13"/>
      <c r="EKR82" s="13"/>
      <c r="EKS82" s="13"/>
      <c r="EKT82" s="13"/>
      <c r="EKU82" s="13"/>
      <c r="EKV82" s="13"/>
      <c r="EKW82" s="13"/>
      <c r="EKX82" s="13"/>
      <c r="EKY82" s="13"/>
      <c r="EKZ82" s="13"/>
      <c r="ELA82" s="13"/>
      <c r="ELB82" s="13"/>
      <c r="ELC82" s="13"/>
      <c r="ELD82" s="13"/>
      <c r="ELE82" s="13"/>
      <c r="ELF82" s="13"/>
      <c r="ELG82" s="13"/>
      <c r="ELH82" s="13"/>
      <c r="ELI82" s="13"/>
      <c r="ELJ82" s="13"/>
      <c r="ELK82" s="13"/>
      <c r="ELL82" s="13"/>
      <c r="ELM82" s="13"/>
      <c r="ELN82" s="13"/>
      <c r="ELO82" s="13"/>
      <c r="ELP82" s="13"/>
      <c r="ELQ82" s="13"/>
      <c r="ELR82" s="13"/>
      <c r="ELS82" s="13"/>
      <c r="ELT82" s="13"/>
      <c r="ELU82" s="13"/>
      <c r="ELV82" s="13"/>
      <c r="ELW82" s="13"/>
      <c r="ELX82" s="13"/>
      <c r="ELY82" s="13"/>
      <c r="ELZ82" s="13"/>
      <c r="EMA82" s="13"/>
      <c r="EMB82" s="13"/>
      <c r="EMC82" s="13"/>
      <c r="EMD82" s="13"/>
      <c r="EME82" s="13"/>
      <c r="EMF82" s="13"/>
      <c r="EMG82" s="13"/>
      <c r="EMH82" s="13"/>
      <c r="EMI82" s="13"/>
      <c r="EMJ82" s="13"/>
      <c r="EMK82" s="13"/>
      <c r="EML82" s="13"/>
      <c r="EMM82" s="13"/>
      <c r="EMN82" s="13"/>
      <c r="EMO82" s="13"/>
      <c r="EMP82" s="13"/>
      <c r="EMQ82" s="13"/>
      <c r="EMR82" s="13"/>
      <c r="EMS82" s="13"/>
      <c r="EMT82" s="13"/>
      <c r="EMU82" s="13"/>
      <c r="EMV82" s="13"/>
      <c r="EMW82" s="13"/>
      <c r="EMX82" s="13"/>
      <c r="EMY82" s="13"/>
      <c r="EMZ82" s="13"/>
      <c r="ENA82" s="13"/>
      <c r="ENB82" s="13"/>
      <c r="ENC82" s="13"/>
      <c r="END82" s="13"/>
      <c r="ENE82" s="13"/>
      <c r="ENF82" s="13"/>
      <c r="ENG82" s="13"/>
      <c r="ENH82" s="13"/>
      <c r="ENI82" s="13"/>
      <c r="ENJ82" s="13"/>
      <c r="ENK82" s="13"/>
      <c r="ENL82" s="13"/>
      <c r="ENM82" s="13"/>
      <c r="ENN82" s="13"/>
      <c r="ENO82" s="13"/>
      <c r="ENP82" s="13"/>
      <c r="ENQ82" s="13"/>
      <c r="ENR82" s="13"/>
      <c r="ENS82" s="13"/>
      <c r="ENT82" s="13"/>
      <c r="ENU82" s="13"/>
      <c r="ENV82" s="13"/>
      <c r="ENW82" s="13"/>
      <c r="ENX82" s="13"/>
      <c r="ENY82" s="13"/>
      <c r="ENZ82" s="13"/>
      <c r="EOA82" s="13"/>
      <c r="EOB82" s="13"/>
      <c r="EOC82" s="13"/>
      <c r="EOD82" s="13"/>
      <c r="EOE82" s="13"/>
      <c r="EOF82" s="13"/>
      <c r="EOG82" s="13"/>
      <c r="EOH82" s="13"/>
      <c r="EOI82" s="13"/>
      <c r="EOJ82" s="13"/>
      <c r="EOK82" s="13"/>
      <c r="EOL82" s="13"/>
      <c r="EOM82" s="13"/>
      <c r="EON82" s="13"/>
      <c r="EOO82" s="13"/>
      <c r="EOP82" s="13"/>
      <c r="EOQ82" s="13"/>
      <c r="EOR82" s="13"/>
      <c r="EOS82" s="13"/>
      <c r="EOT82" s="13"/>
      <c r="EOU82" s="13"/>
      <c r="EOV82" s="13"/>
      <c r="EOW82" s="13"/>
      <c r="EOX82" s="13"/>
      <c r="EOY82" s="13"/>
      <c r="EOZ82" s="13"/>
      <c r="EPA82" s="13"/>
      <c r="EPB82" s="13"/>
      <c r="EPC82" s="13"/>
      <c r="EPD82" s="13"/>
      <c r="EPE82" s="13"/>
      <c r="EPF82" s="13"/>
      <c r="EPG82" s="13"/>
      <c r="EPH82" s="13"/>
      <c r="EPI82" s="13"/>
      <c r="EPJ82" s="13"/>
      <c r="EPK82" s="13"/>
      <c r="EPL82" s="13"/>
      <c r="EPM82" s="13"/>
      <c r="EPN82" s="13"/>
      <c r="EPO82" s="13"/>
      <c r="EPP82" s="13"/>
      <c r="EPQ82" s="13"/>
      <c r="EPR82" s="13"/>
      <c r="EPS82" s="13"/>
      <c r="EPT82" s="13"/>
      <c r="EPU82" s="13"/>
      <c r="EPV82" s="13"/>
      <c r="EPW82" s="13"/>
      <c r="EPX82" s="13"/>
      <c r="EPY82" s="13"/>
      <c r="EPZ82" s="13"/>
      <c r="EQA82" s="13"/>
      <c r="EQB82" s="13"/>
      <c r="EQC82" s="13"/>
      <c r="EQD82" s="13"/>
      <c r="EQE82" s="13"/>
      <c r="EQF82" s="13"/>
      <c r="EQG82" s="13"/>
      <c r="EQH82" s="13"/>
      <c r="EQI82" s="13"/>
      <c r="EQJ82" s="13"/>
      <c r="EQK82" s="13"/>
      <c r="EQL82" s="13"/>
      <c r="EQM82" s="13"/>
      <c r="EQN82" s="13"/>
      <c r="EQO82" s="13"/>
      <c r="EQP82" s="13"/>
      <c r="EQQ82" s="13"/>
      <c r="EQR82" s="13"/>
      <c r="EQS82" s="13"/>
      <c r="EQT82" s="13"/>
      <c r="EQU82" s="13"/>
      <c r="EQV82" s="13"/>
      <c r="EQW82" s="13"/>
      <c r="EQX82" s="13"/>
      <c r="EQY82" s="13"/>
      <c r="EQZ82" s="13"/>
      <c r="ERA82" s="13"/>
      <c r="ERB82" s="13"/>
      <c r="ERC82" s="13"/>
      <c r="ERD82" s="13"/>
      <c r="ERE82" s="13"/>
      <c r="ERF82" s="13"/>
      <c r="ERG82" s="13"/>
      <c r="ERH82" s="13"/>
      <c r="ERI82" s="13"/>
      <c r="ERJ82" s="13"/>
      <c r="ERK82" s="13"/>
      <c r="ERL82" s="13"/>
      <c r="ERM82" s="13"/>
      <c r="ERN82" s="13"/>
      <c r="ERO82" s="13"/>
      <c r="ERP82" s="13"/>
      <c r="ERQ82" s="13"/>
      <c r="ERR82" s="13"/>
      <c r="ERS82" s="13"/>
      <c r="ERT82" s="13"/>
      <c r="ERU82" s="13"/>
      <c r="ERV82" s="13"/>
      <c r="ERW82" s="13"/>
      <c r="ERX82" s="13"/>
      <c r="ERY82" s="13"/>
      <c r="ERZ82" s="13"/>
      <c r="ESA82" s="13"/>
      <c r="ESB82" s="13"/>
      <c r="ESC82" s="13"/>
      <c r="ESD82" s="13"/>
      <c r="ESE82" s="13"/>
      <c r="ESF82" s="13"/>
      <c r="ESG82" s="13"/>
      <c r="ESH82" s="13"/>
      <c r="ESI82" s="13"/>
      <c r="ESJ82" s="13"/>
      <c r="ESK82" s="13"/>
      <c r="ESL82" s="13"/>
      <c r="ESM82" s="13"/>
      <c r="ESN82" s="13"/>
      <c r="ESO82" s="13"/>
      <c r="ESP82" s="13"/>
      <c r="ESQ82" s="13"/>
      <c r="ESR82" s="13"/>
      <c r="ESS82" s="13"/>
      <c r="EST82" s="13"/>
      <c r="ESU82" s="13"/>
      <c r="ESV82" s="13"/>
      <c r="ESW82" s="13"/>
      <c r="ESX82" s="13"/>
      <c r="ESY82" s="13"/>
      <c r="ESZ82" s="13"/>
      <c r="ETA82" s="13"/>
      <c r="ETB82" s="13"/>
      <c r="ETC82" s="13"/>
      <c r="ETD82" s="13"/>
      <c r="ETE82" s="13"/>
      <c r="ETF82" s="13"/>
      <c r="ETG82" s="13"/>
      <c r="ETH82" s="13"/>
      <c r="ETI82" s="13"/>
      <c r="ETJ82" s="13"/>
      <c r="ETK82" s="13"/>
      <c r="ETL82" s="13"/>
      <c r="ETM82" s="13"/>
      <c r="ETN82" s="13"/>
      <c r="ETO82" s="13"/>
      <c r="ETP82" s="13"/>
      <c r="ETQ82" s="13"/>
      <c r="ETR82" s="13"/>
      <c r="ETS82" s="13"/>
      <c r="ETT82" s="13"/>
      <c r="ETU82" s="13"/>
      <c r="ETV82" s="13"/>
      <c r="ETW82" s="13"/>
      <c r="ETX82" s="13"/>
      <c r="ETY82" s="13"/>
      <c r="ETZ82" s="13"/>
      <c r="EUA82" s="13"/>
      <c r="EUB82" s="13"/>
      <c r="EUC82" s="13"/>
      <c r="EUD82" s="13"/>
      <c r="EUE82" s="13"/>
      <c r="EUF82" s="13"/>
      <c r="EUG82" s="13"/>
      <c r="EUH82" s="13"/>
      <c r="EUI82" s="13"/>
      <c r="EUJ82" s="13"/>
      <c r="EUK82" s="13"/>
      <c r="EUL82" s="13"/>
      <c r="EUM82" s="13"/>
      <c r="EUN82" s="13"/>
      <c r="EUO82" s="13"/>
      <c r="EUP82" s="13"/>
      <c r="EUQ82" s="13"/>
      <c r="EUR82" s="13"/>
      <c r="EUS82" s="13"/>
      <c r="EUT82" s="13"/>
      <c r="EUU82" s="13"/>
      <c r="EUV82" s="13"/>
      <c r="EUW82" s="13"/>
      <c r="EUX82" s="13"/>
      <c r="EUY82" s="13"/>
      <c r="EUZ82" s="13"/>
      <c r="EVA82" s="13"/>
      <c r="EVB82" s="13"/>
      <c r="EVC82" s="13"/>
      <c r="EVD82" s="13"/>
      <c r="EVE82" s="13"/>
      <c r="EVF82" s="13"/>
      <c r="EVG82" s="13"/>
      <c r="EVH82" s="13"/>
      <c r="EVI82" s="13"/>
      <c r="EVJ82" s="13"/>
      <c r="EVK82" s="13"/>
      <c r="EVL82" s="13"/>
      <c r="EVM82" s="13"/>
      <c r="EVN82" s="13"/>
      <c r="EVO82" s="13"/>
      <c r="EVP82" s="13"/>
      <c r="EVQ82" s="13"/>
      <c r="EVR82" s="13"/>
      <c r="EVS82" s="13"/>
      <c r="EVT82" s="13"/>
      <c r="EVU82" s="13"/>
      <c r="EVV82" s="13"/>
      <c r="EVW82" s="13"/>
      <c r="EVX82" s="13"/>
      <c r="EVY82" s="13"/>
      <c r="EVZ82" s="13"/>
      <c r="EWA82" s="13"/>
      <c r="EWB82" s="13"/>
      <c r="EWC82" s="13"/>
      <c r="EWD82" s="13"/>
      <c r="EWE82" s="13"/>
      <c r="EWF82" s="13"/>
      <c r="EWG82" s="13"/>
      <c r="EWH82" s="13"/>
      <c r="EWI82" s="13"/>
      <c r="EWJ82" s="13"/>
      <c r="EWK82" s="13"/>
      <c r="EWL82" s="13"/>
      <c r="EWM82" s="13"/>
      <c r="EWN82" s="13"/>
      <c r="EWO82" s="13"/>
      <c r="EWP82" s="13"/>
      <c r="EWQ82" s="13"/>
      <c r="EWR82" s="13"/>
      <c r="EWS82" s="13"/>
      <c r="EWT82" s="13"/>
      <c r="EWU82" s="13"/>
      <c r="EWV82" s="13"/>
      <c r="EWW82" s="13"/>
      <c r="EWX82" s="13"/>
      <c r="EWY82" s="13"/>
      <c r="EWZ82" s="13"/>
      <c r="EXA82" s="13"/>
      <c r="EXB82" s="13"/>
      <c r="EXC82" s="13"/>
      <c r="EXD82" s="13"/>
      <c r="EXE82" s="13"/>
      <c r="EXF82" s="13"/>
      <c r="EXG82" s="13"/>
      <c r="EXH82" s="13"/>
      <c r="EXI82" s="13"/>
      <c r="EXJ82" s="13"/>
      <c r="EXK82" s="13"/>
      <c r="EXL82" s="13"/>
      <c r="EXM82" s="13"/>
      <c r="EXN82" s="13"/>
      <c r="EXO82" s="13"/>
      <c r="EXP82" s="13"/>
      <c r="EXQ82" s="13"/>
      <c r="EXR82" s="13"/>
      <c r="EXS82" s="13"/>
      <c r="EXT82" s="13"/>
      <c r="EXU82" s="13"/>
      <c r="EXV82" s="13"/>
      <c r="EXW82" s="13"/>
      <c r="EXX82" s="13"/>
      <c r="EXY82" s="13"/>
      <c r="EXZ82" s="13"/>
      <c r="EYA82" s="13"/>
      <c r="EYB82" s="13"/>
      <c r="EYC82" s="13"/>
      <c r="EYD82" s="13"/>
      <c r="EYE82" s="13"/>
      <c r="EYF82" s="13"/>
      <c r="EYG82" s="13"/>
      <c r="EYH82" s="13"/>
      <c r="EYI82" s="13"/>
      <c r="EYJ82" s="13"/>
      <c r="EYK82" s="13"/>
      <c r="EYL82" s="13"/>
      <c r="EYM82" s="13"/>
      <c r="EYN82" s="13"/>
      <c r="EYO82" s="13"/>
      <c r="EYP82" s="13"/>
      <c r="EYQ82" s="13"/>
      <c r="EYR82" s="13"/>
      <c r="EYS82" s="13"/>
      <c r="EYT82" s="13"/>
      <c r="EYU82" s="13"/>
      <c r="EYV82" s="13"/>
      <c r="EYW82" s="13"/>
      <c r="EYX82" s="13"/>
      <c r="EYY82" s="13"/>
      <c r="EYZ82" s="13"/>
      <c r="EZA82" s="13"/>
      <c r="EZB82" s="13"/>
      <c r="EZC82" s="13"/>
      <c r="EZD82" s="13"/>
      <c r="EZE82" s="13"/>
      <c r="EZF82" s="13"/>
      <c r="EZG82" s="13"/>
      <c r="EZH82" s="13"/>
      <c r="EZI82" s="13"/>
      <c r="EZJ82" s="13"/>
      <c r="EZK82" s="13"/>
      <c r="EZL82" s="13"/>
      <c r="EZM82" s="13"/>
      <c r="EZN82" s="13"/>
      <c r="EZO82" s="13"/>
      <c r="EZP82" s="13"/>
      <c r="EZQ82" s="13"/>
      <c r="EZR82" s="13"/>
      <c r="EZS82" s="13"/>
      <c r="EZT82" s="13"/>
      <c r="EZU82" s="13"/>
      <c r="EZV82" s="13"/>
      <c r="EZW82" s="13"/>
      <c r="EZX82" s="13"/>
      <c r="EZY82" s="13"/>
      <c r="EZZ82" s="13"/>
      <c r="FAA82" s="13"/>
      <c r="FAB82" s="13"/>
      <c r="FAC82" s="13"/>
      <c r="FAD82" s="13"/>
      <c r="FAE82" s="13"/>
      <c r="FAF82" s="13"/>
      <c r="FAG82" s="13"/>
      <c r="FAH82" s="13"/>
      <c r="FAI82" s="13"/>
      <c r="FAJ82" s="13"/>
      <c r="FAK82" s="13"/>
      <c r="FAL82" s="13"/>
      <c r="FAM82" s="13"/>
      <c r="FAN82" s="13"/>
      <c r="FAO82" s="13"/>
      <c r="FAP82" s="13"/>
      <c r="FAQ82" s="13"/>
      <c r="FAR82" s="13"/>
      <c r="FAS82" s="13"/>
      <c r="FAT82" s="13"/>
      <c r="FAU82" s="13"/>
      <c r="FAV82" s="13"/>
      <c r="FAW82" s="13"/>
      <c r="FAX82" s="13"/>
      <c r="FAY82" s="13"/>
      <c r="FAZ82" s="13"/>
      <c r="FBA82" s="13"/>
      <c r="FBB82" s="13"/>
      <c r="FBC82" s="13"/>
      <c r="FBD82" s="13"/>
      <c r="FBE82" s="13"/>
      <c r="FBF82" s="13"/>
      <c r="FBG82" s="13"/>
      <c r="FBH82" s="13"/>
      <c r="FBI82" s="13"/>
      <c r="FBJ82" s="13"/>
      <c r="FBK82" s="13"/>
      <c r="FBL82" s="13"/>
      <c r="FBM82" s="13"/>
      <c r="FBN82" s="13"/>
      <c r="FBO82" s="13"/>
      <c r="FBP82" s="13"/>
      <c r="FBQ82" s="13"/>
      <c r="FBR82" s="13"/>
      <c r="FBS82" s="13"/>
      <c r="FBT82" s="13"/>
      <c r="FBU82" s="13"/>
      <c r="FBV82" s="13"/>
      <c r="FBW82" s="13"/>
      <c r="FBX82" s="13"/>
      <c r="FBY82" s="13"/>
      <c r="FBZ82" s="13"/>
      <c r="FCA82" s="13"/>
      <c r="FCB82" s="13"/>
      <c r="FCC82" s="13"/>
      <c r="FCD82" s="13"/>
      <c r="FCE82" s="13"/>
      <c r="FCF82" s="13"/>
      <c r="FCG82" s="13"/>
      <c r="FCH82" s="13"/>
      <c r="FCI82" s="13"/>
      <c r="FCJ82" s="13"/>
      <c r="FCK82" s="13"/>
      <c r="FCL82" s="13"/>
      <c r="FCM82" s="13"/>
      <c r="FCN82" s="13"/>
      <c r="FCO82" s="13"/>
      <c r="FCP82" s="13"/>
      <c r="FCQ82" s="13"/>
      <c r="FCR82" s="13"/>
      <c r="FCS82" s="13"/>
      <c r="FCT82" s="13"/>
      <c r="FCU82" s="13"/>
      <c r="FCV82" s="13"/>
      <c r="FCW82" s="13"/>
      <c r="FCX82" s="13"/>
      <c r="FCY82" s="13"/>
      <c r="FCZ82" s="13"/>
      <c r="FDA82" s="13"/>
      <c r="FDB82" s="13"/>
      <c r="FDC82" s="13"/>
      <c r="FDD82" s="13"/>
      <c r="FDE82" s="13"/>
      <c r="FDF82" s="13"/>
      <c r="FDG82" s="13"/>
      <c r="FDH82" s="13"/>
      <c r="FDI82" s="13"/>
      <c r="FDJ82" s="13"/>
      <c r="FDK82" s="13"/>
      <c r="FDL82" s="13"/>
      <c r="FDM82" s="13"/>
      <c r="FDN82" s="13"/>
      <c r="FDO82" s="13"/>
      <c r="FDP82" s="13"/>
      <c r="FDQ82" s="13"/>
      <c r="FDR82" s="13"/>
      <c r="FDS82" s="13"/>
      <c r="FDT82" s="13"/>
      <c r="FDU82" s="13"/>
      <c r="FDV82" s="13"/>
      <c r="FDW82" s="13"/>
      <c r="FDX82" s="13"/>
      <c r="FDY82" s="13"/>
      <c r="FDZ82" s="13"/>
      <c r="FEA82" s="13"/>
      <c r="FEB82" s="13"/>
      <c r="FEC82" s="13"/>
      <c r="FED82" s="13"/>
      <c r="FEE82" s="13"/>
      <c r="FEF82" s="13"/>
      <c r="FEG82" s="13"/>
      <c r="FEH82" s="13"/>
      <c r="FEI82" s="13"/>
      <c r="FEJ82" s="13"/>
      <c r="FEK82" s="13"/>
      <c r="FEL82" s="13"/>
      <c r="FEM82" s="13"/>
      <c r="FEN82" s="13"/>
      <c r="FEO82" s="13"/>
      <c r="FEP82" s="13"/>
      <c r="FEQ82" s="13"/>
      <c r="FER82" s="13"/>
      <c r="FES82" s="13"/>
      <c r="FET82" s="13"/>
      <c r="FEU82" s="13"/>
      <c r="FEV82" s="13"/>
      <c r="FEW82" s="13"/>
      <c r="FEX82" s="13"/>
      <c r="FEY82" s="13"/>
      <c r="FEZ82" s="13"/>
      <c r="FFA82" s="13"/>
      <c r="FFB82" s="13"/>
      <c r="FFC82" s="13"/>
      <c r="FFD82" s="13"/>
      <c r="FFE82" s="13"/>
      <c r="FFF82" s="13"/>
      <c r="FFG82" s="13"/>
      <c r="FFH82" s="13"/>
      <c r="FFI82" s="13"/>
      <c r="FFJ82" s="13"/>
      <c r="FFK82" s="13"/>
      <c r="FFL82" s="13"/>
      <c r="FFM82" s="13"/>
      <c r="FFN82" s="13"/>
      <c r="FFO82" s="13"/>
      <c r="FFP82" s="13"/>
      <c r="FFQ82" s="13"/>
      <c r="FFR82" s="13"/>
      <c r="FFS82" s="13"/>
      <c r="FFT82" s="13"/>
      <c r="FFU82" s="13"/>
      <c r="FFV82" s="13"/>
      <c r="FFW82" s="13"/>
      <c r="FFX82" s="13"/>
      <c r="FFY82" s="13"/>
      <c r="FFZ82" s="13"/>
      <c r="FGA82" s="13"/>
      <c r="FGB82" s="13"/>
      <c r="FGC82" s="13"/>
      <c r="FGD82" s="13"/>
      <c r="FGE82" s="13"/>
      <c r="FGF82" s="13"/>
      <c r="FGG82" s="13"/>
      <c r="FGH82" s="13"/>
      <c r="FGI82" s="13"/>
      <c r="FGJ82" s="13"/>
      <c r="FGK82" s="13"/>
      <c r="FGL82" s="13"/>
      <c r="FGM82" s="13"/>
      <c r="FGN82" s="13"/>
      <c r="FGO82" s="13"/>
      <c r="FGP82" s="13"/>
      <c r="FGQ82" s="13"/>
      <c r="FGR82" s="13"/>
      <c r="FGS82" s="13"/>
      <c r="FGT82" s="13"/>
      <c r="FGU82" s="13"/>
      <c r="FGV82" s="13"/>
      <c r="FGW82" s="13"/>
      <c r="FGX82" s="13"/>
      <c r="FGY82" s="13"/>
      <c r="FGZ82" s="13"/>
      <c r="FHA82" s="13"/>
      <c r="FHB82" s="13"/>
      <c r="FHC82" s="13"/>
      <c r="FHD82" s="13"/>
      <c r="FHE82" s="13"/>
      <c r="FHF82" s="13"/>
      <c r="FHG82" s="13"/>
      <c r="FHH82" s="13"/>
      <c r="FHI82" s="13"/>
      <c r="FHJ82" s="13"/>
      <c r="FHK82" s="13"/>
      <c r="FHL82" s="13"/>
      <c r="FHM82" s="13"/>
      <c r="FHN82" s="13"/>
      <c r="FHO82" s="13"/>
      <c r="FHP82" s="13"/>
      <c r="FHQ82" s="13"/>
      <c r="FHR82" s="13"/>
      <c r="FHS82" s="13"/>
      <c r="FHT82" s="13"/>
      <c r="FHU82" s="13"/>
      <c r="FHV82" s="13"/>
      <c r="FHW82" s="13"/>
      <c r="FHX82" s="13"/>
      <c r="FHY82" s="13"/>
      <c r="FHZ82" s="13"/>
      <c r="FIA82" s="13"/>
      <c r="FIB82" s="13"/>
      <c r="FIC82" s="13"/>
      <c r="FID82" s="13"/>
      <c r="FIE82" s="13"/>
      <c r="FIF82" s="13"/>
      <c r="FIG82" s="13"/>
      <c r="FIH82" s="13"/>
      <c r="FII82" s="13"/>
      <c r="FIJ82" s="13"/>
      <c r="FIK82" s="13"/>
      <c r="FIL82" s="13"/>
      <c r="FIM82" s="13"/>
      <c r="FIN82" s="13"/>
      <c r="FIO82" s="13"/>
      <c r="FIP82" s="13"/>
      <c r="FIQ82" s="13"/>
      <c r="FIR82" s="13"/>
      <c r="FIS82" s="13"/>
      <c r="FIT82" s="13"/>
      <c r="FIU82" s="13"/>
      <c r="FIV82" s="13"/>
      <c r="FIW82" s="13"/>
      <c r="FIX82" s="13"/>
      <c r="FIY82" s="13"/>
      <c r="FIZ82" s="13"/>
      <c r="FJA82" s="13"/>
      <c r="FJB82" s="13"/>
      <c r="FJC82" s="13"/>
      <c r="FJD82" s="13"/>
      <c r="FJE82" s="13"/>
      <c r="FJF82" s="13"/>
      <c r="FJG82" s="13"/>
      <c r="FJH82" s="13"/>
      <c r="FJI82" s="13"/>
      <c r="FJJ82" s="13"/>
      <c r="FJK82" s="13"/>
      <c r="FJL82" s="13"/>
      <c r="FJM82" s="13"/>
      <c r="FJN82" s="13"/>
      <c r="FJO82" s="13"/>
      <c r="FJP82" s="13"/>
      <c r="FJQ82" s="13"/>
      <c r="FJR82" s="13"/>
      <c r="FJS82" s="13"/>
      <c r="FJT82" s="13"/>
      <c r="FJU82" s="13"/>
      <c r="FJV82" s="13"/>
      <c r="FJW82" s="13"/>
      <c r="FJX82" s="13"/>
      <c r="FJY82" s="13"/>
      <c r="FJZ82" s="13"/>
      <c r="FKA82" s="13"/>
      <c r="FKB82" s="13"/>
      <c r="FKC82" s="13"/>
      <c r="FKD82" s="13"/>
      <c r="FKE82" s="13"/>
      <c r="FKF82" s="13"/>
      <c r="FKG82" s="13"/>
      <c r="FKH82" s="13"/>
      <c r="FKI82" s="13"/>
      <c r="FKJ82" s="13"/>
      <c r="FKK82" s="13"/>
      <c r="FKL82" s="13"/>
      <c r="FKM82" s="13"/>
      <c r="FKN82" s="13"/>
      <c r="FKO82" s="13"/>
      <c r="FKP82" s="13"/>
      <c r="FKQ82" s="13"/>
      <c r="FKR82" s="13"/>
      <c r="FKS82" s="13"/>
      <c r="FKT82" s="13"/>
      <c r="FKU82" s="13"/>
      <c r="FKV82" s="13"/>
      <c r="FKW82" s="13"/>
      <c r="FKX82" s="13"/>
      <c r="FKY82" s="13"/>
      <c r="FKZ82" s="13"/>
      <c r="FLA82" s="13"/>
      <c r="FLB82" s="13"/>
      <c r="FLC82" s="13"/>
      <c r="FLD82" s="13"/>
      <c r="FLE82" s="13"/>
      <c r="FLF82" s="13"/>
      <c r="FLG82" s="13"/>
      <c r="FLH82" s="13"/>
      <c r="FLI82" s="13"/>
      <c r="FLJ82" s="13"/>
      <c r="FLK82" s="13"/>
      <c r="FLL82" s="13"/>
      <c r="FLM82" s="13"/>
      <c r="FLN82" s="13"/>
      <c r="FLO82" s="13"/>
      <c r="FLP82" s="13"/>
      <c r="FLQ82" s="13"/>
      <c r="FLR82" s="13"/>
      <c r="FLS82" s="13"/>
      <c r="FLT82" s="13"/>
      <c r="FLU82" s="13"/>
      <c r="FLV82" s="13"/>
      <c r="FLW82" s="13"/>
      <c r="FLX82" s="13"/>
      <c r="FLY82" s="13"/>
      <c r="FLZ82" s="13"/>
      <c r="FMA82" s="13"/>
      <c r="FMB82" s="13"/>
      <c r="FMC82" s="13"/>
      <c r="FMD82" s="13"/>
      <c r="FME82" s="13"/>
      <c r="FMF82" s="13"/>
      <c r="FMG82" s="13"/>
      <c r="FMH82" s="13"/>
      <c r="FMI82" s="13"/>
      <c r="FMJ82" s="13"/>
      <c r="FMK82" s="13"/>
      <c r="FML82" s="13"/>
      <c r="FMM82" s="13"/>
      <c r="FMN82" s="13"/>
      <c r="FMO82" s="13"/>
      <c r="FMP82" s="13"/>
      <c r="FMQ82" s="13"/>
      <c r="FMR82" s="13"/>
      <c r="FMS82" s="13"/>
      <c r="FMT82" s="13"/>
      <c r="FMU82" s="13"/>
      <c r="FMV82" s="13"/>
      <c r="FMW82" s="13"/>
      <c r="FMX82" s="13"/>
      <c r="FMY82" s="13"/>
      <c r="FMZ82" s="13"/>
      <c r="FNA82" s="13"/>
      <c r="FNB82" s="13"/>
      <c r="FNC82" s="13"/>
      <c r="FND82" s="13"/>
      <c r="FNE82" s="13"/>
      <c r="FNF82" s="13"/>
      <c r="FNG82" s="13"/>
      <c r="FNH82" s="13"/>
      <c r="FNI82" s="13"/>
      <c r="FNJ82" s="13"/>
      <c r="FNK82" s="13"/>
      <c r="FNL82" s="13"/>
      <c r="FNM82" s="13"/>
      <c r="FNN82" s="13"/>
      <c r="FNO82" s="13"/>
      <c r="FNP82" s="13"/>
      <c r="FNQ82" s="13"/>
      <c r="FNR82" s="13"/>
      <c r="FNS82" s="13"/>
      <c r="FNT82" s="13"/>
      <c r="FNU82" s="13"/>
      <c r="FNV82" s="13"/>
      <c r="FNW82" s="13"/>
      <c r="FNX82" s="13"/>
      <c r="FNY82" s="13"/>
      <c r="FNZ82" s="13"/>
      <c r="FOA82" s="13"/>
      <c r="FOB82" s="13"/>
      <c r="FOC82" s="13"/>
      <c r="FOD82" s="13"/>
      <c r="FOE82" s="13"/>
      <c r="FOF82" s="13"/>
      <c r="FOG82" s="13"/>
      <c r="FOH82" s="13"/>
      <c r="FOI82" s="13"/>
      <c r="FOJ82" s="13"/>
      <c r="FOK82" s="13"/>
      <c r="FOL82" s="13"/>
      <c r="FOM82" s="13"/>
      <c r="FON82" s="13"/>
      <c r="FOO82" s="13"/>
      <c r="FOP82" s="13"/>
      <c r="FOQ82" s="13"/>
      <c r="FOR82" s="13"/>
      <c r="FOS82" s="13"/>
      <c r="FOT82" s="13"/>
      <c r="FOU82" s="13"/>
      <c r="FOV82" s="13"/>
      <c r="FOW82" s="13"/>
      <c r="FOX82" s="13"/>
      <c r="FOY82" s="13"/>
      <c r="FOZ82" s="13"/>
      <c r="FPA82" s="13"/>
      <c r="FPB82" s="13"/>
      <c r="FPC82" s="13"/>
      <c r="FPD82" s="13"/>
      <c r="FPE82" s="13"/>
      <c r="FPF82" s="13"/>
      <c r="FPG82" s="13"/>
      <c r="FPH82" s="13"/>
      <c r="FPI82" s="13"/>
      <c r="FPJ82" s="13"/>
      <c r="FPK82" s="13"/>
      <c r="FPL82" s="13"/>
      <c r="FPM82" s="13"/>
      <c r="FPN82" s="13"/>
      <c r="FPO82" s="13"/>
      <c r="FPP82" s="13"/>
      <c r="FPQ82" s="13"/>
      <c r="FPR82" s="13"/>
      <c r="FPS82" s="13"/>
      <c r="FPT82" s="13"/>
      <c r="FPU82" s="13"/>
      <c r="FPV82" s="13"/>
      <c r="FPW82" s="13"/>
      <c r="FPX82" s="13"/>
      <c r="FPY82" s="13"/>
      <c r="FPZ82" s="13"/>
      <c r="FQA82" s="13"/>
      <c r="FQB82" s="13"/>
      <c r="FQC82" s="13"/>
      <c r="FQD82" s="13"/>
      <c r="FQE82" s="13"/>
      <c r="FQF82" s="13"/>
      <c r="FQG82" s="13"/>
      <c r="FQH82" s="13"/>
      <c r="FQI82" s="13"/>
      <c r="FQJ82" s="13"/>
      <c r="FQK82" s="13"/>
      <c r="FQL82" s="13"/>
      <c r="FQM82" s="13"/>
      <c r="FQN82" s="13"/>
      <c r="FQO82" s="13"/>
      <c r="FQP82" s="13"/>
      <c r="FQQ82" s="13"/>
      <c r="FQR82" s="13"/>
      <c r="FQS82" s="13"/>
      <c r="FQT82" s="13"/>
      <c r="FQU82" s="13"/>
      <c r="FQV82" s="13"/>
      <c r="FQW82" s="13"/>
      <c r="FQX82" s="13"/>
      <c r="FQY82" s="13"/>
      <c r="FQZ82" s="13"/>
      <c r="FRA82" s="13"/>
      <c r="FRB82" s="13"/>
      <c r="FRC82" s="13"/>
      <c r="FRD82" s="13"/>
      <c r="FRE82" s="13"/>
      <c r="FRF82" s="13"/>
      <c r="FRG82" s="13"/>
      <c r="FRH82" s="13"/>
      <c r="FRI82" s="13"/>
      <c r="FRJ82" s="13"/>
      <c r="FRK82" s="13"/>
      <c r="FRL82" s="13"/>
      <c r="FRM82" s="13"/>
      <c r="FRN82" s="13"/>
      <c r="FRO82" s="13"/>
      <c r="FRP82" s="13"/>
      <c r="FRQ82" s="13"/>
      <c r="FRR82" s="13"/>
      <c r="FRS82" s="13"/>
      <c r="FRT82" s="13"/>
      <c r="FRU82" s="13"/>
      <c r="FRV82" s="13"/>
      <c r="FRW82" s="13"/>
      <c r="FRX82" s="13"/>
      <c r="FRY82" s="13"/>
      <c r="FRZ82" s="13"/>
      <c r="FSA82" s="13"/>
      <c r="FSB82" s="13"/>
      <c r="FSC82" s="13"/>
      <c r="FSD82" s="13"/>
      <c r="FSE82" s="13"/>
      <c r="FSF82" s="13"/>
      <c r="FSG82" s="13"/>
      <c r="FSH82" s="13"/>
      <c r="FSI82" s="13"/>
      <c r="FSJ82" s="13"/>
      <c r="FSK82" s="13"/>
      <c r="FSL82" s="13"/>
      <c r="FSM82" s="13"/>
      <c r="FSN82" s="13"/>
      <c r="FSO82" s="13"/>
      <c r="FSP82" s="13"/>
      <c r="FSQ82" s="13"/>
      <c r="FSR82" s="13"/>
      <c r="FSS82" s="13"/>
      <c r="FST82" s="13"/>
      <c r="FSU82" s="13"/>
      <c r="FSV82" s="13"/>
      <c r="FSW82" s="13"/>
      <c r="FSX82" s="13"/>
      <c r="FSY82" s="13"/>
      <c r="FSZ82" s="13"/>
      <c r="FTA82" s="13"/>
      <c r="FTB82" s="13"/>
      <c r="FTC82" s="13"/>
      <c r="FTD82" s="13"/>
      <c r="FTE82" s="13"/>
      <c r="FTF82" s="13"/>
      <c r="FTG82" s="13"/>
      <c r="FTH82" s="13"/>
      <c r="FTI82" s="13"/>
      <c r="FTJ82" s="13"/>
      <c r="FTK82" s="13"/>
      <c r="FTL82" s="13"/>
      <c r="FTM82" s="13"/>
      <c r="FTN82" s="13"/>
      <c r="FTO82" s="13"/>
      <c r="FTP82" s="13"/>
      <c r="FTQ82" s="13"/>
      <c r="FTR82" s="13"/>
      <c r="FTS82" s="13"/>
      <c r="FTT82" s="13"/>
      <c r="FTU82" s="13"/>
      <c r="FTV82" s="13"/>
      <c r="FTW82" s="13"/>
      <c r="FTX82" s="13"/>
      <c r="FTY82" s="13"/>
      <c r="FTZ82" s="13"/>
      <c r="FUA82" s="13"/>
      <c r="FUB82" s="13"/>
      <c r="FUC82" s="13"/>
      <c r="FUD82" s="13"/>
      <c r="FUE82" s="13"/>
      <c r="FUF82" s="13"/>
      <c r="FUG82" s="13"/>
      <c r="FUH82" s="13"/>
      <c r="FUI82" s="13"/>
      <c r="FUJ82" s="13"/>
      <c r="FUK82" s="13"/>
      <c r="FUL82" s="13"/>
      <c r="FUM82" s="13"/>
      <c r="FUN82" s="13"/>
      <c r="FUO82" s="13"/>
      <c r="FUP82" s="13"/>
      <c r="FUQ82" s="13"/>
      <c r="FUR82" s="13"/>
      <c r="FUS82" s="13"/>
      <c r="FUT82" s="13"/>
      <c r="FUU82" s="13"/>
      <c r="FUV82" s="13"/>
      <c r="FUW82" s="13"/>
      <c r="FUX82" s="13"/>
      <c r="FUY82" s="13"/>
      <c r="FUZ82" s="13"/>
      <c r="FVA82" s="13"/>
      <c r="FVB82" s="13"/>
      <c r="FVC82" s="13"/>
      <c r="FVD82" s="13"/>
      <c r="FVE82" s="13"/>
      <c r="FVF82" s="13"/>
      <c r="FVG82" s="13"/>
      <c r="FVH82" s="13"/>
      <c r="FVI82" s="13"/>
      <c r="FVJ82" s="13"/>
      <c r="FVK82" s="13"/>
      <c r="FVL82" s="13"/>
      <c r="FVM82" s="13"/>
      <c r="FVN82" s="13"/>
      <c r="FVO82" s="13"/>
      <c r="FVP82" s="13"/>
      <c r="FVQ82" s="13"/>
      <c r="FVR82" s="13"/>
      <c r="FVS82" s="13"/>
      <c r="FVT82" s="13"/>
      <c r="FVU82" s="13"/>
      <c r="FVV82" s="13"/>
      <c r="FVW82" s="13"/>
      <c r="FVX82" s="13"/>
      <c r="FVY82" s="13"/>
      <c r="FVZ82" s="13"/>
      <c r="FWA82" s="13"/>
      <c r="FWB82" s="13"/>
      <c r="FWC82" s="13"/>
      <c r="FWD82" s="13"/>
      <c r="FWE82" s="13"/>
      <c r="FWF82" s="13"/>
      <c r="FWG82" s="13"/>
      <c r="FWH82" s="13"/>
      <c r="FWI82" s="13"/>
      <c r="FWJ82" s="13"/>
      <c r="FWK82" s="13"/>
      <c r="FWL82" s="13"/>
      <c r="FWM82" s="13"/>
      <c r="FWN82" s="13"/>
      <c r="FWO82" s="13"/>
      <c r="FWP82" s="13"/>
      <c r="FWQ82" s="13"/>
      <c r="FWR82" s="13"/>
      <c r="FWS82" s="13"/>
      <c r="FWT82" s="13"/>
      <c r="FWU82" s="13"/>
      <c r="FWV82" s="13"/>
      <c r="FWW82" s="13"/>
      <c r="FWX82" s="13"/>
      <c r="FWY82" s="13"/>
      <c r="FWZ82" s="13"/>
      <c r="FXA82" s="13"/>
      <c r="FXB82" s="13"/>
      <c r="FXC82" s="13"/>
      <c r="FXD82" s="13"/>
      <c r="FXE82" s="13"/>
      <c r="FXF82" s="13"/>
      <c r="FXG82" s="13"/>
      <c r="FXH82" s="13"/>
      <c r="FXI82" s="13"/>
      <c r="FXJ82" s="13"/>
      <c r="FXK82" s="13"/>
      <c r="FXL82" s="13"/>
      <c r="FXM82" s="13"/>
      <c r="FXN82" s="13"/>
      <c r="FXO82" s="13"/>
      <c r="FXP82" s="13"/>
      <c r="FXQ82" s="13"/>
      <c r="FXR82" s="13"/>
      <c r="FXS82" s="13"/>
      <c r="FXT82" s="13"/>
      <c r="FXU82" s="13"/>
      <c r="FXV82" s="13"/>
      <c r="FXW82" s="13"/>
      <c r="FXX82" s="13"/>
      <c r="FXY82" s="13"/>
      <c r="FXZ82" s="13"/>
      <c r="FYA82" s="13"/>
      <c r="FYB82" s="13"/>
      <c r="FYC82" s="13"/>
      <c r="FYD82" s="13"/>
      <c r="FYE82" s="13"/>
      <c r="FYF82" s="13"/>
      <c r="FYG82" s="13"/>
      <c r="FYH82" s="13"/>
      <c r="FYI82" s="13"/>
      <c r="FYJ82" s="13"/>
      <c r="FYK82" s="13"/>
      <c r="FYL82" s="13"/>
      <c r="FYM82" s="13"/>
      <c r="FYN82" s="13"/>
      <c r="FYO82" s="13"/>
      <c r="FYP82" s="13"/>
      <c r="FYQ82" s="13"/>
      <c r="FYR82" s="13"/>
      <c r="FYS82" s="13"/>
      <c r="FYT82" s="13"/>
      <c r="FYU82" s="13"/>
      <c r="FYV82" s="13"/>
      <c r="FYW82" s="13"/>
      <c r="FYX82" s="13"/>
      <c r="FYY82" s="13"/>
      <c r="FYZ82" s="13"/>
      <c r="FZA82" s="13"/>
      <c r="FZB82" s="13"/>
      <c r="FZC82" s="13"/>
      <c r="FZD82" s="13"/>
      <c r="FZE82" s="13"/>
      <c r="FZF82" s="13"/>
      <c r="FZG82" s="13"/>
      <c r="FZH82" s="13"/>
      <c r="FZI82" s="13"/>
      <c r="FZJ82" s="13"/>
      <c r="FZK82" s="13"/>
      <c r="FZL82" s="13"/>
      <c r="FZM82" s="13"/>
      <c r="FZN82" s="13"/>
      <c r="FZO82" s="13"/>
      <c r="FZP82" s="13"/>
      <c r="FZQ82" s="13"/>
      <c r="FZR82" s="13"/>
      <c r="FZS82" s="13"/>
      <c r="FZT82" s="13"/>
      <c r="FZU82" s="13"/>
      <c r="FZV82" s="13"/>
      <c r="FZW82" s="13"/>
      <c r="FZX82" s="13"/>
      <c r="FZY82" s="13"/>
      <c r="FZZ82" s="13"/>
      <c r="GAA82" s="13"/>
      <c r="GAB82" s="13"/>
      <c r="GAC82" s="13"/>
      <c r="GAD82" s="13"/>
      <c r="GAE82" s="13"/>
      <c r="GAF82" s="13"/>
      <c r="GAG82" s="13"/>
      <c r="GAH82" s="13"/>
      <c r="GAI82" s="13"/>
      <c r="GAJ82" s="13"/>
      <c r="GAK82" s="13"/>
      <c r="GAL82" s="13"/>
      <c r="GAM82" s="13"/>
      <c r="GAN82" s="13"/>
      <c r="GAO82" s="13"/>
      <c r="GAP82" s="13"/>
      <c r="GAQ82" s="13"/>
      <c r="GAR82" s="13"/>
      <c r="GAS82" s="13"/>
      <c r="GAT82" s="13"/>
      <c r="GAU82" s="13"/>
      <c r="GAV82" s="13"/>
      <c r="GAW82" s="13"/>
      <c r="GAX82" s="13"/>
      <c r="GAY82" s="13"/>
      <c r="GAZ82" s="13"/>
      <c r="GBA82" s="13"/>
      <c r="GBB82" s="13"/>
      <c r="GBC82" s="13"/>
      <c r="GBD82" s="13"/>
      <c r="GBE82" s="13"/>
      <c r="GBF82" s="13"/>
      <c r="GBG82" s="13"/>
      <c r="GBH82" s="13"/>
      <c r="GBI82" s="13"/>
      <c r="GBJ82" s="13"/>
      <c r="GBK82" s="13"/>
      <c r="GBL82" s="13"/>
      <c r="GBM82" s="13"/>
      <c r="GBN82" s="13"/>
      <c r="GBO82" s="13"/>
      <c r="GBP82" s="13"/>
      <c r="GBQ82" s="13"/>
      <c r="GBR82" s="13"/>
      <c r="GBS82" s="13"/>
      <c r="GBT82" s="13"/>
      <c r="GBU82" s="13"/>
      <c r="GBV82" s="13"/>
      <c r="GBW82" s="13"/>
      <c r="GBX82" s="13"/>
      <c r="GBY82" s="13"/>
      <c r="GBZ82" s="13"/>
      <c r="GCA82" s="13"/>
      <c r="GCB82" s="13"/>
      <c r="GCC82" s="13"/>
      <c r="GCD82" s="13"/>
      <c r="GCE82" s="13"/>
      <c r="GCF82" s="13"/>
      <c r="GCG82" s="13"/>
      <c r="GCH82" s="13"/>
      <c r="GCI82" s="13"/>
      <c r="GCJ82" s="13"/>
      <c r="GCK82" s="13"/>
      <c r="GCL82" s="13"/>
      <c r="GCM82" s="13"/>
      <c r="GCN82" s="13"/>
      <c r="GCO82" s="13"/>
      <c r="GCP82" s="13"/>
      <c r="GCQ82" s="13"/>
      <c r="GCR82" s="13"/>
      <c r="GCS82" s="13"/>
      <c r="GCT82" s="13"/>
      <c r="GCU82" s="13"/>
      <c r="GCV82" s="13"/>
      <c r="GCW82" s="13"/>
      <c r="GCX82" s="13"/>
      <c r="GCY82" s="13"/>
      <c r="GCZ82" s="13"/>
      <c r="GDA82" s="13"/>
      <c r="GDB82" s="13"/>
      <c r="GDC82" s="13"/>
      <c r="GDD82" s="13"/>
      <c r="GDE82" s="13"/>
      <c r="GDF82" s="13"/>
      <c r="GDG82" s="13"/>
      <c r="GDH82" s="13"/>
      <c r="GDI82" s="13"/>
      <c r="GDJ82" s="13"/>
      <c r="GDK82" s="13"/>
      <c r="GDL82" s="13"/>
      <c r="GDM82" s="13"/>
      <c r="GDN82" s="13"/>
      <c r="GDO82" s="13"/>
      <c r="GDP82" s="13"/>
      <c r="GDQ82" s="13"/>
      <c r="GDR82" s="13"/>
      <c r="GDS82" s="13"/>
      <c r="GDT82" s="13"/>
      <c r="GDU82" s="13"/>
      <c r="GDV82" s="13"/>
      <c r="GDW82" s="13"/>
      <c r="GDX82" s="13"/>
      <c r="GDY82" s="13"/>
      <c r="GDZ82" s="13"/>
      <c r="GEA82" s="13"/>
      <c r="GEB82" s="13"/>
      <c r="GEC82" s="13"/>
      <c r="GED82" s="13"/>
      <c r="GEE82" s="13"/>
      <c r="GEF82" s="13"/>
      <c r="GEG82" s="13"/>
      <c r="GEH82" s="13"/>
      <c r="GEI82" s="13"/>
      <c r="GEJ82" s="13"/>
      <c r="GEK82" s="13"/>
      <c r="GEL82" s="13"/>
      <c r="GEM82" s="13"/>
      <c r="GEN82" s="13"/>
      <c r="GEO82" s="13"/>
      <c r="GEP82" s="13"/>
      <c r="GEQ82" s="13"/>
      <c r="GER82" s="13"/>
      <c r="GES82" s="13"/>
      <c r="GET82" s="13"/>
      <c r="GEU82" s="13"/>
      <c r="GEV82" s="13"/>
      <c r="GEW82" s="13"/>
      <c r="GEX82" s="13"/>
      <c r="GEY82" s="13"/>
      <c r="GEZ82" s="13"/>
      <c r="GFA82" s="13"/>
      <c r="GFB82" s="13"/>
      <c r="GFC82" s="13"/>
      <c r="GFD82" s="13"/>
      <c r="GFE82" s="13"/>
      <c r="GFF82" s="13"/>
      <c r="GFG82" s="13"/>
      <c r="GFH82" s="13"/>
      <c r="GFI82" s="13"/>
      <c r="GFJ82" s="13"/>
      <c r="GFK82" s="13"/>
      <c r="GFL82" s="13"/>
      <c r="GFM82" s="13"/>
      <c r="GFN82" s="13"/>
      <c r="GFO82" s="13"/>
      <c r="GFP82" s="13"/>
      <c r="GFQ82" s="13"/>
      <c r="GFR82" s="13"/>
      <c r="GFS82" s="13"/>
      <c r="GFT82" s="13"/>
      <c r="GFU82" s="13"/>
      <c r="GFV82" s="13"/>
      <c r="GFW82" s="13"/>
      <c r="GFX82" s="13"/>
      <c r="GFY82" s="13"/>
      <c r="GFZ82" s="13"/>
      <c r="GGA82" s="13"/>
      <c r="GGB82" s="13"/>
      <c r="GGC82" s="13"/>
      <c r="GGD82" s="13"/>
      <c r="GGE82" s="13"/>
      <c r="GGF82" s="13"/>
      <c r="GGG82" s="13"/>
      <c r="GGH82" s="13"/>
      <c r="GGI82" s="13"/>
      <c r="GGJ82" s="13"/>
      <c r="GGK82" s="13"/>
      <c r="GGL82" s="13"/>
      <c r="GGM82" s="13"/>
      <c r="GGN82" s="13"/>
      <c r="GGO82" s="13"/>
      <c r="GGP82" s="13"/>
      <c r="GGQ82" s="13"/>
      <c r="GGR82" s="13"/>
      <c r="GGS82" s="13"/>
      <c r="GGT82" s="13"/>
      <c r="GGU82" s="13"/>
      <c r="GGV82" s="13"/>
      <c r="GGW82" s="13"/>
      <c r="GGX82" s="13"/>
      <c r="GGY82" s="13"/>
      <c r="GGZ82" s="13"/>
      <c r="GHA82" s="13"/>
      <c r="GHB82" s="13"/>
      <c r="GHC82" s="13"/>
      <c r="GHD82" s="13"/>
      <c r="GHE82" s="13"/>
      <c r="GHF82" s="13"/>
      <c r="GHG82" s="13"/>
      <c r="GHH82" s="13"/>
      <c r="GHI82" s="13"/>
      <c r="GHJ82" s="13"/>
      <c r="GHK82" s="13"/>
      <c r="GHL82" s="13"/>
      <c r="GHM82" s="13"/>
      <c r="GHN82" s="13"/>
      <c r="GHO82" s="13"/>
      <c r="GHP82" s="13"/>
      <c r="GHQ82" s="13"/>
      <c r="GHR82" s="13"/>
      <c r="GHS82" s="13"/>
      <c r="GHT82" s="13"/>
      <c r="GHU82" s="13"/>
      <c r="GHV82" s="13"/>
      <c r="GHW82" s="13"/>
      <c r="GHX82" s="13"/>
      <c r="GHY82" s="13"/>
      <c r="GHZ82" s="13"/>
      <c r="GIA82" s="13"/>
      <c r="GIB82" s="13"/>
      <c r="GIC82" s="13"/>
      <c r="GID82" s="13"/>
      <c r="GIE82" s="13"/>
      <c r="GIF82" s="13"/>
      <c r="GIG82" s="13"/>
      <c r="GIH82" s="13"/>
      <c r="GII82" s="13"/>
      <c r="GIJ82" s="13"/>
      <c r="GIK82" s="13"/>
      <c r="GIL82" s="13"/>
      <c r="GIM82" s="13"/>
      <c r="GIN82" s="13"/>
      <c r="GIO82" s="13"/>
      <c r="GIP82" s="13"/>
      <c r="GIQ82" s="13"/>
      <c r="GIR82" s="13"/>
      <c r="GIS82" s="13"/>
      <c r="GIT82" s="13"/>
      <c r="GIU82" s="13"/>
      <c r="GIV82" s="13"/>
      <c r="GIW82" s="13"/>
      <c r="GIX82" s="13"/>
      <c r="GIY82" s="13"/>
      <c r="GIZ82" s="13"/>
      <c r="GJA82" s="13"/>
      <c r="GJB82" s="13"/>
      <c r="GJC82" s="13"/>
      <c r="GJD82" s="13"/>
      <c r="GJE82" s="13"/>
      <c r="GJF82" s="13"/>
      <c r="GJG82" s="13"/>
      <c r="GJH82" s="13"/>
      <c r="GJI82" s="13"/>
      <c r="GJJ82" s="13"/>
      <c r="GJK82" s="13"/>
      <c r="GJL82" s="13"/>
      <c r="GJM82" s="13"/>
      <c r="GJN82" s="13"/>
      <c r="GJO82" s="13"/>
      <c r="GJP82" s="13"/>
      <c r="GJQ82" s="13"/>
      <c r="GJR82" s="13"/>
      <c r="GJS82" s="13"/>
      <c r="GJT82" s="13"/>
      <c r="GJU82" s="13"/>
      <c r="GJV82" s="13"/>
      <c r="GJW82" s="13"/>
      <c r="GJX82" s="13"/>
      <c r="GJY82" s="13"/>
      <c r="GJZ82" s="13"/>
      <c r="GKA82" s="13"/>
      <c r="GKB82" s="13"/>
      <c r="GKC82" s="13"/>
      <c r="GKD82" s="13"/>
      <c r="GKE82" s="13"/>
      <c r="GKF82" s="13"/>
      <c r="GKG82" s="13"/>
      <c r="GKH82" s="13"/>
      <c r="GKI82" s="13"/>
      <c r="GKJ82" s="13"/>
      <c r="GKK82" s="13"/>
      <c r="GKL82" s="13"/>
      <c r="GKM82" s="13"/>
      <c r="GKN82" s="13"/>
      <c r="GKO82" s="13"/>
      <c r="GKP82" s="13"/>
      <c r="GKQ82" s="13"/>
      <c r="GKR82" s="13"/>
      <c r="GKS82" s="13"/>
      <c r="GKT82" s="13"/>
      <c r="GKU82" s="13"/>
      <c r="GKV82" s="13"/>
      <c r="GKW82" s="13"/>
      <c r="GKX82" s="13"/>
      <c r="GKY82" s="13"/>
      <c r="GKZ82" s="13"/>
      <c r="GLA82" s="13"/>
      <c r="GLB82" s="13"/>
      <c r="GLC82" s="13"/>
      <c r="GLD82" s="13"/>
      <c r="GLE82" s="13"/>
      <c r="GLF82" s="13"/>
      <c r="GLG82" s="13"/>
      <c r="GLH82" s="13"/>
      <c r="GLI82" s="13"/>
      <c r="GLJ82" s="13"/>
      <c r="GLK82" s="13"/>
      <c r="GLL82" s="13"/>
      <c r="GLM82" s="13"/>
      <c r="GLN82" s="13"/>
      <c r="GLO82" s="13"/>
      <c r="GLP82" s="13"/>
      <c r="GLQ82" s="13"/>
      <c r="GLR82" s="13"/>
      <c r="GLS82" s="13"/>
      <c r="GLT82" s="13"/>
      <c r="GLU82" s="13"/>
      <c r="GLV82" s="13"/>
      <c r="GLW82" s="13"/>
      <c r="GLX82" s="13"/>
      <c r="GLY82" s="13"/>
      <c r="GLZ82" s="13"/>
      <c r="GMA82" s="13"/>
      <c r="GMB82" s="13"/>
      <c r="GMC82" s="13"/>
      <c r="GMD82" s="13"/>
      <c r="GME82" s="13"/>
      <c r="GMF82" s="13"/>
      <c r="GMG82" s="13"/>
      <c r="GMH82" s="13"/>
      <c r="GMI82" s="13"/>
      <c r="GMJ82" s="13"/>
      <c r="GMK82" s="13"/>
      <c r="GML82" s="13"/>
      <c r="GMM82" s="13"/>
      <c r="GMN82" s="13"/>
      <c r="GMO82" s="13"/>
      <c r="GMP82" s="13"/>
      <c r="GMQ82" s="13"/>
      <c r="GMR82" s="13"/>
      <c r="GMS82" s="13"/>
      <c r="GMT82" s="13"/>
      <c r="GMU82" s="13"/>
      <c r="GMV82" s="13"/>
      <c r="GMW82" s="13"/>
      <c r="GMX82" s="13"/>
      <c r="GMY82" s="13"/>
      <c r="GMZ82" s="13"/>
      <c r="GNA82" s="13"/>
      <c r="GNB82" s="13"/>
      <c r="GNC82" s="13"/>
      <c r="GND82" s="13"/>
      <c r="GNE82" s="13"/>
      <c r="GNF82" s="13"/>
      <c r="GNG82" s="13"/>
      <c r="GNH82" s="13"/>
      <c r="GNI82" s="13"/>
      <c r="GNJ82" s="13"/>
      <c r="GNK82" s="13"/>
      <c r="GNL82" s="13"/>
      <c r="GNM82" s="13"/>
      <c r="GNN82" s="13"/>
      <c r="GNO82" s="13"/>
      <c r="GNP82" s="13"/>
      <c r="GNQ82" s="13"/>
      <c r="GNR82" s="13"/>
      <c r="GNS82" s="13"/>
      <c r="GNT82" s="13"/>
      <c r="GNU82" s="13"/>
      <c r="GNV82" s="13"/>
      <c r="GNW82" s="13"/>
      <c r="GNX82" s="13"/>
      <c r="GNY82" s="13"/>
      <c r="GNZ82" s="13"/>
      <c r="GOA82" s="13"/>
      <c r="GOB82" s="13"/>
      <c r="GOC82" s="13"/>
      <c r="GOD82" s="13"/>
      <c r="GOE82" s="13"/>
      <c r="GOF82" s="13"/>
      <c r="GOG82" s="13"/>
      <c r="GOH82" s="13"/>
      <c r="GOI82" s="13"/>
      <c r="GOJ82" s="13"/>
      <c r="GOK82" s="13"/>
      <c r="GOL82" s="13"/>
      <c r="GOM82" s="13"/>
      <c r="GON82" s="13"/>
      <c r="GOO82" s="13"/>
      <c r="GOP82" s="13"/>
      <c r="GOQ82" s="13"/>
      <c r="GOR82" s="13"/>
      <c r="GOS82" s="13"/>
      <c r="GOT82" s="13"/>
      <c r="GOU82" s="13"/>
      <c r="GOV82" s="13"/>
      <c r="GOW82" s="13"/>
      <c r="GOX82" s="13"/>
      <c r="GOY82" s="13"/>
      <c r="GOZ82" s="13"/>
      <c r="GPA82" s="13"/>
      <c r="GPB82" s="13"/>
      <c r="GPC82" s="13"/>
      <c r="GPD82" s="13"/>
      <c r="GPE82" s="13"/>
      <c r="GPF82" s="13"/>
      <c r="GPG82" s="13"/>
      <c r="GPH82" s="13"/>
      <c r="GPI82" s="13"/>
      <c r="GPJ82" s="13"/>
      <c r="GPK82" s="13"/>
      <c r="GPL82" s="13"/>
      <c r="GPM82" s="13"/>
      <c r="GPN82" s="13"/>
      <c r="GPO82" s="13"/>
      <c r="GPP82" s="13"/>
      <c r="GPQ82" s="13"/>
      <c r="GPR82" s="13"/>
      <c r="GPS82" s="13"/>
      <c r="GPT82" s="13"/>
      <c r="GPU82" s="13"/>
      <c r="GPV82" s="13"/>
      <c r="GPW82" s="13"/>
      <c r="GPX82" s="13"/>
      <c r="GPY82" s="13"/>
      <c r="GPZ82" s="13"/>
      <c r="GQA82" s="13"/>
      <c r="GQB82" s="13"/>
      <c r="GQC82" s="13"/>
      <c r="GQD82" s="13"/>
      <c r="GQE82" s="13"/>
      <c r="GQF82" s="13"/>
      <c r="GQG82" s="13"/>
      <c r="GQH82" s="13"/>
      <c r="GQI82" s="13"/>
      <c r="GQJ82" s="13"/>
      <c r="GQK82" s="13"/>
      <c r="GQL82" s="13"/>
      <c r="GQM82" s="13"/>
      <c r="GQN82" s="13"/>
      <c r="GQO82" s="13"/>
      <c r="GQP82" s="13"/>
      <c r="GQQ82" s="13"/>
      <c r="GQR82" s="13"/>
      <c r="GQS82" s="13"/>
      <c r="GQT82" s="13"/>
      <c r="GQU82" s="13"/>
      <c r="GQV82" s="13"/>
      <c r="GQW82" s="13"/>
      <c r="GQX82" s="13"/>
      <c r="GQY82" s="13"/>
      <c r="GQZ82" s="13"/>
      <c r="GRA82" s="13"/>
      <c r="GRB82" s="13"/>
      <c r="GRC82" s="13"/>
      <c r="GRD82" s="13"/>
      <c r="GRE82" s="13"/>
      <c r="GRF82" s="13"/>
      <c r="GRG82" s="13"/>
      <c r="GRH82" s="13"/>
      <c r="GRI82" s="13"/>
      <c r="GRJ82" s="13"/>
      <c r="GRK82" s="13"/>
      <c r="GRL82" s="13"/>
      <c r="GRM82" s="13"/>
      <c r="GRN82" s="13"/>
      <c r="GRO82" s="13"/>
      <c r="GRP82" s="13"/>
      <c r="GRQ82" s="13"/>
      <c r="GRR82" s="13"/>
      <c r="GRS82" s="13"/>
      <c r="GRT82" s="13"/>
      <c r="GRU82" s="13"/>
      <c r="GRV82" s="13"/>
      <c r="GRW82" s="13"/>
      <c r="GRX82" s="13"/>
      <c r="GRY82" s="13"/>
      <c r="GRZ82" s="13"/>
      <c r="GSA82" s="13"/>
      <c r="GSB82" s="13"/>
      <c r="GSC82" s="13"/>
      <c r="GSD82" s="13"/>
      <c r="GSE82" s="13"/>
      <c r="GSF82" s="13"/>
      <c r="GSG82" s="13"/>
      <c r="GSH82" s="13"/>
      <c r="GSI82" s="13"/>
      <c r="GSJ82" s="13"/>
      <c r="GSK82" s="13"/>
      <c r="GSL82" s="13"/>
      <c r="GSM82" s="13"/>
      <c r="GSN82" s="13"/>
      <c r="GSO82" s="13"/>
      <c r="GSP82" s="13"/>
      <c r="GSQ82" s="13"/>
      <c r="GSR82" s="13"/>
      <c r="GSS82" s="13"/>
      <c r="GST82" s="13"/>
      <c r="GSU82" s="13"/>
      <c r="GSV82" s="13"/>
      <c r="GSW82" s="13"/>
      <c r="GSX82" s="13"/>
      <c r="GSY82" s="13"/>
      <c r="GSZ82" s="13"/>
      <c r="GTA82" s="13"/>
      <c r="GTB82" s="13"/>
      <c r="GTC82" s="13"/>
      <c r="GTD82" s="13"/>
      <c r="GTE82" s="13"/>
      <c r="GTF82" s="13"/>
      <c r="GTG82" s="13"/>
      <c r="GTH82" s="13"/>
      <c r="GTI82" s="13"/>
      <c r="GTJ82" s="13"/>
      <c r="GTK82" s="13"/>
      <c r="GTL82" s="13"/>
      <c r="GTM82" s="13"/>
      <c r="GTN82" s="13"/>
      <c r="GTO82" s="13"/>
      <c r="GTP82" s="13"/>
      <c r="GTQ82" s="13"/>
      <c r="GTR82" s="13"/>
      <c r="GTS82" s="13"/>
      <c r="GTT82" s="13"/>
      <c r="GTU82" s="13"/>
      <c r="GTV82" s="13"/>
      <c r="GTW82" s="13"/>
      <c r="GTX82" s="13"/>
      <c r="GTY82" s="13"/>
      <c r="GTZ82" s="13"/>
      <c r="GUA82" s="13"/>
      <c r="GUB82" s="13"/>
      <c r="GUC82" s="13"/>
      <c r="GUD82" s="13"/>
      <c r="GUE82" s="13"/>
      <c r="GUF82" s="13"/>
      <c r="GUG82" s="13"/>
      <c r="GUH82" s="13"/>
      <c r="GUI82" s="13"/>
      <c r="GUJ82" s="13"/>
      <c r="GUK82" s="13"/>
      <c r="GUL82" s="13"/>
      <c r="GUM82" s="13"/>
      <c r="GUN82" s="13"/>
      <c r="GUO82" s="13"/>
      <c r="GUP82" s="13"/>
      <c r="GUQ82" s="13"/>
      <c r="GUR82" s="13"/>
      <c r="GUS82" s="13"/>
      <c r="GUT82" s="13"/>
      <c r="GUU82" s="13"/>
      <c r="GUV82" s="13"/>
      <c r="GUW82" s="13"/>
      <c r="GUX82" s="13"/>
      <c r="GUY82" s="13"/>
      <c r="GUZ82" s="13"/>
      <c r="GVA82" s="13"/>
      <c r="GVB82" s="13"/>
      <c r="GVC82" s="13"/>
      <c r="GVD82" s="13"/>
      <c r="GVE82" s="13"/>
      <c r="GVF82" s="13"/>
      <c r="GVG82" s="13"/>
      <c r="GVH82" s="13"/>
      <c r="GVI82" s="13"/>
      <c r="GVJ82" s="13"/>
      <c r="GVK82" s="13"/>
      <c r="GVL82" s="13"/>
      <c r="GVM82" s="13"/>
      <c r="GVN82" s="13"/>
      <c r="GVO82" s="13"/>
      <c r="GVP82" s="13"/>
      <c r="GVQ82" s="13"/>
      <c r="GVR82" s="13"/>
      <c r="GVS82" s="13"/>
      <c r="GVT82" s="13"/>
      <c r="GVU82" s="13"/>
      <c r="GVV82" s="13"/>
      <c r="GVW82" s="13"/>
      <c r="GVX82" s="13"/>
      <c r="GVY82" s="13"/>
      <c r="GVZ82" s="13"/>
      <c r="GWA82" s="13"/>
      <c r="GWB82" s="13"/>
      <c r="GWC82" s="13"/>
      <c r="GWD82" s="13"/>
      <c r="GWE82" s="13"/>
      <c r="GWF82" s="13"/>
      <c r="GWG82" s="13"/>
      <c r="GWH82" s="13"/>
      <c r="GWI82" s="13"/>
      <c r="GWJ82" s="13"/>
      <c r="GWK82" s="13"/>
      <c r="GWL82" s="13"/>
      <c r="GWM82" s="13"/>
      <c r="GWN82" s="13"/>
      <c r="GWO82" s="13"/>
      <c r="GWP82" s="13"/>
      <c r="GWQ82" s="13"/>
      <c r="GWR82" s="13"/>
      <c r="GWS82" s="13"/>
      <c r="GWT82" s="13"/>
      <c r="GWU82" s="13"/>
      <c r="GWV82" s="13"/>
      <c r="GWW82" s="13"/>
      <c r="GWX82" s="13"/>
      <c r="GWY82" s="13"/>
      <c r="GWZ82" s="13"/>
      <c r="GXA82" s="13"/>
      <c r="GXB82" s="13"/>
      <c r="GXC82" s="13"/>
      <c r="GXD82" s="13"/>
      <c r="GXE82" s="13"/>
      <c r="GXF82" s="13"/>
      <c r="GXG82" s="13"/>
      <c r="GXH82" s="13"/>
      <c r="GXI82" s="13"/>
      <c r="GXJ82" s="13"/>
      <c r="GXK82" s="13"/>
      <c r="GXL82" s="13"/>
      <c r="GXM82" s="13"/>
      <c r="GXN82" s="13"/>
      <c r="GXO82" s="13"/>
      <c r="GXP82" s="13"/>
      <c r="GXQ82" s="13"/>
      <c r="GXR82" s="13"/>
      <c r="GXS82" s="13"/>
      <c r="GXT82" s="13"/>
      <c r="GXU82" s="13"/>
      <c r="GXV82" s="13"/>
      <c r="GXW82" s="13"/>
      <c r="GXX82" s="13"/>
      <c r="GXY82" s="13"/>
      <c r="GXZ82" s="13"/>
      <c r="GYA82" s="13"/>
      <c r="GYB82" s="13"/>
      <c r="GYC82" s="13"/>
      <c r="GYD82" s="13"/>
      <c r="GYE82" s="13"/>
      <c r="GYF82" s="13"/>
      <c r="GYG82" s="13"/>
      <c r="GYH82" s="13"/>
      <c r="GYI82" s="13"/>
      <c r="GYJ82" s="13"/>
      <c r="GYK82" s="13"/>
      <c r="GYL82" s="13"/>
      <c r="GYM82" s="13"/>
      <c r="GYN82" s="13"/>
      <c r="GYO82" s="13"/>
      <c r="GYP82" s="13"/>
      <c r="GYQ82" s="13"/>
      <c r="GYR82" s="13"/>
      <c r="GYS82" s="13"/>
      <c r="GYT82" s="13"/>
      <c r="GYU82" s="13"/>
      <c r="GYV82" s="13"/>
      <c r="GYW82" s="13"/>
      <c r="GYX82" s="13"/>
      <c r="GYY82" s="13"/>
      <c r="GYZ82" s="13"/>
      <c r="GZA82" s="13"/>
      <c r="GZB82" s="13"/>
      <c r="GZC82" s="13"/>
      <c r="GZD82" s="13"/>
      <c r="GZE82" s="13"/>
      <c r="GZF82" s="13"/>
      <c r="GZG82" s="13"/>
      <c r="GZH82" s="13"/>
      <c r="GZI82" s="13"/>
      <c r="GZJ82" s="13"/>
      <c r="GZK82" s="13"/>
      <c r="GZL82" s="13"/>
      <c r="GZM82" s="13"/>
      <c r="GZN82" s="13"/>
      <c r="GZO82" s="13"/>
      <c r="GZP82" s="13"/>
      <c r="GZQ82" s="13"/>
      <c r="GZR82" s="13"/>
      <c r="GZS82" s="13"/>
      <c r="GZT82" s="13"/>
      <c r="GZU82" s="13"/>
      <c r="GZV82" s="13"/>
      <c r="GZW82" s="13"/>
      <c r="GZX82" s="13"/>
      <c r="GZY82" s="13"/>
      <c r="GZZ82" s="13"/>
      <c r="HAA82" s="13"/>
      <c r="HAB82" s="13"/>
      <c r="HAC82" s="13"/>
      <c r="HAD82" s="13"/>
      <c r="HAE82" s="13"/>
      <c r="HAF82" s="13"/>
      <c r="HAG82" s="13"/>
      <c r="HAH82" s="13"/>
      <c r="HAI82" s="13"/>
      <c r="HAJ82" s="13"/>
      <c r="HAK82" s="13"/>
      <c r="HAL82" s="13"/>
      <c r="HAM82" s="13"/>
      <c r="HAN82" s="13"/>
      <c r="HAO82" s="13"/>
      <c r="HAP82" s="13"/>
      <c r="HAQ82" s="13"/>
      <c r="HAR82" s="13"/>
      <c r="HAS82" s="13"/>
      <c r="HAT82" s="13"/>
      <c r="HAU82" s="13"/>
      <c r="HAV82" s="13"/>
      <c r="HAW82" s="13"/>
      <c r="HAX82" s="13"/>
      <c r="HAY82" s="13"/>
      <c r="HAZ82" s="13"/>
      <c r="HBA82" s="13"/>
      <c r="HBB82" s="13"/>
      <c r="HBC82" s="13"/>
      <c r="HBD82" s="13"/>
      <c r="HBE82" s="13"/>
      <c r="HBF82" s="13"/>
      <c r="HBG82" s="13"/>
      <c r="HBH82" s="13"/>
      <c r="HBI82" s="13"/>
      <c r="HBJ82" s="13"/>
      <c r="HBK82" s="13"/>
      <c r="HBL82" s="13"/>
      <c r="HBM82" s="13"/>
      <c r="HBN82" s="13"/>
      <c r="HBO82" s="13"/>
      <c r="HBP82" s="13"/>
      <c r="HBQ82" s="13"/>
      <c r="HBR82" s="13"/>
      <c r="HBS82" s="13"/>
      <c r="HBT82" s="13"/>
      <c r="HBU82" s="13"/>
      <c r="HBV82" s="13"/>
      <c r="HBW82" s="13"/>
      <c r="HBX82" s="13"/>
      <c r="HBY82" s="13"/>
      <c r="HBZ82" s="13"/>
      <c r="HCA82" s="13"/>
      <c r="HCB82" s="13"/>
      <c r="HCC82" s="13"/>
      <c r="HCD82" s="13"/>
      <c r="HCE82" s="13"/>
      <c r="HCF82" s="13"/>
      <c r="HCG82" s="13"/>
      <c r="HCH82" s="13"/>
      <c r="HCI82" s="13"/>
      <c r="HCJ82" s="13"/>
      <c r="HCK82" s="13"/>
      <c r="HCL82" s="13"/>
      <c r="HCM82" s="13"/>
      <c r="HCN82" s="13"/>
      <c r="HCO82" s="13"/>
      <c r="HCP82" s="13"/>
      <c r="HCQ82" s="13"/>
      <c r="HCR82" s="13"/>
      <c r="HCS82" s="13"/>
      <c r="HCT82" s="13"/>
      <c r="HCU82" s="13"/>
      <c r="HCV82" s="13"/>
      <c r="HCW82" s="13"/>
      <c r="HCX82" s="13"/>
      <c r="HCY82" s="13"/>
      <c r="HCZ82" s="13"/>
      <c r="HDA82" s="13"/>
      <c r="HDB82" s="13"/>
      <c r="HDC82" s="13"/>
      <c r="HDD82" s="13"/>
      <c r="HDE82" s="13"/>
      <c r="HDF82" s="13"/>
      <c r="HDG82" s="13"/>
      <c r="HDH82" s="13"/>
      <c r="HDI82" s="13"/>
      <c r="HDJ82" s="13"/>
      <c r="HDK82" s="13"/>
      <c r="HDL82" s="13"/>
      <c r="HDM82" s="13"/>
      <c r="HDN82" s="13"/>
      <c r="HDO82" s="13"/>
      <c r="HDP82" s="13"/>
      <c r="HDQ82" s="13"/>
      <c r="HDR82" s="13"/>
      <c r="HDS82" s="13"/>
      <c r="HDT82" s="13"/>
      <c r="HDU82" s="13"/>
      <c r="HDV82" s="13"/>
      <c r="HDW82" s="13"/>
      <c r="HDX82" s="13"/>
      <c r="HDY82" s="13"/>
      <c r="HDZ82" s="13"/>
      <c r="HEA82" s="13"/>
      <c r="HEB82" s="13"/>
      <c r="HEC82" s="13"/>
      <c r="HED82" s="13"/>
      <c r="HEE82" s="13"/>
      <c r="HEF82" s="13"/>
      <c r="HEG82" s="13"/>
      <c r="HEH82" s="13"/>
      <c r="HEI82" s="13"/>
      <c r="HEJ82" s="13"/>
      <c r="HEK82" s="13"/>
      <c r="HEL82" s="13"/>
      <c r="HEM82" s="13"/>
      <c r="HEN82" s="13"/>
      <c r="HEO82" s="13"/>
      <c r="HEP82" s="13"/>
      <c r="HEQ82" s="13"/>
      <c r="HER82" s="13"/>
      <c r="HES82" s="13"/>
      <c r="HET82" s="13"/>
      <c r="HEU82" s="13"/>
      <c r="HEV82" s="13"/>
      <c r="HEW82" s="13"/>
      <c r="HEX82" s="13"/>
      <c r="HEY82" s="13"/>
      <c r="HEZ82" s="13"/>
      <c r="HFA82" s="13"/>
      <c r="HFB82" s="13"/>
      <c r="HFC82" s="13"/>
      <c r="HFD82" s="13"/>
      <c r="HFE82" s="13"/>
      <c r="HFF82" s="13"/>
      <c r="HFG82" s="13"/>
      <c r="HFH82" s="13"/>
      <c r="HFI82" s="13"/>
      <c r="HFJ82" s="13"/>
      <c r="HFK82" s="13"/>
      <c r="HFL82" s="13"/>
      <c r="HFM82" s="13"/>
      <c r="HFN82" s="13"/>
      <c r="HFO82" s="13"/>
      <c r="HFP82" s="13"/>
      <c r="HFQ82" s="13"/>
      <c r="HFR82" s="13"/>
      <c r="HFS82" s="13"/>
      <c r="HFT82" s="13"/>
      <c r="HFU82" s="13"/>
      <c r="HFV82" s="13"/>
      <c r="HFW82" s="13"/>
      <c r="HFX82" s="13"/>
      <c r="HFY82" s="13"/>
      <c r="HFZ82" s="13"/>
      <c r="HGA82" s="13"/>
      <c r="HGB82" s="13"/>
      <c r="HGC82" s="13"/>
      <c r="HGD82" s="13"/>
      <c r="HGE82" s="13"/>
      <c r="HGF82" s="13"/>
      <c r="HGG82" s="13"/>
      <c r="HGH82" s="13"/>
      <c r="HGI82" s="13"/>
      <c r="HGJ82" s="13"/>
      <c r="HGK82" s="13"/>
      <c r="HGL82" s="13"/>
      <c r="HGM82" s="13"/>
      <c r="HGN82" s="13"/>
      <c r="HGO82" s="13"/>
      <c r="HGP82" s="13"/>
      <c r="HGQ82" s="13"/>
      <c r="HGR82" s="13"/>
      <c r="HGS82" s="13"/>
      <c r="HGT82" s="13"/>
      <c r="HGU82" s="13"/>
      <c r="HGV82" s="13"/>
      <c r="HGW82" s="13"/>
      <c r="HGX82" s="13"/>
      <c r="HGY82" s="13"/>
      <c r="HGZ82" s="13"/>
      <c r="HHA82" s="13"/>
      <c r="HHB82" s="13"/>
      <c r="HHC82" s="13"/>
      <c r="HHD82" s="13"/>
      <c r="HHE82" s="13"/>
      <c r="HHF82" s="13"/>
      <c r="HHG82" s="13"/>
      <c r="HHH82" s="13"/>
      <c r="HHI82" s="13"/>
      <c r="HHJ82" s="13"/>
      <c r="HHK82" s="13"/>
      <c r="HHL82" s="13"/>
      <c r="HHM82" s="13"/>
      <c r="HHN82" s="13"/>
      <c r="HHO82" s="13"/>
      <c r="HHP82" s="13"/>
      <c r="HHQ82" s="13"/>
      <c r="HHR82" s="13"/>
      <c r="HHS82" s="13"/>
      <c r="HHT82" s="13"/>
      <c r="HHU82" s="13"/>
      <c r="HHV82" s="13"/>
      <c r="HHW82" s="13"/>
      <c r="HHX82" s="13"/>
      <c r="HHY82" s="13"/>
      <c r="HHZ82" s="13"/>
      <c r="HIA82" s="13"/>
      <c r="HIB82" s="13"/>
      <c r="HIC82" s="13"/>
      <c r="HID82" s="13"/>
      <c r="HIE82" s="13"/>
      <c r="HIF82" s="13"/>
      <c r="HIG82" s="13"/>
      <c r="HIH82" s="13"/>
      <c r="HII82" s="13"/>
      <c r="HIJ82" s="13"/>
      <c r="HIK82" s="13"/>
      <c r="HIL82" s="13"/>
      <c r="HIM82" s="13"/>
      <c r="HIN82" s="13"/>
      <c r="HIO82" s="13"/>
      <c r="HIP82" s="13"/>
      <c r="HIQ82" s="13"/>
      <c r="HIR82" s="13"/>
      <c r="HIS82" s="13"/>
      <c r="HIT82" s="13"/>
      <c r="HIU82" s="13"/>
      <c r="HIV82" s="13"/>
      <c r="HIW82" s="13"/>
      <c r="HIX82" s="13"/>
      <c r="HIY82" s="13"/>
      <c r="HIZ82" s="13"/>
      <c r="HJA82" s="13"/>
      <c r="HJB82" s="13"/>
      <c r="HJC82" s="13"/>
      <c r="HJD82" s="13"/>
      <c r="HJE82" s="13"/>
      <c r="HJF82" s="13"/>
      <c r="HJG82" s="13"/>
      <c r="HJH82" s="13"/>
      <c r="HJI82" s="13"/>
      <c r="HJJ82" s="13"/>
      <c r="HJK82" s="13"/>
      <c r="HJL82" s="13"/>
      <c r="HJM82" s="13"/>
      <c r="HJN82" s="13"/>
      <c r="HJO82" s="13"/>
      <c r="HJP82" s="13"/>
      <c r="HJQ82" s="13"/>
      <c r="HJR82" s="13"/>
      <c r="HJS82" s="13"/>
      <c r="HJT82" s="13"/>
      <c r="HJU82" s="13"/>
      <c r="HJV82" s="13"/>
      <c r="HJW82" s="13"/>
      <c r="HJX82" s="13"/>
      <c r="HJY82" s="13"/>
      <c r="HJZ82" s="13"/>
      <c r="HKA82" s="13"/>
      <c r="HKB82" s="13"/>
      <c r="HKC82" s="13"/>
      <c r="HKD82" s="13"/>
      <c r="HKE82" s="13"/>
      <c r="HKF82" s="13"/>
      <c r="HKG82" s="13"/>
      <c r="HKH82" s="13"/>
      <c r="HKI82" s="13"/>
      <c r="HKJ82" s="13"/>
      <c r="HKK82" s="13"/>
      <c r="HKL82" s="13"/>
      <c r="HKM82" s="13"/>
      <c r="HKN82" s="13"/>
      <c r="HKO82" s="13"/>
      <c r="HKP82" s="13"/>
      <c r="HKQ82" s="13"/>
      <c r="HKR82" s="13"/>
      <c r="HKS82" s="13"/>
      <c r="HKT82" s="13"/>
      <c r="HKU82" s="13"/>
      <c r="HKV82" s="13"/>
      <c r="HKW82" s="13"/>
      <c r="HKX82" s="13"/>
      <c r="HKY82" s="13"/>
      <c r="HKZ82" s="13"/>
      <c r="HLA82" s="13"/>
      <c r="HLB82" s="13"/>
      <c r="HLC82" s="13"/>
      <c r="HLD82" s="13"/>
      <c r="HLE82" s="13"/>
      <c r="HLF82" s="13"/>
      <c r="HLG82" s="13"/>
      <c r="HLH82" s="13"/>
      <c r="HLI82" s="13"/>
      <c r="HLJ82" s="13"/>
      <c r="HLK82" s="13"/>
      <c r="HLL82" s="13"/>
      <c r="HLM82" s="13"/>
      <c r="HLN82" s="13"/>
      <c r="HLO82" s="13"/>
      <c r="HLP82" s="13"/>
      <c r="HLQ82" s="13"/>
      <c r="HLR82" s="13"/>
      <c r="HLS82" s="13"/>
      <c r="HLT82" s="13"/>
      <c r="HLU82" s="13"/>
      <c r="HLV82" s="13"/>
      <c r="HLW82" s="13"/>
      <c r="HLX82" s="13"/>
      <c r="HLY82" s="13"/>
      <c r="HLZ82" s="13"/>
      <c r="HMA82" s="13"/>
      <c r="HMB82" s="13"/>
      <c r="HMC82" s="13"/>
      <c r="HMD82" s="13"/>
      <c r="HME82" s="13"/>
      <c r="HMF82" s="13"/>
      <c r="HMG82" s="13"/>
      <c r="HMH82" s="13"/>
      <c r="HMI82" s="13"/>
      <c r="HMJ82" s="13"/>
      <c r="HMK82" s="13"/>
      <c r="HML82" s="13"/>
      <c r="HMM82" s="13"/>
      <c r="HMN82" s="13"/>
      <c r="HMO82" s="13"/>
      <c r="HMP82" s="13"/>
      <c r="HMQ82" s="13"/>
      <c r="HMR82" s="13"/>
      <c r="HMS82" s="13"/>
      <c r="HMT82" s="13"/>
      <c r="HMU82" s="13"/>
      <c r="HMV82" s="13"/>
      <c r="HMW82" s="13"/>
      <c r="HMX82" s="13"/>
      <c r="HMY82" s="13"/>
      <c r="HMZ82" s="13"/>
      <c r="HNA82" s="13"/>
      <c r="HNB82" s="13"/>
      <c r="HNC82" s="13"/>
      <c r="HND82" s="13"/>
      <c r="HNE82" s="13"/>
      <c r="HNF82" s="13"/>
      <c r="HNG82" s="13"/>
      <c r="HNH82" s="13"/>
      <c r="HNI82" s="13"/>
      <c r="HNJ82" s="13"/>
      <c r="HNK82" s="13"/>
      <c r="HNL82" s="13"/>
      <c r="HNM82" s="13"/>
      <c r="HNN82" s="13"/>
      <c r="HNO82" s="13"/>
      <c r="HNP82" s="13"/>
      <c r="HNQ82" s="13"/>
      <c r="HNR82" s="13"/>
      <c r="HNS82" s="13"/>
      <c r="HNT82" s="13"/>
      <c r="HNU82" s="13"/>
      <c r="HNV82" s="13"/>
      <c r="HNW82" s="13"/>
      <c r="HNX82" s="13"/>
      <c r="HNY82" s="13"/>
      <c r="HNZ82" s="13"/>
      <c r="HOA82" s="13"/>
      <c r="HOB82" s="13"/>
      <c r="HOC82" s="13"/>
      <c r="HOD82" s="13"/>
      <c r="HOE82" s="13"/>
      <c r="HOF82" s="13"/>
      <c r="HOG82" s="13"/>
      <c r="HOH82" s="13"/>
      <c r="HOI82" s="13"/>
      <c r="HOJ82" s="13"/>
      <c r="HOK82" s="13"/>
      <c r="HOL82" s="13"/>
      <c r="HOM82" s="13"/>
      <c r="HON82" s="13"/>
      <c r="HOO82" s="13"/>
      <c r="HOP82" s="13"/>
      <c r="HOQ82" s="13"/>
      <c r="HOR82" s="13"/>
      <c r="HOS82" s="13"/>
      <c r="HOT82" s="13"/>
      <c r="HOU82" s="13"/>
      <c r="HOV82" s="13"/>
      <c r="HOW82" s="13"/>
      <c r="HOX82" s="13"/>
      <c r="HOY82" s="13"/>
      <c r="HOZ82" s="13"/>
      <c r="HPA82" s="13"/>
      <c r="HPB82" s="13"/>
      <c r="HPC82" s="13"/>
      <c r="HPD82" s="13"/>
      <c r="HPE82" s="13"/>
      <c r="HPF82" s="13"/>
      <c r="HPG82" s="13"/>
      <c r="HPH82" s="13"/>
      <c r="HPI82" s="13"/>
      <c r="HPJ82" s="13"/>
      <c r="HPK82" s="13"/>
      <c r="HPL82" s="13"/>
      <c r="HPM82" s="13"/>
      <c r="HPN82" s="13"/>
      <c r="HPO82" s="13"/>
      <c r="HPP82" s="13"/>
      <c r="HPQ82" s="13"/>
      <c r="HPR82" s="13"/>
      <c r="HPS82" s="13"/>
      <c r="HPT82" s="13"/>
      <c r="HPU82" s="13"/>
      <c r="HPV82" s="13"/>
      <c r="HPW82" s="13"/>
      <c r="HPX82" s="13"/>
      <c r="HPY82" s="13"/>
      <c r="HPZ82" s="13"/>
      <c r="HQA82" s="13"/>
      <c r="HQB82" s="13"/>
      <c r="HQC82" s="13"/>
      <c r="HQD82" s="13"/>
      <c r="HQE82" s="13"/>
      <c r="HQF82" s="13"/>
      <c r="HQG82" s="13"/>
      <c r="HQH82" s="13"/>
      <c r="HQI82" s="13"/>
      <c r="HQJ82" s="13"/>
      <c r="HQK82" s="13"/>
      <c r="HQL82" s="13"/>
      <c r="HQM82" s="13"/>
      <c r="HQN82" s="13"/>
      <c r="HQO82" s="13"/>
      <c r="HQP82" s="13"/>
      <c r="HQQ82" s="13"/>
      <c r="HQR82" s="13"/>
      <c r="HQS82" s="13"/>
      <c r="HQT82" s="13"/>
      <c r="HQU82" s="13"/>
      <c r="HQV82" s="13"/>
      <c r="HQW82" s="13"/>
      <c r="HQX82" s="13"/>
      <c r="HQY82" s="13"/>
      <c r="HQZ82" s="13"/>
      <c r="HRA82" s="13"/>
      <c r="HRB82" s="13"/>
      <c r="HRC82" s="13"/>
      <c r="HRD82" s="13"/>
      <c r="HRE82" s="13"/>
      <c r="HRF82" s="13"/>
      <c r="HRG82" s="13"/>
      <c r="HRH82" s="13"/>
      <c r="HRI82" s="13"/>
      <c r="HRJ82" s="13"/>
      <c r="HRK82" s="13"/>
      <c r="HRL82" s="13"/>
      <c r="HRM82" s="13"/>
      <c r="HRN82" s="13"/>
      <c r="HRO82" s="13"/>
      <c r="HRP82" s="13"/>
      <c r="HRQ82" s="13"/>
      <c r="HRR82" s="13"/>
      <c r="HRS82" s="13"/>
      <c r="HRT82" s="13"/>
      <c r="HRU82" s="13"/>
      <c r="HRV82" s="13"/>
      <c r="HRW82" s="13"/>
      <c r="HRX82" s="13"/>
      <c r="HRY82" s="13"/>
      <c r="HRZ82" s="13"/>
      <c r="HSA82" s="13"/>
      <c r="HSB82" s="13"/>
      <c r="HSC82" s="13"/>
      <c r="HSD82" s="13"/>
      <c r="HSE82" s="13"/>
      <c r="HSF82" s="13"/>
      <c r="HSG82" s="13"/>
      <c r="HSH82" s="13"/>
      <c r="HSI82" s="13"/>
      <c r="HSJ82" s="13"/>
      <c r="HSK82" s="13"/>
      <c r="HSL82" s="13"/>
      <c r="HSM82" s="13"/>
      <c r="HSN82" s="13"/>
      <c r="HSO82" s="13"/>
      <c r="HSP82" s="13"/>
      <c r="HSQ82" s="13"/>
      <c r="HSR82" s="13"/>
      <c r="HSS82" s="13"/>
      <c r="HST82" s="13"/>
      <c r="HSU82" s="13"/>
      <c r="HSV82" s="13"/>
      <c r="HSW82" s="13"/>
      <c r="HSX82" s="13"/>
      <c r="HSY82" s="13"/>
      <c r="HSZ82" s="13"/>
      <c r="HTA82" s="13"/>
      <c r="HTB82" s="13"/>
      <c r="HTC82" s="13"/>
      <c r="HTD82" s="13"/>
      <c r="HTE82" s="13"/>
      <c r="HTF82" s="13"/>
      <c r="HTG82" s="13"/>
      <c r="HTH82" s="13"/>
      <c r="HTI82" s="13"/>
      <c r="HTJ82" s="13"/>
      <c r="HTK82" s="13"/>
      <c r="HTL82" s="13"/>
      <c r="HTM82" s="13"/>
      <c r="HTN82" s="13"/>
      <c r="HTO82" s="13"/>
      <c r="HTP82" s="13"/>
      <c r="HTQ82" s="13"/>
      <c r="HTR82" s="13"/>
      <c r="HTS82" s="13"/>
      <c r="HTT82" s="13"/>
      <c r="HTU82" s="13"/>
      <c r="HTV82" s="13"/>
      <c r="HTW82" s="13"/>
      <c r="HTX82" s="13"/>
      <c r="HTY82" s="13"/>
      <c r="HTZ82" s="13"/>
      <c r="HUA82" s="13"/>
      <c r="HUB82" s="13"/>
      <c r="HUC82" s="13"/>
      <c r="HUD82" s="13"/>
      <c r="HUE82" s="13"/>
      <c r="HUF82" s="13"/>
      <c r="HUG82" s="13"/>
      <c r="HUH82" s="13"/>
      <c r="HUI82" s="13"/>
      <c r="HUJ82" s="13"/>
      <c r="HUK82" s="13"/>
      <c r="HUL82" s="13"/>
      <c r="HUM82" s="13"/>
      <c r="HUN82" s="13"/>
      <c r="HUO82" s="13"/>
      <c r="HUP82" s="13"/>
      <c r="HUQ82" s="13"/>
      <c r="HUR82" s="13"/>
      <c r="HUS82" s="13"/>
      <c r="HUT82" s="13"/>
      <c r="HUU82" s="13"/>
      <c r="HUV82" s="13"/>
      <c r="HUW82" s="13"/>
      <c r="HUX82" s="13"/>
      <c r="HUY82" s="13"/>
      <c r="HUZ82" s="13"/>
      <c r="HVA82" s="13"/>
      <c r="HVB82" s="13"/>
      <c r="HVC82" s="13"/>
      <c r="HVD82" s="13"/>
      <c r="HVE82" s="13"/>
      <c r="HVF82" s="13"/>
      <c r="HVG82" s="13"/>
      <c r="HVH82" s="13"/>
      <c r="HVI82" s="13"/>
      <c r="HVJ82" s="13"/>
      <c r="HVK82" s="13"/>
      <c r="HVL82" s="13"/>
      <c r="HVM82" s="13"/>
      <c r="HVN82" s="13"/>
      <c r="HVO82" s="13"/>
      <c r="HVP82" s="13"/>
      <c r="HVQ82" s="13"/>
      <c r="HVR82" s="13"/>
      <c r="HVS82" s="13"/>
      <c r="HVT82" s="13"/>
      <c r="HVU82" s="13"/>
      <c r="HVV82" s="13"/>
      <c r="HVW82" s="13"/>
      <c r="HVX82" s="13"/>
      <c r="HVY82" s="13"/>
      <c r="HVZ82" s="13"/>
      <c r="HWA82" s="13"/>
      <c r="HWB82" s="13"/>
      <c r="HWC82" s="13"/>
      <c r="HWD82" s="13"/>
      <c r="HWE82" s="13"/>
      <c r="HWF82" s="13"/>
      <c r="HWG82" s="13"/>
      <c r="HWH82" s="13"/>
      <c r="HWI82" s="13"/>
      <c r="HWJ82" s="13"/>
      <c r="HWK82" s="13"/>
      <c r="HWL82" s="13"/>
      <c r="HWM82" s="13"/>
      <c r="HWN82" s="13"/>
      <c r="HWO82" s="13"/>
      <c r="HWP82" s="13"/>
      <c r="HWQ82" s="13"/>
      <c r="HWR82" s="13"/>
      <c r="HWS82" s="13"/>
      <c r="HWT82" s="13"/>
      <c r="HWU82" s="13"/>
      <c r="HWV82" s="13"/>
      <c r="HWW82" s="13"/>
      <c r="HWX82" s="13"/>
      <c r="HWY82" s="13"/>
      <c r="HWZ82" s="13"/>
      <c r="HXA82" s="13"/>
      <c r="HXB82" s="13"/>
      <c r="HXC82" s="13"/>
      <c r="HXD82" s="13"/>
      <c r="HXE82" s="13"/>
      <c r="HXF82" s="13"/>
      <c r="HXG82" s="13"/>
      <c r="HXH82" s="13"/>
      <c r="HXI82" s="13"/>
      <c r="HXJ82" s="13"/>
      <c r="HXK82" s="13"/>
      <c r="HXL82" s="13"/>
      <c r="HXM82" s="13"/>
      <c r="HXN82" s="13"/>
      <c r="HXO82" s="13"/>
      <c r="HXP82" s="13"/>
      <c r="HXQ82" s="13"/>
      <c r="HXR82" s="13"/>
      <c r="HXS82" s="13"/>
      <c r="HXT82" s="13"/>
      <c r="HXU82" s="13"/>
      <c r="HXV82" s="13"/>
      <c r="HXW82" s="13"/>
      <c r="HXX82" s="13"/>
      <c r="HXY82" s="13"/>
      <c r="HXZ82" s="13"/>
      <c r="HYA82" s="13"/>
      <c r="HYB82" s="13"/>
      <c r="HYC82" s="13"/>
      <c r="HYD82" s="13"/>
      <c r="HYE82" s="13"/>
      <c r="HYF82" s="13"/>
      <c r="HYG82" s="13"/>
      <c r="HYH82" s="13"/>
      <c r="HYI82" s="13"/>
      <c r="HYJ82" s="13"/>
      <c r="HYK82" s="13"/>
      <c r="HYL82" s="13"/>
      <c r="HYM82" s="13"/>
      <c r="HYN82" s="13"/>
      <c r="HYO82" s="13"/>
      <c r="HYP82" s="13"/>
      <c r="HYQ82" s="13"/>
      <c r="HYR82" s="13"/>
      <c r="HYS82" s="13"/>
      <c r="HYT82" s="13"/>
      <c r="HYU82" s="13"/>
      <c r="HYV82" s="13"/>
      <c r="HYW82" s="13"/>
      <c r="HYX82" s="13"/>
      <c r="HYY82" s="13"/>
      <c r="HYZ82" s="13"/>
      <c r="HZA82" s="13"/>
      <c r="HZB82" s="13"/>
      <c r="HZC82" s="13"/>
      <c r="HZD82" s="13"/>
      <c r="HZE82" s="13"/>
      <c r="HZF82" s="13"/>
      <c r="HZG82" s="13"/>
      <c r="HZH82" s="13"/>
      <c r="HZI82" s="13"/>
      <c r="HZJ82" s="13"/>
      <c r="HZK82" s="13"/>
      <c r="HZL82" s="13"/>
      <c r="HZM82" s="13"/>
      <c r="HZN82" s="13"/>
      <c r="HZO82" s="13"/>
      <c r="HZP82" s="13"/>
      <c r="HZQ82" s="13"/>
      <c r="HZR82" s="13"/>
      <c r="HZS82" s="13"/>
      <c r="HZT82" s="13"/>
      <c r="HZU82" s="13"/>
      <c r="HZV82" s="13"/>
      <c r="HZW82" s="13"/>
      <c r="HZX82" s="13"/>
      <c r="HZY82" s="13"/>
      <c r="HZZ82" s="13"/>
      <c r="IAA82" s="13"/>
      <c r="IAB82" s="13"/>
      <c r="IAC82" s="13"/>
      <c r="IAD82" s="13"/>
      <c r="IAE82" s="13"/>
      <c r="IAF82" s="13"/>
      <c r="IAG82" s="13"/>
      <c r="IAH82" s="13"/>
      <c r="IAI82" s="13"/>
      <c r="IAJ82" s="13"/>
      <c r="IAK82" s="13"/>
      <c r="IAL82" s="13"/>
      <c r="IAM82" s="13"/>
      <c r="IAN82" s="13"/>
      <c r="IAO82" s="13"/>
      <c r="IAP82" s="13"/>
      <c r="IAQ82" s="13"/>
      <c r="IAR82" s="13"/>
      <c r="IAS82" s="13"/>
      <c r="IAT82" s="13"/>
      <c r="IAU82" s="13"/>
      <c r="IAV82" s="13"/>
      <c r="IAW82" s="13"/>
      <c r="IAX82" s="13"/>
      <c r="IAY82" s="13"/>
      <c r="IAZ82" s="13"/>
      <c r="IBA82" s="13"/>
      <c r="IBB82" s="13"/>
      <c r="IBC82" s="13"/>
      <c r="IBD82" s="13"/>
      <c r="IBE82" s="13"/>
      <c r="IBF82" s="13"/>
      <c r="IBG82" s="13"/>
      <c r="IBH82" s="13"/>
      <c r="IBI82" s="13"/>
      <c r="IBJ82" s="13"/>
      <c r="IBK82" s="13"/>
      <c r="IBL82" s="13"/>
      <c r="IBM82" s="13"/>
      <c r="IBN82" s="13"/>
      <c r="IBO82" s="13"/>
      <c r="IBP82" s="13"/>
      <c r="IBQ82" s="13"/>
      <c r="IBR82" s="13"/>
      <c r="IBS82" s="13"/>
      <c r="IBT82" s="13"/>
      <c r="IBU82" s="13"/>
      <c r="IBV82" s="13"/>
      <c r="IBW82" s="13"/>
      <c r="IBX82" s="13"/>
      <c r="IBY82" s="13"/>
      <c r="IBZ82" s="13"/>
      <c r="ICA82" s="13"/>
      <c r="ICB82" s="13"/>
      <c r="ICC82" s="13"/>
      <c r="ICD82" s="13"/>
      <c r="ICE82" s="13"/>
      <c r="ICF82" s="13"/>
      <c r="ICG82" s="13"/>
      <c r="ICH82" s="13"/>
      <c r="ICI82" s="13"/>
      <c r="ICJ82" s="13"/>
      <c r="ICK82" s="13"/>
      <c r="ICL82" s="13"/>
      <c r="ICM82" s="13"/>
      <c r="ICN82" s="13"/>
      <c r="ICO82" s="13"/>
      <c r="ICP82" s="13"/>
      <c r="ICQ82" s="13"/>
      <c r="ICR82" s="13"/>
      <c r="ICS82" s="13"/>
      <c r="ICT82" s="13"/>
      <c r="ICU82" s="13"/>
      <c r="ICV82" s="13"/>
      <c r="ICW82" s="13"/>
      <c r="ICX82" s="13"/>
      <c r="ICY82" s="13"/>
      <c r="ICZ82" s="13"/>
      <c r="IDA82" s="13"/>
      <c r="IDB82" s="13"/>
      <c r="IDC82" s="13"/>
      <c r="IDD82" s="13"/>
      <c r="IDE82" s="13"/>
      <c r="IDF82" s="13"/>
      <c r="IDG82" s="13"/>
      <c r="IDH82" s="13"/>
      <c r="IDI82" s="13"/>
      <c r="IDJ82" s="13"/>
      <c r="IDK82" s="13"/>
      <c r="IDL82" s="13"/>
      <c r="IDM82" s="13"/>
      <c r="IDN82" s="13"/>
      <c r="IDO82" s="13"/>
      <c r="IDP82" s="13"/>
      <c r="IDQ82" s="13"/>
      <c r="IDR82" s="13"/>
      <c r="IDS82" s="13"/>
      <c r="IDT82" s="13"/>
      <c r="IDU82" s="13"/>
      <c r="IDV82" s="13"/>
      <c r="IDW82" s="13"/>
      <c r="IDX82" s="13"/>
      <c r="IDY82" s="13"/>
      <c r="IDZ82" s="13"/>
      <c r="IEA82" s="13"/>
      <c r="IEB82" s="13"/>
      <c r="IEC82" s="13"/>
      <c r="IED82" s="13"/>
      <c r="IEE82" s="13"/>
      <c r="IEF82" s="13"/>
      <c r="IEG82" s="13"/>
      <c r="IEH82" s="13"/>
      <c r="IEI82" s="13"/>
      <c r="IEJ82" s="13"/>
      <c r="IEK82" s="13"/>
      <c r="IEL82" s="13"/>
      <c r="IEM82" s="13"/>
      <c r="IEN82" s="13"/>
      <c r="IEO82" s="13"/>
      <c r="IEP82" s="13"/>
      <c r="IEQ82" s="13"/>
      <c r="IER82" s="13"/>
      <c r="IES82" s="13"/>
      <c r="IET82" s="13"/>
      <c r="IEU82" s="13"/>
      <c r="IEV82" s="13"/>
      <c r="IEW82" s="13"/>
      <c r="IEX82" s="13"/>
      <c r="IEY82" s="13"/>
      <c r="IEZ82" s="13"/>
      <c r="IFA82" s="13"/>
      <c r="IFB82" s="13"/>
      <c r="IFC82" s="13"/>
      <c r="IFD82" s="13"/>
      <c r="IFE82" s="13"/>
      <c r="IFF82" s="13"/>
      <c r="IFG82" s="13"/>
      <c r="IFH82" s="13"/>
      <c r="IFI82" s="13"/>
      <c r="IFJ82" s="13"/>
      <c r="IFK82" s="13"/>
      <c r="IFL82" s="13"/>
      <c r="IFM82" s="13"/>
      <c r="IFN82" s="13"/>
      <c r="IFO82" s="13"/>
      <c r="IFP82" s="13"/>
      <c r="IFQ82" s="13"/>
      <c r="IFR82" s="13"/>
      <c r="IFS82" s="13"/>
      <c r="IFT82" s="13"/>
      <c r="IFU82" s="13"/>
      <c r="IFV82" s="13"/>
      <c r="IFW82" s="13"/>
      <c r="IFX82" s="13"/>
      <c r="IFY82" s="13"/>
      <c r="IFZ82" s="13"/>
      <c r="IGA82" s="13"/>
      <c r="IGB82" s="13"/>
      <c r="IGC82" s="13"/>
      <c r="IGD82" s="13"/>
      <c r="IGE82" s="13"/>
      <c r="IGF82" s="13"/>
      <c r="IGG82" s="13"/>
      <c r="IGH82" s="13"/>
      <c r="IGI82" s="13"/>
      <c r="IGJ82" s="13"/>
      <c r="IGK82" s="13"/>
      <c r="IGL82" s="13"/>
      <c r="IGM82" s="13"/>
      <c r="IGN82" s="13"/>
      <c r="IGO82" s="13"/>
      <c r="IGP82" s="13"/>
      <c r="IGQ82" s="13"/>
      <c r="IGR82" s="13"/>
      <c r="IGS82" s="13"/>
      <c r="IGT82" s="13"/>
      <c r="IGU82" s="13"/>
      <c r="IGV82" s="13"/>
      <c r="IGW82" s="13"/>
      <c r="IGX82" s="13"/>
      <c r="IGY82" s="13"/>
      <c r="IGZ82" s="13"/>
      <c r="IHA82" s="13"/>
      <c r="IHB82" s="13"/>
      <c r="IHC82" s="13"/>
      <c r="IHD82" s="13"/>
      <c r="IHE82" s="13"/>
      <c r="IHF82" s="13"/>
      <c r="IHG82" s="13"/>
      <c r="IHH82" s="13"/>
      <c r="IHI82" s="13"/>
      <c r="IHJ82" s="13"/>
      <c r="IHK82" s="13"/>
      <c r="IHL82" s="13"/>
      <c r="IHM82" s="13"/>
      <c r="IHN82" s="13"/>
      <c r="IHO82" s="13"/>
      <c r="IHP82" s="13"/>
      <c r="IHQ82" s="13"/>
      <c r="IHR82" s="13"/>
      <c r="IHS82" s="13"/>
      <c r="IHT82" s="13"/>
      <c r="IHU82" s="13"/>
      <c r="IHV82" s="13"/>
      <c r="IHW82" s="13"/>
      <c r="IHX82" s="13"/>
      <c r="IHY82" s="13"/>
      <c r="IHZ82" s="13"/>
      <c r="IIA82" s="13"/>
      <c r="IIB82" s="13"/>
      <c r="IIC82" s="13"/>
      <c r="IID82" s="13"/>
      <c r="IIE82" s="13"/>
      <c r="IIF82" s="13"/>
      <c r="IIG82" s="13"/>
      <c r="IIH82" s="13"/>
      <c r="III82" s="13"/>
      <c r="IIJ82" s="13"/>
      <c r="IIK82" s="13"/>
      <c r="IIL82" s="13"/>
      <c r="IIM82" s="13"/>
      <c r="IIN82" s="13"/>
      <c r="IIO82" s="13"/>
      <c r="IIP82" s="13"/>
      <c r="IIQ82" s="13"/>
      <c r="IIR82" s="13"/>
      <c r="IIS82" s="13"/>
      <c r="IIT82" s="13"/>
      <c r="IIU82" s="13"/>
      <c r="IIV82" s="13"/>
      <c r="IIW82" s="13"/>
      <c r="IIX82" s="13"/>
      <c r="IIY82" s="13"/>
      <c r="IIZ82" s="13"/>
      <c r="IJA82" s="13"/>
      <c r="IJB82" s="13"/>
      <c r="IJC82" s="13"/>
      <c r="IJD82" s="13"/>
      <c r="IJE82" s="13"/>
      <c r="IJF82" s="13"/>
      <c r="IJG82" s="13"/>
      <c r="IJH82" s="13"/>
      <c r="IJI82" s="13"/>
      <c r="IJJ82" s="13"/>
      <c r="IJK82" s="13"/>
      <c r="IJL82" s="13"/>
      <c r="IJM82" s="13"/>
      <c r="IJN82" s="13"/>
      <c r="IJO82" s="13"/>
      <c r="IJP82" s="13"/>
      <c r="IJQ82" s="13"/>
      <c r="IJR82" s="13"/>
      <c r="IJS82" s="13"/>
      <c r="IJT82" s="13"/>
      <c r="IJU82" s="13"/>
      <c r="IJV82" s="13"/>
      <c r="IJW82" s="13"/>
      <c r="IJX82" s="13"/>
      <c r="IJY82" s="13"/>
      <c r="IJZ82" s="13"/>
      <c r="IKA82" s="13"/>
      <c r="IKB82" s="13"/>
      <c r="IKC82" s="13"/>
      <c r="IKD82" s="13"/>
      <c r="IKE82" s="13"/>
      <c r="IKF82" s="13"/>
      <c r="IKG82" s="13"/>
      <c r="IKH82" s="13"/>
      <c r="IKI82" s="13"/>
      <c r="IKJ82" s="13"/>
      <c r="IKK82" s="13"/>
      <c r="IKL82" s="13"/>
      <c r="IKM82" s="13"/>
      <c r="IKN82" s="13"/>
      <c r="IKO82" s="13"/>
      <c r="IKP82" s="13"/>
      <c r="IKQ82" s="13"/>
      <c r="IKR82" s="13"/>
      <c r="IKS82" s="13"/>
      <c r="IKT82" s="13"/>
      <c r="IKU82" s="13"/>
      <c r="IKV82" s="13"/>
      <c r="IKW82" s="13"/>
      <c r="IKX82" s="13"/>
      <c r="IKY82" s="13"/>
      <c r="IKZ82" s="13"/>
      <c r="ILA82" s="13"/>
      <c r="ILB82" s="13"/>
      <c r="ILC82" s="13"/>
      <c r="ILD82" s="13"/>
      <c r="ILE82" s="13"/>
      <c r="ILF82" s="13"/>
      <c r="ILG82" s="13"/>
      <c r="ILH82" s="13"/>
      <c r="ILI82" s="13"/>
      <c r="ILJ82" s="13"/>
      <c r="ILK82" s="13"/>
      <c r="ILL82" s="13"/>
      <c r="ILM82" s="13"/>
      <c r="ILN82" s="13"/>
      <c r="ILO82" s="13"/>
      <c r="ILP82" s="13"/>
      <c r="ILQ82" s="13"/>
      <c r="ILR82" s="13"/>
      <c r="ILS82" s="13"/>
      <c r="ILT82" s="13"/>
      <c r="ILU82" s="13"/>
      <c r="ILV82" s="13"/>
      <c r="ILW82" s="13"/>
      <c r="ILX82" s="13"/>
      <c r="ILY82" s="13"/>
      <c r="ILZ82" s="13"/>
      <c r="IMA82" s="13"/>
      <c r="IMB82" s="13"/>
      <c r="IMC82" s="13"/>
      <c r="IMD82" s="13"/>
      <c r="IME82" s="13"/>
      <c r="IMF82" s="13"/>
      <c r="IMG82" s="13"/>
      <c r="IMH82" s="13"/>
      <c r="IMI82" s="13"/>
      <c r="IMJ82" s="13"/>
      <c r="IMK82" s="13"/>
      <c r="IML82" s="13"/>
      <c r="IMM82" s="13"/>
      <c r="IMN82" s="13"/>
      <c r="IMO82" s="13"/>
      <c r="IMP82" s="13"/>
      <c r="IMQ82" s="13"/>
      <c r="IMR82" s="13"/>
      <c r="IMS82" s="13"/>
      <c r="IMT82" s="13"/>
      <c r="IMU82" s="13"/>
      <c r="IMV82" s="13"/>
      <c r="IMW82" s="13"/>
      <c r="IMX82" s="13"/>
      <c r="IMY82" s="13"/>
      <c r="IMZ82" s="13"/>
      <c r="INA82" s="13"/>
      <c r="INB82" s="13"/>
      <c r="INC82" s="13"/>
      <c r="IND82" s="13"/>
      <c r="INE82" s="13"/>
      <c r="INF82" s="13"/>
      <c r="ING82" s="13"/>
      <c r="INH82" s="13"/>
      <c r="INI82" s="13"/>
      <c r="INJ82" s="13"/>
      <c r="INK82" s="13"/>
      <c r="INL82" s="13"/>
      <c r="INM82" s="13"/>
      <c r="INN82" s="13"/>
      <c r="INO82" s="13"/>
      <c r="INP82" s="13"/>
      <c r="INQ82" s="13"/>
      <c r="INR82" s="13"/>
      <c r="INS82" s="13"/>
      <c r="INT82" s="13"/>
      <c r="INU82" s="13"/>
      <c r="INV82" s="13"/>
      <c r="INW82" s="13"/>
      <c r="INX82" s="13"/>
      <c r="INY82" s="13"/>
      <c r="INZ82" s="13"/>
      <c r="IOA82" s="13"/>
      <c r="IOB82" s="13"/>
      <c r="IOC82" s="13"/>
      <c r="IOD82" s="13"/>
      <c r="IOE82" s="13"/>
      <c r="IOF82" s="13"/>
      <c r="IOG82" s="13"/>
      <c r="IOH82" s="13"/>
      <c r="IOI82" s="13"/>
      <c r="IOJ82" s="13"/>
      <c r="IOK82" s="13"/>
      <c r="IOL82" s="13"/>
      <c r="IOM82" s="13"/>
      <c r="ION82" s="13"/>
      <c r="IOO82" s="13"/>
      <c r="IOP82" s="13"/>
      <c r="IOQ82" s="13"/>
      <c r="IOR82" s="13"/>
      <c r="IOS82" s="13"/>
      <c r="IOT82" s="13"/>
      <c r="IOU82" s="13"/>
      <c r="IOV82" s="13"/>
      <c r="IOW82" s="13"/>
      <c r="IOX82" s="13"/>
      <c r="IOY82" s="13"/>
      <c r="IOZ82" s="13"/>
      <c r="IPA82" s="13"/>
      <c r="IPB82" s="13"/>
      <c r="IPC82" s="13"/>
      <c r="IPD82" s="13"/>
      <c r="IPE82" s="13"/>
      <c r="IPF82" s="13"/>
      <c r="IPG82" s="13"/>
      <c r="IPH82" s="13"/>
      <c r="IPI82" s="13"/>
      <c r="IPJ82" s="13"/>
      <c r="IPK82" s="13"/>
      <c r="IPL82" s="13"/>
      <c r="IPM82" s="13"/>
      <c r="IPN82" s="13"/>
      <c r="IPO82" s="13"/>
      <c r="IPP82" s="13"/>
      <c r="IPQ82" s="13"/>
      <c r="IPR82" s="13"/>
      <c r="IPS82" s="13"/>
      <c r="IPT82" s="13"/>
      <c r="IPU82" s="13"/>
      <c r="IPV82" s="13"/>
      <c r="IPW82" s="13"/>
      <c r="IPX82" s="13"/>
      <c r="IPY82" s="13"/>
      <c r="IPZ82" s="13"/>
      <c r="IQA82" s="13"/>
      <c r="IQB82" s="13"/>
      <c r="IQC82" s="13"/>
      <c r="IQD82" s="13"/>
      <c r="IQE82" s="13"/>
      <c r="IQF82" s="13"/>
      <c r="IQG82" s="13"/>
      <c r="IQH82" s="13"/>
      <c r="IQI82" s="13"/>
      <c r="IQJ82" s="13"/>
      <c r="IQK82" s="13"/>
      <c r="IQL82" s="13"/>
      <c r="IQM82" s="13"/>
      <c r="IQN82" s="13"/>
      <c r="IQO82" s="13"/>
      <c r="IQP82" s="13"/>
      <c r="IQQ82" s="13"/>
      <c r="IQR82" s="13"/>
      <c r="IQS82" s="13"/>
      <c r="IQT82" s="13"/>
      <c r="IQU82" s="13"/>
      <c r="IQV82" s="13"/>
      <c r="IQW82" s="13"/>
      <c r="IQX82" s="13"/>
      <c r="IQY82" s="13"/>
      <c r="IQZ82" s="13"/>
      <c r="IRA82" s="13"/>
      <c r="IRB82" s="13"/>
      <c r="IRC82" s="13"/>
      <c r="IRD82" s="13"/>
      <c r="IRE82" s="13"/>
      <c r="IRF82" s="13"/>
      <c r="IRG82" s="13"/>
      <c r="IRH82" s="13"/>
      <c r="IRI82" s="13"/>
      <c r="IRJ82" s="13"/>
      <c r="IRK82" s="13"/>
      <c r="IRL82" s="13"/>
      <c r="IRM82" s="13"/>
      <c r="IRN82" s="13"/>
      <c r="IRO82" s="13"/>
      <c r="IRP82" s="13"/>
      <c r="IRQ82" s="13"/>
      <c r="IRR82" s="13"/>
      <c r="IRS82" s="13"/>
      <c r="IRT82" s="13"/>
      <c r="IRU82" s="13"/>
      <c r="IRV82" s="13"/>
      <c r="IRW82" s="13"/>
      <c r="IRX82" s="13"/>
      <c r="IRY82" s="13"/>
      <c r="IRZ82" s="13"/>
      <c r="ISA82" s="13"/>
      <c r="ISB82" s="13"/>
      <c r="ISC82" s="13"/>
      <c r="ISD82" s="13"/>
      <c r="ISE82" s="13"/>
      <c r="ISF82" s="13"/>
      <c r="ISG82" s="13"/>
      <c r="ISH82" s="13"/>
      <c r="ISI82" s="13"/>
      <c r="ISJ82" s="13"/>
      <c r="ISK82" s="13"/>
      <c r="ISL82" s="13"/>
      <c r="ISM82" s="13"/>
      <c r="ISN82" s="13"/>
      <c r="ISO82" s="13"/>
      <c r="ISP82" s="13"/>
      <c r="ISQ82" s="13"/>
      <c r="ISR82" s="13"/>
      <c r="ISS82" s="13"/>
      <c r="IST82" s="13"/>
      <c r="ISU82" s="13"/>
      <c r="ISV82" s="13"/>
      <c r="ISW82" s="13"/>
      <c r="ISX82" s="13"/>
      <c r="ISY82" s="13"/>
      <c r="ISZ82" s="13"/>
      <c r="ITA82" s="13"/>
      <c r="ITB82" s="13"/>
      <c r="ITC82" s="13"/>
      <c r="ITD82" s="13"/>
      <c r="ITE82" s="13"/>
      <c r="ITF82" s="13"/>
      <c r="ITG82" s="13"/>
      <c r="ITH82" s="13"/>
      <c r="ITI82" s="13"/>
      <c r="ITJ82" s="13"/>
      <c r="ITK82" s="13"/>
      <c r="ITL82" s="13"/>
      <c r="ITM82" s="13"/>
      <c r="ITN82" s="13"/>
      <c r="ITO82" s="13"/>
      <c r="ITP82" s="13"/>
      <c r="ITQ82" s="13"/>
      <c r="ITR82" s="13"/>
      <c r="ITS82" s="13"/>
      <c r="ITT82" s="13"/>
      <c r="ITU82" s="13"/>
      <c r="ITV82" s="13"/>
      <c r="ITW82" s="13"/>
      <c r="ITX82" s="13"/>
      <c r="ITY82" s="13"/>
      <c r="ITZ82" s="13"/>
      <c r="IUA82" s="13"/>
      <c r="IUB82" s="13"/>
      <c r="IUC82" s="13"/>
      <c r="IUD82" s="13"/>
      <c r="IUE82" s="13"/>
      <c r="IUF82" s="13"/>
      <c r="IUG82" s="13"/>
      <c r="IUH82" s="13"/>
      <c r="IUI82" s="13"/>
      <c r="IUJ82" s="13"/>
      <c r="IUK82" s="13"/>
      <c r="IUL82" s="13"/>
      <c r="IUM82" s="13"/>
      <c r="IUN82" s="13"/>
      <c r="IUO82" s="13"/>
      <c r="IUP82" s="13"/>
      <c r="IUQ82" s="13"/>
      <c r="IUR82" s="13"/>
      <c r="IUS82" s="13"/>
      <c r="IUT82" s="13"/>
      <c r="IUU82" s="13"/>
      <c r="IUV82" s="13"/>
      <c r="IUW82" s="13"/>
      <c r="IUX82" s="13"/>
      <c r="IUY82" s="13"/>
      <c r="IUZ82" s="13"/>
      <c r="IVA82" s="13"/>
      <c r="IVB82" s="13"/>
      <c r="IVC82" s="13"/>
      <c r="IVD82" s="13"/>
      <c r="IVE82" s="13"/>
      <c r="IVF82" s="13"/>
      <c r="IVG82" s="13"/>
      <c r="IVH82" s="13"/>
      <c r="IVI82" s="13"/>
      <c r="IVJ82" s="13"/>
      <c r="IVK82" s="13"/>
      <c r="IVL82" s="13"/>
      <c r="IVM82" s="13"/>
      <c r="IVN82" s="13"/>
      <c r="IVO82" s="13"/>
      <c r="IVP82" s="13"/>
      <c r="IVQ82" s="13"/>
      <c r="IVR82" s="13"/>
      <c r="IVS82" s="13"/>
      <c r="IVT82" s="13"/>
      <c r="IVU82" s="13"/>
      <c r="IVV82" s="13"/>
      <c r="IVW82" s="13"/>
      <c r="IVX82" s="13"/>
      <c r="IVY82" s="13"/>
      <c r="IVZ82" s="13"/>
      <c r="IWA82" s="13"/>
      <c r="IWB82" s="13"/>
      <c r="IWC82" s="13"/>
      <c r="IWD82" s="13"/>
      <c r="IWE82" s="13"/>
      <c r="IWF82" s="13"/>
      <c r="IWG82" s="13"/>
      <c r="IWH82" s="13"/>
      <c r="IWI82" s="13"/>
      <c r="IWJ82" s="13"/>
      <c r="IWK82" s="13"/>
      <c r="IWL82" s="13"/>
      <c r="IWM82" s="13"/>
      <c r="IWN82" s="13"/>
      <c r="IWO82" s="13"/>
      <c r="IWP82" s="13"/>
      <c r="IWQ82" s="13"/>
      <c r="IWR82" s="13"/>
      <c r="IWS82" s="13"/>
      <c r="IWT82" s="13"/>
      <c r="IWU82" s="13"/>
      <c r="IWV82" s="13"/>
      <c r="IWW82" s="13"/>
      <c r="IWX82" s="13"/>
      <c r="IWY82" s="13"/>
      <c r="IWZ82" s="13"/>
      <c r="IXA82" s="13"/>
      <c r="IXB82" s="13"/>
      <c r="IXC82" s="13"/>
      <c r="IXD82" s="13"/>
      <c r="IXE82" s="13"/>
      <c r="IXF82" s="13"/>
      <c r="IXG82" s="13"/>
      <c r="IXH82" s="13"/>
      <c r="IXI82" s="13"/>
      <c r="IXJ82" s="13"/>
      <c r="IXK82" s="13"/>
      <c r="IXL82" s="13"/>
      <c r="IXM82" s="13"/>
      <c r="IXN82" s="13"/>
      <c r="IXO82" s="13"/>
      <c r="IXP82" s="13"/>
      <c r="IXQ82" s="13"/>
      <c r="IXR82" s="13"/>
      <c r="IXS82" s="13"/>
      <c r="IXT82" s="13"/>
      <c r="IXU82" s="13"/>
      <c r="IXV82" s="13"/>
      <c r="IXW82" s="13"/>
      <c r="IXX82" s="13"/>
      <c r="IXY82" s="13"/>
      <c r="IXZ82" s="13"/>
      <c r="IYA82" s="13"/>
      <c r="IYB82" s="13"/>
      <c r="IYC82" s="13"/>
      <c r="IYD82" s="13"/>
      <c r="IYE82" s="13"/>
      <c r="IYF82" s="13"/>
      <c r="IYG82" s="13"/>
      <c r="IYH82" s="13"/>
      <c r="IYI82" s="13"/>
      <c r="IYJ82" s="13"/>
      <c r="IYK82" s="13"/>
      <c r="IYL82" s="13"/>
      <c r="IYM82" s="13"/>
      <c r="IYN82" s="13"/>
      <c r="IYO82" s="13"/>
      <c r="IYP82" s="13"/>
      <c r="IYQ82" s="13"/>
      <c r="IYR82" s="13"/>
      <c r="IYS82" s="13"/>
      <c r="IYT82" s="13"/>
      <c r="IYU82" s="13"/>
      <c r="IYV82" s="13"/>
      <c r="IYW82" s="13"/>
      <c r="IYX82" s="13"/>
      <c r="IYY82" s="13"/>
      <c r="IYZ82" s="13"/>
      <c r="IZA82" s="13"/>
      <c r="IZB82" s="13"/>
      <c r="IZC82" s="13"/>
      <c r="IZD82" s="13"/>
      <c r="IZE82" s="13"/>
      <c r="IZF82" s="13"/>
      <c r="IZG82" s="13"/>
      <c r="IZH82" s="13"/>
      <c r="IZI82" s="13"/>
      <c r="IZJ82" s="13"/>
      <c r="IZK82" s="13"/>
      <c r="IZL82" s="13"/>
      <c r="IZM82" s="13"/>
      <c r="IZN82" s="13"/>
      <c r="IZO82" s="13"/>
      <c r="IZP82" s="13"/>
      <c r="IZQ82" s="13"/>
      <c r="IZR82" s="13"/>
      <c r="IZS82" s="13"/>
      <c r="IZT82" s="13"/>
      <c r="IZU82" s="13"/>
      <c r="IZV82" s="13"/>
      <c r="IZW82" s="13"/>
      <c r="IZX82" s="13"/>
      <c r="IZY82" s="13"/>
      <c r="IZZ82" s="13"/>
      <c r="JAA82" s="13"/>
      <c r="JAB82" s="13"/>
      <c r="JAC82" s="13"/>
      <c r="JAD82" s="13"/>
      <c r="JAE82" s="13"/>
      <c r="JAF82" s="13"/>
      <c r="JAG82" s="13"/>
      <c r="JAH82" s="13"/>
      <c r="JAI82" s="13"/>
      <c r="JAJ82" s="13"/>
      <c r="JAK82" s="13"/>
      <c r="JAL82" s="13"/>
      <c r="JAM82" s="13"/>
      <c r="JAN82" s="13"/>
      <c r="JAO82" s="13"/>
      <c r="JAP82" s="13"/>
      <c r="JAQ82" s="13"/>
      <c r="JAR82" s="13"/>
      <c r="JAS82" s="13"/>
      <c r="JAT82" s="13"/>
      <c r="JAU82" s="13"/>
      <c r="JAV82" s="13"/>
      <c r="JAW82" s="13"/>
      <c r="JAX82" s="13"/>
      <c r="JAY82" s="13"/>
      <c r="JAZ82" s="13"/>
      <c r="JBA82" s="13"/>
      <c r="JBB82" s="13"/>
      <c r="JBC82" s="13"/>
      <c r="JBD82" s="13"/>
      <c r="JBE82" s="13"/>
      <c r="JBF82" s="13"/>
      <c r="JBG82" s="13"/>
      <c r="JBH82" s="13"/>
      <c r="JBI82" s="13"/>
      <c r="JBJ82" s="13"/>
      <c r="JBK82" s="13"/>
      <c r="JBL82" s="13"/>
      <c r="JBM82" s="13"/>
      <c r="JBN82" s="13"/>
      <c r="JBO82" s="13"/>
      <c r="JBP82" s="13"/>
      <c r="JBQ82" s="13"/>
      <c r="JBR82" s="13"/>
      <c r="JBS82" s="13"/>
      <c r="JBT82" s="13"/>
      <c r="JBU82" s="13"/>
      <c r="JBV82" s="13"/>
      <c r="JBW82" s="13"/>
      <c r="JBX82" s="13"/>
      <c r="JBY82" s="13"/>
      <c r="JBZ82" s="13"/>
      <c r="JCA82" s="13"/>
      <c r="JCB82" s="13"/>
      <c r="JCC82" s="13"/>
      <c r="JCD82" s="13"/>
      <c r="JCE82" s="13"/>
      <c r="JCF82" s="13"/>
      <c r="JCG82" s="13"/>
      <c r="JCH82" s="13"/>
      <c r="JCI82" s="13"/>
      <c r="JCJ82" s="13"/>
      <c r="JCK82" s="13"/>
      <c r="JCL82" s="13"/>
      <c r="JCM82" s="13"/>
      <c r="JCN82" s="13"/>
      <c r="JCO82" s="13"/>
      <c r="JCP82" s="13"/>
      <c r="JCQ82" s="13"/>
      <c r="JCR82" s="13"/>
      <c r="JCS82" s="13"/>
      <c r="JCT82" s="13"/>
      <c r="JCU82" s="13"/>
      <c r="JCV82" s="13"/>
      <c r="JCW82" s="13"/>
      <c r="JCX82" s="13"/>
      <c r="JCY82" s="13"/>
      <c r="JCZ82" s="13"/>
      <c r="JDA82" s="13"/>
      <c r="JDB82" s="13"/>
      <c r="JDC82" s="13"/>
      <c r="JDD82" s="13"/>
      <c r="JDE82" s="13"/>
      <c r="JDF82" s="13"/>
      <c r="JDG82" s="13"/>
      <c r="JDH82" s="13"/>
      <c r="JDI82" s="13"/>
      <c r="JDJ82" s="13"/>
      <c r="JDK82" s="13"/>
      <c r="JDL82" s="13"/>
      <c r="JDM82" s="13"/>
      <c r="JDN82" s="13"/>
      <c r="JDO82" s="13"/>
      <c r="JDP82" s="13"/>
      <c r="JDQ82" s="13"/>
      <c r="JDR82" s="13"/>
      <c r="JDS82" s="13"/>
      <c r="JDT82" s="13"/>
      <c r="JDU82" s="13"/>
      <c r="JDV82" s="13"/>
      <c r="JDW82" s="13"/>
      <c r="JDX82" s="13"/>
      <c r="JDY82" s="13"/>
      <c r="JDZ82" s="13"/>
      <c r="JEA82" s="13"/>
      <c r="JEB82" s="13"/>
      <c r="JEC82" s="13"/>
      <c r="JED82" s="13"/>
      <c r="JEE82" s="13"/>
      <c r="JEF82" s="13"/>
      <c r="JEG82" s="13"/>
      <c r="JEH82" s="13"/>
      <c r="JEI82" s="13"/>
      <c r="JEJ82" s="13"/>
      <c r="JEK82" s="13"/>
      <c r="JEL82" s="13"/>
      <c r="JEM82" s="13"/>
      <c r="JEN82" s="13"/>
      <c r="JEO82" s="13"/>
      <c r="JEP82" s="13"/>
      <c r="JEQ82" s="13"/>
      <c r="JER82" s="13"/>
      <c r="JES82" s="13"/>
      <c r="JET82" s="13"/>
      <c r="JEU82" s="13"/>
      <c r="JEV82" s="13"/>
      <c r="JEW82" s="13"/>
      <c r="JEX82" s="13"/>
      <c r="JEY82" s="13"/>
      <c r="JEZ82" s="13"/>
      <c r="JFA82" s="13"/>
      <c r="JFB82" s="13"/>
      <c r="JFC82" s="13"/>
      <c r="JFD82" s="13"/>
      <c r="JFE82" s="13"/>
      <c r="JFF82" s="13"/>
      <c r="JFG82" s="13"/>
      <c r="JFH82" s="13"/>
      <c r="JFI82" s="13"/>
      <c r="JFJ82" s="13"/>
      <c r="JFK82" s="13"/>
      <c r="JFL82" s="13"/>
      <c r="JFM82" s="13"/>
      <c r="JFN82" s="13"/>
      <c r="JFO82" s="13"/>
      <c r="JFP82" s="13"/>
      <c r="JFQ82" s="13"/>
      <c r="JFR82" s="13"/>
      <c r="JFS82" s="13"/>
      <c r="JFT82" s="13"/>
      <c r="JFU82" s="13"/>
      <c r="JFV82" s="13"/>
      <c r="JFW82" s="13"/>
      <c r="JFX82" s="13"/>
      <c r="JFY82" s="13"/>
      <c r="JFZ82" s="13"/>
      <c r="JGA82" s="13"/>
      <c r="JGB82" s="13"/>
      <c r="JGC82" s="13"/>
      <c r="JGD82" s="13"/>
      <c r="JGE82" s="13"/>
      <c r="JGF82" s="13"/>
      <c r="JGG82" s="13"/>
      <c r="JGH82" s="13"/>
      <c r="JGI82" s="13"/>
      <c r="JGJ82" s="13"/>
      <c r="JGK82" s="13"/>
      <c r="JGL82" s="13"/>
      <c r="JGM82" s="13"/>
      <c r="JGN82" s="13"/>
      <c r="JGO82" s="13"/>
      <c r="JGP82" s="13"/>
      <c r="JGQ82" s="13"/>
      <c r="JGR82" s="13"/>
      <c r="JGS82" s="13"/>
      <c r="JGT82" s="13"/>
      <c r="JGU82" s="13"/>
      <c r="JGV82" s="13"/>
      <c r="JGW82" s="13"/>
      <c r="JGX82" s="13"/>
      <c r="JGY82" s="13"/>
      <c r="JGZ82" s="13"/>
      <c r="JHA82" s="13"/>
      <c r="JHB82" s="13"/>
      <c r="JHC82" s="13"/>
      <c r="JHD82" s="13"/>
      <c r="JHE82" s="13"/>
      <c r="JHF82" s="13"/>
      <c r="JHG82" s="13"/>
      <c r="JHH82" s="13"/>
      <c r="JHI82" s="13"/>
      <c r="JHJ82" s="13"/>
      <c r="JHK82" s="13"/>
      <c r="JHL82" s="13"/>
      <c r="JHM82" s="13"/>
      <c r="JHN82" s="13"/>
      <c r="JHO82" s="13"/>
      <c r="JHP82" s="13"/>
      <c r="JHQ82" s="13"/>
      <c r="JHR82" s="13"/>
      <c r="JHS82" s="13"/>
      <c r="JHT82" s="13"/>
      <c r="JHU82" s="13"/>
      <c r="JHV82" s="13"/>
      <c r="JHW82" s="13"/>
      <c r="JHX82" s="13"/>
      <c r="JHY82" s="13"/>
      <c r="JHZ82" s="13"/>
      <c r="JIA82" s="13"/>
      <c r="JIB82" s="13"/>
      <c r="JIC82" s="13"/>
      <c r="JID82" s="13"/>
      <c r="JIE82" s="13"/>
      <c r="JIF82" s="13"/>
      <c r="JIG82" s="13"/>
      <c r="JIH82" s="13"/>
      <c r="JII82" s="13"/>
      <c r="JIJ82" s="13"/>
      <c r="JIK82" s="13"/>
      <c r="JIL82" s="13"/>
      <c r="JIM82" s="13"/>
      <c r="JIN82" s="13"/>
      <c r="JIO82" s="13"/>
      <c r="JIP82" s="13"/>
      <c r="JIQ82" s="13"/>
      <c r="JIR82" s="13"/>
      <c r="JIS82" s="13"/>
      <c r="JIT82" s="13"/>
      <c r="JIU82" s="13"/>
      <c r="JIV82" s="13"/>
      <c r="JIW82" s="13"/>
      <c r="JIX82" s="13"/>
      <c r="JIY82" s="13"/>
      <c r="JIZ82" s="13"/>
      <c r="JJA82" s="13"/>
      <c r="JJB82" s="13"/>
      <c r="JJC82" s="13"/>
      <c r="JJD82" s="13"/>
      <c r="JJE82" s="13"/>
      <c r="JJF82" s="13"/>
      <c r="JJG82" s="13"/>
      <c r="JJH82" s="13"/>
      <c r="JJI82" s="13"/>
      <c r="JJJ82" s="13"/>
      <c r="JJK82" s="13"/>
      <c r="JJL82" s="13"/>
      <c r="JJM82" s="13"/>
      <c r="JJN82" s="13"/>
      <c r="JJO82" s="13"/>
      <c r="JJP82" s="13"/>
      <c r="JJQ82" s="13"/>
      <c r="JJR82" s="13"/>
      <c r="JJS82" s="13"/>
      <c r="JJT82" s="13"/>
      <c r="JJU82" s="13"/>
      <c r="JJV82" s="13"/>
      <c r="JJW82" s="13"/>
      <c r="JJX82" s="13"/>
      <c r="JJY82" s="13"/>
      <c r="JJZ82" s="13"/>
      <c r="JKA82" s="13"/>
      <c r="JKB82" s="13"/>
      <c r="JKC82" s="13"/>
      <c r="JKD82" s="13"/>
      <c r="JKE82" s="13"/>
      <c r="JKF82" s="13"/>
      <c r="JKG82" s="13"/>
      <c r="JKH82" s="13"/>
      <c r="JKI82" s="13"/>
      <c r="JKJ82" s="13"/>
      <c r="JKK82" s="13"/>
      <c r="JKL82" s="13"/>
      <c r="JKM82" s="13"/>
      <c r="JKN82" s="13"/>
      <c r="JKO82" s="13"/>
      <c r="JKP82" s="13"/>
      <c r="JKQ82" s="13"/>
      <c r="JKR82" s="13"/>
      <c r="JKS82" s="13"/>
      <c r="JKT82" s="13"/>
      <c r="JKU82" s="13"/>
      <c r="JKV82" s="13"/>
      <c r="JKW82" s="13"/>
      <c r="JKX82" s="13"/>
      <c r="JKY82" s="13"/>
      <c r="JKZ82" s="13"/>
      <c r="JLA82" s="13"/>
      <c r="JLB82" s="13"/>
      <c r="JLC82" s="13"/>
      <c r="JLD82" s="13"/>
      <c r="JLE82" s="13"/>
      <c r="JLF82" s="13"/>
      <c r="JLG82" s="13"/>
      <c r="JLH82" s="13"/>
      <c r="JLI82" s="13"/>
      <c r="JLJ82" s="13"/>
      <c r="JLK82" s="13"/>
      <c r="JLL82" s="13"/>
      <c r="JLM82" s="13"/>
      <c r="JLN82" s="13"/>
      <c r="JLO82" s="13"/>
      <c r="JLP82" s="13"/>
      <c r="JLQ82" s="13"/>
      <c r="JLR82" s="13"/>
      <c r="JLS82" s="13"/>
      <c r="JLT82" s="13"/>
      <c r="JLU82" s="13"/>
      <c r="JLV82" s="13"/>
      <c r="JLW82" s="13"/>
      <c r="JLX82" s="13"/>
      <c r="JLY82" s="13"/>
      <c r="JLZ82" s="13"/>
      <c r="JMA82" s="13"/>
      <c r="JMB82" s="13"/>
      <c r="JMC82" s="13"/>
      <c r="JMD82" s="13"/>
      <c r="JME82" s="13"/>
      <c r="JMF82" s="13"/>
      <c r="JMG82" s="13"/>
      <c r="JMH82" s="13"/>
      <c r="JMI82" s="13"/>
      <c r="JMJ82" s="13"/>
      <c r="JMK82" s="13"/>
      <c r="JML82" s="13"/>
      <c r="JMM82" s="13"/>
      <c r="JMN82" s="13"/>
      <c r="JMO82" s="13"/>
      <c r="JMP82" s="13"/>
      <c r="JMQ82" s="13"/>
      <c r="JMR82" s="13"/>
      <c r="JMS82" s="13"/>
      <c r="JMT82" s="13"/>
      <c r="JMU82" s="13"/>
      <c r="JMV82" s="13"/>
      <c r="JMW82" s="13"/>
      <c r="JMX82" s="13"/>
      <c r="JMY82" s="13"/>
      <c r="JMZ82" s="13"/>
      <c r="JNA82" s="13"/>
      <c r="JNB82" s="13"/>
      <c r="JNC82" s="13"/>
      <c r="JND82" s="13"/>
      <c r="JNE82" s="13"/>
      <c r="JNF82" s="13"/>
      <c r="JNG82" s="13"/>
      <c r="JNH82" s="13"/>
      <c r="JNI82" s="13"/>
      <c r="JNJ82" s="13"/>
      <c r="JNK82" s="13"/>
      <c r="JNL82" s="13"/>
      <c r="JNM82" s="13"/>
      <c r="JNN82" s="13"/>
      <c r="JNO82" s="13"/>
      <c r="JNP82" s="13"/>
      <c r="JNQ82" s="13"/>
      <c r="JNR82" s="13"/>
      <c r="JNS82" s="13"/>
      <c r="JNT82" s="13"/>
      <c r="JNU82" s="13"/>
      <c r="JNV82" s="13"/>
      <c r="JNW82" s="13"/>
      <c r="JNX82" s="13"/>
      <c r="JNY82" s="13"/>
      <c r="JNZ82" s="13"/>
      <c r="JOA82" s="13"/>
      <c r="JOB82" s="13"/>
      <c r="JOC82" s="13"/>
      <c r="JOD82" s="13"/>
      <c r="JOE82" s="13"/>
      <c r="JOF82" s="13"/>
      <c r="JOG82" s="13"/>
      <c r="JOH82" s="13"/>
      <c r="JOI82" s="13"/>
      <c r="JOJ82" s="13"/>
      <c r="JOK82" s="13"/>
      <c r="JOL82" s="13"/>
      <c r="JOM82" s="13"/>
      <c r="JON82" s="13"/>
      <c r="JOO82" s="13"/>
      <c r="JOP82" s="13"/>
      <c r="JOQ82" s="13"/>
      <c r="JOR82" s="13"/>
      <c r="JOS82" s="13"/>
      <c r="JOT82" s="13"/>
      <c r="JOU82" s="13"/>
      <c r="JOV82" s="13"/>
      <c r="JOW82" s="13"/>
      <c r="JOX82" s="13"/>
      <c r="JOY82" s="13"/>
      <c r="JOZ82" s="13"/>
      <c r="JPA82" s="13"/>
      <c r="JPB82" s="13"/>
      <c r="JPC82" s="13"/>
      <c r="JPD82" s="13"/>
      <c r="JPE82" s="13"/>
      <c r="JPF82" s="13"/>
      <c r="JPG82" s="13"/>
      <c r="JPH82" s="13"/>
      <c r="JPI82" s="13"/>
      <c r="JPJ82" s="13"/>
      <c r="JPK82" s="13"/>
      <c r="JPL82" s="13"/>
      <c r="JPM82" s="13"/>
      <c r="JPN82" s="13"/>
      <c r="JPO82" s="13"/>
      <c r="JPP82" s="13"/>
      <c r="JPQ82" s="13"/>
      <c r="JPR82" s="13"/>
      <c r="JPS82" s="13"/>
      <c r="JPT82" s="13"/>
      <c r="JPU82" s="13"/>
      <c r="JPV82" s="13"/>
      <c r="JPW82" s="13"/>
      <c r="JPX82" s="13"/>
      <c r="JPY82" s="13"/>
      <c r="JPZ82" s="13"/>
      <c r="JQA82" s="13"/>
      <c r="JQB82" s="13"/>
      <c r="JQC82" s="13"/>
      <c r="JQD82" s="13"/>
      <c r="JQE82" s="13"/>
      <c r="JQF82" s="13"/>
      <c r="JQG82" s="13"/>
      <c r="JQH82" s="13"/>
      <c r="JQI82" s="13"/>
      <c r="JQJ82" s="13"/>
      <c r="JQK82" s="13"/>
      <c r="JQL82" s="13"/>
      <c r="JQM82" s="13"/>
      <c r="JQN82" s="13"/>
      <c r="JQO82" s="13"/>
      <c r="JQP82" s="13"/>
      <c r="JQQ82" s="13"/>
      <c r="JQR82" s="13"/>
      <c r="JQS82" s="13"/>
      <c r="JQT82" s="13"/>
      <c r="JQU82" s="13"/>
      <c r="JQV82" s="13"/>
      <c r="JQW82" s="13"/>
      <c r="JQX82" s="13"/>
      <c r="JQY82" s="13"/>
      <c r="JQZ82" s="13"/>
      <c r="JRA82" s="13"/>
      <c r="JRB82" s="13"/>
      <c r="JRC82" s="13"/>
      <c r="JRD82" s="13"/>
      <c r="JRE82" s="13"/>
      <c r="JRF82" s="13"/>
      <c r="JRG82" s="13"/>
      <c r="JRH82" s="13"/>
      <c r="JRI82" s="13"/>
      <c r="JRJ82" s="13"/>
      <c r="JRK82" s="13"/>
      <c r="JRL82" s="13"/>
      <c r="JRM82" s="13"/>
      <c r="JRN82" s="13"/>
      <c r="JRO82" s="13"/>
      <c r="JRP82" s="13"/>
      <c r="JRQ82" s="13"/>
      <c r="JRR82" s="13"/>
      <c r="JRS82" s="13"/>
      <c r="JRT82" s="13"/>
      <c r="JRU82" s="13"/>
      <c r="JRV82" s="13"/>
      <c r="JRW82" s="13"/>
      <c r="JRX82" s="13"/>
      <c r="JRY82" s="13"/>
      <c r="JRZ82" s="13"/>
      <c r="JSA82" s="13"/>
      <c r="JSB82" s="13"/>
      <c r="JSC82" s="13"/>
      <c r="JSD82" s="13"/>
      <c r="JSE82" s="13"/>
      <c r="JSF82" s="13"/>
      <c r="JSG82" s="13"/>
      <c r="JSH82" s="13"/>
      <c r="JSI82" s="13"/>
      <c r="JSJ82" s="13"/>
      <c r="JSK82" s="13"/>
      <c r="JSL82" s="13"/>
      <c r="JSM82" s="13"/>
      <c r="JSN82" s="13"/>
      <c r="JSO82" s="13"/>
      <c r="JSP82" s="13"/>
      <c r="JSQ82" s="13"/>
      <c r="JSR82" s="13"/>
      <c r="JSS82" s="13"/>
      <c r="JST82" s="13"/>
      <c r="JSU82" s="13"/>
      <c r="JSV82" s="13"/>
      <c r="JSW82" s="13"/>
      <c r="JSX82" s="13"/>
      <c r="JSY82" s="13"/>
      <c r="JSZ82" s="13"/>
      <c r="JTA82" s="13"/>
      <c r="JTB82" s="13"/>
      <c r="JTC82" s="13"/>
      <c r="JTD82" s="13"/>
      <c r="JTE82" s="13"/>
      <c r="JTF82" s="13"/>
      <c r="JTG82" s="13"/>
      <c r="JTH82" s="13"/>
      <c r="JTI82" s="13"/>
      <c r="JTJ82" s="13"/>
      <c r="JTK82" s="13"/>
      <c r="JTL82" s="13"/>
      <c r="JTM82" s="13"/>
      <c r="JTN82" s="13"/>
      <c r="JTO82" s="13"/>
      <c r="JTP82" s="13"/>
      <c r="JTQ82" s="13"/>
      <c r="JTR82" s="13"/>
      <c r="JTS82" s="13"/>
      <c r="JTT82" s="13"/>
      <c r="JTU82" s="13"/>
      <c r="JTV82" s="13"/>
      <c r="JTW82" s="13"/>
      <c r="JTX82" s="13"/>
      <c r="JTY82" s="13"/>
      <c r="JTZ82" s="13"/>
      <c r="JUA82" s="13"/>
      <c r="JUB82" s="13"/>
      <c r="JUC82" s="13"/>
      <c r="JUD82" s="13"/>
      <c r="JUE82" s="13"/>
      <c r="JUF82" s="13"/>
      <c r="JUG82" s="13"/>
      <c r="JUH82" s="13"/>
      <c r="JUI82" s="13"/>
      <c r="JUJ82" s="13"/>
      <c r="JUK82" s="13"/>
      <c r="JUL82" s="13"/>
      <c r="JUM82" s="13"/>
      <c r="JUN82" s="13"/>
      <c r="JUO82" s="13"/>
      <c r="JUP82" s="13"/>
      <c r="JUQ82" s="13"/>
      <c r="JUR82" s="13"/>
      <c r="JUS82" s="13"/>
      <c r="JUT82" s="13"/>
      <c r="JUU82" s="13"/>
      <c r="JUV82" s="13"/>
      <c r="JUW82" s="13"/>
      <c r="JUX82" s="13"/>
      <c r="JUY82" s="13"/>
      <c r="JUZ82" s="13"/>
      <c r="JVA82" s="13"/>
      <c r="JVB82" s="13"/>
      <c r="JVC82" s="13"/>
      <c r="JVD82" s="13"/>
      <c r="JVE82" s="13"/>
      <c r="JVF82" s="13"/>
      <c r="JVG82" s="13"/>
      <c r="JVH82" s="13"/>
      <c r="JVI82" s="13"/>
      <c r="JVJ82" s="13"/>
      <c r="JVK82" s="13"/>
      <c r="JVL82" s="13"/>
      <c r="JVM82" s="13"/>
      <c r="JVN82" s="13"/>
      <c r="JVO82" s="13"/>
      <c r="JVP82" s="13"/>
      <c r="JVQ82" s="13"/>
      <c r="JVR82" s="13"/>
      <c r="JVS82" s="13"/>
      <c r="JVT82" s="13"/>
      <c r="JVU82" s="13"/>
      <c r="JVV82" s="13"/>
      <c r="JVW82" s="13"/>
      <c r="JVX82" s="13"/>
      <c r="JVY82" s="13"/>
      <c r="JVZ82" s="13"/>
      <c r="JWA82" s="13"/>
      <c r="JWB82" s="13"/>
      <c r="JWC82" s="13"/>
      <c r="JWD82" s="13"/>
      <c r="JWE82" s="13"/>
      <c r="JWF82" s="13"/>
      <c r="JWG82" s="13"/>
      <c r="JWH82" s="13"/>
      <c r="JWI82" s="13"/>
      <c r="JWJ82" s="13"/>
      <c r="JWK82" s="13"/>
      <c r="JWL82" s="13"/>
      <c r="JWM82" s="13"/>
      <c r="JWN82" s="13"/>
      <c r="JWO82" s="13"/>
      <c r="JWP82" s="13"/>
      <c r="JWQ82" s="13"/>
      <c r="JWR82" s="13"/>
      <c r="JWS82" s="13"/>
      <c r="JWT82" s="13"/>
      <c r="JWU82" s="13"/>
      <c r="JWV82" s="13"/>
      <c r="JWW82" s="13"/>
      <c r="JWX82" s="13"/>
      <c r="JWY82" s="13"/>
      <c r="JWZ82" s="13"/>
      <c r="JXA82" s="13"/>
      <c r="JXB82" s="13"/>
      <c r="JXC82" s="13"/>
      <c r="JXD82" s="13"/>
      <c r="JXE82" s="13"/>
      <c r="JXF82" s="13"/>
      <c r="JXG82" s="13"/>
      <c r="JXH82" s="13"/>
      <c r="JXI82" s="13"/>
      <c r="JXJ82" s="13"/>
      <c r="JXK82" s="13"/>
      <c r="JXL82" s="13"/>
      <c r="JXM82" s="13"/>
      <c r="JXN82" s="13"/>
      <c r="JXO82" s="13"/>
      <c r="JXP82" s="13"/>
      <c r="JXQ82" s="13"/>
      <c r="JXR82" s="13"/>
      <c r="JXS82" s="13"/>
      <c r="JXT82" s="13"/>
      <c r="JXU82" s="13"/>
      <c r="JXV82" s="13"/>
      <c r="JXW82" s="13"/>
      <c r="JXX82" s="13"/>
      <c r="JXY82" s="13"/>
      <c r="JXZ82" s="13"/>
      <c r="JYA82" s="13"/>
      <c r="JYB82" s="13"/>
      <c r="JYC82" s="13"/>
      <c r="JYD82" s="13"/>
      <c r="JYE82" s="13"/>
      <c r="JYF82" s="13"/>
      <c r="JYG82" s="13"/>
      <c r="JYH82" s="13"/>
      <c r="JYI82" s="13"/>
      <c r="JYJ82" s="13"/>
      <c r="JYK82" s="13"/>
      <c r="JYL82" s="13"/>
      <c r="JYM82" s="13"/>
      <c r="JYN82" s="13"/>
      <c r="JYO82" s="13"/>
      <c r="JYP82" s="13"/>
      <c r="JYQ82" s="13"/>
      <c r="JYR82" s="13"/>
      <c r="JYS82" s="13"/>
      <c r="JYT82" s="13"/>
      <c r="JYU82" s="13"/>
      <c r="JYV82" s="13"/>
      <c r="JYW82" s="13"/>
      <c r="JYX82" s="13"/>
      <c r="JYY82" s="13"/>
      <c r="JYZ82" s="13"/>
      <c r="JZA82" s="13"/>
      <c r="JZB82" s="13"/>
      <c r="JZC82" s="13"/>
      <c r="JZD82" s="13"/>
      <c r="JZE82" s="13"/>
      <c r="JZF82" s="13"/>
      <c r="JZG82" s="13"/>
      <c r="JZH82" s="13"/>
      <c r="JZI82" s="13"/>
      <c r="JZJ82" s="13"/>
      <c r="JZK82" s="13"/>
      <c r="JZL82" s="13"/>
      <c r="JZM82" s="13"/>
      <c r="JZN82" s="13"/>
      <c r="JZO82" s="13"/>
      <c r="JZP82" s="13"/>
      <c r="JZQ82" s="13"/>
      <c r="JZR82" s="13"/>
      <c r="JZS82" s="13"/>
      <c r="JZT82" s="13"/>
      <c r="JZU82" s="13"/>
      <c r="JZV82" s="13"/>
      <c r="JZW82" s="13"/>
      <c r="JZX82" s="13"/>
      <c r="JZY82" s="13"/>
      <c r="JZZ82" s="13"/>
      <c r="KAA82" s="13"/>
      <c r="KAB82" s="13"/>
      <c r="KAC82" s="13"/>
      <c r="KAD82" s="13"/>
      <c r="KAE82" s="13"/>
      <c r="KAF82" s="13"/>
      <c r="KAG82" s="13"/>
      <c r="KAH82" s="13"/>
      <c r="KAI82" s="13"/>
      <c r="KAJ82" s="13"/>
      <c r="KAK82" s="13"/>
      <c r="KAL82" s="13"/>
      <c r="KAM82" s="13"/>
      <c r="KAN82" s="13"/>
      <c r="KAO82" s="13"/>
      <c r="KAP82" s="13"/>
      <c r="KAQ82" s="13"/>
      <c r="KAR82" s="13"/>
      <c r="KAS82" s="13"/>
      <c r="KAT82" s="13"/>
      <c r="KAU82" s="13"/>
      <c r="KAV82" s="13"/>
      <c r="KAW82" s="13"/>
      <c r="KAX82" s="13"/>
      <c r="KAY82" s="13"/>
      <c r="KAZ82" s="13"/>
      <c r="KBA82" s="13"/>
      <c r="KBB82" s="13"/>
      <c r="KBC82" s="13"/>
      <c r="KBD82" s="13"/>
      <c r="KBE82" s="13"/>
      <c r="KBF82" s="13"/>
      <c r="KBG82" s="13"/>
      <c r="KBH82" s="13"/>
      <c r="KBI82" s="13"/>
      <c r="KBJ82" s="13"/>
      <c r="KBK82" s="13"/>
      <c r="KBL82" s="13"/>
      <c r="KBM82" s="13"/>
      <c r="KBN82" s="13"/>
      <c r="KBO82" s="13"/>
      <c r="KBP82" s="13"/>
      <c r="KBQ82" s="13"/>
      <c r="KBR82" s="13"/>
      <c r="KBS82" s="13"/>
      <c r="KBT82" s="13"/>
      <c r="KBU82" s="13"/>
      <c r="KBV82" s="13"/>
      <c r="KBW82" s="13"/>
      <c r="KBX82" s="13"/>
      <c r="KBY82" s="13"/>
      <c r="KBZ82" s="13"/>
      <c r="KCA82" s="13"/>
      <c r="KCB82" s="13"/>
      <c r="KCC82" s="13"/>
      <c r="KCD82" s="13"/>
      <c r="KCE82" s="13"/>
      <c r="KCF82" s="13"/>
      <c r="KCG82" s="13"/>
      <c r="KCH82" s="13"/>
      <c r="KCI82" s="13"/>
      <c r="KCJ82" s="13"/>
      <c r="KCK82" s="13"/>
      <c r="KCL82" s="13"/>
      <c r="KCM82" s="13"/>
      <c r="KCN82" s="13"/>
      <c r="KCO82" s="13"/>
      <c r="KCP82" s="13"/>
      <c r="KCQ82" s="13"/>
      <c r="KCR82" s="13"/>
      <c r="KCS82" s="13"/>
      <c r="KCT82" s="13"/>
      <c r="KCU82" s="13"/>
      <c r="KCV82" s="13"/>
      <c r="KCW82" s="13"/>
      <c r="KCX82" s="13"/>
      <c r="KCY82" s="13"/>
      <c r="KCZ82" s="13"/>
      <c r="KDA82" s="13"/>
      <c r="KDB82" s="13"/>
      <c r="KDC82" s="13"/>
      <c r="KDD82" s="13"/>
      <c r="KDE82" s="13"/>
      <c r="KDF82" s="13"/>
      <c r="KDG82" s="13"/>
      <c r="KDH82" s="13"/>
      <c r="KDI82" s="13"/>
      <c r="KDJ82" s="13"/>
      <c r="KDK82" s="13"/>
      <c r="KDL82" s="13"/>
      <c r="KDM82" s="13"/>
      <c r="KDN82" s="13"/>
      <c r="KDO82" s="13"/>
      <c r="KDP82" s="13"/>
      <c r="KDQ82" s="13"/>
      <c r="KDR82" s="13"/>
      <c r="KDS82" s="13"/>
      <c r="KDT82" s="13"/>
      <c r="KDU82" s="13"/>
      <c r="KDV82" s="13"/>
      <c r="KDW82" s="13"/>
      <c r="KDX82" s="13"/>
      <c r="KDY82" s="13"/>
      <c r="KDZ82" s="13"/>
      <c r="KEA82" s="13"/>
      <c r="KEB82" s="13"/>
      <c r="KEC82" s="13"/>
      <c r="KED82" s="13"/>
      <c r="KEE82" s="13"/>
      <c r="KEF82" s="13"/>
      <c r="KEG82" s="13"/>
      <c r="KEH82" s="13"/>
      <c r="KEI82" s="13"/>
      <c r="KEJ82" s="13"/>
      <c r="KEK82" s="13"/>
      <c r="KEL82" s="13"/>
      <c r="KEM82" s="13"/>
      <c r="KEN82" s="13"/>
      <c r="KEO82" s="13"/>
      <c r="KEP82" s="13"/>
      <c r="KEQ82" s="13"/>
      <c r="KER82" s="13"/>
      <c r="KES82" s="13"/>
      <c r="KET82" s="13"/>
      <c r="KEU82" s="13"/>
      <c r="KEV82" s="13"/>
      <c r="KEW82" s="13"/>
      <c r="KEX82" s="13"/>
      <c r="KEY82" s="13"/>
      <c r="KEZ82" s="13"/>
      <c r="KFA82" s="13"/>
      <c r="KFB82" s="13"/>
      <c r="KFC82" s="13"/>
      <c r="KFD82" s="13"/>
      <c r="KFE82" s="13"/>
      <c r="KFF82" s="13"/>
      <c r="KFG82" s="13"/>
      <c r="KFH82" s="13"/>
      <c r="KFI82" s="13"/>
      <c r="KFJ82" s="13"/>
      <c r="KFK82" s="13"/>
      <c r="KFL82" s="13"/>
      <c r="KFM82" s="13"/>
      <c r="KFN82" s="13"/>
      <c r="KFO82" s="13"/>
      <c r="KFP82" s="13"/>
      <c r="KFQ82" s="13"/>
      <c r="KFR82" s="13"/>
      <c r="KFS82" s="13"/>
      <c r="KFT82" s="13"/>
      <c r="KFU82" s="13"/>
      <c r="KFV82" s="13"/>
      <c r="KFW82" s="13"/>
      <c r="KFX82" s="13"/>
      <c r="KFY82" s="13"/>
      <c r="KFZ82" s="13"/>
      <c r="KGA82" s="13"/>
      <c r="KGB82" s="13"/>
      <c r="KGC82" s="13"/>
      <c r="KGD82" s="13"/>
      <c r="KGE82" s="13"/>
      <c r="KGF82" s="13"/>
      <c r="KGG82" s="13"/>
      <c r="KGH82" s="13"/>
      <c r="KGI82" s="13"/>
      <c r="KGJ82" s="13"/>
      <c r="KGK82" s="13"/>
      <c r="KGL82" s="13"/>
      <c r="KGM82" s="13"/>
      <c r="KGN82" s="13"/>
      <c r="KGO82" s="13"/>
      <c r="KGP82" s="13"/>
      <c r="KGQ82" s="13"/>
      <c r="KGR82" s="13"/>
      <c r="KGS82" s="13"/>
      <c r="KGT82" s="13"/>
      <c r="KGU82" s="13"/>
      <c r="KGV82" s="13"/>
      <c r="KGW82" s="13"/>
      <c r="KGX82" s="13"/>
      <c r="KGY82" s="13"/>
      <c r="KGZ82" s="13"/>
      <c r="KHA82" s="13"/>
      <c r="KHB82" s="13"/>
      <c r="KHC82" s="13"/>
      <c r="KHD82" s="13"/>
      <c r="KHE82" s="13"/>
      <c r="KHF82" s="13"/>
      <c r="KHG82" s="13"/>
      <c r="KHH82" s="13"/>
      <c r="KHI82" s="13"/>
      <c r="KHJ82" s="13"/>
      <c r="KHK82" s="13"/>
      <c r="KHL82" s="13"/>
      <c r="KHM82" s="13"/>
      <c r="KHN82" s="13"/>
      <c r="KHO82" s="13"/>
      <c r="KHP82" s="13"/>
      <c r="KHQ82" s="13"/>
      <c r="KHR82" s="13"/>
      <c r="KHS82" s="13"/>
      <c r="KHT82" s="13"/>
      <c r="KHU82" s="13"/>
      <c r="KHV82" s="13"/>
      <c r="KHW82" s="13"/>
      <c r="KHX82" s="13"/>
      <c r="KHY82" s="13"/>
      <c r="KHZ82" s="13"/>
      <c r="KIA82" s="13"/>
      <c r="KIB82" s="13"/>
      <c r="KIC82" s="13"/>
      <c r="KID82" s="13"/>
      <c r="KIE82" s="13"/>
      <c r="KIF82" s="13"/>
      <c r="KIG82" s="13"/>
      <c r="KIH82" s="13"/>
      <c r="KII82" s="13"/>
      <c r="KIJ82" s="13"/>
      <c r="KIK82" s="13"/>
      <c r="KIL82" s="13"/>
      <c r="KIM82" s="13"/>
      <c r="KIN82" s="13"/>
      <c r="KIO82" s="13"/>
      <c r="KIP82" s="13"/>
      <c r="KIQ82" s="13"/>
      <c r="KIR82" s="13"/>
      <c r="KIS82" s="13"/>
      <c r="KIT82" s="13"/>
      <c r="KIU82" s="13"/>
      <c r="KIV82" s="13"/>
      <c r="KIW82" s="13"/>
      <c r="KIX82" s="13"/>
      <c r="KIY82" s="13"/>
      <c r="KIZ82" s="13"/>
      <c r="KJA82" s="13"/>
      <c r="KJB82" s="13"/>
      <c r="KJC82" s="13"/>
      <c r="KJD82" s="13"/>
      <c r="KJE82" s="13"/>
      <c r="KJF82" s="13"/>
      <c r="KJG82" s="13"/>
      <c r="KJH82" s="13"/>
      <c r="KJI82" s="13"/>
      <c r="KJJ82" s="13"/>
      <c r="KJK82" s="13"/>
      <c r="KJL82" s="13"/>
      <c r="KJM82" s="13"/>
      <c r="KJN82" s="13"/>
      <c r="KJO82" s="13"/>
      <c r="KJP82" s="13"/>
      <c r="KJQ82" s="13"/>
      <c r="KJR82" s="13"/>
      <c r="KJS82" s="13"/>
      <c r="KJT82" s="13"/>
      <c r="KJU82" s="13"/>
      <c r="KJV82" s="13"/>
      <c r="KJW82" s="13"/>
      <c r="KJX82" s="13"/>
      <c r="KJY82" s="13"/>
      <c r="KJZ82" s="13"/>
      <c r="KKA82" s="13"/>
      <c r="KKB82" s="13"/>
      <c r="KKC82" s="13"/>
      <c r="KKD82" s="13"/>
      <c r="KKE82" s="13"/>
      <c r="KKF82" s="13"/>
      <c r="KKG82" s="13"/>
      <c r="KKH82" s="13"/>
      <c r="KKI82" s="13"/>
      <c r="KKJ82" s="13"/>
      <c r="KKK82" s="13"/>
      <c r="KKL82" s="13"/>
      <c r="KKM82" s="13"/>
      <c r="KKN82" s="13"/>
      <c r="KKO82" s="13"/>
      <c r="KKP82" s="13"/>
      <c r="KKQ82" s="13"/>
      <c r="KKR82" s="13"/>
      <c r="KKS82" s="13"/>
      <c r="KKT82" s="13"/>
      <c r="KKU82" s="13"/>
      <c r="KKV82" s="13"/>
      <c r="KKW82" s="13"/>
      <c r="KKX82" s="13"/>
      <c r="KKY82" s="13"/>
      <c r="KKZ82" s="13"/>
      <c r="KLA82" s="13"/>
      <c r="KLB82" s="13"/>
      <c r="KLC82" s="13"/>
      <c r="KLD82" s="13"/>
      <c r="KLE82" s="13"/>
      <c r="KLF82" s="13"/>
      <c r="KLG82" s="13"/>
      <c r="KLH82" s="13"/>
      <c r="KLI82" s="13"/>
      <c r="KLJ82" s="13"/>
      <c r="KLK82" s="13"/>
      <c r="KLL82" s="13"/>
      <c r="KLM82" s="13"/>
      <c r="KLN82" s="13"/>
      <c r="KLO82" s="13"/>
      <c r="KLP82" s="13"/>
      <c r="KLQ82" s="13"/>
      <c r="KLR82" s="13"/>
      <c r="KLS82" s="13"/>
      <c r="KLT82" s="13"/>
      <c r="KLU82" s="13"/>
      <c r="KLV82" s="13"/>
      <c r="KLW82" s="13"/>
      <c r="KLX82" s="13"/>
      <c r="KLY82" s="13"/>
      <c r="KLZ82" s="13"/>
      <c r="KMA82" s="13"/>
      <c r="KMB82" s="13"/>
      <c r="KMC82" s="13"/>
      <c r="KMD82" s="13"/>
      <c r="KME82" s="13"/>
      <c r="KMF82" s="13"/>
      <c r="KMG82" s="13"/>
      <c r="KMH82" s="13"/>
      <c r="KMI82" s="13"/>
      <c r="KMJ82" s="13"/>
      <c r="KMK82" s="13"/>
      <c r="KML82" s="13"/>
      <c r="KMM82" s="13"/>
      <c r="KMN82" s="13"/>
      <c r="KMO82" s="13"/>
      <c r="KMP82" s="13"/>
      <c r="KMQ82" s="13"/>
      <c r="KMR82" s="13"/>
      <c r="KMS82" s="13"/>
      <c r="KMT82" s="13"/>
      <c r="KMU82" s="13"/>
      <c r="KMV82" s="13"/>
      <c r="KMW82" s="13"/>
      <c r="KMX82" s="13"/>
      <c r="KMY82" s="13"/>
      <c r="KMZ82" s="13"/>
      <c r="KNA82" s="13"/>
      <c r="KNB82" s="13"/>
      <c r="KNC82" s="13"/>
      <c r="KND82" s="13"/>
      <c r="KNE82" s="13"/>
      <c r="KNF82" s="13"/>
      <c r="KNG82" s="13"/>
      <c r="KNH82" s="13"/>
      <c r="KNI82" s="13"/>
      <c r="KNJ82" s="13"/>
      <c r="KNK82" s="13"/>
      <c r="KNL82" s="13"/>
      <c r="KNM82" s="13"/>
      <c r="KNN82" s="13"/>
      <c r="KNO82" s="13"/>
      <c r="KNP82" s="13"/>
      <c r="KNQ82" s="13"/>
      <c r="KNR82" s="13"/>
      <c r="KNS82" s="13"/>
      <c r="KNT82" s="13"/>
      <c r="KNU82" s="13"/>
      <c r="KNV82" s="13"/>
      <c r="KNW82" s="13"/>
      <c r="KNX82" s="13"/>
      <c r="KNY82" s="13"/>
      <c r="KNZ82" s="13"/>
      <c r="KOA82" s="13"/>
      <c r="KOB82" s="13"/>
      <c r="KOC82" s="13"/>
      <c r="KOD82" s="13"/>
      <c r="KOE82" s="13"/>
      <c r="KOF82" s="13"/>
      <c r="KOG82" s="13"/>
      <c r="KOH82" s="13"/>
      <c r="KOI82" s="13"/>
      <c r="KOJ82" s="13"/>
      <c r="KOK82" s="13"/>
      <c r="KOL82" s="13"/>
      <c r="KOM82" s="13"/>
      <c r="KON82" s="13"/>
      <c r="KOO82" s="13"/>
      <c r="KOP82" s="13"/>
      <c r="KOQ82" s="13"/>
      <c r="KOR82" s="13"/>
      <c r="KOS82" s="13"/>
      <c r="KOT82" s="13"/>
      <c r="KOU82" s="13"/>
      <c r="KOV82" s="13"/>
      <c r="KOW82" s="13"/>
      <c r="KOX82" s="13"/>
      <c r="KOY82" s="13"/>
      <c r="KOZ82" s="13"/>
      <c r="KPA82" s="13"/>
      <c r="KPB82" s="13"/>
      <c r="KPC82" s="13"/>
      <c r="KPD82" s="13"/>
      <c r="KPE82" s="13"/>
      <c r="KPF82" s="13"/>
      <c r="KPG82" s="13"/>
      <c r="KPH82" s="13"/>
      <c r="KPI82" s="13"/>
      <c r="KPJ82" s="13"/>
      <c r="KPK82" s="13"/>
      <c r="KPL82" s="13"/>
      <c r="KPM82" s="13"/>
      <c r="KPN82" s="13"/>
      <c r="KPO82" s="13"/>
      <c r="KPP82" s="13"/>
      <c r="KPQ82" s="13"/>
      <c r="KPR82" s="13"/>
      <c r="KPS82" s="13"/>
      <c r="KPT82" s="13"/>
      <c r="KPU82" s="13"/>
      <c r="KPV82" s="13"/>
      <c r="KPW82" s="13"/>
      <c r="KPX82" s="13"/>
      <c r="KPY82" s="13"/>
      <c r="KPZ82" s="13"/>
      <c r="KQA82" s="13"/>
      <c r="KQB82" s="13"/>
      <c r="KQC82" s="13"/>
      <c r="KQD82" s="13"/>
      <c r="KQE82" s="13"/>
      <c r="KQF82" s="13"/>
      <c r="KQG82" s="13"/>
      <c r="KQH82" s="13"/>
      <c r="KQI82" s="13"/>
      <c r="KQJ82" s="13"/>
      <c r="KQK82" s="13"/>
      <c r="KQL82" s="13"/>
      <c r="KQM82" s="13"/>
      <c r="KQN82" s="13"/>
      <c r="KQO82" s="13"/>
      <c r="KQP82" s="13"/>
      <c r="KQQ82" s="13"/>
      <c r="KQR82" s="13"/>
      <c r="KQS82" s="13"/>
      <c r="KQT82" s="13"/>
      <c r="KQU82" s="13"/>
      <c r="KQV82" s="13"/>
      <c r="KQW82" s="13"/>
      <c r="KQX82" s="13"/>
      <c r="KQY82" s="13"/>
      <c r="KQZ82" s="13"/>
      <c r="KRA82" s="13"/>
      <c r="KRB82" s="13"/>
      <c r="KRC82" s="13"/>
      <c r="KRD82" s="13"/>
      <c r="KRE82" s="13"/>
      <c r="KRF82" s="13"/>
      <c r="KRG82" s="13"/>
      <c r="KRH82" s="13"/>
      <c r="KRI82" s="13"/>
      <c r="KRJ82" s="13"/>
      <c r="KRK82" s="13"/>
      <c r="KRL82" s="13"/>
      <c r="KRM82" s="13"/>
      <c r="KRN82" s="13"/>
      <c r="KRO82" s="13"/>
      <c r="KRP82" s="13"/>
      <c r="KRQ82" s="13"/>
      <c r="KRR82" s="13"/>
      <c r="KRS82" s="13"/>
      <c r="KRT82" s="13"/>
      <c r="KRU82" s="13"/>
      <c r="KRV82" s="13"/>
      <c r="KRW82" s="13"/>
      <c r="KRX82" s="13"/>
      <c r="KRY82" s="13"/>
      <c r="KRZ82" s="13"/>
      <c r="KSA82" s="13"/>
      <c r="KSB82" s="13"/>
      <c r="KSC82" s="13"/>
      <c r="KSD82" s="13"/>
      <c r="KSE82" s="13"/>
      <c r="KSF82" s="13"/>
      <c r="KSG82" s="13"/>
      <c r="KSH82" s="13"/>
      <c r="KSI82" s="13"/>
      <c r="KSJ82" s="13"/>
      <c r="KSK82" s="13"/>
      <c r="KSL82" s="13"/>
      <c r="KSM82" s="13"/>
      <c r="KSN82" s="13"/>
      <c r="KSO82" s="13"/>
      <c r="KSP82" s="13"/>
      <c r="KSQ82" s="13"/>
      <c r="KSR82" s="13"/>
      <c r="KSS82" s="13"/>
      <c r="KST82" s="13"/>
      <c r="KSU82" s="13"/>
      <c r="KSV82" s="13"/>
      <c r="KSW82" s="13"/>
      <c r="KSX82" s="13"/>
      <c r="KSY82" s="13"/>
      <c r="KSZ82" s="13"/>
      <c r="KTA82" s="13"/>
      <c r="KTB82" s="13"/>
      <c r="KTC82" s="13"/>
      <c r="KTD82" s="13"/>
      <c r="KTE82" s="13"/>
      <c r="KTF82" s="13"/>
      <c r="KTG82" s="13"/>
      <c r="KTH82" s="13"/>
      <c r="KTI82" s="13"/>
      <c r="KTJ82" s="13"/>
      <c r="KTK82" s="13"/>
      <c r="KTL82" s="13"/>
      <c r="KTM82" s="13"/>
      <c r="KTN82" s="13"/>
      <c r="KTO82" s="13"/>
      <c r="KTP82" s="13"/>
      <c r="KTQ82" s="13"/>
      <c r="KTR82" s="13"/>
      <c r="KTS82" s="13"/>
      <c r="KTT82" s="13"/>
      <c r="KTU82" s="13"/>
      <c r="KTV82" s="13"/>
      <c r="KTW82" s="13"/>
      <c r="KTX82" s="13"/>
      <c r="KTY82" s="13"/>
      <c r="KTZ82" s="13"/>
      <c r="KUA82" s="13"/>
      <c r="KUB82" s="13"/>
      <c r="KUC82" s="13"/>
      <c r="KUD82" s="13"/>
      <c r="KUE82" s="13"/>
      <c r="KUF82" s="13"/>
      <c r="KUG82" s="13"/>
      <c r="KUH82" s="13"/>
      <c r="KUI82" s="13"/>
      <c r="KUJ82" s="13"/>
      <c r="KUK82" s="13"/>
      <c r="KUL82" s="13"/>
      <c r="KUM82" s="13"/>
      <c r="KUN82" s="13"/>
      <c r="KUO82" s="13"/>
      <c r="KUP82" s="13"/>
      <c r="KUQ82" s="13"/>
      <c r="KUR82" s="13"/>
      <c r="KUS82" s="13"/>
      <c r="KUT82" s="13"/>
      <c r="KUU82" s="13"/>
      <c r="KUV82" s="13"/>
      <c r="KUW82" s="13"/>
      <c r="KUX82" s="13"/>
      <c r="KUY82" s="13"/>
      <c r="KUZ82" s="13"/>
      <c r="KVA82" s="13"/>
      <c r="KVB82" s="13"/>
      <c r="KVC82" s="13"/>
      <c r="KVD82" s="13"/>
      <c r="KVE82" s="13"/>
      <c r="KVF82" s="13"/>
      <c r="KVG82" s="13"/>
      <c r="KVH82" s="13"/>
      <c r="KVI82" s="13"/>
      <c r="KVJ82" s="13"/>
      <c r="KVK82" s="13"/>
      <c r="KVL82" s="13"/>
      <c r="KVM82" s="13"/>
      <c r="KVN82" s="13"/>
      <c r="KVO82" s="13"/>
      <c r="KVP82" s="13"/>
      <c r="KVQ82" s="13"/>
      <c r="KVR82" s="13"/>
      <c r="KVS82" s="13"/>
      <c r="KVT82" s="13"/>
      <c r="KVU82" s="13"/>
      <c r="KVV82" s="13"/>
      <c r="KVW82" s="13"/>
      <c r="KVX82" s="13"/>
      <c r="KVY82" s="13"/>
      <c r="KVZ82" s="13"/>
      <c r="KWA82" s="13"/>
      <c r="KWB82" s="13"/>
      <c r="KWC82" s="13"/>
      <c r="KWD82" s="13"/>
      <c r="KWE82" s="13"/>
      <c r="KWF82" s="13"/>
      <c r="KWG82" s="13"/>
      <c r="KWH82" s="13"/>
      <c r="KWI82" s="13"/>
      <c r="KWJ82" s="13"/>
      <c r="KWK82" s="13"/>
      <c r="KWL82" s="13"/>
      <c r="KWM82" s="13"/>
      <c r="KWN82" s="13"/>
      <c r="KWO82" s="13"/>
      <c r="KWP82" s="13"/>
      <c r="KWQ82" s="13"/>
      <c r="KWR82" s="13"/>
      <c r="KWS82" s="13"/>
      <c r="KWT82" s="13"/>
      <c r="KWU82" s="13"/>
      <c r="KWV82" s="13"/>
      <c r="KWW82" s="13"/>
      <c r="KWX82" s="13"/>
      <c r="KWY82" s="13"/>
      <c r="KWZ82" s="13"/>
      <c r="KXA82" s="13"/>
      <c r="KXB82" s="13"/>
      <c r="KXC82" s="13"/>
      <c r="KXD82" s="13"/>
      <c r="KXE82" s="13"/>
      <c r="KXF82" s="13"/>
      <c r="KXG82" s="13"/>
      <c r="KXH82" s="13"/>
      <c r="KXI82" s="13"/>
      <c r="KXJ82" s="13"/>
      <c r="KXK82" s="13"/>
      <c r="KXL82" s="13"/>
      <c r="KXM82" s="13"/>
      <c r="KXN82" s="13"/>
      <c r="KXO82" s="13"/>
      <c r="KXP82" s="13"/>
      <c r="KXQ82" s="13"/>
      <c r="KXR82" s="13"/>
      <c r="KXS82" s="13"/>
      <c r="KXT82" s="13"/>
      <c r="KXU82" s="13"/>
      <c r="KXV82" s="13"/>
      <c r="KXW82" s="13"/>
      <c r="KXX82" s="13"/>
      <c r="KXY82" s="13"/>
      <c r="KXZ82" s="13"/>
      <c r="KYA82" s="13"/>
      <c r="KYB82" s="13"/>
      <c r="KYC82" s="13"/>
      <c r="KYD82" s="13"/>
      <c r="KYE82" s="13"/>
      <c r="KYF82" s="13"/>
      <c r="KYG82" s="13"/>
      <c r="KYH82" s="13"/>
      <c r="KYI82" s="13"/>
      <c r="KYJ82" s="13"/>
      <c r="KYK82" s="13"/>
      <c r="KYL82" s="13"/>
      <c r="KYM82" s="13"/>
      <c r="KYN82" s="13"/>
      <c r="KYO82" s="13"/>
      <c r="KYP82" s="13"/>
      <c r="KYQ82" s="13"/>
      <c r="KYR82" s="13"/>
      <c r="KYS82" s="13"/>
      <c r="KYT82" s="13"/>
      <c r="KYU82" s="13"/>
      <c r="KYV82" s="13"/>
      <c r="KYW82" s="13"/>
      <c r="KYX82" s="13"/>
      <c r="KYY82" s="13"/>
      <c r="KYZ82" s="13"/>
      <c r="KZA82" s="13"/>
      <c r="KZB82" s="13"/>
      <c r="KZC82" s="13"/>
      <c r="KZD82" s="13"/>
      <c r="KZE82" s="13"/>
      <c r="KZF82" s="13"/>
      <c r="KZG82" s="13"/>
      <c r="KZH82" s="13"/>
      <c r="KZI82" s="13"/>
      <c r="KZJ82" s="13"/>
      <c r="KZK82" s="13"/>
      <c r="KZL82" s="13"/>
      <c r="KZM82" s="13"/>
      <c r="KZN82" s="13"/>
      <c r="KZO82" s="13"/>
      <c r="KZP82" s="13"/>
      <c r="KZQ82" s="13"/>
      <c r="KZR82" s="13"/>
      <c r="KZS82" s="13"/>
      <c r="KZT82" s="13"/>
      <c r="KZU82" s="13"/>
      <c r="KZV82" s="13"/>
      <c r="KZW82" s="13"/>
      <c r="KZX82" s="13"/>
      <c r="KZY82" s="13"/>
      <c r="KZZ82" s="13"/>
      <c r="LAA82" s="13"/>
      <c r="LAB82" s="13"/>
      <c r="LAC82" s="13"/>
      <c r="LAD82" s="13"/>
      <c r="LAE82" s="13"/>
      <c r="LAF82" s="13"/>
      <c r="LAG82" s="13"/>
      <c r="LAH82" s="13"/>
      <c r="LAI82" s="13"/>
      <c r="LAJ82" s="13"/>
      <c r="LAK82" s="13"/>
      <c r="LAL82" s="13"/>
      <c r="LAM82" s="13"/>
      <c r="LAN82" s="13"/>
      <c r="LAO82" s="13"/>
      <c r="LAP82" s="13"/>
      <c r="LAQ82" s="13"/>
      <c r="LAR82" s="13"/>
      <c r="LAS82" s="13"/>
      <c r="LAT82" s="13"/>
      <c r="LAU82" s="13"/>
      <c r="LAV82" s="13"/>
      <c r="LAW82" s="13"/>
      <c r="LAX82" s="13"/>
      <c r="LAY82" s="13"/>
      <c r="LAZ82" s="13"/>
      <c r="LBA82" s="13"/>
      <c r="LBB82" s="13"/>
      <c r="LBC82" s="13"/>
      <c r="LBD82" s="13"/>
      <c r="LBE82" s="13"/>
      <c r="LBF82" s="13"/>
      <c r="LBG82" s="13"/>
      <c r="LBH82" s="13"/>
      <c r="LBI82" s="13"/>
      <c r="LBJ82" s="13"/>
      <c r="LBK82" s="13"/>
      <c r="LBL82" s="13"/>
      <c r="LBM82" s="13"/>
      <c r="LBN82" s="13"/>
      <c r="LBO82" s="13"/>
      <c r="LBP82" s="13"/>
      <c r="LBQ82" s="13"/>
      <c r="LBR82" s="13"/>
      <c r="LBS82" s="13"/>
      <c r="LBT82" s="13"/>
      <c r="LBU82" s="13"/>
      <c r="LBV82" s="13"/>
      <c r="LBW82" s="13"/>
      <c r="LBX82" s="13"/>
      <c r="LBY82" s="13"/>
      <c r="LBZ82" s="13"/>
      <c r="LCA82" s="13"/>
      <c r="LCB82" s="13"/>
      <c r="LCC82" s="13"/>
      <c r="LCD82" s="13"/>
      <c r="LCE82" s="13"/>
      <c r="LCF82" s="13"/>
      <c r="LCG82" s="13"/>
      <c r="LCH82" s="13"/>
      <c r="LCI82" s="13"/>
      <c r="LCJ82" s="13"/>
      <c r="LCK82" s="13"/>
      <c r="LCL82" s="13"/>
      <c r="LCM82" s="13"/>
      <c r="LCN82" s="13"/>
      <c r="LCO82" s="13"/>
      <c r="LCP82" s="13"/>
      <c r="LCQ82" s="13"/>
      <c r="LCR82" s="13"/>
      <c r="LCS82" s="13"/>
      <c r="LCT82" s="13"/>
      <c r="LCU82" s="13"/>
      <c r="LCV82" s="13"/>
      <c r="LCW82" s="13"/>
      <c r="LCX82" s="13"/>
      <c r="LCY82" s="13"/>
      <c r="LCZ82" s="13"/>
      <c r="LDA82" s="13"/>
      <c r="LDB82" s="13"/>
      <c r="LDC82" s="13"/>
      <c r="LDD82" s="13"/>
      <c r="LDE82" s="13"/>
      <c r="LDF82" s="13"/>
      <c r="LDG82" s="13"/>
      <c r="LDH82" s="13"/>
      <c r="LDI82" s="13"/>
      <c r="LDJ82" s="13"/>
      <c r="LDK82" s="13"/>
      <c r="LDL82" s="13"/>
      <c r="LDM82" s="13"/>
      <c r="LDN82" s="13"/>
      <c r="LDO82" s="13"/>
      <c r="LDP82" s="13"/>
      <c r="LDQ82" s="13"/>
      <c r="LDR82" s="13"/>
      <c r="LDS82" s="13"/>
      <c r="LDT82" s="13"/>
      <c r="LDU82" s="13"/>
      <c r="LDV82" s="13"/>
      <c r="LDW82" s="13"/>
      <c r="LDX82" s="13"/>
      <c r="LDY82" s="13"/>
      <c r="LDZ82" s="13"/>
      <c r="LEA82" s="13"/>
      <c r="LEB82" s="13"/>
      <c r="LEC82" s="13"/>
      <c r="LED82" s="13"/>
      <c r="LEE82" s="13"/>
      <c r="LEF82" s="13"/>
      <c r="LEG82" s="13"/>
      <c r="LEH82" s="13"/>
      <c r="LEI82" s="13"/>
      <c r="LEJ82" s="13"/>
      <c r="LEK82" s="13"/>
      <c r="LEL82" s="13"/>
      <c r="LEM82" s="13"/>
      <c r="LEN82" s="13"/>
      <c r="LEO82" s="13"/>
      <c r="LEP82" s="13"/>
      <c r="LEQ82" s="13"/>
      <c r="LER82" s="13"/>
      <c r="LES82" s="13"/>
      <c r="LET82" s="13"/>
      <c r="LEU82" s="13"/>
      <c r="LEV82" s="13"/>
      <c r="LEW82" s="13"/>
      <c r="LEX82" s="13"/>
      <c r="LEY82" s="13"/>
      <c r="LEZ82" s="13"/>
      <c r="LFA82" s="13"/>
      <c r="LFB82" s="13"/>
      <c r="LFC82" s="13"/>
      <c r="LFD82" s="13"/>
      <c r="LFE82" s="13"/>
      <c r="LFF82" s="13"/>
      <c r="LFG82" s="13"/>
      <c r="LFH82" s="13"/>
      <c r="LFI82" s="13"/>
      <c r="LFJ82" s="13"/>
      <c r="LFK82" s="13"/>
      <c r="LFL82" s="13"/>
      <c r="LFM82" s="13"/>
      <c r="LFN82" s="13"/>
      <c r="LFO82" s="13"/>
      <c r="LFP82" s="13"/>
      <c r="LFQ82" s="13"/>
      <c r="LFR82" s="13"/>
      <c r="LFS82" s="13"/>
      <c r="LFT82" s="13"/>
      <c r="LFU82" s="13"/>
      <c r="LFV82" s="13"/>
      <c r="LFW82" s="13"/>
      <c r="LFX82" s="13"/>
      <c r="LFY82" s="13"/>
      <c r="LFZ82" s="13"/>
      <c r="LGA82" s="13"/>
      <c r="LGB82" s="13"/>
      <c r="LGC82" s="13"/>
      <c r="LGD82" s="13"/>
      <c r="LGE82" s="13"/>
      <c r="LGF82" s="13"/>
      <c r="LGG82" s="13"/>
      <c r="LGH82" s="13"/>
      <c r="LGI82" s="13"/>
      <c r="LGJ82" s="13"/>
      <c r="LGK82" s="13"/>
      <c r="LGL82" s="13"/>
      <c r="LGM82" s="13"/>
      <c r="LGN82" s="13"/>
      <c r="LGO82" s="13"/>
      <c r="LGP82" s="13"/>
      <c r="LGQ82" s="13"/>
      <c r="LGR82" s="13"/>
      <c r="LGS82" s="13"/>
      <c r="LGT82" s="13"/>
      <c r="LGU82" s="13"/>
      <c r="LGV82" s="13"/>
      <c r="LGW82" s="13"/>
      <c r="LGX82" s="13"/>
      <c r="LGY82" s="13"/>
      <c r="LGZ82" s="13"/>
      <c r="LHA82" s="13"/>
      <c r="LHB82" s="13"/>
      <c r="LHC82" s="13"/>
      <c r="LHD82" s="13"/>
      <c r="LHE82" s="13"/>
      <c r="LHF82" s="13"/>
      <c r="LHG82" s="13"/>
      <c r="LHH82" s="13"/>
      <c r="LHI82" s="13"/>
      <c r="LHJ82" s="13"/>
      <c r="LHK82" s="13"/>
      <c r="LHL82" s="13"/>
      <c r="LHM82" s="13"/>
      <c r="LHN82" s="13"/>
      <c r="LHO82" s="13"/>
      <c r="LHP82" s="13"/>
      <c r="LHQ82" s="13"/>
      <c r="LHR82" s="13"/>
      <c r="LHS82" s="13"/>
      <c r="LHT82" s="13"/>
      <c r="LHU82" s="13"/>
      <c r="LHV82" s="13"/>
      <c r="LHW82" s="13"/>
      <c r="LHX82" s="13"/>
      <c r="LHY82" s="13"/>
      <c r="LHZ82" s="13"/>
      <c r="LIA82" s="13"/>
      <c r="LIB82" s="13"/>
      <c r="LIC82" s="13"/>
      <c r="LID82" s="13"/>
      <c r="LIE82" s="13"/>
      <c r="LIF82" s="13"/>
      <c r="LIG82" s="13"/>
      <c r="LIH82" s="13"/>
      <c r="LII82" s="13"/>
      <c r="LIJ82" s="13"/>
      <c r="LIK82" s="13"/>
      <c r="LIL82" s="13"/>
      <c r="LIM82" s="13"/>
      <c r="LIN82" s="13"/>
      <c r="LIO82" s="13"/>
      <c r="LIP82" s="13"/>
      <c r="LIQ82" s="13"/>
      <c r="LIR82" s="13"/>
      <c r="LIS82" s="13"/>
      <c r="LIT82" s="13"/>
      <c r="LIU82" s="13"/>
      <c r="LIV82" s="13"/>
      <c r="LIW82" s="13"/>
      <c r="LIX82" s="13"/>
      <c r="LIY82" s="13"/>
      <c r="LIZ82" s="13"/>
      <c r="LJA82" s="13"/>
      <c r="LJB82" s="13"/>
      <c r="LJC82" s="13"/>
      <c r="LJD82" s="13"/>
      <c r="LJE82" s="13"/>
      <c r="LJF82" s="13"/>
      <c r="LJG82" s="13"/>
      <c r="LJH82" s="13"/>
      <c r="LJI82" s="13"/>
      <c r="LJJ82" s="13"/>
      <c r="LJK82" s="13"/>
      <c r="LJL82" s="13"/>
      <c r="LJM82" s="13"/>
      <c r="LJN82" s="13"/>
      <c r="LJO82" s="13"/>
      <c r="LJP82" s="13"/>
      <c r="LJQ82" s="13"/>
      <c r="LJR82" s="13"/>
      <c r="LJS82" s="13"/>
      <c r="LJT82" s="13"/>
      <c r="LJU82" s="13"/>
      <c r="LJV82" s="13"/>
      <c r="LJW82" s="13"/>
      <c r="LJX82" s="13"/>
      <c r="LJY82" s="13"/>
      <c r="LJZ82" s="13"/>
      <c r="LKA82" s="13"/>
      <c r="LKB82" s="13"/>
      <c r="LKC82" s="13"/>
      <c r="LKD82" s="13"/>
      <c r="LKE82" s="13"/>
      <c r="LKF82" s="13"/>
      <c r="LKG82" s="13"/>
      <c r="LKH82" s="13"/>
      <c r="LKI82" s="13"/>
      <c r="LKJ82" s="13"/>
      <c r="LKK82" s="13"/>
      <c r="LKL82" s="13"/>
      <c r="LKM82" s="13"/>
      <c r="LKN82" s="13"/>
      <c r="LKO82" s="13"/>
      <c r="LKP82" s="13"/>
      <c r="LKQ82" s="13"/>
      <c r="LKR82" s="13"/>
      <c r="LKS82" s="13"/>
      <c r="LKT82" s="13"/>
      <c r="LKU82" s="13"/>
      <c r="LKV82" s="13"/>
      <c r="LKW82" s="13"/>
      <c r="LKX82" s="13"/>
      <c r="LKY82" s="13"/>
      <c r="LKZ82" s="13"/>
      <c r="LLA82" s="13"/>
      <c r="LLB82" s="13"/>
      <c r="LLC82" s="13"/>
      <c r="LLD82" s="13"/>
      <c r="LLE82" s="13"/>
      <c r="LLF82" s="13"/>
      <c r="LLG82" s="13"/>
      <c r="LLH82" s="13"/>
      <c r="LLI82" s="13"/>
      <c r="LLJ82" s="13"/>
      <c r="LLK82" s="13"/>
      <c r="LLL82" s="13"/>
      <c r="LLM82" s="13"/>
      <c r="LLN82" s="13"/>
      <c r="LLO82" s="13"/>
      <c r="LLP82" s="13"/>
      <c r="LLQ82" s="13"/>
      <c r="LLR82" s="13"/>
      <c r="LLS82" s="13"/>
      <c r="LLT82" s="13"/>
      <c r="LLU82" s="13"/>
      <c r="LLV82" s="13"/>
      <c r="LLW82" s="13"/>
      <c r="LLX82" s="13"/>
      <c r="LLY82" s="13"/>
      <c r="LLZ82" s="13"/>
      <c r="LMA82" s="13"/>
      <c r="LMB82" s="13"/>
      <c r="LMC82" s="13"/>
      <c r="LMD82" s="13"/>
      <c r="LME82" s="13"/>
      <c r="LMF82" s="13"/>
      <c r="LMG82" s="13"/>
      <c r="LMH82" s="13"/>
      <c r="LMI82" s="13"/>
      <c r="LMJ82" s="13"/>
      <c r="LMK82" s="13"/>
      <c r="LML82" s="13"/>
      <c r="LMM82" s="13"/>
      <c r="LMN82" s="13"/>
      <c r="LMO82" s="13"/>
      <c r="LMP82" s="13"/>
      <c r="LMQ82" s="13"/>
      <c r="LMR82" s="13"/>
      <c r="LMS82" s="13"/>
      <c r="LMT82" s="13"/>
      <c r="LMU82" s="13"/>
      <c r="LMV82" s="13"/>
      <c r="LMW82" s="13"/>
      <c r="LMX82" s="13"/>
      <c r="LMY82" s="13"/>
      <c r="LMZ82" s="13"/>
      <c r="LNA82" s="13"/>
      <c r="LNB82" s="13"/>
      <c r="LNC82" s="13"/>
      <c r="LND82" s="13"/>
      <c r="LNE82" s="13"/>
      <c r="LNF82" s="13"/>
      <c r="LNG82" s="13"/>
      <c r="LNH82" s="13"/>
      <c r="LNI82" s="13"/>
      <c r="LNJ82" s="13"/>
      <c r="LNK82" s="13"/>
      <c r="LNL82" s="13"/>
      <c r="LNM82" s="13"/>
      <c r="LNN82" s="13"/>
      <c r="LNO82" s="13"/>
      <c r="LNP82" s="13"/>
      <c r="LNQ82" s="13"/>
      <c r="LNR82" s="13"/>
      <c r="LNS82" s="13"/>
      <c r="LNT82" s="13"/>
      <c r="LNU82" s="13"/>
      <c r="LNV82" s="13"/>
      <c r="LNW82" s="13"/>
      <c r="LNX82" s="13"/>
      <c r="LNY82" s="13"/>
      <c r="LNZ82" s="13"/>
      <c r="LOA82" s="13"/>
      <c r="LOB82" s="13"/>
      <c r="LOC82" s="13"/>
      <c r="LOD82" s="13"/>
      <c r="LOE82" s="13"/>
      <c r="LOF82" s="13"/>
      <c r="LOG82" s="13"/>
      <c r="LOH82" s="13"/>
      <c r="LOI82" s="13"/>
      <c r="LOJ82" s="13"/>
      <c r="LOK82" s="13"/>
      <c r="LOL82" s="13"/>
      <c r="LOM82" s="13"/>
      <c r="LON82" s="13"/>
      <c r="LOO82" s="13"/>
      <c r="LOP82" s="13"/>
      <c r="LOQ82" s="13"/>
      <c r="LOR82" s="13"/>
      <c r="LOS82" s="13"/>
      <c r="LOT82" s="13"/>
      <c r="LOU82" s="13"/>
      <c r="LOV82" s="13"/>
      <c r="LOW82" s="13"/>
      <c r="LOX82" s="13"/>
      <c r="LOY82" s="13"/>
      <c r="LOZ82" s="13"/>
      <c r="LPA82" s="13"/>
      <c r="LPB82" s="13"/>
      <c r="LPC82" s="13"/>
      <c r="LPD82" s="13"/>
      <c r="LPE82" s="13"/>
      <c r="LPF82" s="13"/>
      <c r="LPG82" s="13"/>
      <c r="LPH82" s="13"/>
      <c r="LPI82" s="13"/>
      <c r="LPJ82" s="13"/>
      <c r="LPK82" s="13"/>
      <c r="LPL82" s="13"/>
      <c r="LPM82" s="13"/>
      <c r="LPN82" s="13"/>
      <c r="LPO82" s="13"/>
      <c r="LPP82" s="13"/>
      <c r="LPQ82" s="13"/>
      <c r="LPR82" s="13"/>
      <c r="LPS82" s="13"/>
      <c r="LPT82" s="13"/>
      <c r="LPU82" s="13"/>
      <c r="LPV82" s="13"/>
      <c r="LPW82" s="13"/>
      <c r="LPX82" s="13"/>
      <c r="LPY82" s="13"/>
      <c r="LPZ82" s="13"/>
      <c r="LQA82" s="13"/>
      <c r="LQB82" s="13"/>
      <c r="LQC82" s="13"/>
      <c r="LQD82" s="13"/>
      <c r="LQE82" s="13"/>
      <c r="LQF82" s="13"/>
      <c r="LQG82" s="13"/>
      <c r="LQH82" s="13"/>
      <c r="LQI82" s="13"/>
      <c r="LQJ82" s="13"/>
      <c r="LQK82" s="13"/>
      <c r="LQL82" s="13"/>
      <c r="LQM82" s="13"/>
      <c r="LQN82" s="13"/>
      <c r="LQO82" s="13"/>
      <c r="LQP82" s="13"/>
      <c r="LQQ82" s="13"/>
      <c r="LQR82" s="13"/>
      <c r="LQS82" s="13"/>
      <c r="LQT82" s="13"/>
      <c r="LQU82" s="13"/>
      <c r="LQV82" s="13"/>
      <c r="LQW82" s="13"/>
      <c r="LQX82" s="13"/>
      <c r="LQY82" s="13"/>
      <c r="LQZ82" s="13"/>
      <c r="LRA82" s="13"/>
      <c r="LRB82" s="13"/>
      <c r="LRC82" s="13"/>
      <c r="LRD82" s="13"/>
      <c r="LRE82" s="13"/>
      <c r="LRF82" s="13"/>
      <c r="LRG82" s="13"/>
      <c r="LRH82" s="13"/>
      <c r="LRI82" s="13"/>
      <c r="LRJ82" s="13"/>
      <c r="LRK82" s="13"/>
      <c r="LRL82" s="13"/>
      <c r="LRM82" s="13"/>
      <c r="LRN82" s="13"/>
      <c r="LRO82" s="13"/>
      <c r="LRP82" s="13"/>
      <c r="LRQ82" s="13"/>
      <c r="LRR82" s="13"/>
      <c r="LRS82" s="13"/>
      <c r="LRT82" s="13"/>
      <c r="LRU82" s="13"/>
      <c r="LRV82" s="13"/>
      <c r="LRW82" s="13"/>
      <c r="LRX82" s="13"/>
      <c r="LRY82" s="13"/>
      <c r="LRZ82" s="13"/>
      <c r="LSA82" s="13"/>
      <c r="LSB82" s="13"/>
      <c r="LSC82" s="13"/>
      <c r="LSD82" s="13"/>
      <c r="LSE82" s="13"/>
      <c r="LSF82" s="13"/>
      <c r="LSG82" s="13"/>
      <c r="LSH82" s="13"/>
      <c r="LSI82" s="13"/>
      <c r="LSJ82" s="13"/>
      <c r="LSK82" s="13"/>
      <c r="LSL82" s="13"/>
      <c r="LSM82" s="13"/>
      <c r="LSN82" s="13"/>
      <c r="LSO82" s="13"/>
      <c r="LSP82" s="13"/>
      <c r="LSQ82" s="13"/>
      <c r="LSR82" s="13"/>
      <c r="LSS82" s="13"/>
      <c r="LST82" s="13"/>
      <c r="LSU82" s="13"/>
      <c r="LSV82" s="13"/>
      <c r="LSW82" s="13"/>
      <c r="LSX82" s="13"/>
      <c r="LSY82" s="13"/>
      <c r="LSZ82" s="13"/>
      <c r="LTA82" s="13"/>
      <c r="LTB82" s="13"/>
      <c r="LTC82" s="13"/>
      <c r="LTD82" s="13"/>
      <c r="LTE82" s="13"/>
      <c r="LTF82" s="13"/>
      <c r="LTG82" s="13"/>
      <c r="LTH82" s="13"/>
      <c r="LTI82" s="13"/>
      <c r="LTJ82" s="13"/>
      <c r="LTK82" s="13"/>
      <c r="LTL82" s="13"/>
      <c r="LTM82" s="13"/>
      <c r="LTN82" s="13"/>
      <c r="LTO82" s="13"/>
      <c r="LTP82" s="13"/>
      <c r="LTQ82" s="13"/>
      <c r="LTR82" s="13"/>
      <c r="LTS82" s="13"/>
      <c r="LTT82" s="13"/>
      <c r="LTU82" s="13"/>
      <c r="LTV82" s="13"/>
      <c r="LTW82" s="13"/>
      <c r="LTX82" s="13"/>
      <c r="LTY82" s="13"/>
      <c r="LTZ82" s="13"/>
      <c r="LUA82" s="13"/>
      <c r="LUB82" s="13"/>
      <c r="LUC82" s="13"/>
      <c r="LUD82" s="13"/>
      <c r="LUE82" s="13"/>
      <c r="LUF82" s="13"/>
      <c r="LUG82" s="13"/>
      <c r="LUH82" s="13"/>
      <c r="LUI82" s="13"/>
      <c r="LUJ82" s="13"/>
      <c r="LUK82" s="13"/>
      <c r="LUL82" s="13"/>
      <c r="LUM82" s="13"/>
      <c r="LUN82" s="13"/>
      <c r="LUO82" s="13"/>
      <c r="LUP82" s="13"/>
      <c r="LUQ82" s="13"/>
      <c r="LUR82" s="13"/>
      <c r="LUS82" s="13"/>
      <c r="LUT82" s="13"/>
      <c r="LUU82" s="13"/>
      <c r="LUV82" s="13"/>
      <c r="LUW82" s="13"/>
      <c r="LUX82" s="13"/>
      <c r="LUY82" s="13"/>
      <c r="LUZ82" s="13"/>
      <c r="LVA82" s="13"/>
      <c r="LVB82" s="13"/>
      <c r="LVC82" s="13"/>
      <c r="LVD82" s="13"/>
      <c r="LVE82" s="13"/>
      <c r="LVF82" s="13"/>
      <c r="LVG82" s="13"/>
      <c r="LVH82" s="13"/>
      <c r="LVI82" s="13"/>
      <c r="LVJ82" s="13"/>
      <c r="LVK82" s="13"/>
      <c r="LVL82" s="13"/>
      <c r="LVM82" s="13"/>
      <c r="LVN82" s="13"/>
      <c r="LVO82" s="13"/>
      <c r="LVP82" s="13"/>
      <c r="LVQ82" s="13"/>
      <c r="LVR82" s="13"/>
      <c r="LVS82" s="13"/>
      <c r="LVT82" s="13"/>
      <c r="LVU82" s="13"/>
      <c r="LVV82" s="13"/>
      <c r="LVW82" s="13"/>
      <c r="LVX82" s="13"/>
      <c r="LVY82" s="13"/>
      <c r="LVZ82" s="13"/>
      <c r="LWA82" s="13"/>
      <c r="LWB82" s="13"/>
      <c r="LWC82" s="13"/>
      <c r="LWD82" s="13"/>
      <c r="LWE82" s="13"/>
      <c r="LWF82" s="13"/>
      <c r="LWG82" s="13"/>
      <c r="LWH82" s="13"/>
      <c r="LWI82" s="13"/>
      <c r="LWJ82" s="13"/>
      <c r="LWK82" s="13"/>
      <c r="LWL82" s="13"/>
      <c r="LWM82" s="13"/>
      <c r="LWN82" s="13"/>
      <c r="LWO82" s="13"/>
      <c r="LWP82" s="13"/>
      <c r="LWQ82" s="13"/>
      <c r="LWR82" s="13"/>
      <c r="LWS82" s="13"/>
      <c r="LWT82" s="13"/>
      <c r="LWU82" s="13"/>
      <c r="LWV82" s="13"/>
      <c r="LWW82" s="13"/>
      <c r="LWX82" s="13"/>
      <c r="LWY82" s="13"/>
      <c r="LWZ82" s="13"/>
      <c r="LXA82" s="13"/>
      <c r="LXB82" s="13"/>
      <c r="LXC82" s="13"/>
      <c r="LXD82" s="13"/>
      <c r="LXE82" s="13"/>
      <c r="LXF82" s="13"/>
      <c r="LXG82" s="13"/>
      <c r="LXH82" s="13"/>
      <c r="LXI82" s="13"/>
      <c r="LXJ82" s="13"/>
      <c r="LXK82" s="13"/>
      <c r="LXL82" s="13"/>
      <c r="LXM82" s="13"/>
      <c r="LXN82" s="13"/>
      <c r="LXO82" s="13"/>
      <c r="LXP82" s="13"/>
      <c r="LXQ82" s="13"/>
      <c r="LXR82" s="13"/>
      <c r="LXS82" s="13"/>
      <c r="LXT82" s="13"/>
      <c r="LXU82" s="13"/>
      <c r="LXV82" s="13"/>
      <c r="LXW82" s="13"/>
      <c r="LXX82" s="13"/>
      <c r="LXY82" s="13"/>
      <c r="LXZ82" s="13"/>
      <c r="LYA82" s="13"/>
      <c r="LYB82" s="13"/>
      <c r="LYC82" s="13"/>
      <c r="LYD82" s="13"/>
      <c r="LYE82" s="13"/>
      <c r="LYF82" s="13"/>
      <c r="LYG82" s="13"/>
      <c r="LYH82" s="13"/>
      <c r="LYI82" s="13"/>
      <c r="LYJ82" s="13"/>
      <c r="LYK82" s="13"/>
      <c r="LYL82" s="13"/>
      <c r="LYM82" s="13"/>
      <c r="LYN82" s="13"/>
      <c r="LYO82" s="13"/>
      <c r="LYP82" s="13"/>
      <c r="LYQ82" s="13"/>
      <c r="LYR82" s="13"/>
      <c r="LYS82" s="13"/>
      <c r="LYT82" s="13"/>
      <c r="LYU82" s="13"/>
      <c r="LYV82" s="13"/>
      <c r="LYW82" s="13"/>
      <c r="LYX82" s="13"/>
      <c r="LYY82" s="13"/>
      <c r="LYZ82" s="13"/>
      <c r="LZA82" s="13"/>
      <c r="LZB82" s="13"/>
      <c r="LZC82" s="13"/>
      <c r="LZD82" s="13"/>
      <c r="LZE82" s="13"/>
      <c r="LZF82" s="13"/>
      <c r="LZG82" s="13"/>
      <c r="LZH82" s="13"/>
      <c r="LZI82" s="13"/>
      <c r="LZJ82" s="13"/>
      <c r="LZK82" s="13"/>
      <c r="LZL82" s="13"/>
      <c r="LZM82" s="13"/>
      <c r="LZN82" s="13"/>
      <c r="LZO82" s="13"/>
      <c r="LZP82" s="13"/>
      <c r="LZQ82" s="13"/>
      <c r="LZR82" s="13"/>
      <c r="LZS82" s="13"/>
      <c r="LZT82" s="13"/>
      <c r="LZU82" s="13"/>
      <c r="LZV82" s="13"/>
      <c r="LZW82" s="13"/>
      <c r="LZX82" s="13"/>
      <c r="LZY82" s="13"/>
      <c r="LZZ82" s="13"/>
      <c r="MAA82" s="13"/>
      <c r="MAB82" s="13"/>
      <c r="MAC82" s="13"/>
      <c r="MAD82" s="13"/>
      <c r="MAE82" s="13"/>
      <c r="MAF82" s="13"/>
      <c r="MAG82" s="13"/>
      <c r="MAH82" s="13"/>
      <c r="MAI82" s="13"/>
      <c r="MAJ82" s="13"/>
      <c r="MAK82" s="13"/>
      <c r="MAL82" s="13"/>
      <c r="MAM82" s="13"/>
      <c r="MAN82" s="13"/>
      <c r="MAO82" s="13"/>
      <c r="MAP82" s="13"/>
      <c r="MAQ82" s="13"/>
      <c r="MAR82" s="13"/>
      <c r="MAS82" s="13"/>
      <c r="MAT82" s="13"/>
      <c r="MAU82" s="13"/>
      <c r="MAV82" s="13"/>
      <c r="MAW82" s="13"/>
      <c r="MAX82" s="13"/>
      <c r="MAY82" s="13"/>
      <c r="MAZ82" s="13"/>
      <c r="MBA82" s="13"/>
      <c r="MBB82" s="13"/>
      <c r="MBC82" s="13"/>
      <c r="MBD82" s="13"/>
      <c r="MBE82" s="13"/>
      <c r="MBF82" s="13"/>
      <c r="MBG82" s="13"/>
      <c r="MBH82" s="13"/>
      <c r="MBI82" s="13"/>
      <c r="MBJ82" s="13"/>
      <c r="MBK82" s="13"/>
      <c r="MBL82" s="13"/>
      <c r="MBM82" s="13"/>
      <c r="MBN82" s="13"/>
      <c r="MBO82" s="13"/>
      <c r="MBP82" s="13"/>
      <c r="MBQ82" s="13"/>
      <c r="MBR82" s="13"/>
      <c r="MBS82" s="13"/>
      <c r="MBT82" s="13"/>
      <c r="MBU82" s="13"/>
      <c r="MBV82" s="13"/>
      <c r="MBW82" s="13"/>
      <c r="MBX82" s="13"/>
      <c r="MBY82" s="13"/>
      <c r="MBZ82" s="13"/>
      <c r="MCA82" s="13"/>
      <c r="MCB82" s="13"/>
      <c r="MCC82" s="13"/>
      <c r="MCD82" s="13"/>
      <c r="MCE82" s="13"/>
      <c r="MCF82" s="13"/>
      <c r="MCG82" s="13"/>
      <c r="MCH82" s="13"/>
      <c r="MCI82" s="13"/>
      <c r="MCJ82" s="13"/>
      <c r="MCK82" s="13"/>
      <c r="MCL82" s="13"/>
      <c r="MCM82" s="13"/>
      <c r="MCN82" s="13"/>
      <c r="MCO82" s="13"/>
      <c r="MCP82" s="13"/>
      <c r="MCQ82" s="13"/>
      <c r="MCR82" s="13"/>
      <c r="MCS82" s="13"/>
      <c r="MCT82" s="13"/>
      <c r="MCU82" s="13"/>
      <c r="MCV82" s="13"/>
      <c r="MCW82" s="13"/>
      <c r="MCX82" s="13"/>
      <c r="MCY82" s="13"/>
      <c r="MCZ82" s="13"/>
      <c r="MDA82" s="13"/>
      <c r="MDB82" s="13"/>
      <c r="MDC82" s="13"/>
      <c r="MDD82" s="13"/>
      <c r="MDE82" s="13"/>
      <c r="MDF82" s="13"/>
      <c r="MDG82" s="13"/>
      <c r="MDH82" s="13"/>
      <c r="MDI82" s="13"/>
      <c r="MDJ82" s="13"/>
      <c r="MDK82" s="13"/>
      <c r="MDL82" s="13"/>
      <c r="MDM82" s="13"/>
      <c r="MDN82" s="13"/>
      <c r="MDO82" s="13"/>
      <c r="MDP82" s="13"/>
      <c r="MDQ82" s="13"/>
      <c r="MDR82" s="13"/>
      <c r="MDS82" s="13"/>
      <c r="MDT82" s="13"/>
      <c r="MDU82" s="13"/>
      <c r="MDV82" s="13"/>
      <c r="MDW82" s="13"/>
      <c r="MDX82" s="13"/>
      <c r="MDY82" s="13"/>
      <c r="MDZ82" s="13"/>
      <c r="MEA82" s="13"/>
      <c r="MEB82" s="13"/>
      <c r="MEC82" s="13"/>
      <c r="MED82" s="13"/>
      <c r="MEE82" s="13"/>
      <c r="MEF82" s="13"/>
      <c r="MEG82" s="13"/>
      <c r="MEH82" s="13"/>
      <c r="MEI82" s="13"/>
      <c r="MEJ82" s="13"/>
      <c r="MEK82" s="13"/>
      <c r="MEL82" s="13"/>
      <c r="MEM82" s="13"/>
      <c r="MEN82" s="13"/>
      <c r="MEO82" s="13"/>
      <c r="MEP82" s="13"/>
      <c r="MEQ82" s="13"/>
      <c r="MER82" s="13"/>
      <c r="MES82" s="13"/>
      <c r="MET82" s="13"/>
      <c r="MEU82" s="13"/>
      <c r="MEV82" s="13"/>
      <c r="MEW82" s="13"/>
      <c r="MEX82" s="13"/>
      <c r="MEY82" s="13"/>
      <c r="MEZ82" s="13"/>
      <c r="MFA82" s="13"/>
      <c r="MFB82" s="13"/>
      <c r="MFC82" s="13"/>
      <c r="MFD82" s="13"/>
      <c r="MFE82" s="13"/>
      <c r="MFF82" s="13"/>
      <c r="MFG82" s="13"/>
      <c r="MFH82" s="13"/>
      <c r="MFI82" s="13"/>
      <c r="MFJ82" s="13"/>
      <c r="MFK82" s="13"/>
      <c r="MFL82" s="13"/>
      <c r="MFM82" s="13"/>
      <c r="MFN82" s="13"/>
      <c r="MFO82" s="13"/>
      <c r="MFP82" s="13"/>
      <c r="MFQ82" s="13"/>
      <c r="MFR82" s="13"/>
      <c r="MFS82" s="13"/>
      <c r="MFT82" s="13"/>
      <c r="MFU82" s="13"/>
      <c r="MFV82" s="13"/>
      <c r="MFW82" s="13"/>
      <c r="MFX82" s="13"/>
      <c r="MFY82" s="13"/>
      <c r="MFZ82" s="13"/>
      <c r="MGA82" s="13"/>
      <c r="MGB82" s="13"/>
      <c r="MGC82" s="13"/>
      <c r="MGD82" s="13"/>
      <c r="MGE82" s="13"/>
      <c r="MGF82" s="13"/>
      <c r="MGG82" s="13"/>
      <c r="MGH82" s="13"/>
      <c r="MGI82" s="13"/>
      <c r="MGJ82" s="13"/>
      <c r="MGK82" s="13"/>
      <c r="MGL82" s="13"/>
      <c r="MGM82" s="13"/>
      <c r="MGN82" s="13"/>
      <c r="MGO82" s="13"/>
      <c r="MGP82" s="13"/>
      <c r="MGQ82" s="13"/>
      <c r="MGR82" s="13"/>
      <c r="MGS82" s="13"/>
      <c r="MGT82" s="13"/>
      <c r="MGU82" s="13"/>
      <c r="MGV82" s="13"/>
      <c r="MGW82" s="13"/>
      <c r="MGX82" s="13"/>
      <c r="MGY82" s="13"/>
      <c r="MGZ82" s="13"/>
      <c r="MHA82" s="13"/>
      <c r="MHB82" s="13"/>
      <c r="MHC82" s="13"/>
      <c r="MHD82" s="13"/>
      <c r="MHE82" s="13"/>
      <c r="MHF82" s="13"/>
      <c r="MHG82" s="13"/>
      <c r="MHH82" s="13"/>
      <c r="MHI82" s="13"/>
      <c r="MHJ82" s="13"/>
      <c r="MHK82" s="13"/>
      <c r="MHL82" s="13"/>
      <c r="MHM82" s="13"/>
      <c r="MHN82" s="13"/>
      <c r="MHO82" s="13"/>
      <c r="MHP82" s="13"/>
      <c r="MHQ82" s="13"/>
      <c r="MHR82" s="13"/>
      <c r="MHS82" s="13"/>
      <c r="MHT82" s="13"/>
      <c r="MHU82" s="13"/>
      <c r="MHV82" s="13"/>
      <c r="MHW82" s="13"/>
      <c r="MHX82" s="13"/>
      <c r="MHY82" s="13"/>
      <c r="MHZ82" s="13"/>
      <c r="MIA82" s="13"/>
      <c r="MIB82" s="13"/>
      <c r="MIC82" s="13"/>
      <c r="MID82" s="13"/>
      <c r="MIE82" s="13"/>
      <c r="MIF82" s="13"/>
      <c r="MIG82" s="13"/>
      <c r="MIH82" s="13"/>
      <c r="MII82" s="13"/>
      <c r="MIJ82" s="13"/>
      <c r="MIK82" s="13"/>
      <c r="MIL82" s="13"/>
      <c r="MIM82" s="13"/>
      <c r="MIN82" s="13"/>
      <c r="MIO82" s="13"/>
      <c r="MIP82" s="13"/>
      <c r="MIQ82" s="13"/>
      <c r="MIR82" s="13"/>
      <c r="MIS82" s="13"/>
      <c r="MIT82" s="13"/>
      <c r="MIU82" s="13"/>
      <c r="MIV82" s="13"/>
      <c r="MIW82" s="13"/>
      <c r="MIX82" s="13"/>
      <c r="MIY82" s="13"/>
      <c r="MIZ82" s="13"/>
      <c r="MJA82" s="13"/>
      <c r="MJB82" s="13"/>
      <c r="MJC82" s="13"/>
      <c r="MJD82" s="13"/>
      <c r="MJE82" s="13"/>
      <c r="MJF82" s="13"/>
      <c r="MJG82" s="13"/>
      <c r="MJH82" s="13"/>
      <c r="MJI82" s="13"/>
      <c r="MJJ82" s="13"/>
      <c r="MJK82" s="13"/>
      <c r="MJL82" s="13"/>
      <c r="MJM82" s="13"/>
      <c r="MJN82" s="13"/>
      <c r="MJO82" s="13"/>
      <c r="MJP82" s="13"/>
      <c r="MJQ82" s="13"/>
      <c r="MJR82" s="13"/>
      <c r="MJS82" s="13"/>
      <c r="MJT82" s="13"/>
      <c r="MJU82" s="13"/>
      <c r="MJV82" s="13"/>
      <c r="MJW82" s="13"/>
      <c r="MJX82" s="13"/>
      <c r="MJY82" s="13"/>
      <c r="MJZ82" s="13"/>
      <c r="MKA82" s="13"/>
      <c r="MKB82" s="13"/>
      <c r="MKC82" s="13"/>
      <c r="MKD82" s="13"/>
      <c r="MKE82" s="13"/>
      <c r="MKF82" s="13"/>
      <c r="MKG82" s="13"/>
      <c r="MKH82" s="13"/>
      <c r="MKI82" s="13"/>
      <c r="MKJ82" s="13"/>
      <c r="MKK82" s="13"/>
      <c r="MKL82" s="13"/>
      <c r="MKM82" s="13"/>
      <c r="MKN82" s="13"/>
      <c r="MKO82" s="13"/>
      <c r="MKP82" s="13"/>
      <c r="MKQ82" s="13"/>
      <c r="MKR82" s="13"/>
      <c r="MKS82" s="13"/>
      <c r="MKT82" s="13"/>
      <c r="MKU82" s="13"/>
      <c r="MKV82" s="13"/>
      <c r="MKW82" s="13"/>
      <c r="MKX82" s="13"/>
      <c r="MKY82" s="13"/>
      <c r="MKZ82" s="13"/>
      <c r="MLA82" s="13"/>
      <c r="MLB82" s="13"/>
      <c r="MLC82" s="13"/>
      <c r="MLD82" s="13"/>
      <c r="MLE82" s="13"/>
      <c r="MLF82" s="13"/>
      <c r="MLG82" s="13"/>
      <c r="MLH82" s="13"/>
      <c r="MLI82" s="13"/>
      <c r="MLJ82" s="13"/>
      <c r="MLK82" s="13"/>
      <c r="MLL82" s="13"/>
      <c r="MLM82" s="13"/>
      <c r="MLN82" s="13"/>
      <c r="MLO82" s="13"/>
      <c r="MLP82" s="13"/>
      <c r="MLQ82" s="13"/>
      <c r="MLR82" s="13"/>
      <c r="MLS82" s="13"/>
      <c r="MLT82" s="13"/>
      <c r="MLU82" s="13"/>
      <c r="MLV82" s="13"/>
      <c r="MLW82" s="13"/>
      <c r="MLX82" s="13"/>
      <c r="MLY82" s="13"/>
      <c r="MLZ82" s="13"/>
      <c r="MMA82" s="13"/>
      <c r="MMB82" s="13"/>
      <c r="MMC82" s="13"/>
      <c r="MMD82" s="13"/>
      <c r="MME82" s="13"/>
      <c r="MMF82" s="13"/>
      <c r="MMG82" s="13"/>
      <c r="MMH82" s="13"/>
      <c r="MMI82" s="13"/>
      <c r="MMJ82" s="13"/>
      <c r="MMK82" s="13"/>
      <c r="MML82" s="13"/>
      <c r="MMM82" s="13"/>
      <c r="MMN82" s="13"/>
      <c r="MMO82" s="13"/>
      <c r="MMP82" s="13"/>
      <c r="MMQ82" s="13"/>
      <c r="MMR82" s="13"/>
      <c r="MMS82" s="13"/>
      <c r="MMT82" s="13"/>
      <c r="MMU82" s="13"/>
      <c r="MMV82" s="13"/>
      <c r="MMW82" s="13"/>
      <c r="MMX82" s="13"/>
      <c r="MMY82" s="13"/>
      <c r="MMZ82" s="13"/>
      <c r="MNA82" s="13"/>
      <c r="MNB82" s="13"/>
      <c r="MNC82" s="13"/>
      <c r="MND82" s="13"/>
      <c r="MNE82" s="13"/>
      <c r="MNF82" s="13"/>
      <c r="MNG82" s="13"/>
      <c r="MNH82" s="13"/>
      <c r="MNI82" s="13"/>
      <c r="MNJ82" s="13"/>
      <c r="MNK82" s="13"/>
      <c r="MNL82" s="13"/>
      <c r="MNM82" s="13"/>
      <c r="MNN82" s="13"/>
      <c r="MNO82" s="13"/>
      <c r="MNP82" s="13"/>
      <c r="MNQ82" s="13"/>
      <c r="MNR82" s="13"/>
      <c r="MNS82" s="13"/>
      <c r="MNT82" s="13"/>
      <c r="MNU82" s="13"/>
      <c r="MNV82" s="13"/>
      <c r="MNW82" s="13"/>
      <c r="MNX82" s="13"/>
      <c r="MNY82" s="13"/>
      <c r="MNZ82" s="13"/>
      <c r="MOA82" s="13"/>
      <c r="MOB82" s="13"/>
      <c r="MOC82" s="13"/>
      <c r="MOD82" s="13"/>
      <c r="MOE82" s="13"/>
      <c r="MOF82" s="13"/>
      <c r="MOG82" s="13"/>
      <c r="MOH82" s="13"/>
      <c r="MOI82" s="13"/>
      <c r="MOJ82" s="13"/>
      <c r="MOK82" s="13"/>
      <c r="MOL82" s="13"/>
      <c r="MOM82" s="13"/>
      <c r="MON82" s="13"/>
      <c r="MOO82" s="13"/>
      <c r="MOP82" s="13"/>
      <c r="MOQ82" s="13"/>
      <c r="MOR82" s="13"/>
      <c r="MOS82" s="13"/>
      <c r="MOT82" s="13"/>
      <c r="MOU82" s="13"/>
      <c r="MOV82" s="13"/>
      <c r="MOW82" s="13"/>
      <c r="MOX82" s="13"/>
      <c r="MOY82" s="13"/>
      <c r="MOZ82" s="13"/>
      <c r="MPA82" s="13"/>
      <c r="MPB82" s="13"/>
      <c r="MPC82" s="13"/>
      <c r="MPD82" s="13"/>
      <c r="MPE82" s="13"/>
      <c r="MPF82" s="13"/>
      <c r="MPG82" s="13"/>
      <c r="MPH82" s="13"/>
      <c r="MPI82" s="13"/>
      <c r="MPJ82" s="13"/>
      <c r="MPK82" s="13"/>
      <c r="MPL82" s="13"/>
      <c r="MPM82" s="13"/>
      <c r="MPN82" s="13"/>
      <c r="MPO82" s="13"/>
      <c r="MPP82" s="13"/>
      <c r="MPQ82" s="13"/>
      <c r="MPR82" s="13"/>
      <c r="MPS82" s="13"/>
      <c r="MPT82" s="13"/>
      <c r="MPU82" s="13"/>
      <c r="MPV82" s="13"/>
      <c r="MPW82" s="13"/>
      <c r="MPX82" s="13"/>
      <c r="MPY82" s="13"/>
      <c r="MPZ82" s="13"/>
      <c r="MQA82" s="13"/>
      <c r="MQB82" s="13"/>
      <c r="MQC82" s="13"/>
      <c r="MQD82" s="13"/>
      <c r="MQE82" s="13"/>
      <c r="MQF82" s="13"/>
      <c r="MQG82" s="13"/>
      <c r="MQH82" s="13"/>
      <c r="MQI82" s="13"/>
      <c r="MQJ82" s="13"/>
      <c r="MQK82" s="13"/>
      <c r="MQL82" s="13"/>
      <c r="MQM82" s="13"/>
      <c r="MQN82" s="13"/>
      <c r="MQO82" s="13"/>
      <c r="MQP82" s="13"/>
      <c r="MQQ82" s="13"/>
      <c r="MQR82" s="13"/>
      <c r="MQS82" s="13"/>
      <c r="MQT82" s="13"/>
      <c r="MQU82" s="13"/>
      <c r="MQV82" s="13"/>
      <c r="MQW82" s="13"/>
      <c r="MQX82" s="13"/>
      <c r="MQY82" s="13"/>
      <c r="MQZ82" s="13"/>
      <c r="MRA82" s="13"/>
      <c r="MRB82" s="13"/>
      <c r="MRC82" s="13"/>
      <c r="MRD82" s="13"/>
      <c r="MRE82" s="13"/>
      <c r="MRF82" s="13"/>
      <c r="MRG82" s="13"/>
      <c r="MRH82" s="13"/>
      <c r="MRI82" s="13"/>
      <c r="MRJ82" s="13"/>
      <c r="MRK82" s="13"/>
      <c r="MRL82" s="13"/>
      <c r="MRM82" s="13"/>
      <c r="MRN82" s="13"/>
      <c r="MRO82" s="13"/>
      <c r="MRP82" s="13"/>
      <c r="MRQ82" s="13"/>
      <c r="MRR82" s="13"/>
      <c r="MRS82" s="13"/>
      <c r="MRT82" s="13"/>
      <c r="MRU82" s="13"/>
      <c r="MRV82" s="13"/>
      <c r="MRW82" s="13"/>
      <c r="MRX82" s="13"/>
      <c r="MRY82" s="13"/>
      <c r="MRZ82" s="13"/>
      <c r="MSA82" s="13"/>
      <c r="MSB82" s="13"/>
      <c r="MSC82" s="13"/>
      <c r="MSD82" s="13"/>
      <c r="MSE82" s="13"/>
      <c r="MSF82" s="13"/>
      <c r="MSG82" s="13"/>
      <c r="MSH82" s="13"/>
      <c r="MSI82" s="13"/>
      <c r="MSJ82" s="13"/>
      <c r="MSK82" s="13"/>
      <c r="MSL82" s="13"/>
      <c r="MSM82" s="13"/>
      <c r="MSN82" s="13"/>
      <c r="MSO82" s="13"/>
      <c r="MSP82" s="13"/>
      <c r="MSQ82" s="13"/>
      <c r="MSR82" s="13"/>
      <c r="MSS82" s="13"/>
      <c r="MST82" s="13"/>
      <c r="MSU82" s="13"/>
      <c r="MSV82" s="13"/>
      <c r="MSW82" s="13"/>
      <c r="MSX82" s="13"/>
      <c r="MSY82" s="13"/>
      <c r="MSZ82" s="13"/>
      <c r="MTA82" s="13"/>
      <c r="MTB82" s="13"/>
      <c r="MTC82" s="13"/>
      <c r="MTD82" s="13"/>
      <c r="MTE82" s="13"/>
      <c r="MTF82" s="13"/>
      <c r="MTG82" s="13"/>
      <c r="MTH82" s="13"/>
      <c r="MTI82" s="13"/>
      <c r="MTJ82" s="13"/>
      <c r="MTK82" s="13"/>
      <c r="MTL82" s="13"/>
      <c r="MTM82" s="13"/>
      <c r="MTN82" s="13"/>
      <c r="MTO82" s="13"/>
      <c r="MTP82" s="13"/>
      <c r="MTQ82" s="13"/>
      <c r="MTR82" s="13"/>
      <c r="MTS82" s="13"/>
      <c r="MTT82" s="13"/>
      <c r="MTU82" s="13"/>
      <c r="MTV82" s="13"/>
      <c r="MTW82" s="13"/>
      <c r="MTX82" s="13"/>
      <c r="MTY82" s="13"/>
      <c r="MTZ82" s="13"/>
      <c r="MUA82" s="13"/>
      <c r="MUB82" s="13"/>
      <c r="MUC82" s="13"/>
      <c r="MUD82" s="13"/>
      <c r="MUE82" s="13"/>
      <c r="MUF82" s="13"/>
      <c r="MUG82" s="13"/>
      <c r="MUH82" s="13"/>
      <c r="MUI82" s="13"/>
      <c r="MUJ82" s="13"/>
      <c r="MUK82" s="13"/>
      <c r="MUL82" s="13"/>
      <c r="MUM82" s="13"/>
      <c r="MUN82" s="13"/>
      <c r="MUO82" s="13"/>
      <c r="MUP82" s="13"/>
      <c r="MUQ82" s="13"/>
      <c r="MUR82" s="13"/>
      <c r="MUS82" s="13"/>
      <c r="MUT82" s="13"/>
      <c r="MUU82" s="13"/>
      <c r="MUV82" s="13"/>
      <c r="MUW82" s="13"/>
      <c r="MUX82" s="13"/>
      <c r="MUY82" s="13"/>
      <c r="MUZ82" s="13"/>
      <c r="MVA82" s="13"/>
      <c r="MVB82" s="13"/>
      <c r="MVC82" s="13"/>
      <c r="MVD82" s="13"/>
      <c r="MVE82" s="13"/>
      <c r="MVF82" s="13"/>
      <c r="MVG82" s="13"/>
      <c r="MVH82" s="13"/>
      <c r="MVI82" s="13"/>
      <c r="MVJ82" s="13"/>
      <c r="MVK82" s="13"/>
      <c r="MVL82" s="13"/>
      <c r="MVM82" s="13"/>
      <c r="MVN82" s="13"/>
      <c r="MVO82" s="13"/>
      <c r="MVP82" s="13"/>
      <c r="MVQ82" s="13"/>
      <c r="MVR82" s="13"/>
      <c r="MVS82" s="13"/>
      <c r="MVT82" s="13"/>
      <c r="MVU82" s="13"/>
      <c r="MVV82" s="13"/>
      <c r="MVW82" s="13"/>
      <c r="MVX82" s="13"/>
      <c r="MVY82" s="13"/>
      <c r="MVZ82" s="13"/>
      <c r="MWA82" s="13"/>
      <c r="MWB82" s="13"/>
      <c r="MWC82" s="13"/>
      <c r="MWD82" s="13"/>
      <c r="MWE82" s="13"/>
      <c r="MWF82" s="13"/>
      <c r="MWG82" s="13"/>
      <c r="MWH82" s="13"/>
      <c r="MWI82" s="13"/>
      <c r="MWJ82" s="13"/>
      <c r="MWK82" s="13"/>
      <c r="MWL82" s="13"/>
      <c r="MWM82" s="13"/>
      <c r="MWN82" s="13"/>
      <c r="MWO82" s="13"/>
      <c r="MWP82" s="13"/>
      <c r="MWQ82" s="13"/>
      <c r="MWR82" s="13"/>
      <c r="MWS82" s="13"/>
      <c r="MWT82" s="13"/>
      <c r="MWU82" s="13"/>
      <c r="MWV82" s="13"/>
      <c r="MWW82" s="13"/>
      <c r="MWX82" s="13"/>
      <c r="MWY82" s="13"/>
      <c r="MWZ82" s="13"/>
      <c r="MXA82" s="13"/>
      <c r="MXB82" s="13"/>
      <c r="MXC82" s="13"/>
      <c r="MXD82" s="13"/>
      <c r="MXE82" s="13"/>
      <c r="MXF82" s="13"/>
      <c r="MXG82" s="13"/>
      <c r="MXH82" s="13"/>
      <c r="MXI82" s="13"/>
      <c r="MXJ82" s="13"/>
      <c r="MXK82" s="13"/>
      <c r="MXL82" s="13"/>
      <c r="MXM82" s="13"/>
      <c r="MXN82" s="13"/>
      <c r="MXO82" s="13"/>
      <c r="MXP82" s="13"/>
      <c r="MXQ82" s="13"/>
      <c r="MXR82" s="13"/>
      <c r="MXS82" s="13"/>
      <c r="MXT82" s="13"/>
      <c r="MXU82" s="13"/>
      <c r="MXV82" s="13"/>
      <c r="MXW82" s="13"/>
      <c r="MXX82" s="13"/>
      <c r="MXY82" s="13"/>
      <c r="MXZ82" s="13"/>
      <c r="MYA82" s="13"/>
      <c r="MYB82" s="13"/>
      <c r="MYC82" s="13"/>
      <c r="MYD82" s="13"/>
      <c r="MYE82" s="13"/>
      <c r="MYF82" s="13"/>
      <c r="MYG82" s="13"/>
      <c r="MYH82" s="13"/>
      <c r="MYI82" s="13"/>
      <c r="MYJ82" s="13"/>
      <c r="MYK82" s="13"/>
      <c r="MYL82" s="13"/>
      <c r="MYM82" s="13"/>
      <c r="MYN82" s="13"/>
      <c r="MYO82" s="13"/>
      <c r="MYP82" s="13"/>
      <c r="MYQ82" s="13"/>
      <c r="MYR82" s="13"/>
      <c r="MYS82" s="13"/>
      <c r="MYT82" s="13"/>
      <c r="MYU82" s="13"/>
      <c r="MYV82" s="13"/>
      <c r="MYW82" s="13"/>
      <c r="MYX82" s="13"/>
      <c r="MYY82" s="13"/>
      <c r="MYZ82" s="13"/>
      <c r="MZA82" s="13"/>
      <c r="MZB82" s="13"/>
      <c r="MZC82" s="13"/>
      <c r="MZD82" s="13"/>
      <c r="MZE82" s="13"/>
      <c r="MZF82" s="13"/>
      <c r="MZG82" s="13"/>
      <c r="MZH82" s="13"/>
      <c r="MZI82" s="13"/>
      <c r="MZJ82" s="13"/>
      <c r="MZK82" s="13"/>
      <c r="MZL82" s="13"/>
      <c r="MZM82" s="13"/>
      <c r="MZN82" s="13"/>
      <c r="MZO82" s="13"/>
      <c r="MZP82" s="13"/>
      <c r="MZQ82" s="13"/>
      <c r="MZR82" s="13"/>
      <c r="MZS82" s="13"/>
      <c r="MZT82" s="13"/>
      <c r="MZU82" s="13"/>
      <c r="MZV82" s="13"/>
      <c r="MZW82" s="13"/>
      <c r="MZX82" s="13"/>
      <c r="MZY82" s="13"/>
      <c r="MZZ82" s="13"/>
      <c r="NAA82" s="13"/>
      <c r="NAB82" s="13"/>
      <c r="NAC82" s="13"/>
      <c r="NAD82" s="13"/>
      <c r="NAE82" s="13"/>
      <c r="NAF82" s="13"/>
      <c r="NAG82" s="13"/>
      <c r="NAH82" s="13"/>
      <c r="NAI82" s="13"/>
      <c r="NAJ82" s="13"/>
      <c r="NAK82" s="13"/>
      <c r="NAL82" s="13"/>
      <c r="NAM82" s="13"/>
      <c r="NAN82" s="13"/>
      <c r="NAO82" s="13"/>
      <c r="NAP82" s="13"/>
      <c r="NAQ82" s="13"/>
      <c r="NAR82" s="13"/>
      <c r="NAS82" s="13"/>
      <c r="NAT82" s="13"/>
      <c r="NAU82" s="13"/>
      <c r="NAV82" s="13"/>
      <c r="NAW82" s="13"/>
      <c r="NAX82" s="13"/>
      <c r="NAY82" s="13"/>
      <c r="NAZ82" s="13"/>
      <c r="NBA82" s="13"/>
      <c r="NBB82" s="13"/>
      <c r="NBC82" s="13"/>
      <c r="NBD82" s="13"/>
      <c r="NBE82" s="13"/>
      <c r="NBF82" s="13"/>
      <c r="NBG82" s="13"/>
      <c r="NBH82" s="13"/>
      <c r="NBI82" s="13"/>
      <c r="NBJ82" s="13"/>
      <c r="NBK82" s="13"/>
      <c r="NBL82" s="13"/>
      <c r="NBM82" s="13"/>
      <c r="NBN82" s="13"/>
      <c r="NBO82" s="13"/>
      <c r="NBP82" s="13"/>
      <c r="NBQ82" s="13"/>
      <c r="NBR82" s="13"/>
      <c r="NBS82" s="13"/>
      <c r="NBT82" s="13"/>
      <c r="NBU82" s="13"/>
      <c r="NBV82" s="13"/>
      <c r="NBW82" s="13"/>
      <c r="NBX82" s="13"/>
      <c r="NBY82" s="13"/>
      <c r="NBZ82" s="13"/>
      <c r="NCA82" s="13"/>
      <c r="NCB82" s="13"/>
      <c r="NCC82" s="13"/>
      <c r="NCD82" s="13"/>
      <c r="NCE82" s="13"/>
      <c r="NCF82" s="13"/>
      <c r="NCG82" s="13"/>
      <c r="NCH82" s="13"/>
      <c r="NCI82" s="13"/>
      <c r="NCJ82" s="13"/>
      <c r="NCK82" s="13"/>
      <c r="NCL82" s="13"/>
      <c r="NCM82" s="13"/>
      <c r="NCN82" s="13"/>
      <c r="NCO82" s="13"/>
      <c r="NCP82" s="13"/>
      <c r="NCQ82" s="13"/>
      <c r="NCR82" s="13"/>
      <c r="NCS82" s="13"/>
      <c r="NCT82" s="13"/>
      <c r="NCU82" s="13"/>
      <c r="NCV82" s="13"/>
      <c r="NCW82" s="13"/>
      <c r="NCX82" s="13"/>
      <c r="NCY82" s="13"/>
      <c r="NCZ82" s="13"/>
      <c r="NDA82" s="13"/>
      <c r="NDB82" s="13"/>
      <c r="NDC82" s="13"/>
      <c r="NDD82" s="13"/>
      <c r="NDE82" s="13"/>
      <c r="NDF82" s="13"/>
      <c r="NDG82" s="13"/>
      <c r="NDH82" s="13"/>
      <c r="NDI82" s="13"/>
      <c r="NDJ82" s="13"/>
      <c r="NDK82" s="13"/>
      <c r="NDL82" s="13"/>
      <c r="NDM82" s="13"/>
      <c r="NDN82" s="13"/>
      <c r="NDO82" s="13"/>
      <c r="NDP82" s="13"/>
      <c r="NDQ82" s="13"/>
      <c r="NDR82" s="13"/>
      <c r="NDS82" s="13"/>
      <c r="NDT82" s="13"/>
      <c r="NDU82" s="13"/>
      <c r="NDV82" s="13"/>
      <c r="NDW82" s="13"/>
      <c r="NDX82" s="13"/>
      <c r="NDY82" s="13"/>
      <c r="NDZ82" s="13"/>
      <c r="NEA82" s="13"/>
      <c r="NEB82" s="13"/>
      <c r="NEC82" s="13"/>
      <c r="NED82" s="13"/>
      <c r="NEE82" s="13"/>
      <c r="NEF82" s="13"/>
      <c r="NEG82" s="13"/>
      <c r="NEH82" s="13"/>
      <c r="NEI82" s="13"/>
      <c r="NEJ82" s="13"/>
      <c r="NEK82" s="13"/>
      <c r="NEL82" s="13"/>
      <c r="NEM82" s="13"/>
      <c r="NEN82" s="13"/>
      <c r="NEO82" s="13"/>
      <c r="NEP82" s="13"/>
      <c r="NEQ82" s="13"/>
      <c r="NER82" s="13"/>
      <c r="NES82" s="13"/>
      <c r="NET82" s="13"/>
      <c r="NEU82" s="13"/>
      <c r="NEV82" s="13"/>
      <c r="NEW82" s="13"/>
      <c r="NEX82" s="13"/>
      <c r="NEY82" s="13"/>
      <c r="NEZ82" s="13"/>
      <c r="NFA82" s="13"/>
      <c r="NFB82" s="13"/>
      <c r="NFC82" s="13"/>
      <c r="NFD82" s="13"/>
      <c r="NFE82" s="13"/>
      <c r="NFF82" s="13"/>
      <c r="NFG82" s="13"/>
      <c r="NFH82" s="13"/>
      <c r="NFI82" s="13"/>
      <c r="NFJ82" s="13"/>
      <c r="NFK82" s="13"/>
      <c r="NFL82" s="13"/>
      <c r="NFM82" s="13"/>
      <c r="NFN82" s="13"/>
      <c r="NFO82" s="13"/>
      <c r="NFP82" s="13"/>
      <c r="NFQ82" s="13"/>
      <c r="NFR82" s="13"/>
      <c r="NFS82" s="13"/>
      <c r="NFT82" s="13"/>
      <c r="NFU82" s="13"/>
      <c r="NFV82" s="13"/>
      <c r="NFW82" s="13"/>
      <c r="NFX82" s="13"/>
      <c r="NFY82" s="13"/>
      <c r="NFZ82" s="13"/>
      <c r="NGA82" s="13"/>
      <c r="NGB82" s="13"/>
      <c r="NGC82" s="13"/>
      <c r="NGD82" s="13"/>
      <c r="NGE82" s="13"/>
      <c r="NGF82" s="13"/>
      <c r="NGG82" s="13"/>
      <c r="NGH82" s="13"/>
      <c r="NGI82" s="13"/>
      <c r="NGJ82" s="13"/>
      <c r="NGK82" s="13"/>
      <c r="NGL82" s="13"/>
      <c r="NGM82" s="13"/>
      <c r="NGN82" s="13"/>
      <c r="NGO82" s="13"/>
      <c r="NGP82" s="13"/>
      <c r="NGQ82" s="13"/>
      <c r="NGR82" s="13"/>
      <c r="NGS82" s="13"/>
      <c r="NGT82" s="13"/>
      <c r="NGU82" s="13"/>
      <c r="NGV82" s="13"/>
      <c r="NGW82" s="13"/>
      <c r="NGX82" s="13"/>
      <c r="NGY82" s="13"/>
      <c r="NGZ82" s="13"/>
      <c r="NHA82" s="13"/>
      <c r="NHB82" s="13"/>
      <c r="NHC82" s="13"/>
      <c r="NHD82" s="13"/>
      <c r="NHE82" s="13"/>
      <c r="NHF82" s="13"/>
      <c r="NHG82" s="13"/>
      <c r="NHH82" s="13"/>
      <c r="NHI82" s="13"/>
      <c r="NHJ82" s="13"/>
      <c r="NHK82" s="13"/>
      <c r="NHL82" s="13"/>
      <c r="NHM82" s="13"/>
      <c r="NHN82" s="13"/>
      <c r="NHO82" s="13"/>
      <c r="NHP82" s="13"/>
      <c r="NHQ82" s="13"/>
      <c r="NHR82" s="13"/>
      <c r="NHS82" s="13"/>
      <c r="NHT82" s="13"/>
      <c r="NHU82" s="13"/>
      <c r="NHV82" s="13"/>
      <c r="NHW82" s="13"/>
      <c r="NHX82" s="13"/>
      <c r="NHY82" s="13"/>
      <c r="NHZ82" s="13"/>
      <c r="NIA82" s="13"/>
      <c r="NIB82" s="13"/>
      <c r="NIC82" s="13"/>
      <c r="NID82" s="13"/>
      <c r="NIE82" s="13"/>
      <c r="NIF82" s="13"/>
      <c r="NIG82" s="13"/>
      <c r="NIH82" s="13"/>
      <c r="NII82" s="13"/>
      <c r="NIJ82" s="13"/>
      <c r="NIK82" s="13"/>
      <c r="NIL82" s="13"/>
      <c r="NIM82" s="13"/>
      <c r="NIN82" s="13"/>
      <c r="NIO82" s="13"/>
      <c r="NIP82" s="13"/>
      <c r="NIQ82" s="13"/>
      <c r="NIR82" s="13"/>
      <c r="NIS82" s="13"/>
      <c r="NIT82" s="13"/>
      <c r="NIU82" s="13"/>
      <c r="NIV82" s="13"/>
      <c r="NIW82" s="13"/>
      <c r="NIX82" s="13"/>
      <c r="NIY82" s="13"/>
      <c r="NIZ82" s="13"/>
      <c r="NJA82" s="13"/>
      <c r="NJB82" s="13"/>
      <c r="NJC82" s="13"/>
      <c r="NJD82" s="13"/>
      <c r="NJE82" s="13"/>
      <c r="NJF82" s="13"/>
      <c r="NJG82" s="13"/>
      <c r="NJH82" s="13"/>
      <c r="NJI82" s="13"/>
      <c r="NJJ82" s="13"/>
      <c r="NJK82" s="13"/>
      <c r="NJL82" s="13"/>
      <c r="NJM82" s="13"/>
      <c r="NJN82" s="13"/>
      <c r="NJO82" s="13"/>
      <c r="NJP82" s="13"/>
      <c r="NJQ82" s="13"/>
      <c r="NJR82" s="13"/>
      <c r="NJS82" s="13"/>
      <c r="NJT82" s="13"/>
      <c r="NJU82" s="13"/>
      <c r="NJV82" s="13"/>
      <c r="NJW82" s="13"/>
      <c r="NJX82" s="13"/>
      <c r="NJY82" s="13"/>
      <c r="NJZ82" s="13"/>
      <c r="NKA82" s="13"/>
      <c r="NKB82" s="13"/>
      <c r="NKC82" s="13"/>
      <c r="NKD82" s="13"/>
      <c r="NKE82" s="13"/>
      <c r="NKF82" s="13"/>
      <c r="NKG82" s="13"/>
      <c r="NKH82" s="13"/>
      <c r="NKI82" s="13"/>
      <c r="NKJ82" s="13"/>
      <c r="NKK82" s="13"/>
      <c r="NKL82" s="13"/>
      <c r="NKM82" s="13"/>
      <c r="NKN82" s="13"/>
      <c r="NKO82" s="13"/>
      <c r="NKP82" s="13"/>
      <c r="NKQ82" s="13"/>
      <c r="NKR82" s="13"/>
      <c r="NKS82" s="13"/>
      <c r="NKT82" s="13"/>
      <c r="NKU82" s="13"/>
      <c r="NKV82" s="13"/>
      <c r="NKW82" s="13"/>
      <c r="NKX82" s="13"/>
      <c r="NKY82" s="13"/>
      <c r="NKZ82" s="13"/>
      <c r="NLA82" s="13"/>
      <c r="NLB82" s="13"/>
      <c r="NLC82" s="13"/>
      <c r="NLD82" s="13"/>
      <c r="NLE82" s="13"/>
      <c r="NLF82" s="13"/>
      <c r="NLG82" s="13"/>
      <c r="NLH82" s="13"/>
      <c r="NLI82" s="13"/>
      <c r="NLJ82" s="13"/>
      <c r="NLK82" s="13"/>
      <c r="NLL82" s="13"/>
      <c r="NLM82" s="13"/>
      <c r="NLN82" s="13"/>
      <c r="NLO82" s="13"/>
      <c r="NLP82" s="13"/>
      <c r="NLQ82" s="13"/>
      <c r="NLR82" s="13"/>
      <c r="NLS82" s="13"/>
      <c r="NLT82" s="13"/>
      <c r="NLU82" s="13"/>
      <c r="NLV82" s="13"/>
      <c r="NLW82" s="13"/>
      <c r="NLX82" s="13"/>
      <c r="NLY82" s="13"/>
      <c r="NLZ82" s="13"/>
      <c r="NMA82" s="13"/>
      <c r="NMB82" s="13"/>
      <c r="NMC82" s="13"/>
      <c r="NMD82" s="13"/>
      <c r="NME82" s="13"/>
      <c r="NMF82" s="13"/>
      <c r="NMG82" s="13"/>
      <c r="NMH82" s="13"/>
      <c r="NMI82" s="13"/>
      <c r="NMJ82" s="13"/>
      <c r="NMK82" s="13"/>
      <c r="NML82" s="13"/>
      <c r="NMM82" s="13"/>
      <c r="NMN82" s="13"/>
      <c r="NMO82" s="13"/>
      <c r="NMP82" s="13"/>
      <c r="NMQ82" s="13"/>
      <c r="NMR82" s="13"/>
      <c r="NMS82" s="13"/>
      <c r="NMT82" s="13"/>
      <c r="NMU82" s="13"/>
      <c r="NMV82" s="13"/>
      <c r="NMW82" s="13"/>
      <c r="NMX82" s="13"/>
      <c r="NMY82" s="13"/>
      <c r="NMZ82" s="13"/>
      <c r="NNA82" s="13"/>
      <c r="NNB82" s="13"/>
      <c r="NNC82" s="13"/>
      <c r="NND82" s="13"/>
      <c r="NNE82" s="13"/>
      <c r="NNF82" s="13"/>
      <c r="NNG82" s="13"/>
      <c r="NNH82" s="13"/>
      <c r="NNI82" s="13"/>
      <c r="NNJ82" s="13"/>
      <c r="NNK82" s="13"/>
      <c r="NNL82" s="13"/>
      <c r="NNM82" s="13"/>
      <c r="NNN82" s="13"/>
      <c r="NNO82" s="13"/>
      <c r="NNP82" s="13"/>
      <c r="NNQ82" s="13"/>
      <c r="NNR82" s="13"/>
      <c r="NNS82" s="13"/>
      <c r="NNT82" s="13"/>
      <c r="NNU82" s="13"/>
      <c r="NNV82" s="13"/>
      <c r="NNW82" s="13"/>
      <c r="NNX82" s="13"/>
      <c r="NNY82" s="13"/>
      <c r="NNZ82" s="13"/>
      <c r="NOA82" s="13"/>
      <c r="NOB82" s="13"/>
      <c r="NOC82" s="13"/>
      <c r="NOD82" s="13"/>
      <c r="NOE82" s="13"/>
      <c r="NOF82" s="13"/>
      <c r="NOG82" s="13"/>
      <c r="NOH82" s="13"/>
      <c r="NOI82" s="13"/>
      <c r="NOJ82" s="13"/>
      <c r="NOK82" s="13"/>
      <c r="NOL82" s="13"/>
      <c r="NOM82" s="13"/>
      <c r="NON82" s="13"/>
      <c r="NOO82" s="13"/>
      <c r="NOP82" s="13"/>
      <c r="NOQ82" s="13"/>
      <c r="NOR82" s="13"/>
      <c r="NOS82" s="13"/>
      <c r="NOT82" s="13"/>
      <c r="NOU82" s="13"/>
      <c r="NOV82" s="13"/>
      <c r="NOW82" s="13"/>
      <c r="NOX82" s="13"/>
      <c r="NOY82" s="13"/>
      <c r="NOZ82" s="13"/>
      <c r="NPA82" s="13"/>
      <c r="NPB82" s="13"/>
      <c r="NPC82" s="13"/>
      <c r="NPD82" s="13"/>
      <c r="NPE82" s="13"/>
      <c r="NPF82" s="13"/>
      <c r="NPG82" s="13"/>
      <c r="NPH82" s="13"/>
      <c r="NPI82" s="13"/>
      <c r="NPJ82" s="13"/>
      <c r="NPK82" s="13"/>
      <c r="NPL82" s="13"/>
      <c r="NPM82" s="13"/>
      <c r="NPN82" s="13"/>
      <c r="NPO82" s="13"/>
      <c r="NPP82" s="13"/>
      <c r="NPQ82" s="13"/>
      <c r="NPR82" s="13"/>
      <c r="NPS82" s="13"/>
      <c r="NPT82" s="13"/>
      <c r="NPU82" s="13"/>
      <c r="NPV82" s="13"/>
      <c r="NPW82" s="13"/>
      <c r="NPX82" s="13"/>
      <c r="NPY82" s="13"/>
      <c r="NPZ82" s="13"/>
      <c r="NQA82" s="13"/>
      <c r="NQB82" s="13"/>
      <c r="NQC82" s="13"/>
      <c r="NQD82" s="13"/>
      <c r="NQE82" s="13"/>
      <c r="NQF82" s="13"/>
      <c r="NQG82" s="13"/>
      <c r="NQH82" s="13"/>
      <c r="NQI82" s="13"/>
      <c r="NQJ82" s="13"/>
      <c r="NQK82" s="13"/>
      <c r="NQL82" s="13"/>
      <c r="NQM82" s="13"/>
      <c r="NQN82" s="13"/>
      <c r="NQO82" s="13"/>
      <c r="NQP82" s="13"/>
      <c r="NQQ82" s="13"/>
      <c r="NQR82" s="13"/>
      <c r="NQS82" s="13"/>
      <c r="NQT82" s="13"/>
      <c r="NQU82" s="13"/>
      <c r="NQV82" s="13"/>
      <c r="NQW82" s="13"/>
      <c r="NQX82" s="13"/>
      <c r="NQY82" s="13"/>
      <c r="NQZ82" s="13"/>
      <c r="NRA82" s="13"/>
      <c r="NRB82" s="13"/>
      <c r="NRC82" s="13"/>
      <c r="NRD82" s="13"/>
      <c r="NRE82" s="13"/>
      <c r="NRF82" s="13"/>
      <c r="NRG82" s="13"/>
      <c r="NRH82" s="13"/>
      <c r="NRI82" s="13"/>
      <c r="NRJ82" s="13"/>
      <c r="NRK82" s="13"/>
      <c r="NRL82" s="13"/>
      <c r="NRM82" s="13"/>
      <c r="NRN82" s="13"/>
      <c r="NRO82" s="13"/>
      <c r="NRP82" s="13"/>
      <c r="NRQ82" s="13"/>
      <c r="NRR82" s="13"/>
      <c r="NRS82" s="13"/>
      <c r="NRT82" s="13"/>
      <c r="NRU82" s="13"/>
      <c r="NRV82" s="13"/>
      <c r="NRW82" s="13"/>
      <c r="NRX82" s="13"/>
      <c r="NRY82" s="13"/>
      <c r="NRZ82" s="13"/>
      <c r="NSA82" s="13"/>
      <c r="NSB82" s="13"/>
      <c r="NSC82" s="13"/>
      <c r="NSD82" s="13"/>
      <c r="NSE82" s="13"/>
      <c r="NSF82" s="13"/>
      <c r="NSG82" s="13"/>
      <c r="NSH82" s="13"/>
      <c r="NSI82" s="13"/>
      <c r="NSJ82" s="13"/>
      <c r="NSK82" s="13"/>
      <c r="NSL82" s="13"/>
      <c r="NSM82" s="13"/>
      <c r="NSN82" s="13"/>
      <c r="NSO82" s="13"/>
      <c r="NSP82" s="13"/>
      <c r="NSQ82" s="13"/>
      <c r="NSR82" s="13"/>
      <c r="NSS82" s="13"/>
      <c r="NST82" s="13"/>
      <c r="NSU82" s="13"/>
      <c r="NSV82" s="13"/>
      <c r="NSW82" s="13"/>
      <c r="NSX82" s="13"/>
      <c r="NSY82" s="13"/>
      <c r="NSZ82" s="13"/>
      <c r="NTA82" s="13"/>
      <c r="NTB82" s="13"/>
      <c r="NTC82" s="13"/>
      <c r="NTD82" s="13"/>
      <c r="NTE82" s="13"/>
      <c r="NTF82" s="13"/>
      <c r="NTG82" s="13"/>
      <c r="NTH82" s="13"/>
      <c r="NTI82" s="13"/>
      <c r="NTJ82" s="13"/>
      <c r="NTK82" s="13"/>
      <c r="NTL82" s="13"/>
      <c r="NTM82" s="13"/>
      <c r="NTN82" s="13"/>
      <c r="NTO82" s="13"/>
      <c r="NTP82" s="13"/>
      <c r="NTQ82" s="13"/>
      <c r="NTR82" s="13"/>
      <c r="NTS82" s="13"/>
      <c r="NTT82" s="13"/>
      <c r="NTU82" s="13"/>
      <c r="NTV82" s="13"/>
      <c r="NTW82" s="13"/>
      <c r="NTX82" s="13"/>
      <c r="NTY82" s="13"/>
      <c r="NTZ82" s="13"/>
      <c r="NUA82" s="13"/>
      <c r="NUB82" s="13"/>
      <c r="NUC82" s="13"/>
      <c r="NUD82" s="13"/>
      <c r="NUE82" s="13"/>
      <c r="NUF82" s="13"/>
      <c r="NUG82" s="13"/>
      <c r="NUH82" s="13"/>
      <c r="NUI82" s="13"/>
      <c r="NUJ82" s="13"/>
      <c r="NUK82" s="13"/>
      <c r="NUL82" s="13"/>
      <c r="NUM82" s="13"/>
      <c r="NUN82" s="13"/>
      <c r="NUO82" s="13"/>
      <c r="NUP82" s="13"/>
      <c r="NUQ82" s="13"/>
      <c r="NUR82" s="13"/>
      <c r="NUS82" s="13"/>
      <c r="NUT82" s="13"/>
      <c r="NUU82" s="13"/>
      <c r="NUV82" s="13"/>
      <c r="NUW82" s="13"/>
      <c r="NUX82" s="13"/>
      <c r="NUY82" s="13"/>
      <c r="NUZ82" s="13"/>
      <c r="NVA82" s="13"/>
      <c r="NVB82" s="13"/>
      <c r="NVC82" s="13"/>
      <c r="NVD82" s="13"/>
      <c r="NVE82" s="13"/>
      <c r="NVF82" s="13"/>
      <c r="NVG82" s="13"/>
      <c r="NVH82" s="13"/>
      <c r="NVI82" s="13"/>
      <c r="NVJ82" s="13"/>
      <c r="NVK82" s="13"/>
      <c r="NVL82" s="13"/>
      <c r="NVM82" s="13"/>
      <c r="NVN82" s="13"/>
      <c r="NVO82" s="13"/>
      <c r="NVP82" s="13"/>
      <c r="NVQ82" s="13"/>
      <c r="NVR82" s="13"/>
      <c r="NVS82" s="13"/>
      <c r="NVT82" s="13"/>
      <c r="NVU82" s="13"/>
      <c r="NVV82" s="13"/>
      <c r="NVW82" s="13"/>
      <c r="NVX82" s="13"/>
      <c r="NVY82" s="13"/>
      <c r="NVZ82" s="13"/>
      <c r="NWA82" s="13"/>
      <c r="NWB82" s="13"/>
      <c r="NWC82" s="13"/>
      <c r="NWD82" s="13"/>
      <c r="NWE82" s="13"/>
      <c r="NWF82" s="13"/>
      <c r="NWG82" s="13"/>
      <c r="NWH82" s="13"/>
      <c r="NWI82" s="13"/>
      <c r="NWJ82" s="13"/>
      <c r="NWK82" s="13"/>
      <c r="NWL82" s="13"/>
      <c r="NWM82" s="13"/>
      <c r="NWN82" s="13"/>
      <c r="NWO82" s="13"/>
      <c r="NWP82" s="13"/>
      <c r="NWQ82" s="13"/>
      <c r="NWR82" s="13"/>
      <c r="NWS82" s="13"/>
      <c r="NWT82" s="13"/>
      <c r="NWU82" s="13"/>
      <c r="NWV82" s="13"/>
      <c r="NWW82" s="13"/>
      <c r="NWX82" s="13"/>
      <c r="NWY82" s="13"/>
      <c r="NWZ82" s="13"/>
      <c r="NXA82" s="13"/>
      <c r="NXB82" s="13"/>
      <c r="NXC82" s="13"/>
      <c r="NXD82" s="13"/>
      <c r="NXE82" s="13"/>
      <c r="NXF82" s="13"/>
      <c r="NXG82" s="13"/>
      <c r="NXH82" s="13"/>
      <c r="NXI82" s="13"/>
      <c r="NXJ82" s="13"/>
      <c r="NXK82" s="13"/>
      <c r="NXL82" s="13"/>
      <c r="NXM82" s="13"/>
      <c r="NXN82" s="13"/>
      <c r="NXO82" s="13"/>
      <c r="NXP82" s="13"/>
      <c r="NXQ82" s="13"/>
      <c r="NXR82" s="13"/>
      <c r="NXS82" s="13"/>
      <c r="NXT82" s="13"/>
      <c r="NXU82" s="13"/>
      <c r="NXV82" s="13"/>
      <c r="NXW82" s="13"/>
      <c r="NXX82" s="13"/>
      <c r="NXY82" s="13"/>
      <c r="NXZ82" s="13"/>
      <c r="NYA82" s="13"/>
      <c r="NYB82" s="13"/>
      <c r="NYC82" s="13"/>
      <c r="NYD82" s="13"/>
      <c r="NYE82" s="13"/>
      <c r="NYF82" s="13"/>
      <c r="NYG82" s="13"/>
      <c r="NYH82" s="13"/>
      <c r="NYI82" s="13"/>
      <c r="NYJ82" s="13"/>
      <c r="NYK82" s="13"/>
      <c r="NYL82" s="13"/>
      <c r="NYM82" s="13"/>
      <c r="NYN82" s="13"/>
      <c r="NYO82" s="13"/>
      <c r="NYP82" s="13"/>
      <c r="NYQ82" s="13"/>
      <c r="NYR82" s="13"/>
      <c r="NYS82" s="13"/>
      <c r="NYT82" s="13"/>
      <c r="NYU82" s="13"/>
      <c r="NYV82" s="13"/>
      <c r="NYW82" s="13"/>
      <c r="NYX82" s="13"/>
      <c r="NYY82" s="13"/>
      <c r="NYZ82" s="13"/>
      <c r="NZA82" s="13"/>
      <c r="NZB82" s="13"/>
      <c r="NZC82" s="13"/>
      <c r="NZD82" s="13"/>
      <c r="NZE82" s="13"/>
      <c r="NZF82" s="13"/>
      <c r="NZG82" s="13"/>
      <c r="NZH82" s="13"/>
      <c r="NZI82" s="13"/>
      <c r="NZJ82" s="13"/>
      <c r="NZK82" s="13"/>
      <c r="NZL82" s="13"/>
      <c r="NZM82" s="13"/>
      <c r="NZN82" s="13"/>
      <c r="NZO82" s="13"/>
      <c r="NZP82" s="13"/>
      <c r="NZQ82" s="13"/>
      <c r="NZR82" s="13"/>
      <c r="NZS82" s="13"/>
      <c r="NZT82" s="13"/>
      <c r="NZU82" s="13"/>
      <c r="NZV82" s="13"/>
      <c r="NZW82" s="13"/>
      <c r="NZX82" s="13"/>
      <c r="NZY82" s="13"/>
      <c r="NZZ82" s="13"/>
      <c r="OAA82" s="13"/>
      <c r="OAB82" s="13"/>
      <c r="OAC82" s="13"/>
      <c r="OAD82" s="13"/>
      <c r="OAE82" s="13"/>
      <c r="OAF82" s="13"/>
      <c r="OAG82" s="13"/>
      <c r="OAH82" s="13"/>
      <c r="OAI82" s="13"/>
      <c r="OAJ82" s="13"/>
      <c r="OAK82" s="13"/>
      <c r="OAL82" s="13"/>
      <c r="OAM82" s="13"/>
      <c r="OAN82" s="13"/>
      <c r="OAO82" s="13"/>
      <c r="OAP82" s="13"/>
      <c r="OAQ82" s="13"/>
      <c r="OAR82" s="13"/>
      <c r="OAS82" s="13"/>
      <c r="OAT82" s="13"/>
      <c r="OAU82" s="13"/>
      <c r="OAV82" s="13"/>
      <c r="OAW82" s="13"/>
      <c r="OAX82" s="13"/>
      <c r="OAY82" s="13"/>
      <c r="OAZ82" s="13"/>
      <c r="OBA82" s="13"/>
      <c r="OBB82" s="13"/>
      <c r="OBC82" s="13"/>
      <c r="OBD82" s="13"/>
      <c r="OBE82" s="13"/>
      <c r="OBF82" s="13"/>
      <c r="OBG82" s="13"/>
      <c r="OBH82" s="13"/>
      <c r="OBI82" s="13"/>
      <c r="OBJ82" s="13"/>
      <c r="OBK82" s="13"/>
      <c r="OBL82" s="13"/>
      <c r="OBM82" s="13"/>
      <c r="OBN82" s="13"/>
      <c r="OBO82" s="13"/>
      <c r="OBP82" s="13"/>
      <c r="OBQ82" s="13"/>
      <c r="OBR82" s="13"/>
      <c r="OBS82" s="13"/>
      <c r="OBT82" s="13"/>
      <c r="OBU82" s="13"/>
      <c r="OBV82" s="13"/>
      <c r="OBW82" s="13"/>
      <c r="OBX82" s="13"/>
      <c r="OBY82" s="13"/>
      <c r="OBZ82" s="13"/>
      <c r="OCA82" s="13"/>
      <c r="OCB82" s="13"/>
      <c r="OCC82" s="13"/>
      <c r="OCD82" s="13"/>
      <c r="OCE82" s="13"/>
      <c r="OCF82" s="13"/>
      <c r="OCG82" s="13"/>
      <c r="OCH82" s="13"/>
      <c r="OCI82" s="13"/>
      <c r="OCJ82" s="13"/>
      <c r="OCK82" s="13"/>
      <c r="OCL82" s="13"/>
      <c r="OCM82" s="13"/>
      <c r="OCN82" s="13"/>
      <c r="OCO82" s="13"/>
      <c r="OCP82" s="13"/>
      <c r="OCQ82" s="13"/>
      <c r="OCR82" s="13"/>
      <c r="OCS82" s="13"/>
      <c r="OCT82" s="13"/>
      <c r="OCU82" s="13"/>
      <c r="OCV82" s="13"/>
      <c r="OCW82" s="13"/>
      <c r="OCX82" s="13"/>
      <c r="OCY82" s="13"/>
      <c r="OCZ82" s="13"/>
      <c r="ODA82" s="13"/>
      <c r="ODB82" s="13"/>
      <c r="ODC82" s="13"/>
      <c r="ODD82" s="13"/>
      <c r="ODE82" s="13"/>
      <c r="ODF82" s="13"/>
      <c r="ODG82" s="13"/>
      <c r="ODH82" s="13"/>
      <c r="ODI82" s="13"/>
      <c r="ODJ82" s="13"/>
      <c r="ODK82" s="13"/>
      <c r="ODL82" s="13"/>
      <c r="ODM82" s="13"/>
      <c r="ODN82" s="13"/>
      <c r="ODO82" s="13"/>
      <c r="ODP82" s="13"/>
      <c r="ODQ82" s="13"/>
      <c r="ODR82" s="13"/>
      <c r="ODS82" s="13"/>
      <c r="ODT82" s="13"/>
      <c r="ODU82" s="13"/>
      <c r="ODV82" s="13"/>
      <c r="ODW82" s="13"/>
      <c r="ODX82" s="13"/>
      <c r="ODY82" s="13"/>
      <c r="ODZ82" s="13"/>
      <c r="OEA82" s="13"/>
      <c r="OEB82" s="13"/>
      <c r="OEC82" s="13"/>
      <c r="OED82" s="13"/>
      <c r="OEE82" s="13"/>
      <c r="OEF82" s="13"/>
      <c r="OEG82" s="13"/>
      <c r="OEH82" s="13"/>
      <c r="OEI82" s="13"/>
      <c r="OEJ82" s="13"/>
      <c r="OEK82" s="13"/>
      <c r="OEL82" s="13"/>
      <c r="OEM82" s="13"/>
      <c r="OEN82" s="13"/>
      <c r="OEO82" s="13"/>
      <c r="OEP82" s="13"/>
      <c r="OEQ82" s="13"/>
      <c r="OER82" s="13"/>
      <c r="OES82" s="13"/>
      <c r="OET82" s="13"/>
      <c r="OEU82" s="13"/>
      <c r="OEV82" s="13"/>
      <c r="OEW82" s="13"/>
      <c r="OEX82" s="13"/>
      <c r="OEY82" s="13"/>
      <c r="OEZ82" s="13"/>
      <c r="OFA82" s="13"/>
      <c r="OFB82" s="13"/>
      <c r="OFC82" s="13"/>
      <c r="OFD82" s="13"/>
      <c r="OFE82" s="13"/>
      <c r="OFF82" s="13"/>
      <c r="OFG82" s="13"/>
      <c r="OFH82" s="13"/>
      <c r="OFI82" s="13"/>
      <c r="OFJ82" s="13"/>
      <c r="OFK82" s="13"/>
      <c r="OFL82" s="13"/>
      <c r="OFM82" s="13"/>
      <c r="OFN82" s="13"/>
      <c r="OFO82" s="13"/>
      <c r="OFP82" s="13"/>
      <c r="OFQ82" s="13"/>
      <c r="OFR82" s="13"/>
      <c r="OFS82" s="13"/>
      <c r="OFT82" s="13"/>
      <c r="OFU82" s="13"/>
      <c r="OFV82" s="13"/>
      <c r="OFW82" s="13"/>
      <c r="OFX82" s="13"/>
      <c r="OFY82" s="13"/>
      <c r="OFZ82" s="13"/>
      <c r="OGA82" s="13"/>
      <c r="OGB82" s="13"/>
      <c r="OGC82" s="13"/>
      <c r="OGD82" s="13"/>
      <c r="OGE82" s="13"/>
      <c r="OGF82" s="13"/>
      <c r="OGG82" s="13"/>
      <c r="OGH82" s="13"/>
      <c r="OGI82" s="13"/>
      <c r="OGJ82" s="13"/>
      <c r="OGK82" s="13"/>
      <c r="OGL82" s="13"/>
      <c r="OGM82" s="13"/>
      <c r="OGN82" s="13"/>
      <c r="OGO82" s="13"/>
      <c r="OGP82" s="13"/>
      <c r="OGQ82" s="13"/>
      <c r="OGR82" s="13"/>
      <c r="OGS82" s="13"/>
      <c r="OGT82" s="13"/>
      <c r="OGU82" s="13"/>
      <c r="OGV82" s="13"/>
      <c r="OGW82" s="13"/>
      <c r="OGX82" s="13"/>
      <c r="OGY82" s="13"/>
      <c r="OGZ82" s="13"/>
      <c r="OHA82" s="13"/>
      <c r="OHB82" s="13"/>
      <c r="OHC82" s="13"/>
      <c r="OHD82" s="13"/>
      <c r="OHE82" s="13"/>
      <c r="OHF82" s="13"/>
      <c r="OHG82" s="13"/>
      <c r="OHH82" s="13"/>
      <c r="OHI82" s="13"/>
      <c r="OHJ82" s="13"/>
      <c r="OHK82" s="13"/>
      <c r="OHL82" s="13"/>
      <c r="OHM82" s="13"/>
      <c r="OHN82" s="13"/>
      <c r="OHO82" s="13"/>
      <c r="OHP82" s="13"/>
      <c r="OHQ82" s="13"/>
      <c r="OHR82" s="13"/>
      <c r="OHS82" s="13"/>
      <c r="OHT82" s="13"/>
      <c r="OHU82" s="13"/>
      <c r="OHV82" s="13"/>
      <c r="OHW82" s="13"/>
      <c r="OHX82" s="13"/>
      <c r="OHY82" s="13"/>
      <c r="OHZ82" s="13"/>
      <c r="OIA82" s="13"/>
      <c r="OIB82" s="13"/>
      <c r="OIC82" s="13"/>
      <c r="OID82" s="13"/>
      <c r="OIE82" s="13"/>
      <c r="OIF82" s="13"/>
      <c r="OIG82" s="13"/>
      <c r="OIH82" s="13"/>
      <c r="OII82" s="13"/>
      <c r="OIJ82" s="13"/>
      <c r="OIK82" s="13"/>
      <c r="OIL82" s="13"/>
      <c r="OIM82" s="13"/>
      <c r="OIN82" s="13"/>
      <c r="OIO82" s="13"/>
      <c r="OIP82" s="13"/>
      <c r="OIQ82" s="13"/>
      <c r="OIR82" s="13"/>
      <c r="OIS82" s="13"/>
      <c r="OIT82" s="13"/>
      <c r="OIU82" s="13"/>
      <c r="OIV82" s="13"/>
      <c r="OIW82" s="13"/>
      <c r="OIX82" s="13"/>
      <c r="OIY82" s="13"/>
      <c r="OIZ82" s="13"/>
      <c r="OJA82" s="13"/>
      <c r="OJB82" s="13"/>
      <c r="OJC82" s="13"/>
      <c r="OJD82" s="13"/>
      <c r="OJE82" s="13"/>
      <c r="OJF82" s="13"/>
      <c r="OJG82" s="13"/>
      <c r="OJH82" s="13"/>
      <c r="OJI82" s="13"/>
      <c r="OJJ82" s="13"/>
      <c r="OJK82" s="13"/>
      <c r="OJL82" s="13"/>
      <c r="OJM82" s="13"/>
      <c r="OJN82" s="13"/>
      <c r="OJO82" s="13"/>
      <c r="OJP82" s="13"/>
      <c r="OJQ82" s="13"/>
      <c r="OJR82" s="13"/>
      <c r="OJS82" s="13"/>
      <c r="OJT82" s="13"/>
      <c r="OJU82" s="13"/>
      <c r="OJV82" s="13"/>
      <c r="OJW82" s="13"/>
      <c r="OJX82" s="13"/>
      <c r="OJY82" s="13"/>
      <c r="OJZ82" s="13"/>
      <c r="OKA82" s="13"/>
      <c r="OKB82" s="13"/>
      <c r="OKC82" s="13"/>
      <c r="OKD82" s="13"/>
      <c r="OKE82" s="13"/>
      <c r="OKF82" s="13"/>
      <c r="OKG82" s="13"/>
      <c r="OKH82" s="13"/>
      <c r="OKI82" s="13"/>
      <c r="OKJ82" s="13"/>
      <c r="OKK82" s="13"/>
      <c r="OKL82" s="13"/>
      <c r="OKM82" s="13"/>
      <c r="OKN82" s="13"/>
      <c r="OKO82" s="13"/>
      <c r="OKP82" s="13"/>
      <c r="OKQ82" s="13"/>
      <c r="OKR82" s="13"/>
      <c r="OKS82" s="13"/>
      <c r="OKT82" s="13"/>
      <c r="OKU82" s="13"/>
      <c r="OKV82" s="13"/>
      <c r="OKW82" s="13"/>
      <c r="OKX82" s="13"/>
      <c r="OKY82" s="13"/>
      <c r="OKZ82" s="13"/>
      <c r="OLA82" s="13"/>
      <c r="OLB82" s="13"/>
      <c r="OLC82" s="13"/>
      <c r="OLD82" s="13"/>
      <c r="OLE82" s="13"/>
      <c r="OLF82" s="13"/>
      <c r="OLG82" s="13"/>
      <c r="OLH82" s="13"/>
      <c r="OLI82" s="13"/>
      <c r="OLJ82" s="13"/>
      <c r="OLK82" s="13"/>
      <c r="OLL82" s="13"/>
      <c r="OLM82" s="13"/>
      <c r="OLN82" s="13"/>
      <c r="OLO82" s="13"/>
      <c r="OLP82" s="13"/>
      <c r="OLQ82" s="13"/>
      <c r="OLR82" s="13"/>
      <c r="OLS82" s="13"/>
      <c r="OLT82" s="13"/>
      <c r="OLU82" s="13"/>
      <c r="OLV82" s="13"/>
      <c r="OLW82" s="13"/>
      <c r="OLX82" s="13"/>
      <c r="OLY82" s="13"/>
      <c r="OLZ82" s="13"/>
      <c r="OMA82" s="13"/>
      <c r="OMB82" s="13"/>
      <c r="OMC82" s="13"/>
      <c r="OMD82" s="13"/>
      <c r="OME82" s="13"/>
      <c r="OMF82" s="13"/>
      <c r="OMG82" s="13"/>
      <c r="OMH82" s="13"/>
      <c r="OMI82" s="13"/>
      <c r="OMJ82" s="13"/>
      <c r="OMK82" s="13"/>
      <c r="OML82" s="13"/>
      <c r="OMM82" s="13"/>
      <c r="OMN82" s="13"/>
      <c r="OMO82" s="13"/>
      <c r="OMP82" s="13"/>
      <c r="OMQ82" s="13"/>
      <c r="OMR82" s="13"/>
      <c r="OMS82" s="13"/>
      <c r="OMT82" s="13"/>
      <c r="OMU82" s="13"/>
      <c r="OMV82" s="13"/>
      <c r="OMW82" s="13"/>
      <c r="OMX82" s="13"/>
      <c r="OMY82" s="13"/>
      <c r="OMZ82" s="13"/>
      <c r="ONA82" s="13"/>
      <c r="ONB82" s="13"/>
      <c r="ONC82" s="13"/>
      <c r="OND82" s="13"/>
      <c r="ONE82" s="13"/>
      <c r="ONF82" s="13"/>
      <c r="ONG82" s="13"/>
      <c r="ONH82" s="13"/>
      <c r="ONI82" s="13"/>
      <c r="ONJ82" s="13"/>
      <c r="ONK82" s="13"/>
      <c r="ONL82" s="13"/>
      <c r="ONM82" s="13"/>
      <c r="ONN82" s="13"/>
      <c r="ONO82" s="13"/>
      <c r="ONP82" s="13"/>
      <c r="ONQ82" s="13"/>
      <c r="ONR82" s="13"/>
      <c r="ONS82" s="13"/>
      <c r="ONT82" s="13"/>
      <c r="ONU82" s="13"/>
      <c r="ONV82" s="13"/>
      <c r="ONW82" s="13"/>
      <c r="ONX82" s="13"/>
      <c r="ONY82" s="13"/>
      <c r="ONZ82" s="13"/>
      <c r="OOA82" s="13"/>
      <c r="OOB82" s="13"/>
      <c r="OOC82" s="13"/>
      <c r="OOD82" s="13"/>
      <c r="OOE82" s="13"/>
      <c r="OOF82" s="13"/>
      <c r="OOG82" s="13"/>
      <c r="OOH82" s="13"/>
      <c r="OOI82" s="13"/>
      <c r="OOJ82" s="13"/>
      <c r="OOK82" s="13"/>
      <c r="OOL82" s="13"/>
      <c r="OOM82" s="13"/>
      <c r="OON82" s="13"/>
      <c r="OOO82" s="13"/>
      <c r="OOP82" s="13"/>
      <c r="OOQ82" s="13"/>
      <c r="OOR82" s="13"/>
      <c r="OOS82" s="13"/>
      <c r="OOT82" s="13"/>
      <c r="OOU82" s="13"/>
      <c r="OOV82" s="13"/>
      <c r="OOW82" s="13"/>
      <c r="OOX82" s="13"/>
      <c r="OOY82" s="13"/>
      <c r="OOZ82" s="13"/>
      <c r="OPA82" s="13"/>
      <c r="OPB82" s="13"/>
      <c r="OPC82" s="13"/>
      <c r="OPD82" s="13"/>
      <c r="OPE82" s="13"/>
      <c r="OPF82" s="13"/>
      <c r="OPG82" s="13"/>
      <c r="OPH82" s="13"/>
      <c r="OPI82" s="13"/>
      <c r="OPJ82" s="13"/>
      <c r="OPK82" s="13"/>
      <c r="OPL82" s="13"/>
      <c r="OPM82" s="13"/>
      <c r="OPN82" s="13"/>
      <c r="OPO82" s="13"/>
      <c r="OPP82" s="13"/>
      <c r="OPQ82" s="13"/>
      <c r="OPR82" s="13"/>
      <c r="OPS82" s="13"/>
      <c r="OPT82" s="13"/>
      <c r="OPU82" s="13"/>
      <c r="OPV82" s="13"/>
      <c r="OPW82" s="13"/>
      <c r="OPX82" s="13"/>
      <c r="OPY82" s="13"/>
      <c r="OPZ82" s="13"/>
      <c r="OQA82" s="13"/>
      <c r="OQB82" s="13"/>
      <c r="OQC82" s="13"/>
      <c r="OQD82" s="13"/>
      <c r="OQE82" s="13"/>
      <c r="OQF82" s="13"/>
      <c r="OQG82" s="13"/>
      <c r="OQH82" s="13"/>
      <c r="OQI82" s="13"/>
      <c r="OQJ82" s="13"/>
      <c r="OQK82" s="13"/>
      <c r="OQL82" s="13"/>
      <c r="OQM82" s="13"/>
      <c r="OQN82" s="13"/>
      <c r="OQO82" s="13"/>
      <c r="OQP82" s="13"/>
      <c r="OQQ82" s="13"/>
      <c r="OQR82" s="13"/>
      <c r="OQS82" s="13"/>
      <c r="OQT82" s="13"/>
      <c r="OQU82" s="13"/>
      <c r="OQV82" s="13"/>
      <c r="OQW82" s="13"/>
      <c r="OQX82" s="13"/>
      <c r="OQY82" s="13"/>
      <c r="OQZ82" s="13"/>
      <c r="ORA82" s="13"/>
      <c r="ORB82" s="13"/>
      <c r="ORC82" s="13"/>
      <c r="ORD82" s="13"/>
      <c r="ORE82" s="13"/>
      <c r="ORF82" s="13"/>
      <c r="ORG82" s="13"/>
      <c r="ORH82" s="13"/>
      <c r="ORI82" s="13"/>
      <c r="ORJ82" s="13"/>
      <c r="ORK82" s="13"/>
      <c r="ORL82" s="13"/>
      <c r="ORM82" s="13"/>
      <c r="ORN82" s="13"/>
      <c r="ORO82" s="13"/>
      <c r="ORP82" s="13"/>
      <c r="ORQ82" s="13"/>
      <c r="ORR82" s="13"/>
      <c r="ORS82" s="13"/>
      <c r="ORT82" s="13"/>
      <c r="ORU82" s="13"/>
      <c r="ORV82" s="13"/>
      <c r="ORW82" s="13"/>
      <c r="ORX82" s="13"/>
      <c r="ORY82" s="13"/>
      <c r="ORZ82" s="13"/>
      <c r="OSA82" s="13"/>
      <c r="OSB82" s="13"/>
      <c r="OSC82" s="13"/>
      <c r="OSD82" s="13"/>
      <c r="OSE82" s="13"/>
      <c r="OSF82" s="13"/>
      <c r="OSG82" s="13"/>
      <c r="OSH82" s="13"/>
      <c r="OSI82" s="13"/>
      <c r="OSJ82" s="13"/>
      <c r="OSK82" s="13"/>
      <c r="OSL82" s="13"/>
      <c r="OSM82" s="13"/>
      <c r="OSN82" s="13"/>
      <c r="OSO82" s="13"/>
      <c r="OSP82" s="13"/>
      <c r="OSQ82" s="13"/>
      <c r="OSR82" s="13"/>
      <c r="OSS82" s="13"/>
      <c r="OST82" s="13"/>
      <c r="OSU82" s="13"/>
      <c r="OSV82" s="13"/>
      <c r="OSW82" s="13"/>
      <c r="OSX82" s="13"/>
      <c r="OSY82" s="13"/>
      <c r="OSZ82" s="13"/>
      <c r="OTA82" s="13"/>
      <c r="OTB82" s="13"/>
      <c r="OTC82" s="13"/>
      <c r="OTD82" s="13"/>
      <c r="OTE82" s="13"/>
      <c r="OTF82" s="13"/>
      <c r="OTG82" s="13"/>
      <c r="OTH82" s="13"/>
      <c r="OTI82" s="13"/>
      <c r="OTJ82" s="13"/>
      <c r="OTK82" s="13"/>
      <c r="OTL82" s="13"/>
      <c r="OTM82" s="13"/>
      <c r="OTN82" s="13"/>
      <c r="OTO82" s="13"/>
      <c r="OTP82" s="13"/>
      <c r="OTQ82" s="13"/>
      <c r="OTR82" s="13"/>
      <c r="OTS82" s="13"/>
      <c r="OTT82" s="13"/>
      <c r="OTU82" s="13"/>
      <c r="OTV82" s="13"/>
      <c r="OTW82" s="13"/>
      <c r="OTX82" s="13"/>
      <c r="OTY82" s="13"/>
      <c r="OTZ82" s="13"/>
      <c r="OUA82" s="13"/>
      <c r="OUB82" s="13"/>
      <c r="OUC82" s="13"/>
      <c r="OUD82" s="13"/>
      <c r="OUE82" s="13"/>
      <c r="OUF82" s="13"/>
      <c r="OUG82" s="13"/>
      <c r="OUH82" s="13"/>
      <c r="OUI82" s="13"/>
      <c r="OUJ82" s="13"/>
      <c r="OUK82" s="13"/>
      <c r="OUL82" s="13"/>
      <c r="OUM82" s="13"/>
      <c r="OUN82" s="13"/>
      <c r="OUO82" s="13"/>
      <c r="OUP82" s="13"/>
      <c r="OUQ82" s="13"/>
      <c r="OUR82" s="13"/>
      <c r="OUS82" s="13"/>
      <c r="OUT82" s="13"/>
      <c r="OUU82" s="13"/>
      <c r="OUV82" s="13"/>
      <c r="OUW82" s="13"/>
      <c r="OUX82" s="13"/>
      <c r="OUY82" s="13"/>
      <c r="OUZ82" s="13"/>
      <c r="OVA82" s="13"/>
      <c r="OVB82" s="13"/>
      <c r="OVC82" s="13"/>
      <c r="OVD82" s="13"/>
      <c r="OVE82" s="13"/>
      <c r="OVF82" s="13"/>
      <c r="OVG82" s="13"/>
      <c r="OVH82" s="13"/>
      <c r="OVI82" s="13"/>
      <c r="OVJ82" s="13"/>
      <c r="OVK82" s="13"/>
      <c r="OVL82" s="13"/>
      <c r="OVM82" s="13"/>
      <c r="OVN82" s="13"/>
      <c r="OVO82" s="13"/>
      <c r="OVP82" s="13"/>
      <c r="OVQ82" s="13"/>
      <c r="OVR82" s="13"/>
      <c r="OVS82" s="13"/>
      <c r="OVT82" s="13"/>
      <c r="OVU82" s="13"/>
      <c r="OVV82" s="13"/>
      <c r="OVW82" s="13"/>
      <c r="OVX82" s="13"/>
      <c r="OVY82" s="13"/>
      <c r="OVZ82" s="13"/>
      <c r="OWA82" s="13"/>
      <c r="OWB82" s="13"/>
      <c r="OWC82" s="13"/>
      <c r="OWD82" s="13"/>
      <c r="OWE82" s="13"/>
      <c r="OWF82" s="13"/>
      <c r="OWG82" s="13"/>
      <c r="OWH82" s="13"/>
      <c r="OWI82" s="13"/>
      <c r="OWJ82" s="13"/>
      <c r="OWK82" s="13"/>
      <c r="OWL82" s="13"/>
      <c r="OWM82" s="13"/>
      <c r="OWN82" s="13"/>
      <c r="OWO82" s="13"/>
      <c r="OWP82" s="13"/>
      <c r="OWQ82" s="13"/>
      <c r="OWR82" s="13"/>
      <c r="OWS82" s="13"/>
      <c r="OWT82" s="13"/>
      <c r="OWU82" s="13"/>
      <c r="OWV82" s="13"/>
      <c r="OWW82" s="13"/>
      <c r="OWX82" s="13"/>
      <c r="OWY82" s="13"/>
      <c r="OWZ82" s="13"/>
      <c r="OXA82" s="13"/>
      <c r="OXB82" s="13"/>
      <c r="OXC82" s="13"/>
      <c r="OXD82" s="13"/>
      <c r="OXE82" s="13"/>
      <c r="OXF82" s="13"/>
      <c r="OXG82" s="13"/>
      <c r="OXH82" s="13"/>
      <c r="OXI82" s="13"/>
      <c r="OXJ82" s="13"/>
      <c r="OXK82" s="13"/>
      <c r="OXL82" s="13"/>
      <c r="OXM82" s="13"/>
      <c r="OXN82" s="13"/>
      <c r="OXO82" s="13"/>
      <c r="OXP82" s="13"/>
      <c r="OXQ82" s="13"/>
      <c r="OXR82" s="13"/>
      <c r="OXS82" s="13"/>
      <c r="OXT82" s="13"/>
      <c r="OXU82" s="13"/>
      <c r="OXV82" s="13"/>
      <c r="OXW82" s="13"/>
      <c r="OXX82" s="13"/>
      <c r="OXY82" s="13"/>
      <c r="OXZ82" s="13"/>
      <c r="OYA82" s="13"/>
      <c r="OYB82" s="13"/>
      <c r="OYC82" s="13"/>
      <c r="OYD82" s="13"/>
      <c r="OYE82" s="13"/>
      <c r="OYF82" s="13"/>
      <c r="OYG82" s="13"/>
      <c r="OYH82" s="13"/>
      <c r="OYI82" s="13"/>
      <c r="OYJ82" s="13"/>
      <c r="OYK82" s="13"/>
      <c r="OYL82" s="13"/>
      <c r="OYM82" s="13"/>
      <c r="OYN82" s="13"/>
      <c r="OYO82" s="13"/>
      <c r="OYP82" s="13"/>
      <c r="OYQ82" s="13"/>
      <c r="OYR82" s="13"/>
      <c r="OYS82" s="13"/>
      <c r="OYT82" s="13"/>
      <c r="OYU82" s="13"/>
      <c r="OYV82" s="13"/>
      <c r="OYW82" s="13"/>
      <c r="OYX82" s="13"/>
      <c r="OYY82" s="13"/>
      <c r="OYZ82" s="13"/>
      <c r="OZA82" s="13"/>
      <c r="OZB82" s="13"/>
      <c r="OZC82" s="13"/>
      <c r="OZD82" s="13"/>
      <c r="OZE82" s="13"/>
      <c r="OZF82" s="13"/>
      <c r="OZG82" s="13"/>
      <c r="OZH82" s="13"/>
      <c r="OZI82" s="13"/>
      <c r="OZJ82" s="13"/>
      <c r="OZK82" s="13"/>
      <c r="OZL82" s="13"/>
      <c r="OZM82" s="13"/>
      <c r="OZN82" s="13"/>
      <c r="OZO82" s="13"/>
      <c r="OZP82" s="13"/>
      <c r="OZQ82" s="13"/>
      <c r="OZR82" s="13"/>
      <c r="OZS82" s="13"/>
      <c r="OZT82" s="13"/>
      <c r="OZU82" s="13"/>
      <c r="OZV82" s="13"/>
      <c r="OZW82" s="13"/>
      <c r="OZX82" s="13"/>
      <c r="OZY82" s="13"/>
      <c r="OZZ82" s="13"/>
      <c r="PAA82" s="13"/>
      <c r="PAB82" s="13"/>
      <c r="PAC82" s="13"/>
      <c r="PAD82" s="13"/>
      <c r="PAE82" s="13"/>
      <c r="PAF82" s="13"/>
      <c r="PAG82" s="13"/>
      <c r="PAH82" s="13"/>
      <c r="PAI82" s="13"/>
      <c r="PAJ82" s="13"/>
      <c r="PAK82" s="13"/>
      <c r="PAL82" s="13"/>
      <c r="PAM82" s="13"/>
      <c r="PAN82" s="13"/>
      <c r="PAO82" s="13"/>
      <c r="PAP82" s="13"/>
      <c r="PAQ82" s="13"/>
      <c r="PAR82" s="13"/>
      <c r="PAS82" s="13"/>
      <c r="PAT82" s="13"/>
      <c r="PAU82" s="13"/>
      <c r="PAV82" s="13"/>
      <c r="PAW82" s="13"/>
      <c r="PAX82" s="13"/>
      <c r="PAY82" s="13"/>
      <c r="PAZ82" s="13"/>
      <c r="PBA82" s="13"/>
      <c r="PBB82" s="13"/>
      <c r="PBC82" s="13"/>
      <c r="PBD82" s="13"/>
      <c r="PBE82" s="13"/>
      <c r="PBF82" s="13"/>
      <c r="PBG82" s="13"/>
      <c r="PBH82" s="13"/>
      <c r="PBI82" s="13"/>
      <c r="PBJ82" s="13"/>
      <c r="PBK82" s="13"/>
      <c r="PBL82" s="13"/>
      <c r="PBM82" s="13"/>
      <c r="PBN82" s="13"/>
      <c r="PBO82" s="13"/>
      <c r="PBP82" s="13"/>
      <c r="PBQ82" s="13"/>
      <c r="PBR82" s="13"/>
      <c r="PBS82" s="13"/>
      <c r="PBT82" s="13"/>
      <c r="PBU82" s="13"/>
      <c r="PBV82" s="13"/>
      <c r="PBW82" s="13"/>
      <c r="PBX82" s="13"/>
      <c r="PBY82" s="13"/>
      <c r="PBZ82" s="13"/>
      <c r="PCA82" s="13"/>
      <c r="PCB82" s="13"/>
      <c r="PCC82" s="13"/>
      <c r="PCD82" s="13"/>
      <c r="PCE82" s="13"/>
      <c r="PCF82" s="13"/>
      <c r="PCG82" s="13"/>
      <c r="PCH82" s="13"/>
      <c r="PCI82" s="13"/>
      <c r="PCJ82" s="13"/>
      <c r="PCK82" s="13"/>
      <c r="PCL82" s="13"/>
      <c r="PCM82" s="13"/>
      <c r="PCN82" s="13"/>
      <c r="PCO82" s="13"/>
      <c r="PCP82" s="13"/>
      <c r="PCQ82" s="13"/>
      <c r="PCR82" s="13"/>
      <c r="PCS82" s="13"/>
      <c r="PCT82" s="13"/>
      <c r="PCU82" s="13"/>
      <c r="PCV82" s="13"/>
      <c r="PCW82" s="13"/>
      <c r="PCX82" s="13"/>
      <c r="PCY82" s="13"/>
      <c r="PCZ82" s="13"/>
      <c r="PDA82" s="13"/>
      <c r="PDB82" s="13"/>
      <c r="PDC82" s="13"/>
      <c r="PDD82" s="13"/>
      <c r="PDE82" s="13"/>
      <c r="PDF82" s="13"/>
      <c r="PDG82" s="13"/>
      <c r="PDH82" s="13"/>
      <c r="PDI82" s="13"/>
      <c r="PDJ82" s="13"/>
      <c r="PDK82" s="13"/>
      <c r="PDL82" s="13"/>
      <c r="PDM82" s="13"/>
      <c r="PDN82" s="13"/>
      <c r="PDO82" s="13"/>
      <c r="PDP82" s="13"/>
      <c r="PDQ82" s="13"/>
      <c r="PDR82" s="13"/>
      <c r="PDS82" s="13"/>
      <c r="PDT82" s="13"/>
      <c r="PDU82" s="13"/>
      <c r="PDV82" s="13"/>
      <c r="PDW82" s="13"/>
      <c r="PDX82" s="13"/>
      <c r="PDY82" s="13"/>
      <c r="PDZ82" s="13"/>
      <c r="PEA82" s="13"/>
      <c r="PEB82" s="13"/>
      <c r="PEC82" s="13"/>
      <c r="PED82" s="13"/>
      <c r="PEE82" s="13"/>
      <c r="PEF82" s="13"/>
      <c r="PEG82" s="13"/>
      <c r="PEH82" s="13"/>
      <c r="PEI82" s="13"/>
      <c r="PEJ82" s="13"/>
      <c r="PEK82" s="13"/>
      <c r="PEL82" s="13"/>
      <c r="PEM82" s="13"/>
      <c r="PEN82" s="13"/>
      <c r="PEO82" s="13"/>
      <c r="PEP82" s="13"/>
      <c r="PEQ82" s="13"/>
      <c r="PER82" s="13"/>
      <c r="PES82" s="13"/>
      <c r="PET82" s="13"/>
      <c r="PEU82" s="13"/>
      <c r="PEV82" s="13"/>
      <c r="PEW82" s="13"/>
      <c r="PEX82" s="13"/>
      <c r="PEY82" s="13"/>
      <c r="PEZ82" s="13"/>
      <c r="PFA82" s="13"/>
      <c r="PFB82" s="13"/>
      <c r="PFC82" s="13"/>
      <c r="PFD82" s="13"/>
      <c r="PFE82" s="13"/>
      <c r="PFF82" s="13"/>
      <c r="PFG82" s="13"/>
      <c r="PFH82" s="13"/>
      <c r="PFI82" s="13"/>
      <c r="PFJ82" s="13"/>
      <c r="PFK82" s="13"/>
      <c r="PFL82" s="13"/>
      <c r="PFM82" s="13"/>
      <c r="PFN82" s="13"/>
      <c r="PFO82" s="13"/>
      <c r="PFP82" s="13"/>
      <c r="PFQ82" s="13"/>
      <c r="PFR82" s="13"/>
      <c r="PFS82" s="13"/>
      <c r="PFT82" s="13"/>
      <c r="PFU82" s="13"/>
      <c r="PFV82" s="13"/>
      <c r="PFW82" s="13"/>
      <c r="PFX82" s="13"/>
      <c r="PFY82" s="13"/>
      <c r="PFZ82" s="13"/>
      <c r="PGA82" s="13"/>
      <c r="PGB82" s="13"/>
      <c r="PGC82" s="13"/>
      <c r="PGD82" s="13"/>
      <c r="PGE82" s="13"/>
      <c r="PGF82" s="13"/>
      <c r="PGG82" s="13"/>
      <c r="PGH82" s="13"/>
      <c r="PGI82" s="13"/>
      <c r="PGJ82" s="13"/>
      <c r="PGK82" s="13"/>
      <c r="PGL82" s="13"/>
      <c r="PGM82" s="13"/>
      <c r="PGN82" s="13"/>
      <c r="PGO82" s="13"/>
      <c r="PGP82" s="13"/>
      <c r="PGQ82" s="13"/>
      <c r="PGR82" s="13"/>
      <c r="PGS82" s="13"/>
      <c r="PGT82" s="13"/>
      <c r="PGU82" s="13"/>
      <c r="PGV82" s="13"/>
      <c r="PGW82" s="13"/>
      <c r="PGX82" s="13"/>
      <c r="PGY82" s="13"/>
      <c r="PGZ82" s="13"/>
      <c r="PHA82" s="13"/>
      <c r="PHB82" s="13"/>
      <c r="PHC82" s="13"/>
      <c r="PHD82" s="13"/>
      <c r="PHE82" s="13"/>
      <c r="PHF82" s="13"/>
      <c r="PHG82" s="13"/>
      <c r="PHH82" s="13"/>
      <c r="PHI82" s="13"/>
      <c r="PHJ82" s="13"/>
      <c r="PHK82" s="13"/>
      <c r="PHL82" s="13"/>
      <c r="PHM82" s="13"/>
      <c r="PHN82" s="13"/>
      <c r="PHO82" s="13"/>
      <c r="PHP82" s="13"/>
      <c r="PHQ82" s="13"/>
      <c r="PHR82" s="13"/>
      <c r="PHS82" s="13"/>
      <c r="PHT82" s="13"/>
      <c r="PHU82" s="13"/>
      <c r="PHV82" s="13"/>
      <c r="PHW82" s="13"/>
      <c r="PHX82" s="13"/>
      <c r="PHY82" s="13"/>
      <c r="PHZ82" s="13"/>
      <c r="PIA82" s="13"/>
      <c r="PIB82" s="13"/>
      <c r="PIC82" s="13"/>
      <c r="PID82" s="13"/>
      <c r="PIE82" s="13"/>
      <c r="PIF82" s="13"/>
      <c r="PIG82" s="13"/>
      <c r="PIH82" s="13"/>
      <c r="PII82" s="13"/>
      <c r="PIJ82" s="13"/>
      <c r="PIK82" s="13"/>
      <c r="PIL82" s="13"/>
      <c r="PIM82" s="13"/>
      <c r="PIN82" s="13"/>
      <c r="PIO82" s="13"/>
      <c r="PIP82" s="13"/>
      <c r="PIQ82" s="13"/>
      <c r="PIR82" s="13"/>
      <c r="PIS82" s="13"/>
      <c r="PIT82" s="13"/>
      <c r="PIU82" s="13"/>
      <c r="PIV82" s="13"/>
      <c r="PIW82" s="13"/>
      <c r="PIX82" s="13"/>
      <c r="PIY82" s="13"/>
      <c r="PIZ82" s="13"/>
      <c r="PJA82" s="13"/>
      <c r="PJB82" s="13"/>
      <c r="PJC82" s="13"/>
      <c r="PJD82" s="13"/>
      <c r="PJE82" s="13"/>
      <c r="PJF82" s="13"/>
      <c r="PJG82" s="13"/>
      <c r="PJH82" s="13"/>
      <c r="PJI82" s="13"/>
      <c r="PJJ82" s="13"/>
      <c r="PJK82" s="13"/>
      <c r="PJL82" s="13"/>
      <c r="PJM82" s="13"/>
      <c r="PJN82" s="13"/>
      <c r="PJO82" s="13"/>
      <c r="PJP82" s="13"/>
      <c r="PJQ82" s="13"/>
      <c r="PJR82" s="13"/>
      <c r="PJS82" s="13"/>
      <c r="PJT82" s="13"/>
      <c r="PJU82" s="13"/>
      <c r="PJV82" s="13"/>
      <c r="PJW82" s="13"/>
      <c r="PJX82" s="13"/>
      <c r="PJY82" s="13"/>
      <c r="PJZ82" s="13"/>
      <c r="PKA82" s="13"/>
      <c r="PKB82" s="13"/>
      <c r="PKC82" s="13"/>
      <c r="PKD82" s="13"/>
      <c r="PKE82" s="13"/>
      <c r="PKF82" s="13"/>
      <c r="PKG82" s="13"/>
      <c r="PKH82" s="13"/>
      <c r="PKI82" s="13"/>
      <c r="PKJ82" s="13"/>
      <c r="PKK82" s="13"/>
      <c r="PKL82" s="13"/>
      <c r="PKM82" s="13"/>
      <c r="PKN82" s="13"/>
      <c r="PKO82" s="13"/>
      <c r="PKP82" s="13"/>
      <c r="PKQ82" s="13"/>
      <c r="PKR82" s="13"/>
      <c r="PKS82" s="13"/>
      <c r="PKT82" s="13"/>
      <c r="PKU82" s="13"/>
      <c r="PKV82" s="13"/>
      <c r="PKW82" s="13"/>
      <c r="PKX82" s="13"/>
      <c r="PKY82" s="13"/>
      <c r="PKZ82" s="13"/>
      <c r="PLA82" s="13"/>
      <c r="PLB82" s="13"/>
      <c r="PLC82" s="13"/>
      <c r="PLD82" s="13"/>
      <c r="PLE82" s="13"/>
      <c r="PLF82" s="13"/>
      <c r="PLG82" s="13"/>
      <c r="PLH82" s="13"/>
      <c r="PLI82" s="13"/>
      <c r="PLJ82" s="13"/>
      <c r="PLK82" s="13"/>
      <c r="PLL82" s="13"/>
      <c r="PLM82" s="13"/>
      <c r="PLN82" s="13"/>
      <c r="PLO82" s="13"/>
      <c r="PLP82" s="13"/>
      <c r="PLQ82" s="13"/>
      <c r="PLR82" s="13"/>
      <c r="PLS82" s="13"/>
      <c r="PLT82" s="13"/>
      <c r="PLU82" s="13"/>
      <c r="PLV82" s="13"/>
      <c r="PLW82" s="13"/>
      <c r="PLX82" s="13"/>
      <c r="PLY82" s="13"/>
      <c r="PLZ82" s="13"/>
      <c r="PMA82" s="13"/>
      <c r="PMB82" s="13"/>
      <c r="PMC82" s="13"/>
      <c r="PMD82" s="13"/>
      <c r="PME82" s="13"/>
      <c r="PMF82" s="13"/>
      <c r="PMG82" s="13"/>
      <c r="PMH82" s="13"/>
      <c r="PMI82" s="13"/>
      <c r="PMJ82" s="13"/>
      <c r="PMK82" s="13"/>
      <c r="PML82" s="13"/>
      <c r="PMM82" s="13"/>
      <c r="PMN82" s="13"/>
      <c r="PMO82" s="13"/>
      <c r="PMP82" s="13"/>
      <c r="PMQ82" s="13"/>
      <c r="PMR82" s="13"/>
      <c r="PMS82" s="13"/>
      <c r="PMT82" s="13"/>
      <c r="PMU82" s="13"/>
      <c r="PMV82" s="13"/>
      <c r="PMW82" s="13"/>
      <c r="PMX82" s="13"/>
      <c r="PMY82" s="13"/>
      <c r="PMZ82" s="13"/>
      <c r="PNA82" s="13"/>
      <c r="PNB82" s="13"/>
      <c r="PNC82" s="13"/>
      <c r="PND82" s="13"/>
      <c r="PNE82" s="13"/>
      <c r="PNF82" s="13"/>
      <c r="PNG82" s="13"/>
      <c r="PNH82" s="13"/>
      <c r="PNI82" s="13"/>
      <c r="PNJ82" s="13"/>
      <c r="PNK82" s="13"/>
      <c r="PNL82" s="13"/>
      <c r="PNM82" s="13"/>
      <c r="PNN82" s="13"/>
      <c r="PNO82" s="13"/>
      <c r="PNP82" s="13"/>
      <c r="PNQ82" s="13"/>
      <c r="PNR82" s="13"/>
      <c r="PNS82" s="13"/>
      <c r="PNT82" s="13"/>
      <c r="PNU82" s="13"/>
      <c r="PNV82" s="13"/>
      <c r="PNW82" s="13"/>
      <c r="PNX82" s="13"/>
      <c r="PNY82" s="13"/>
      <c r="PNZ82" s="13"/>
      <c r="POA82" s="13"/>
      <c r="POB82" s="13"/>
      <c r="POC82" s="13"/>
      <c r="POD82" s="13"/>
      <c r="POE82" s="13"/>
      <c r="POF82" s="13"/>
      <c r="POG82" s="13"/>
      <c r="POH82" s="13"/>
      <c r="POI82" s="13"/>
      <c r="POJ82" s="13"/>
      <c r="POK82" s="13"/>
      <c r="POL82" s="13"/>
      <c r="POM82" s="13"/>
      <c r="PON82" s="13"/>
      <c r="POO82" s="13"/>
      <c r="POP82" s="13"/>
      <c r="POQ82" s="13"/>
      <c r="POR82" s="13"/>
      <c r="POS82" s="13"/>
      <c r="POT82" s="13"/>
      <c r="POU82" s="13"/>
      <c r="POV82" s="13"/>
      <c r="POW82" s="13"/>
      <c r="POX82" s="13"/>
      <c r="POY82" s="13"/>
      <c r="POZ82" s="13"/>
      <c r="PPA82" s="13"/>
      <c r="PPB82" s="13"/>
      <c r="PPC82" s="13"/>
      <c r="PPD82" s="13"/>
      <c r="PPE82" s="13"/>
      <c r="PPF82" s="13"/>
      <c r="PPG82" s="13"/>
      <c r="PPH82" s="13"/>
      <c r="PPI82" s="13"/>
      <c r="PPJ82" s="13"/>
      <c r="PPK82" s="13"/>
      <c r="PPL82" s="13"/>
      <c r="PPM82" s="13"/>
      <c r="PPN82" s="13"/>
      <c r="PPO82" s="13"/>
      <c r="PPP82" s="13"/>
      <c r="PPQ82" s="13"/>
      <c r="PPR82" s="13"/>
      <c r="PPS82" s="13"/>
      <c r="PPT82" s="13"/>
      <c r="PPU82" s="13"/>
      <c r="PPV82" s="13"/>
      <c r="PPW82" s="13"/>
      <c r="PPX82" s="13"/>
      <c r="PPY82" s="13"/>
      <c r="PPZ82" s="13"/>
      <c r="PQA82" s="13"/>
      <c r="PQB82" s="13"/>
      <c r="PQC82" s="13"/>
      <c r="PQD82" s="13"/>
      <c r="PQE82" s="13"/>
      <c r="PQF82" s="13"/>
      <c r="PQG82" s="13"/>
      <c r="PQH82" s="13"/>
      <c r="PQI82" s="13"/>
      <c r="PQJ82" s="13"/>
      <c r="PQK82" s="13"/>
      <c r="PQL82" s="13"/>
      <c r="PQM82" s="13"/>
      <c r="PQN82" s="13"/>
      <c r="PQO82" s="13"/>
      <c r="PQP82" s="13"/>
      <c r="PQQ82" s="13"/>
      <c r="PQR82" s="13"/>
      <c r="PQS82" s="13"/>
      <c r="PQT82" s="13"/>
      <c r="PQU82" s="13"/>
      <c r="PQV82" s="13"/>
      <c r="PQW82" s="13"/>
      <c r="PQX82" s="13"/>
      <c r="PQY82" s="13"/>
      <c r="PQZ82" s="13"/>
      <c r="PRA82" s="13"/>
      <c r="PRB82" s="13"/>
      <c r="PRC82" s="13"/>
      <c r="PRD82" s="13"/>
      <c r="PRE82" s="13"/>
      <c r="PRF82" s="13"/>
      <c r="PRG82" s="13"/>
      <c r="PRH82" s="13"/>
      <c r="PRI82" s="13"/>
      <c r="PRJ82" s="13"/>
      <c r="PRK82" s="13"/>
      <c r="PRL82" s="13"/>
      <c r="PRM82" s="13"/>
      <c r="PRN82" s="13"/>
      <c r="PRO82" s="13"/>
      <c r="PRP82" s="13"/>
      <c r="PRQ82" s="13"/>
      <c r="PRR82" s="13"/>
      <c r="PRS82" s="13"/>
      <c r="PRT82" s="13"/>
      <c r="PRU82" s="13"/>
      <c r="PRV82" s="13"/>
      <c r="PRW82" s="13"/>
      <c r="PRX82" s="13"/>
      <c r="PRY82" s="13"/>
      <c r="PRZ82" s="13"/>
      <c r="PSA82" s="13"/>
      <c r="PSB82" s="13"/>
      <c r="PSC82" s="13"/>
      <c r="PSD82" s="13"/>
      <c r="PSE82" s="13"/>
      <c r="PSF82" s="13"/>
      <c r="PSG82" s="13"/>
      <c r="PSH82" s="13"/>
      <c r="PSI82" s="13"/>
      <c r="PSJ82" s="13"/>
      <c r="PSK82" s="13"/>
      <c r="PSL82" s="13"/>
      <c r="PSM82" s="13"/>
      <c r="PSN82" s="13"/>
      <c r="PSO82" s="13"/>
      <c r="PSP82" s="13"/>
      <c r="PSQ82" s="13"/>
      <c r="PSR82" s="13"/>
      <c r="PSS82" s="13"/>
      <c r="PST82" s="13"/>
      <c r="PSU82" s="13"/>
      <c r="PSV82" s="13"/>
      <c r="PSW82" s="13"/>
      <c r="PSX82" s="13"/>
      <c r="PSY82" s="13"/>
      <c r="PSZ82" s="13"/>
      <c r="PTA82" s="13"/>
      <c r="PTB82" s="13"/>
      <c r="PTC82" s="13"/>
      <c r="PTD82" s="13"/>
      <c r="PTE82" s="13"/>
      <c r="PTF82" s="13"/>
      <c r="PTG82" s="13"/>
      <c r="PTH82" s="13"/>
      <c r="PTI82" s="13"/>
      <c r="PTJ82" s="13"/>
      <c r="PTK82" s="13"/>
      <c r="PTL82" s="13"/>
      <c r="PTM82" s="13"/>
      <c r="PTN82" s="13"/>
      <c r="PTO82" s="13"/>
      <c r="PTP82" s="13"/>
      <c r="PTQ82" s="13"/>
      <c r="PTR82" s="13"/>
      <c r="PTS82" s="13"/>
      <c r="PTT82" s="13"/>
      <c r="PTU82" s="13"/>
      <c r="PTV82" s="13"/>
      <c r="PTW82" s="13"/>
      <c r="PTX82" s="13"/>
      <c r="PTY82" s="13"/>
      <c r="PTZ82" s="13"/>
      <c r="PUA82" s="13"/>
      <c r="PUB82" s="13"/>
      <c r="PUC82" s="13"/>
      <c r="PUD82" s="13"/>
      <c r="PUE82" s="13"/>
      <c r="PUF82" s="13"/>
      <c r="PUG82" s="13"/>
      <c r="PUH82" s="13"/>
      <c r="PUI82" s="13"/>
      <c r="PUJ82" s="13"/>
      <c r="PUK82" s="13"/>
      <c r="PUL82" s="13"/>
      <c r="PUM82" s="13"/>
      <c r="PUN82" s="13"/>
      <c r="PUO82" s="13"/>
      <c r="PUP82" s="13"/>
      <c r="PUQ82" s="13"/>
      <c r="PUR82" s="13"/>
      <c r="PUS82" s="13"/>
      <c r="PUT82" s="13"/>
      <c r="PUU82" s="13"/>
      <c r="PUV82" s="13"/>
      <c r="PUW82" s="13"/>
      <c r="PUX82" s="13"/>
      <c r="PUY82" s="13"/>
      <c r="PUZ82" s="13"/>
      <c r="PVA82" s="13"/>
      <c r="PVB82" s="13"/>
      <c r="PVC82" s="13"/>
      <c r="PVD82" s="13"/>
      <c r="PVE82" s="13"/>
      <c r="PVF82" s="13"/>
      <c r="PVG82" s="13"/>
      <c r="PVH82" s="13"/>
      <c r="PVI82" s="13"/>
      <c r="PVJ82" s="13"/>
      <c r="PVK82" s="13"/>
      <c r="PVL82" s="13"/>
      <c r="PVM82" s="13"/>
      <c r="PVN82" s="13"/>
      <c r="PVO82" s="13"/>
      <c r="PVP82" s="13"/>
      <c r="PVQ82" s="13"/>
      <c r="PVR82" s="13"/>
      <c r="PVS82" s="13"/>
      <c r="PVT82" s="13"/>
      <c r="PVU82" s="13"/>
      <c r="PVV82" s="13"/>
      <c r="PVW82" s="13"/>
      <c r="PVX82" s="13"/>
      <c r="PVY82" s="13"/>
      <c r="PVZ82" s="13"/>
      <c r="PWA82" s="13"/>
      <c r="PWB82" s="13"/>
      <c r="PWC82" s="13"/>
      <c r="PWD82" s="13"/>
      <c r="PWE82" s="13"/>
      <c r="PWF82" s="13"/>
      <c r="PWG82" s="13"/>
      <c r="PWH82" s="13"/>
      <c r="PWI82" s="13"/>
      <c r="PWJ82" s="13"/>
      <c r="PWK82" s="13"/>
      <c r="PWL82" s="13"/>
      <c r="PWM82" s="13"/>
      <c r="PWN82" s="13"/>
      <c r="PWO82" s="13"/>
      <c r="PWP82" s="13"/>
      <c r="PWQ82" s="13"/>
      <c r="PWR82" s="13"/>
      <c r="PWS82" s="13"/>
      <c r="PWT82" s="13"/>
      <c r="PWU82" s="13"/>
      <c r="PWV82" s="13"/>
      <c r="PWW82" s="13"/>
      <c r="PWX82" s="13"/>
      <c r="PWY82" s="13"/>
      <c r="PWZ82" s="13"/>
      <c r="PXA82" s="13"/>
      <c r="PXB82" s="13"/>
      <c r="PXC82" s="13"/>
      <c r="PXD82" s="13"/>
      <c r="PXE82" s="13"/>
      <c r="PXF82" s="13"/>
      <c r="PXG82" s="13"/>
      <c r="PXH82" s="13"/>
      <c r="PXI82" s="13"/>
      <c r="PXJ82" s="13"/>
      <c r="PXK82" s="13"/>
      <c r="PXL82" s="13"/>
      <c r="PXM82" s="13"/>
      <c r="PXN82" s="13"/>
      <c r="PXO82" s="13"/>
      <c r="PXP82" s="13"/>
      <c r="PXQ82" s="13"/>
      <c r="PXR82" s="13"/>
      <c r="PXS82" s="13"/>
      <c r="PXT82" s="13"/>
      <c r="PXU82" s="13"/>
      <c r="PXV82" s="13"/>
      <c r="PXW82" s="13"/>
      <c r="PXX82" s="13"/>
      <c r="PXY82" s="13"/>
      <c r="PXZ82" s="13"/>
      <c r="PYA82" s="13"/>
      <c r="PYB82" s="13"/>
      <c r="PYC82" s="13"/>
      <c r="PYD82" s="13"/>
      <c r="PYE82" s="13"/>
      <c r="PYF82" s="13"/>
      <c r="PYG82" s="13"/>
      <c r="PYH82" s="13"/>
      <c r="PYI82" s="13"/>
      <c r="PYJ82" s="13"/>
      <c r="PYK82" s="13"/>
      <c r="PYL82" s="13"/>
      <c r="PYM82" s="13"/>
      <c r="PYN82" s="13"/>
      <c r="PYO82" s="13"/>
      <c r="PYP82" s="13"/>
      <c r="PYQ82" s="13"/>
      <c r="PYR82" s="13"/>
      <c r="PYS82" s="13"/>
      <c r="PYT82" s="13"/>
      <c r="PYU82" s="13"/>
      <c r="PYV82" s="13"/>
      <c r="PYW82" s="13"/>
      <c r="PYX82" s="13"/>
      <c r="PYY82" s="13"/>
      <c r="PYZ82" s="13"/>
      <c r="PZA82" s="13"/>
      <c r="PZB82" s="13"/>
      <c r="PZC82" s="13"/>
      <c r="PZD82" s="13"/>
      <c r="PZE82" s="13"/>
      <c r="PZF82" s="13"/>
      <c r="PZG82" s="13"/>
      <c r="PZH82" s="13"/>
      <c r="PZI82" s="13"/>
      <c r="PZJ82" s="13"/>
      <c r="PZK82" s="13"/>
      <c r="PZL82" s="13"/>
      <c r="PZM82" s="13"/>
      <c r="PZN82" s="13"/>
      <c r="PZO82" s="13"/>
      <c r="PZP82" s="13"/>
      <c r="PZQ82" s="13"/>
      <c r="PZR82" s="13"/>
      <c r="PZS82" s="13"/>
      <c r="PZT82" s="13"/>
      <c r="PZU82" s="13"/>
      <c r="PZV82" s="13"/>
      <c r="PZW82" s="13"/>
      <c r="PZX82" s="13"/>
      <c r="PZY82" s="13"/>
      <c r="PZZ82" s="13"/>
      <c r="QAA82" s="13"/>
      <c r="QAB82" s="13"/>
      <c r="QAC82" s="13"/>
      <c r="QAD82" s="13"/>
      <c r="QAE82" s="13"/>
      <c r="QAF82" s="13"/>
      <c r="QAG82" s="13"/>
      <c r="QAH82" s="13"/>
      <c r="QAI82" s="13"/>
      <c r="QAJ82" s="13"/>
      <c r="QAK82" s="13"/>
      <c r="QAL82" s="13"/>
      <c r="QAM82" s="13"/>
      <c r="QAN82" s="13"/>
      <c r="QAO82" s="13"/>
      <c r="QAP82" s="13"/>
      <c r="QAQ82" s="13"/>
      <c r="QAR82" s="13"/>
      <c r="QAS82" s="13"/>
      <c r="QAT82" s="13"/>
      <c r="QAU82" s="13"/>
      <c r="QAV82" s="13"/>
      <c r="QAW82" s="13"/>
      <c r="QAX82" s="13"/>
      <c r="QAY82" s="13"/>
      <c r="QAZ82" s="13"/>
      <c r="QBA82" s="13"/>
      <c r="QBB82" s="13"/>
      <c r="QBC82" s="13"/>
      <c r="QBD82" s="13"/>
      <c r="QBE82" s="13"/>
      <c r="QBF82" s="13"/>
      <c r="QBG82" s="13"/>
      <c r="QBH82" s="13"/>
      <c r="QBI82" s="13"/>
      <c r="QBJ82" s="13"/>
      <c r="QBK82" s="13"/>
      <c r="QBL82" s="13"/>
      <c r="QBM82" s="13"/>
      <c r="QBN82" s="13"/>
      <c r="QBO82" s="13"/>
      <c r="QBP82" s="13"/>
      <c r="QBQ82" s="13"/>
      <c r="QBR82" s="13"/>
      <c r="QBS82" s="13"/>
      <c r="QBT82" s="13"/>
      <c r="QBU82" s="13"/>
      <c r="QBV82" s="13"/>
      <c r="QBW82" s="13"/>
      <c r="QBX82" s="13"/>
      <c r="QBY82" s="13"/>
      <c r="QBZ82" s="13"/>
      <c r="QCA82" s="13"/>
      <c r="QCB82" s="13"/>
      <c r="QCC82" s="13"/>
      <c r="QCD82" s="13"/>
      <c r="QCE82" s="13"/>
      <c r="QCF82" s="13"/>
      <c r="QCG82" s="13"/>
      <c r="QCH82" s="13"/>
      <c r="QCI82" s="13"/>
      <c r="QCJ82" s="13"/>
      <c r="QCK82" s="13"/>
      <c r="QCL82" s="13"/>
      <c r="QCM82" s="13"/>
      <c r="QCN82" s="13"/>
      <c r="QCO82" s="13"/>
      <c r="QCP82" s="13"/>
      <c r="QCQ82" s="13"/>
      <c r="QCR82" s="13"/>
      <c r="QCS82" s="13"/>
      <c r="QCT82" s="13"/>
      <c r="QCU82" s="13"/>
      <c r="QCV82" s="13"/>
      <c r="QCW82" s="13"/>
      <c r="QCX82" s="13"/>
      <c r="QCY82" s="13"/>
      <c r="QCZ82" s="13"/>
      <c r="QDA82" s="13"/>
      <c r="QDB82" s="13"/>
      <c r="QDC82" s="13"/>
      <c r="QDD82" s="13"/>
      <c r="QDE82" s="13"/>
      <c r="QDF82" s="13"/>
      <c r="QDG82" s="13"/>
      <c r="QDH82" s="13"/>
      <c r="QDI82" s="13"/>
      <c r="QDJ82" s="13"/>
      <c r="QDK82" s="13"/>
      <c r="QDL82" s="13"/>
      <c r="QDM82" s="13"/>
      <c r="QDN82" s="13"/>
      <c r="QDO82" s="13"/>
      <c r="QDP82" s="13"/>
      <c r="QDQ82" s="13"/>
      <c r="QDR82" s="13"/>
      <c r="QDS82" s="13"/>
      <c r="QDT82" s="13"/>
      <c r="QDU82" s="13"/>
      <c r="QDV82" s="13"/>
      <c r="QDW82" s="13"/>
      <c r="QDX82" s="13"/>
      <c r="QDY82" s="13"/>
      <c r="QDZ82" s="13"/>
      <c r="QEA82" s="13"/>
      <c r="QEB82" s="13"/>
      <c r="QEC82" s="13"/>
      <c r="QED82" s="13"/>
      <c r="QEE82" s="13"/>
      <c r="QEF82" s="13"/>
      <c r="QEG82" s="13"/>
      <c r="QEH82" s="13"/>
      <c r="QEI82" s="13"/>
      <c r="QEJ82" s="13"/>
      <c r="QEK82" s="13"/>
      <c r="QEL82" s="13"/>
      <c r="QEM82" s="13"/>
      <c r="QEN82" s="13"/>
      <c r="QEO82" s="13"/>
      <c r="QEP82" s="13"/>
      <c r="QEQ82" s="13"/>
      <c r="QER82" s="13"/>
      <c r="QES82" s="13"/>
      <c r="QET82" s="13"/>
      <c r="QEU82" s="13"/>
      <c r="QEV82" s="13"/>
      <c r="QEW82" s="13"/>
      <c r="QEX82" s="13"/>
      <c r="QEY82" s="13"/>
      <c r="QEZ82" s="13"/>
      <c r="QFA82" s="13"/>
      <c r="QFB82" s="13"/>
      <c r="QFC82" s="13"/>
      <c r="QFD82" s="13"/>
      <c r="QFE82" s="13"/>
      <c r="QFF82" s="13"/>
      <c r="QFG82" s="13"/>
      <c r="QFH82" s="13"/>
      <c r="QFI82" s="13"/>
      <c r="QFJ82" s="13"/>
      <c r="QFK82" s="13"/>
      <c r="QFL82" s="13"/>
      <c r="QFM82" s="13"/>
      <c r="QFN82" s="13"/>
      <c r="QFO82" s="13"/>
      <c r="QFP82" s="13"/>
      <c r="QFQ82" s="13"/>
      <c r="QFR82" s="13"/>
      <c r="QFS82" s="13"/>
      <c r="QFT82" s="13"/>
      <c r="QFU82" s="13"/>
      <c r="QFV82" s="13"/>
      <c r="QFW82" s="13"/>
      <c r="QFX82" s="13"/>
      <c r="QFY82" s="13"/>
      <c r="QFZ82" s="13"/>
      <c r="QGA82" s="13"/>
      <c r="QGB82" s="13"/>
      <c r="QGC82" s="13"/>
      <c r="QGD82" s="13"/>
      <c r="QGE82" s="13"/>
      <c r="QGF82" s="13"/>
      <c r="QGG82" s="13"/>
      <c r="QGH82" s="13"/>
      <c r="QGI82" s="13"/>
      <c r="QGJ82" s="13"/>
      <c r="QGK82" s="13"/>
      <c r="QGL82" s="13"/>
      <c r="QGM82" s="13"/>
      <c r="QGN82" s="13"/>
      <c r="QGO82" s="13"/>
      <c r="QGP82" s="13"/>
      <c r="QGQ82" s="13"/>
      <c r="QGR82" s="13"/>
      <c r="QGS82" s="13"/>
      <c r="QGT82" s="13"/>
      <c r="QGU82" s="13"/>
      <c r="QGV82" s="13"/>
      <c r="QGW82" s="13"/>
      <c r="QGX82" s="13"/>
      <c r="QGY82" s="13"/>
      <c r="QGZ82" s="13"/>
      <c r="QHA82" s="13"/>
      <c r="QHB82" s="13"/>
      <c r="QHC82" s="13"/>
      <c r="QHD82" s="13"/>
      <c r="QHE82" s="13"/>
      <c r="QHF82" s="13"/>
      <c r="QHG82" s="13"/>
      <c r="QHH82" s="13"/>
      <c r="QHI82" s="13"/>
      <c r="QHJ82" s="13"/>
      <c r="QHK82" s="13"/>
      <c r="QHL82" s="13"/>
      <c r="QHM82" s="13"/>
      <c r="QHN82" s="13"/>
      <c r="QHO82" s="13"/>
      <c r="QHP82" s="13"/>
      <c r="QHQ82" s="13"/>
      <c r="QHR82" s="13"/>
      <c r="QHS82" s="13"/>
      <c r="QHT82" s="13"/>
      <c r="QHU82" s="13"/>
      <c r="QHV82" s="13"/>
      <c r="QHW82" s="13"/>
      <c r="QHX82" s="13"/>
      <c r="QHY82" s="13"/>
      <c r="QHZ82" s="13"/>
      <c r="QIA82" s="13"/>
      <c r="QIB82" s="13"/>
      <c r="QIC82" s="13"/>
      <c r="QID82" s="13"/>
      <c r="QIE82" s="13"/>
      <c r="QIF82" s="13"/>
      <c r="QIG82" s="13"/>
      <c r="QIH82" s="13"/>
      <c r="QII82" s="13"/>
      <c r="QIJ82" s="13"/>
      <c r="QIK82" s="13"/>
      <c r="QIL82" s="13"/>
      <c r="QIM82" s="13"/>
      <c r="QIN82" s="13"/>
      <c r="QIO82" s="13"/>
      <c r="QIP82" s="13"/>
      <c r="QIQ82" s="13"/>
      <c r="QIR82" s="13"/>
      <c r="QIS82" s="13"/>
      <c r="QIT82" s="13"/>
      <c r="QIU82" s="13"/>
      <c r="QIV82" s="13"/>
      <c r="QIW82" s="13"/>
      <c r="QIX82" s="13"/>
      <c r="QIY82" s="13"/>
      <c r="QIZ82" s="13"/>
      <c r="QJA82" s="13"/>
      <c r="QJB82" s="13"/>
      <c r="QJC82" s="13"/>
      <c r="QJD82" s="13"/>
      <c r="QJE82" s="13"/>
      <c r="QJF82" s="13"/>
      <c r="QJG82" s="13"/>
      <c r="QJH82" s="13"/>
      <c r="QJI82" s="13"/>
      <c r="QJJ82" s="13"/>
      <c r="QJK82" s="13"/>
      <c r="QJL82" s="13"/>
      <c r="QJM82" s="13"/>
      <c r="QJN82" s="13"/>
      <c r="QJO82" s="13"/>
      <c r="QJP82" s="13"/>
      <c r="QJQ82" s="13"/>
      <c r="QJR82" s="13"/>
      <c r="QJS82" s="13"/>
      <c r="QJT82" s="13"/>
      <c r="QJU82" s="13"/>
      <c r="QJV82" s="13"/>
      <c r="QJW82" s="13"/>
      <c r="QJX82" s="13"/>
      <c r="QJY82" s="13"/>
      <c r="QJZ82" s="13"/>
      <c r="QKA82" s="13"/>
      <c r="QKB82" s="13"/>
      <c r="QKC82" s="13"/>
      <c r="QKD82" s="13"/>
      <c r="QKE82" s="13"/>
      <c r="QKF82" s="13"/>
      <c r="QKG82" s="13"/>
      <c r="QKH82" s="13"/>
      <c r="QKI82" s="13"/>
      <c r="QKJ82" s="13"/>
      <c r="QKK82" s="13"/>
      <c r="QKL82" s="13"/>
      <c r="QKM82" s="13"/>
      <c r="QKN82" s="13"/>
      <c r="QKO82" s="13"/>
      <c r="QKP82" s="13"/>
      <c r="QKQ82" s="13"/>
      <c r="QKR82" s="13"/>
      <c r="QKS82" s="13"/>
      <c r="QKT82" s="13"/>
      <c r="QKU82" s="13"/>
      <c r="QKV82" s="13"/>
      <c r="QKW82" s="13"/>
      <c r="QKX82" s="13"/>
      <c r="QKY82" s="13"/>
      <c r="QKZ82" s="13"/>
      <c r="QLA82" s="13"/>
      <c r="QLB82" s="13"/>
      <c r="QLC82" s="13"/>
      <c r="QLD82" s="13"/>
      <c r="QLE82" s="13"/>
      <c r="QLF82" s="13"/>
      <c r="QLG82" s="13"/>
      <c r="QLH82" s="13"/>
      <c r="QLI82" s="13"/>
      <c r="QLJ82" s="13"/>
      <c r="QLK82" s="13"/>
      <c r="QLL82" s="13"/>
      <c r="QLM82" s="13"/>
      <c r="QLN82" s="13"/>
      <c r="QLO82" s="13"/>
      <c r="QLP82" s="13"/>
      <c r="QLQ82" s="13"/>
      <c r="QLR82" s="13"/>
      <c r="QLS82" s="13"/>
      <c r="QLT82" s="13"/>
      <c r="QLU82" s="13"/>
      <c r="QLV82" s="13"/>
      <c r="QLW82" s="13"/>
      <c r="QLX82" s="13"/>
      <c r="QLY82" s="13"/>
      <c r="QLZ82" s="13"/>
      <c r="QMA82" s="13"/>
      <c r="QMB82" s="13"/>
      <c r="QMC82" s="13"/>
      <c r="QMD82" s="13"/>
      <c r="QME82" s="13"/>
      <c r="QMF82" s="13"/>
      <c r="QMG82" s="13"/>
      <c r="QMH82" s="13"/>
      <c r="QMI82" s="13"/>
      <c r="QMJ82" s="13"/>
      <c r="QMK82" s="13"/>
      <c r="QML82" s="13"/>
      <c r="QMM82" s="13"/>
      <c r="QMN82" s="13"/>
      <c r="QMO82" s="13"/>
      <c r="QMP82" s="13"/>
      <c r="QMQ82" s="13"/>
      <c r="QMR82" s="13"/>
      <c r="QMS82" s="13"/>
      <c r="QMT82" s="13"/>
      <c r="QMU82" s="13"/>
      <c r="QMV82" s="13"/>
      <c r="QMW82" s="13"/>
      <c r="QMX82" s="13"/>
      <c r="QMY82" s="13"/>
      <c r="QMZ82" s="13"/>
      <c r="QNA82" s="13"/>
      <c r="QNB82" s="13"/>
      <c r="QNC82" s="13"/>
      <c r="QND82" s="13"/>
      <c r="QNE82" s="13"/>
      <c r="QNF82" s="13"/>
      <c r="QNG82" s="13"/>
      <c r="QNH82" s="13"/>
      <c r="QNI82" s="13"/>
      <c r="QNJ82" s="13"/>
      <c r="QNK82" s="13"/>
      <c r="QNL82" s="13"/>
      <c r="QNM82" s="13"/>
      <c r="QNN82" s="13"/>
      <c r="QNO82" s="13"/>
      <c r="QNP82" s="13"/>
      <c r="QNQ82" s="13"/>
      <c r="QNR82" s="13"/>
      <c r="QNS82" s="13"/>
      <c r="QNT82" s="13"/>
      <c r="QNU82" s="13"/>
      <c r="QNV82" s="13"/>
      <c r="QNW82" s="13"/>
      <c r="QNX82" s="13"/>
      <c r="QNY82" s="13"/>
      <c r="QNZ82" s="13"/>
      <c r="QOA82" s="13"/>
      <c r="QOB82" s="13"/>
      <c r="QOC82" s="13"/>
      <c r="QOD82" s="13"/>
      <c r="QOE82" s="13"/>
      <c r="QOF82" s="13"/>
      <c r="QOG82" s="13"/>
      <c r="QOH82" s="13"/>
      <c r="QOI82" s="13"/>
      <c r="QOJ82" s="13"/>
      <c r="QOK82" s="13"/>
      <c r="QOL82" s="13"/>
      <c r="QOM82" s="13"/>
      <c r="QON82" s="13"/>
      <c r="QOO82" s="13"/>
      <c r="QOP82" s="13"/>
      <c r="QOQ82" s="13"/>
      <c r="QOR82" s="13"/>
      <c r="QOS82" s="13"/>
      <c r="QOT82" s="13"/>
      <c r="QOU82" s="13"/>
      <c r="QOV82" s="13"/>
      <c r="QOW82" s="13"/>
      <c r="QOX82" s="13"/>
      <c r="QOY82" s="13"/>
      <c r="QOZ82" s="13"/>
      <c r="QPA82" s="13"/>
      <c r="QPB82" s="13"/>
      <c r="QPC82" s="13"/>
      <c r="QPD82" s="13"/>
      <c r="QPE82" s="13"/>
      <c r="QPF82" s="13"/>
      <c r="QPG82" s="13"/>
      <c r="QPH82" s="13"/>
      <c r="QPI82" s="13"/>
      <c r="QPJ82" s="13"/>
      <c r="QPK82" s="13"/>
      <c r="QPL82" s="13"/>
      <c r="QPM82" s="13"/>
      <c r="QPN82" s="13"/>
      <c r="QPO82" s="13"/>
      <c r="QPP82" s="13"/>
      <c r="QPQ82" s="13"/>
      <c r="QPR82" s="13"/>
      <c r="QPS82" s="13"/>
      <c r="QPT82" s="13"/>
      <c r="QPU82" s="13"/>
      <c r="QPV82" s="13"/>
      <c r="QPW82" s="13"/>
      <c r="QPX82" s="13"/>
      <c r="QPY82" s="13"/>
      <c r="QPZ82" s="13"/>
      <c r="QQA82" s="13"/>
      <c r="QQB82" s="13"/>
      <c r="QQC82" s="13"/>
      <c r="QQD82" s="13"/>
      <c r="QQE82" s="13"/>
      <c r="QQF82" s="13"/>
      <c r="QQG82" s="13"/>
      <c r="QQH82" s="13"/>
      <c r="QQI82" s="13"/>
      <c r="QQJ82" s="13"/>
      <c r="QQK82" s="13"/>
      <c r="QQL82" s="13"/>
      <c r="QQM82" s="13"/>
      <c r="QQN82" s="13"/>
      <c r="QQO82" s="13"/>
      <c r="QQP82" s="13"/>
      <c r="QQQ82" s="13"/>
      <c r="QQR82" s="13"/>
      <c r="QQS82" s="13"/>
      <c r="QQT82" s="13"/>
      <c r="QQU82" s="13"/>
      <c r="QQV82" s="13"/>
      <c r="QQW82" s="13"/>
      <c r="QQX82" s="13"/>
      <c r="QQY82" s="13"/>
      <c r="QQZ82" s="13"/>
      <c r="QRA82" s="13"/>
      <c r="QRB82" s="13"/>
      <c r="QRC82" s="13"/>
      <c r="QRD82" s="13"/>
      <c r="QRE82" s="13"/>
      <c r="QRF82" s="13"/>
      <c r="QRG82" s="13"/>
      <c r="QRH82" s="13"/>
      <c r="QRI82" s="13"/>
      <c r="QRJ82" s="13"/>
      <c r="QRK82" s="13"/>
      <c r="QRL82" s="13"/>
      <c r="QRM82" s="13"/>
      <c r="QRN82" s="13"/>
      <c r="QRO82" s="13"/>
      <c r="QRP82" s="13"/>
      <c r="QRQ82" s="13"/>
      <c r="QRR82" s="13"/>
      <c r="QRS82" s="13"/>
      <c r="QRT82" s="13"/>
      <c r="QRU82" s="13"/>
      <c r="QRV82" s="13"/>
      <c r="QRW82" s="13"/>
      <c r="QRX82" s="13"/>
      <c r="QRY82" s="13"/>
      <c r="QRZ82" s="13"/>
      <c r="QSA82" s="13"/>
      <c r="QSB82" s="13"/>
      <c r="QSC82" s="13"/>
      <c r="QSD82" s="13"/>
      <c r="QSE82" s="13"/>
      <c r="QSF82" s="13"/>
      <c r="QSG82" s="13"/>
      <c r="QSH82" s="13"/>
      <c r="QSI82" s="13"/>
      <c r="QSJ82" s="13"/>
      <c r="QSK82" s="13"/>
      <c r="QSL82" s="13"/>
      <c r="QSM82" s="13"/>
      <c r="QSN82" s="13"/>
      <c r="QSO82" s="13"/>
      <c r="QSP82" s="13"/>
      <c r="QSQ82" s="13"/>
      <c r="QSR82" s="13"/>
      <c r="QSS82" s="13"/>
      <c r="QST82" s="13"/>
      <c r="QSU82" s="13"/>
      <c r="QSV82" s="13"/>
      <c r="QSW82" s="13"/>
      <c r="QSX82" s="13"/>
      <c r="QSY82" s="13"/>
      <c r="QSZ82" s="13"/>
      <c r="QTA82" s="13"/>
      <c r="QTB82" s="13"/>
      <c r="QTC82" s="13"/>
      <c r="QTD82" s="13"/>
      <c r="QTE82" s="13"/>
      <c r="QTF82" s="13"/>
      <c r="QTG82" s="13"/>
      <c r="QTH82" s="13"/>
      <c r="QTI82" s="13"/>
      <c r="QTJ82" s="13"/>
      <c r="QTK82" s="13"/>
      <c r="QTL82" s="13"/>
      <c r="QTM82" s="13"/>
      <c r="QTN82" s="13"/>
      <c r="QTO82" s="13"/>
      <c r="QTP82" s="13"/>
      <c r="QTQ82" s="13"/>
      <c r="QTR82" s="13"/>
      <c r="QTS82" s="13"/>
      <c r="QTT82" s="13"/>
      <c r="QTU82" s="13"/>
      <c r="QTV82" s="13"/>
      <c r="QTW82" s="13"/>
      <c r="QTX82" s="13"/>
      <c r="QTY82" s="13"/>
      <c r="QTZ82" s="13"/>
      <c r="QUA82" s="13"/>
      <c r="QUB82" s="13"/>
      <c r="QUC82" s="13"/>
      <c r="QUD82" s="13"/>
      <c r="QUE82" s="13"/>
      <c r="QUF82" s="13"/>
      <c r="QUG82" s="13"/>
      <c r="QUH82" s="13"/>
      <c r="QUI82" s="13"/>
      <c r="QUJ82" s="13"/>
      <c r="QUK82" s="13"/>
      <c r="QUL82" s="13"/>
      <c r="QUM82" s="13"/>
      <c r="QUN82" s="13"/>
      <c r="QUO82" s="13"/>
      <c r="QUP82" s="13"/>
      <c r="QUQ82" s="13"/>
      <c r="QUR82" s="13"/>
      <c r="QUS82" s="13"/>
      <c r="QUT82" s="13"/>
      <c r="QUU82" s="13"/>
      <c r="QUV82" s="13"/>
      <c r="QUW82" s="13"/>
      <c r="QUX82" s="13"/>
      <c r="QUY82" s="13"/>
      <c r="QUZ82" s="13"/>
      <c r="QVA82" s="13"/>
      <c r="QVB82" s="13"/>
      <c r="QVC82" s="13"/>
      <c r="QVD82" s="13"/>
      <c r="QVE82" s="13"/>
      <c r="QVF82" s="13"/>
      <c r="QVG82" s="13"/>
      <c r="QVH82" s="13"/>
      <c r="QVI82" s="13"/>
      <c r="QVJ82" s="13"/>
      <c r="QVK82" s="13"/>
      <c r="QVL82" s="13"/>
      <c r="QVM82" s="13"/>
      <c r="QVN82" s="13"/>
      <c r="QVO82" s="13"/>
      <c r="QVP82" s="13"/>
      <c r="QVQ82" s="13"/>
      <c r="QVR82" s="13"/>
      <c r="QVS82" s="13"/>
      <c r="QVT82" s="13"/>
      <c r="QVU82" s="13"/>
      <c r="QVV82" s="13"/>
      <c r="QVW82" s="13"/>
      <c r="QVX82" s="13"/>
      <c r="QVY82" s="13"/>
      <c r="QVZ82" s="13"/>
      <c r="QWA82" s="13"/>
      <c r="QWB82" s="13"/>
      <c r="QWC82" s="13"/>
      <c r="QWD82" s="13"/>
      <c r="QWE82" s="13"/>
      <c r="QWF82" s="13"/>
      <c r="QWG82" s="13"/>
      <c r="QWH82" s="13"/>
      <c r="QWI82" s="13"/>
      <c r="QWJ82" s="13"/>
      <c r="QWK82" s="13"/>
      <c r="QWL82" s="13"/>
      <c r="QWM82" s="13"/>
      <c r="QWN82" s="13"/>
      <c r="QWO82" s="13"/>
      <c r="QWP82"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 s="13"/>
      <c r="QXA82" s="13"/>
      <c r="QXB82" s="13"/>
      <c r="QXC82" s="13"/>
      <c r="QXD82" s="13"/>
      <c r="QXE82" s="13"/>
      <c r="QXF82" s="13"/>
      <c r="QXG82" s="13"/>
      <c r="QXH82" s="13"/>
      <c r="QXI82" s="13"/>
      <c r="QXJ82" s="13"/>
      <c r="QXK82" s="13"/>
      <c r="QXL82" s="13"/>
      <c r="QXM82" s="13"/>
      <c r="QXN82" s="13"/>
      <c r="QXO82" s="13"/>
      <c r="QXP82" s="13"/>
      <c r="QXQ82" s="13"/>
      <c r="QXR82" s="13"/>
      <c r="QXS82" s="13"/>
      <c r="QXT82" s="13"/>
      <c r="QXU82" s="13"/>
      <c r="QXV82" s="13"/>
      <c r="QXW82" s="13"/>
      <c r="QXX82" s="13"/>
      <c r="QXY82" s="13"/>
      <c r="QXZ82" s="13"/>
      <c r="QYA82" s="13"/>
      <c r="QYB82" s="13"/>
      <c r="QYC82" s="13"/>
      <c r="QYD82" s="13"/>
      <c r="QYE82" s="13"/>
      <c r="QYF82" s="13"/>
      <c r="QYG82" s="13"/>
      <c r="QYH82" s="13"/>
      <c r="QYI82" s="13"/>
      <c r="QYJ82" s="13"/>
      <c r="QYK82" s="13"/>
      <c r="QYL82" s="13"/>
      <c r="QYM82" s="13"/>
      <c r="QYN82" s="13"/>
      <c r="QYO82" s="13"/>
      <c r="QYP82" s="13"/>
      <c r="QYQ82" s="13"/>
      <c r="QYR82" s="13"/>
      <c r="QYS82" s="13"/>
      <c r="QYT82" s="13"/>
      <c r="QYU82" s="13"/>
      <c r="QYV82" s="13"/>
      <c r="QYW82" s="13"/>
      <c r="QYX82" s="13"/>
      <c r="QYY82" s="13"/>
      <c r="QYZ82" s="13"/>
      <c r="QZA82" s="13"/>
      <c r="QZB82" s="13"/>
      <c r="QZC82" s="13"/>
      <c r="QZD82" s="13"/>
      <c r="QZE82" s="13"/>
      <c r="QZF82" s="13"/>
      <c r="QZG82" s="13"/>
      <c r="QZH82" s="13"/>
      <c r="QZI82" s="13"/>
      <c r="QZJ82" s="13"/>
      <c r="QZK82" s="13"/>
      <c r="QZL82" s="13"/>
      <c r="QZM82" s="13"/>
      <c r="QZN82" s="13"/>
      <c r="QZO82" s="13"/>
      <c r="QZP82" s="13"/>
      <c r="QZQ82" s="13"/>
      <c r="QZR82" s="13"/>
      <c r="QZS82" s="13"/>
      <c r="QZT82" s="13"/>
      <c r="QZU82" s="13"/>
      <c r="QZV82" s="13"/>
      <c r="QZW82" s="13"/>
      <c r="QZX82" s="13"/>
      <c r="QZY82" s="13"/>
      <c r="QZZ82" s="13"/>
      <c r="RAA82" s="13"/>
      <c r="RAB82" s="13"/>
      <c r="RAC82" s="13"/>
      <c r="RAD82" s="13"/>
      <c r="RAE82" s="13"/>
      <c r="RAF82" s="13"/>
      <c r="RAG82" s="13"/>
      <c r="RAH82" s="13"/>
      <c r="RAI82" s="13"/>
      <c r="RAJ82" s="13"/>
      <c r="RAK82" s="13"/>
      <c r="RAL82" s="13"/>
      <c r="RAM82" s="13"/>
      <c r="RAN82" s="13"/>
      <c r="RAO82" s="13"/>
      <c r="RAP82" s="13"/>
      <c r="RAQ82" s="13"/>
      <c r="RAR82" s="13"/>
      <c r="RAS82" s="13"/>
      <c r="RAT82" s="13"/>
      <c r="RAU82" s="13"/>
      <c r="RAV82" s="13"/>
      <c r="RAW82" s="13"/>
      <c r="RAX82" s="13"/>
      <c r="RAY82" s="13"/>
      <c r="RAZ82" s="13"/>
      <c r="RBA82" s="13"/>
      <c r="RBB82" s="13"/>
      <c r="RBC82" s="13"/>
      <c r="RBD82" s="13"/>
      <c r="RBE82" s="13"/>
      <c r="RBF82" s="13"/>
      <c r="RBG82" s="13"/>
      <c r="RBH82" s="13"/>
      <c r="RBI82" s="13"/>
      <c r="RBJ82" s="13"/>
      <c r="RBK82" s="13"/>
      <c r="RBL82" s="13"/>
      <c r="RBM82" s="13"/>
      <c r="RBN82" s="13"/>
      <c r="RBO82" s="13"/>
      <c r="RBP82" s="13"/>
      <c r="RBQ82" s="13"/>
      <c r="RBR82" s="13"/>
      <c r="RBS82" s="13"/>
      <c r="RBT82" s="13"/>
      <c r="RBU82" s="13"/>
      <c r="RBV82" s="13"/>
      <c r="RBW82" s="13"/>
      <c r="RBX82" s="13"/>
      <c r="RBY82" s="13"/>
      <c r="RBZ82" s="13"/>
      <c r="RCA82" s="13"/>
      <c r="RCB82" s="13"/>
      <c r="RCC82" s="13"/>
      <c r="RCD82" s="13"/>
      <c r="RCE82" s="13"/>
      <c r="RCF82" s="13"/>
      <c r="RCG82" s="13"/>
      <c r="RCH82" s="13"/>
      <c r="RCI82" s="13"/>
      <c r="RCJ82" s="13"/>
      <c r="RCK82" s="13"/>
      <c r="RCL82" s="13"/>
      <c r="RCM82" s="13"/>
      <c r="RCN82" s="13"/>
      <c r="RCO82" s="13"/>
      <c r="RCP82" s="13"/>
      <c r="RCQ82" s="13"/>
      <c r="RCR82" s="13"/>
      <c r="RCS82" s="13"/>
      <c r="RCT82" s="13"/>
      <c r="RCU82" s="13"/>
      <c r="RCV82" s="13"/>
      <c r="RCW82" s="13"/>
      <c r="RCX82" s="13"/>
      <c r="RCY82" s="13"/>
      <c r="RCZ82" s="13"/>
      <c r="RDA82" s="13"/>
      <c r="RDB82" s="13"/>
      <c r="RDC82" s="13"/>
      <c r="RDD82" s="13"/>
      <c r="RDE82" s="13"/>
      <c r="RDF82" s="13"/>
      <c r="RDG82" s="13"/>
      <c r="RDH82" s="13"/>
      <c r="RDI82" s="13"/>
      <c r="RDJ82" s="13"/>
      <c r="RDK82" s="13"/>
      <c r="RDL82" s="13"/>
      <c r="RDM82" s="13"/>
      <c r="RDN82" s="13"/>
      <c r="RDO82" s="13"/>
      <c r="RDP82" s="13"/>
      <c r="RDQ82" s="13"/>
      <c r="RDR82" s="13"/>
      <c r="RDS82" s="13"/>
      <c r="RDT82" s="13"/>
      <c r="RDU82" s="13"/>
      <c r="RDV82" s="13"/>
      <c r="RDW82" s="13"/>
      <c r="RDX82" s="13"/>
      <c r="RDY82" s="13"/>
      <c r="RDZ82" s="13"/>
      <c r="REA82" s="13"/>
      <c r="REB82" s="13"/>
      <c r="REC82" s="13"/>
      <c r="RED82" s="13"/>
      <c r="REE82" s="13"/>
      <c r="REF82" s="13"/>
      <c r="REG82" s="13"/>
      <c r="REH82" s="13"/>
      <c r="REI82" s="13"/>
      <c r="REJ82" s="13"/>
      <c r="REK82" s="13"/>
      <c r="REL82" s="13"/>
      <c r="REM82" s="13"/>
      <c r="REN82" s="13"/>
      <c r="REO82" s="13"/>
      <c r="REP82" s="13"/>
      <c r="REQ82" s="13"/>
      <c r="RER82" s="13"/>
      <c r="RES82" s="13"/>
      <c r="RET82" s="13"/>
      <c r="REU82" s="13"/>
      <c r="REV82" s="13"/>
      <c r="REW82" s="13"/>
      <c r="REX82" s="13"/>
      <c r="REY82" s="13"/>
      <c r="REZ82" s="13"/>
      <c r="RFA82" s="13"/>
      <c r="RFB82" s="13"/>
      <c r="RFC82" s="13"/>
      <c r="RFD82" s="13"/>
      <c r="RFE82" s="13"/>
      <c r="RFF82" s="13"/>
      <c r="RFG82" s="13"/>
      <c r="RFH82" s="13"/>
      <c r="RFI82" s="13"/>
      <c r="RFJ82" s="13"/>
      <c r="RFK82" s="13"/>
      <c r="RFL82" s="13"/>
      <c r="RFM82" s="13"/>
      <c r="RFN82" s="13"/>
      <c r="RFO82" s="13"/>
      <c r="RFP82" s="13"/>
      <c r="RFQ82" s="13"/>
      <c r="RFR82" s="13"/>
      <c r="RFS82" s="13"/>
      <c r="RFT82" s="13"/>
      <c r="RFU82" s="13"/>
      <c r="RFV82" s="13"/>
      <c r="RFW82" s="13"/>
      <c r="RFX82" s="13"/>
      <c r="RFY82" s="13"/>
      <c r="RFZ82" s="13"/>
      <c r="RGA82" s="13"/>
      <c r="RGB82" s="13"/>
      <c r="RGC82" s="13"/>
      <c r="RGD82" s="13"/>
      <c r="RGE82" s="13"/>
      <c r="RGF82" s="13"/>
      <c r="RGG82" s="13"/>
      <c r="RGH82" s="13"/>
      <c r="RGI82" s="13"/>
      <c r="RGJ82" s="13"/>
      <c r="RGK82" s="13"/>
      <c r="RGL82" s="13"/>
      <c r="RGM82" s="13"/>
      <c r="RGN82" s="13"/>
      <c r="RGO82" s="13"/>
      <c r="RGP82" s="13"/>
      <c r="RGQ82" s="13"/>
      <c r="RGR82" s="13"/>
      <c r="RGS82" s="13"/>
      <c r="RGT82" s="13"/>
      <c r="RGU82" s="13"/>
      <c r="RGV82" s="13"/>
      <c r="RGW82" s="13"/>
      <c r="RGX82" s="13"/>
      <c r="RGY82" s="13"/>
      <c r="RGZ82" s="13"/>
      <c r="RHA82" s="13"/>
      <c r="RHB82" s="13"/>
      <c r="RHC82" s="13"/>
      <c r="RHD82" s="13"/>
      <c r="RHE82" s="13"/>
      <c r="RHF82" s="13"/>
      <c r="RHG82" s="13"/>
      <c r="RHH82" s="13"/>
      <c r="RHI82" s="13"/>
      <c r="RHJ82" s="13"/>
      <c r="RHK82" s="13"/>
      <c r="RHL82" s="13"/>
      <c r="RHM82" s="13"/>
      <c r="RHN82" s="13"/>
      <c r="RHO82" s="13"/>
      <c r="RHP82" s="13"/>
      <c r="RHQ82" s="13"/>
      <c r="RHR82" s="13"/>
      <c r="RHS82" s="13"/>
      <c r="RHT82" s="13"/>
      <c r="RHU82" s="13"/>
      <c r="RHV82" s="13"/>
      <c r="RHW82" s="13"/>
      <c r="RHX82" s="13"/>
      <c r="RHY82" s="13"/>
      <c r="RHZ82" s="13"/>
      <c r="RIA82" s="13"/>
      <c r="RIB82" s="13"/>
      <c r="RIC82" s="13"/>
      <c r="RID82" s="13"/>
      <c r="RIE82" s="13"/>
      <c r="RIF82" s="13"/>
      <c r="RIG82" s="13"/>
      <c r="RIH82" s="13"/>
      <c r="RII82" s="13"/>
      <c r="RIJ82" s="13"/>
      <c r="RIK82" s="13"/>
      <c r="RIL82" s="13"/>
      <c r="RIM82" s="13"/>
      <c r="RIN82" s="13"/>
      <c r="RIO82" s="13"/>
      <c r="RIP82" s="13"/>
      <c r="RIQ82" s="13"/>
      <c r="RIR82" s="13"/>
      <c r="RIS82" s="13"/>
      <c r="RIT82" s="13"/>
      <c r="RIU82" s="13"/>
      <c r="RIV82" s="13"/>
      <c r="RIW82" s="13"/>
      <c r="RIX82" s="13"/>
      <c r="RIY82" s="13"/>
      <c r="RIZ82" s="13"/>
      <c r="RJA82" s="13"/>
      <c r="RJB82" s="13"/>
      <c r="RJC82" s="13"/>
      <c r="RJD82" s="13"/>
      <c r="RJE82" s="13"/>
      <c r="RJF82" s="13"/>
      <c r="RJG82" s="13"/>
      <c r="RJH82" s="13"/>
      <c r="RJI82" s="13"/>
      <c r="RJJ82" s="13"/>
      <c r="RJK82" s="13"/>
      <c r="RJL82" s="13"/>
      <c r="RJM82" s="13"/>
      <c r="RJN82" s="13"/>
      <c r="RJO82" s="13"/>
      <c r="RJP82" s="13"/>
      <c r="RJQ82" s="13"/>
      <c r="RJR82" s="13"/>
      <c r="RJS82" s="13"/>
      <c r="RJT82" s="13"/>
      <c r="RJU82" s="13"/>
      <c r="RJV82" s="13"/>
      <c r="RJW82" s="13"/>
      <c r="RJX82" s="13"/>
      <c r="RJY82" s="13"/>
      <c r="RJZ82" s="13"/>
      <c r="RKA82" s="13"/>
      <c r="RKB82" s="13"/>
      <c r="RKC82" s="13"/>
      <c r="RKD82" s="13"/>
      <c r="RKE82" s="13"/>
      <c r="RKF82" s="13"/>
      <c r="RKG82" s="13"/>
      <c r="RKH82" s="13"/>
      <c r="RKI82" s="13"/>
      <c r="RKJ82" s="13"/>
      <c r="RKK82" s="13"/>
      <c r="RKL82" s="13"/>
      <c r="RKM82" s="13"/>
      <c r="RKN82" s="13"/>
      <c r="RKO82" s="13"/>
      <c r="RKP82" s="13"/>
      <c r="RKQ82" s="13"/>
      <c r="RKR82" s="13"/>
      <c r="RKS82" s="13"/>
      <c r="RKT82" s="13"/>
      <c r="RKU82" s="13"/>
      <c r="RKV82" s="13"/>
      <c r="RKW82" s="13"/>
      <c r="RKX82" s="13"/>
      <c r="RKY82" s="13"/>
      <c r="RKZ82" s="13"/>
      <c r="RLA82" s="13"/>
      <c r="RLB82" s="13"/>
      <c r="RLC82" s="13"/>
      <c r="RLD82" s="13"/>
      <c r="RLE82" s="13"/>
      <c r="RLF82" s="13"/>
      <c r="RLG82" s="13"/>
      <c r="RLH82" s="13"/>
      <c r="RLI82" s="13"/>
      <c r="RLJ82" s="13"/>
      <c r="RLK82" s="13"/>
      <c r="RLL82" s="13"/>
      <c r="RLM82" s="13"/>
      <c r="RLN82" s="13"/>
      <c r="RLO82" s="13"/>
      <c r="RLP82" s="13"/>
      <c r="RLQ82" s="13"/>
      <c r="RLR82" s="13"/>
      <c r="RLS82" s="13"/>
      <c r="RLT82" s="13"/>
      <c r="RLU82" s="13"/>
      <c r="RLV82" s="13"/>
      <c r="RLW82" s="13"/>
      <c r="RLX82" s="13"/>
      <c r="RLY82" s="13"/>
      <c r="RLZ82" s="13"/>
      <c r="RMA82" s="13"/>
      <c r="RMB82" s="13"/>
      <c r="RMC82" s="13"/>
      <c r="RMD82" s="13"/>
      <c r="RME82" s="13"/>
      <c r="RMF82" s="13"/>
      <c r="RMG82" s="13"/>
      <c r="RMH82" s="13"/>
      <c r="RMI82" s="13"/>
      <c r="RMJ82" s="13"/>
      <c r="RMK82" s="13"/>
      <c r="RML82" s="13"/>
      <c r="RMM82" s="13"/>
      <c r="RMN82" s="13"/>
      <c r="RMO82" s="13"/>
      <c r="RMP82" s="13"/>
      <c r="RMQ82" s="13"/>
      <c r="RMR82" s="13"/>
      <c r="RMS82" s="13"/>
      <c r="RMT82" s="13"/>
      <c r="RMU82" s="13"/>
      <c r="RMV82" s="13"/>
      <c r="RMW82" s="13"/>
      <c r="RMX82" s="13"/>
      <c r="RMY82" s="13"/>
      <c r="RMZ82" s="13"/>
      <c r="RNA82" s="13"/>
      <c r="RNB82" s="13"/>
      <c r="RNC82" s="13"/>
      <c r="RND82" s="13"/>
      <c r="RNE82" s="13"/>
      <c r="RNF82" s="13"/>
      <c r="RNG82" s="13"/>
      <c r="RNH82" s="13"/>
      <c r="RNI82" s="13"/>
      <c r="RNJ82" s="13"/>
      <c r="RNK82" s="13"/>
      <c r="RNL82" s="13"/>
      <c r="RNM82" s="13"/>
      <c r="RNN82" s="13"/>
      <c r="RNO82" s="13"/>
      <c r="RNP82" s="13"/>
      <c r="RNQ82" s="13"/>
      <c r="RNR82" s="13"/>
      <c r="RNS82" s="13"/>
      <c r="RNT82" s="13"/>
      <c r="RNU82" s="13"/>
      <c r="RNV82" s="13"/>
      <c r="RNW82" s="13"/>
      <c r="RNX82" s="13"/>
      <c r="RNY82" s="13"/>
      <c r="RNZ82" s="13"/>
      <c r="ROA82" s="13"/>
      <c r="ROB82" s="13"/>
      <c r="ROC82" s="13"/>
      <c r="ROD82" s="13"/>
      <c r="ROE82" s="13"/>
      <c r="ROF82" s="13"/>
      <c r="ROG82" s="13"/>
      <c r="ROH82" s="13"/>
      <c r="ROI82" s="13"/>
      <c r="ROJ82" s="13"/>
      <c r="ROK82" s="13"/>
      <c r="ROL82" s="13"/>
      <c r="ROM82" s="13"/>
      <c r="RON82" s="13"/>
      <c r="ROO82" s="13"/>
      <c r="ROP82" s="13"/>
      <c r="ROQ82" s="13"/>
      <c r="ROR82" s="13"/>
      <c r="ROS82" s="13"/>
      <c r="ROT82" s="13"/>
      <c r="ROU82" s="13"/>
      <c r="ROV82" s="13"/>
      <c r="ROW82" s="13"/>
      <c r="ROX82" s="13"/>
      <c r="ROY82" s="13"/>
      <c r="ROZ82" s="13"/>
      <c r="RPA82" s="13"/>
      <c r="RPB82" s="13"/>
      <c r="RPC82" s="13"/>
      <c r="RPD82" s="13"/>
      <c r="RPE82" s="13"/>
      <c r="RPF82" s="13"/>
      <c r="RPG82" s="13"/>
      <c r="RPH82" s="13"/>
      <c r="RPI82" s="13"/>
      <c r="RPJ82" s="13"/>
      <c r="RPK82" s="13"/>
      <c r="RPL82" s="13"/>
      <c r="RPM82" s="13"/>
      <c r="RPN82" s="13"/>
      <c r="RPO82" s="13"/>
      <c r="RPP82" s="13"/>
      <c r="RPQ82" s="13"/>
      <c r="RPR82" s="13"/>
      <c r="RPS82" s="13"/>
      <c r="RPT82" s="13"/>
      <c r="RPU82" s="13"/>
      <c r="RPV82" s="13"/>
      <c r="RPW82" s="13"/>
      <c r="RPX82" s="13"/>
      <c r="RPY82" s="13"/>
      <c r="RPZ82" s="13"/>
      <c r="RQA82" s="13"/>
      <c r="RQB82" s="13"/>
      <c r="RQC82" s="13"/>
      <c r="RQD82" s="13"/>
      <c r="RQE82" s="13"/>
      <c r="RQF82" s="13"/>
      <c r="RQG82" s="13"/>
      <c r="RQH82" s="13"/>
      <c r="RQI82" s="13"/>
      <c r="RQJ82" s="13"/>
      <c r="RQK82" s="13"/>
      <c r="RQL82" s="13"/>
      <c r="RQM82" s="13"/>
      <c r="RQN82" s="13"/>
      <c r="RQO82" s="13"/>
      <c r="RQP82" s="13"/>
      <c r="RQQ82" s="13"/>
      <c r="RQR82" s="13"/>
      <c r="RQS82" s="13"/>
      <c r="RQT82" s="13"/>
      <c r="RQU82" s="13"/>
      <c r="RQV82" s="13"/>
      <c r="RQW82" s="13"/>
      <c r="RQX82" s="13"/>
      <c r="RQY82" s="13"/>
      <c r="RQZ82" s="13"/>
      <c r="RRA82" s="13"/>
      <c r="RRB82" s="13"/>
      <c r="RRC82" s="13"/>
      <c r="RRD82" s="13"/>
      <c r="RRE82" s="13"/>
      <c r="RRF82" s="13"/>
      <c r="RRG82" s="13"/>
      <c r="RRH82" s="13"/>
      <c r="RRI82" s="13"/>
      <c r="RRJ82" s="13"/>
      <c r="RRK82" s="13"/>
      <c r="RRL82" s="13"/>
      <c r="RRM82" s="13"/>
      <c r="RRN82" s="13"/>
      <c r="RRO82" s="13"/>
      <c r="RRP82" s="13"/>
      <c r="RRQ82" s="13"/>
      <c r="RRR82" s="13"/>
      <c r="RRS82" s="13"/>
      <c r="RRT82" s="13"/>
      <c r="RRU82" s="13"/>
      <c r="RRV82" s="13"/>
      <c r="RRW82" s="13"/>
      <c r="RRX82" s="13"/>
      <c r="RRY82" s="13"/>
      <c r="RRZ82" s="13"/>
      <c r="RSA82" s="13"/>
      <c r="RSB82" s="13"/>
      <c r="RSC82" s="13"/>
      <c r="RSD82" s="13"/>
      <c r="RSE82" s="13"/>
      <c r="RSF82" s="13"/>
      <c r="RSG82" s="13"/>
      <c r="RSH82" s="13"/>
      <c r="RSI82" s="13"/>
      <c r="RSJ82" s="13"/>
      <c r="RSK82" s="13"/>
      <c r="RSL82" s="13"/>
      <c r="RSM82" s="13"/>
      <c r="RSN82" s="13"/>
      <c r="RSO82" s="13"/>
      <c r="RSP82" s="13"/>
      <c r="RSQ82" s="13"/>
      <c r="RSR82" s="13"/>
      <c r="RSS82" s="13"/>
      <c r="RST82" s="13"/>
      <c r="RSU82" s="13"/>
      <c r="RSV82" s="13"/>
      <c r="RSW82" s="13"/>
      <c r="RSX82" s="13"/>
      <c r="RSY82" s="13"/>
      <c r="RSZ82" s="13"/>
      <c r="RTA82" s="13"/>
      <c r="RTB82" s="13"/>
      <c r="RTC82" s="13"/>
      <c r="RTD82" s="13"/>
      <c r="RTE82" s="13"/>
      <c r="RTF82" s="13"/>
      <c r="RTG82" s="13"/>
      <c r="RTH82" s="13"/>
      <c r="RTI82" s="13"/>
      <c r="RTJ82" s="13"/>
      <c r="RTK82" s="13"/>
      <c r="RTL82" s="13"/>
      <c r="RTM82" s="13"/>
      <c r="RTN82" s="13"/>
      <c r="RTO82" s="13"/>
      <c r="RTP82" s="13"/>
      <c r="RTQ82" s="13"/>
      <c r="RTR82" s="13"/>
      <c r="RTS82" s="13"/>
      <c r="RTT82" s="13"/>
      <c r="RTU82" s="13"/>
      <c r="RTV82" s="13"/>
      <c r="RTW82" s="13"/>
      <c r="RTX82" s="13"/>
      <c r="RTY82" s="13"/>
      <c r="RTZ82" s="13"/>
      <c r="RUA82" s="13"/>
      <c r="RUB82" s="13"/>
      <c r="RUC82" s="13"/>
      <c r="RUD82" s="13"/>
      <c r="RUE82" s="13"/>
      <c r="RUF82" s="13"/>
      <c r="RUG82" s="13"/>
      <c r="RUH82" s="13"/>
      <c r="RUI82" s="13"/>
      <c r="RUJ82" s="13"/>
      <c r="RUK82" s="13"/>
      <c r="RUL82" s="13"/>
      <c r="RUM82" s="13"/>
      <c r="RUN82" s="13"/>
      <c r="RUO82" s="13"/>
      <c r="RUP82" s="13"/>
      <c r="RUQ82" s="13"/>
      <c r="RUR82" s="13"/>
      <c r="RUS82" s="13"/>
      <c r="RUT82" s="13"/>
      <c r="RUU82" s="13"/>
      <c r="RUV82" s="13"/>
      <c r="RUW82" s="13"/>
      <c r="RUX82" s="13"/>
      <c r="RUY82" s="13"/>
      <c r="RUZ82" s="13"/>
      <c r="RVA82" s="13"/>
      <c r="RVB82" s="13"/>
      <c r="RVC82" s="13"/>
      <c r="RVD82" s="13"/>
      <c r="RVE82" s="13"/>
      <c r="RVF82" s="13"/>
      <c r="RVG82" s="13"/>
      <c r="RVH82" s="13"/>
      <c r="RVI82" s="13"/>
      <c r="RVJ82" s="13"/>
      <c r="RVK82" s="13"/>
      <c r="RVL82" s="13"/>
      <c r="RVM82" s="13"/>
      <c r="RVN82" s="13"/>
      <c r="RVO82" s="13"/>
      <c r="RVP82" s="13"/>
      <c r="RVQ82" s="13"/>
      <c r="RVR82" s="13"/>
      <c r="RVS82" s="13"/>
      <c r="RVT82" s="13"/>
      <c r="RVU82" s="13"/>
      <c r="RVV82" s="13"/>
      <c r="RVW82" s="13"/>
      <c r="RVX82" s="13"/>
      <c r="RVY82" s="13"/>
      <c r="RVZ82" s="13"/>
      <c r="RWA82" s="13"/>
      <c r="RWB82" s="13"/>
      <c r="RWC82" s="13"/>
      <c r="RWD82" s="13"/>
      <c r="RWE82" s="13"/>
      <c r="RWF82" s="13"/>
      <c r="RWG82" s="13"/>
      <c r="RWH82" s="13"/>
      <c r="RWI82" s="13"/>
      <c r="RWJ82" s="13"/>
      <c r="RWK82" s="13"/>
      <c r="RWL82" s="13"/>
      <c r="RWM82" s="13"/>
      <c r="RWN82" s="13"/>
      <c r="RWO82" s="13"/>
      <c r="RWP82" s="13"/>
      <c r="RWQ82" s="13"/>
      <c r="RWR82" s="13"/>
      <c r="RWS82" s="13"/>
      <c r="RWT82" s="13"/>
      <c r="RWU82" s="13"/>
      <c r="RWV82" s="13"/>
      <c r="RWW82" s="13"/>
      <c r="RWX82" s="13"/>
      <c r="RWY82" s="13"/>
      <c r="RWZ82" s="13"/>
      <c r="RXA82" s="13"/>
      <c r="RXB82" s="13"/>
      <c r="RXC82" s="13"/>
      <c r="RXD82" s="13"/>
      <c r="RXE82" s="13"/>
      <c r="RXF82" s="13"/>
      <c r="RXG82" s="13"/>
      <c r="RXH82" s="13"/>
      <c r="RXI82" s="13"/>
      <c r="RXJ82" s="13"/>
      <c r="RXK82" s="13"/>
      <c r="RXL82" s="13"/>
      <c r="RXM82" s="13"/>
      <c r="RXN82" s="13"/>
      <c r="RXO82" s="13"/>
      <c r="RXP82" s="13"/>
      <c r="RXQ82" s="13"/>
      <c r="RXR82" s="13"/>
      <c r="RXS82" s="13"/>
      <c r="RXT82" s="13"/>
      <c r="RXU82" s="13"/>
      <c r="RXV82" s="13"/>
      <c r="RXW82" s="13"/>
      <c r="RXX82" s="13"/>
      <c r="RXY82" s="13"/>
      <c r="RXZ82" s="13"/>
      <c r="RYA82" s="13"/>
      <c r="RYB82" s="13"/>
      <c r="RYC82" s="13"/>
      <c r="RYD82" s="13"/>
      <c r="RYE82" s="13"/>
      <c r="RYF82" s="13"/>
      <c r="RYG82" s="13"/>
      <c r="RYH82" s="13"/>
      <c r="RYI82" s="13"/>
      <c r="RYJ82" s="13"/>
      <c r="RYK82" s="13"/>
      <c r="RYL82" s="13"/>
      <c r="RYM82" s="13"/>
      <c r="RYN82" s="13"/>
      <c r="RYO82" s="13"/>
      <c r="RYP82" s="13"/>
      <c r="RYQ82" s="13"/>
      <c r="RYR82" s="13"/>
      <c r="RYS82" s="13"/>
      <c r="RYT82" s="13"/>
      <c r="RYU82" s="13"/>
      <c r="RYV82" s="13"/>
      <c r="RYW82" s="13"/>
      <c r="RYX82" s="13"/>
      <c r="RYY82" s="13"/>
      <c r="RYZ82" s="13"/>
      <c r="RZA82" s="13"/>
      <c r="RZB82" s="13"/>
      <c r="RZC82" s="13"/>
      <c r="RZD82" s="13"/>
      <c r="RZE82" s="13"/>
      <c r="RZF82" s="13"/>
      <c r="RZG82" s="13"/>
      <c r="RZH82" s="13"/>
      <c r="RZI82" s="13"/>
      <c r="RZJ82" s="13"/>
      <c r="RZK82" s="13"/>
      <c r="RZL82" s="13"/>
      <c r="RZM82" s="13"/>
      <c r="RZN82" s="13"/>
      <c r="RZO82" s="13"/>
      <c r="RZP82" s="13"/>
      <c r="RZQ82" s="13"/>
      <c r="RZR82" s="13"/>
      <c r="RZS82" s="13"/>
      <c r="RZT82" s="13"/>
      <c r="RZU82" s="13"/>
      <c r="RZV82" s="13"/>
      <c r="RZW82" s="13"/>
      <c r="RZX82" s="13"/>
      <c r="RZY82" s="13"/>
      <c r="RZZ82" s="13"/>
      <c r="SAA82" s="13"/>
      <c r="SAB82" s="13"/>
      <c r="SAC82" s="13"/>
      <c r="SAD82" s="13"/>
      <c r="SAE82" s="13"/>
      <c r="SAF82" s="13"/>
      <c r="SAG82" s="13"/>
      <c r="SAH82" s="13"/>
      <c r="SAI82" s="13"/>
      <c r="SAJ82" s="13"/>
      <c r="SAK82" s="13"/>
      <c r="SAL82" s="13"/>
      <c r="SAM82" s="13"/>
      <c r="SAN82" s="13"/>
      <c r="SAO82" s="13"/>
      <c r="SAP82" s="13"/>
      <c r="SAQ82" s="13"/>
      <c r="SAR82" s="13"/>
      <c r="SAS82" s="13"/>
      <c r="SAT82" s="13"/>
      <c r="SAU82" s="13"/>
      <c r="SAV82" s="13"/>
      <c r="SAW82" s="13"/>
      <c r="SAX82" s="13"/>
      <c r="SAY82" s="13"/>
      <c r="SAZ82" s="13"/>
      <c r="SBA82" s="13"/>
      <c r="SBB82" s="13"/>
      <c r="SBC82" s="13"/>
      <c r="SBD82" s="13"/>
      <c r="SBE82" s="13"/>
      <c r="SBF82" s="13"/>
      <c r="SBG82" s="13"/>
      <c r="SBH82" s="13"/>
      <c r="SBI82" s="13"/>
      <c r="SBJ82" s="13"/>
      <c r="SBK82" s="13"/>
      <c r="SBL82" s="13"/>
      <c r="SBM82" s="13"/>
      <c r="SBN82" s="13"/>
      <c r="SBO82" s="13"/>
      <c r="SBP82" s="13"/>
      <c r="SBQ82" s="13"/>
      <c r="SBR82" s="13"/>
      <c r="SBS82" s="13"/>
      <c r="SBT82" s="13"/>
      <c r="SBU82" s="13"/>
      <c r="SBV82" s="13"/>
      <c r="SBW82" s="13"/>
      <c r="SBX82" s="13"/>
      <c r="SBY82" s="13"/>
      <c r="SBZ82" s="13"/>
      <c r="SCA82" s="13"/>
      <c r="SCB82" s="13"/>
      <c r="SCC82" s="13"/>
      <c r="SCD82" s="13"/>
      <c r="SCE82" s="13"/>
      <c r="SCF82" s="13"/>
      <c r="SCG82" s="13"/>
      <c r="SCH82" s="13"/>
      <c r="SCI82" s="13"/>
      <c r="SCJ82" s="13"/>
      <c r="SCK82" s="13"/>
      <c r="SCL82" s="13"/>
      <c r="SCM82" s="13"/>
      <c r="SCN82" s="13"/>
      <c r="SCO82" s="13"/>
      <c r="SCP82" s="13"/>
      <c r="SCQ82" s="13"/>
      <c r="SCR82" s="13"/>
      <c r="SCS82" s="13"/>
      <c r="SCT82" s="13"/>
      <c r="SCU82" s="13"/>
      <c r="SCV82" s="13"/>
      <c r="SCW82" s="13"/>
      <c r="SCX82" s="13"/>
      <c r="SCY82" s="13"/>
      <c r="SCZ82" s="13"/>
      <c r="SDA82" s="13"/>
      <c r="SDB82" s="13"/>
      <c r="SDC82" s="13"/>
      <c r="SDD82" s="13"/>
      <c r="SDE82" s="13"/>
      <c r="SDF82" s="13"/>
      <c r="SDG82" s="13"/>
      <c r="SDH82" s="13"/>
      <c r="SDI82" s="13"/>
      <c r="SDJ82" s="13"/>
      <c r="SDK82" s="13"/>
      <c r="SDL82" s="13"/>
      <c r="SDM82" s="13"/>
      <c r="SDN82" s="13"/>
      <c r="SDO82" s="13"/>
      <c r="SDP82" s="13"/>
      <c r="SDQ82" s="13"/>
      <c r="SDR82" s="13"/>
      <c r="SDS82" s="13"/>
      <c r="SDT82" s="13"/>
      <c r="SDU82" s="13"/>
      <c r="SDV82" s="13"/>
      <c r="SDW82" s="13"/>
      <c r="SDX82" s="13"/>
      <c r="SDY82" s="13"/>
      <c r="SDZ82" s="13"/>
      <c r="SEA82" s="13"/>
      <c r="SEB82" s="13"/>
      <c r="SEC82" s="13"/>
      <c r="SED82" s="13"/>
      <c r="SEE82" s="13"/>
      <c r="SEF82" s="13"/>
      <c r="SEG82" s="13"/>
      <c r="SEH82" s="13"/>
      <c r="SEI82" s="13"/>
      <c r="SEJ82" s="13"/>
      <c r="SEK82" s="13"/>
      <c r="SEL82" s="13"/>
      <c r="SEM82" s="13"/>
      <c r="SEN82" s="13"/>
      <c r="SEO82" s="13"/>
      <c r="SEP82" s="13"/>
      <c r="SEQ82" s="13"/>
      <c r="SER82" s="13"/>
      <c r="SES82" s="13"/>
      <c r="SET82" s="13"/>
      <c r="SEU82" s="13"/>
      <c r="SEV82" s="13"/>
      <c r="SEW82" s="13"/>
      <c r="SEX82" s="13"/>
      <c r="SEY82" s="13"/>
      <c r="SEZ82" s="13"/>
      <c r="SFA82" s="13"/>
      <c r="SFB82" s="13"/>
      <c r="SFC82" s="13"/>
      <c r="SFD82" s="13"/>
      <c r="SFE82" s="13"/>
      <c r="SFF82" s="13"/>
      <c r="SFG82" s="13"/>
      <c r="SFH82" s="13"/>
      <c r="SFI82" s="13"/>
      <c r="SFJ82" s="13"/>
      <c r="SFK82" s="13"/>
      <c r="SFL82" s="13"/>
      <c r="SFM82" s="13"/>
      <c r="SFN82" s="13"/>
      <c r="SFO82" s="13"/>
      <c r="SFP82" s="13"/>
      <c r="SFQ82" s="13"/>
      <c r="SFR82" s="13"/>
      <c r="SFS82" s="13"/>
      <c r="SFT82" s="13"/>
      <c r="SFU82" s="13"/>
      <c r="SFV82" s="13"/>
      <c r="SFW82" s="13"/>
      <c r="SFX82" s="13"/>
      <c r="SFY82" s="13"/>
      <c r="SFZ82" s="13"/>
      <c r="SGA82" s="13"/>
      <c r="SGB82" s="13"/>
      <c r="SGC82" s="13"/>
      <c r="SGD82" s="13"/>
      <c r="SGE82" s="13"/>
      <c r="SGF82" s="13"/>
      <c r="SGG82" s="13"/>
      <c r="SGH82" s="13"/>
      <c r="SGI82" s="13"/>
      <c r="SGJ82" s="13"/>
      <c r="SGK82" s="13"/>
      <c r="SGL82" s="13"/>
      <c r="SGM82" s="13"/>
      <c r="SGN82" s="13"/>
      <c r="SGO82" s="13"/>
      <c r="SGP82" s="13"/>
      <c r="SGQ82" s="13"/>
      <c r="SGR82" s="13"/>
      <c r="SGS82" s="13"/>
      <c r="SGT82" s="13"/>
      <c r="SGU82" s="13"/>
      <c r="SGV82" s="13"/>
      <c r="SGW82" s="13"/>
      <c r="SGX82" s="13"/>
      <c r="SGY82" s="13"/>
      <c r="SGZ82" s="13"/>
      <c r="SHA82" s="13"/>
      <c r="SHB82" s="13"/>
      <c r="SHC82" s="13"/>
      <c r="SHD82" s="13"/>
      <c r="SHE82" s="13"/>
      <c r="SHF82" s="13"/>
      <c r="SHG82" s="13"/>
      <c r="SHH82" s="13"/>
      <c r="SHI82" s="13"/>
      <c r="SHJ82" s="13"/>
      <c r="SHK82" s="13"/>
      <c r="SHL82" s="13"/>
      <c r="SHM82" s="13"/>
      <c r="SHN82" s="13"/>
      <c r="SHO82" s="13"/>
      <c r="SHP82" s="13"/>
      <c r="SHQ82" s="13"/>
      <c r="SHR82" s="13"/>
      <c r="SHS82" s="13"/>
      <c r="SHT82" s="13"/>
      <c r="SHU82" s="13"/>
      <c r="SHV82" s="13"/>
      <c r="SHW82" s="13"/>
      <c r="SHX82" s="13"/>
      <c r="SHY82" s="13"/>
      <c r="SHZ82" s="13"/>
      <c r="SIA82" s="13"/>
      <c r="SIB82" s="13"/>
      <c r="SIC82" s="13"/>
      <c r="SID82" s="13"/>
      <c r="SIE82" s="13"/>
      <c r="SIF82" s="13"/>
      <c r="SIG82" s="13"/>
      <c r="SIH82" s="13"/>
      <c r="SII82" s="13"/>
      <c r="SIJ82" s="13"/>
      <c r="SIK82" s="13"/>
      <c r="SIL82" s="13"/>
      <c r="SIM82" s="13"/>
      <c r="SIN82" s="13"/>
      <c r="SIO82" s="13"/>
      <c r="SIP82" s="13"/>
      <c r="SIQ82" s="13"/>
      <c r="SIR82" s="13"/>
      <c r="SIS82" s="13"/>
      <c r="SIT82" s="13"/>
      <c r="SIU82" s="13"/>
      <c r="SIV82" s="13"/>
      <c r="SIW82" s="13"/>
      <c r="SIX82" s="13"/>
      <c r="SIY82" s="13"/>
      <c r="SIZ82" s="13"/>
      <c r="SJA82" s="13"/>
      <c r="SJB82" s="13"/>
      <c r="SJC82" s="13"/>
      <c r="SJD82" s="13"/>
      <c r="SJE82" s="13"/>
      <c r="SJF82" s="13"/>
      <c r="SJG82" s="13"/>
      <c r="SJH82" s="13"/>
      <c r="SJI82" s="13"/>
      <c r="SJJ82" s="13"/>
      <c r="SJK82" s="13"/>
      <c r="SJL82" s="13"/>
      <c r="SJM82" s="13"/>
      <c r="SJN82" s="13"/>
      <c r="SJO82" s="13"/>
      <c r="SJP82" s="13"/>
      <c r="SJQ82" s="13"/>
      <c r="SJR82" s="13"/>
      <c r="SJS82" s="13"/>
      <c r="SJT82" s="13"/>
      <c r="SJU82" s="13"/>
      <c r="SJV82" s="13"/>
      <c r="SJW82" s="13"/>
      <c r="SJX82" s="13"/>
      <c r="SJY82" s="13"/>
      <c r="SJZ82" s="13"/>
      <c r="SKA82" s="13"/>
      <c r="SKB82" s="13"/>
      <c r="SKC82" s="13"/>
      <c r="SKD82" s="13"/>
      <c r="SKE82" s="13"/>
      <c r="SKF82" s="13"/>
      <c r="SKG82" s="13"/>
      <c r="SKH82" s="13"/>
      <c r="SKI82" s="13"/>
      <c r="SKJ82" s="13"/>
      <c r="SKK82" s="13"/>
      <c r="SKL82" s="13"/>
      <c r="SKM82" s="13"/>
      <c r="SKN82" s="13"/>
      <c r="SKO82" s="13"/>
      <c r="SKP82" s="13"/>
      <c r="SKQ82" s="13"/>
      <c r="SKR82" s="13"/>
      <c r="SKS82" s="13"/>
      <c r="SKT82" s="13"/>
      <c r="SKU82" s="13"/>
      <c r="SKV82" s="13"/>
      <c r="SKW82" s="13"/>
      <c r="SKX82" s="13"/>
      <c r="SKY82" s="13"/>
      <c r="SKZ82" s="13"/>
      <c r="SLA82" s="13"/>
      <c r="SLB82" s="13"/>
      <c r="SLC82" s="13"/>
      <c r="SLD82" s="13"/>
      <c r="SLE82" s="13"/>
      <c r="SLF82" s="13"/>
      <c r="SLG82" s="13"/>
      <c r="SLH82" s="13"/>
      <c r="SLI82" s="13"/>
      <c r="SLJ82" s="13"/>
      <c r="SLK82" s="13"/>
      <c r="SLL82" s="13"/>
      <c r="SLM82" s="13"/>
      <c r="SLN82" s="13"/>
      <c r="SLO82" s="13"/>
      <c r="SLP82" s="13"/>
      <c r="SLQ82" s="13"/>
      <c r="SLR82" s="13"/>
      <c r="SLS82" s="13"/>
      <c r="SLT82" s="13"/>
      <c r="SLU82" s="13"/>
      <c r="SLV82" s="13"/>
      <c r="SLW82" s="13"/>
      <c r="SLX82" s="13"/>
      <c r="SLY82" s="13"/>
      <c r="SLZ82" s="13"/>
      <c r="SMA82" s="13"/>
      <c r="SMB82" s="13"/>
      <c r="SMC82" s="13"/>
      <c r="SMD82" s="13"/>
      <c r="SME82" s="13"/>
      <c r="SMF82" s="13"/>
      <c r="SMG82" s="13"/>
      <c r="SMH82" s="13"/>
      <c r="SMI82" s="13"/>
      <c r="SMJ82" s="13"/>
      <c r="SMK82" s="13"/>
      <c r="SML82" s="13"/>
      <c r="SMM82" s="13"/>
      <c r="SMN82" s="13"/>
      <c r="SMO82" s="13"/>
      <c r="SMP82" s="13"/>
      <c r="SMQ82" s="13"/>
      <c r="SMR82" s="13"/>
      <c r="SMS82" s="13"/>
      <c r="SMT82" s="13"/>
      <c r="SMU82" s="13"/>
      <c r="SMV82" s="13"/>
      <c r="SMW82" s="13"/>
      <c r="SMX82" s="13"/>
      <c r="SMY82" s="13"/>
      <c r="SMZ82" s="13"/>
      <c r="SNA82" s="13"/>
      <c r="SNB82" s="13"/>
      <c r="SNC82" s="13"/>
      <c r="SND82" s="13"/>
      <c r="SNE82" s="13"/>
      <c r="SNF82" s="13"/>
      <c r="SNG82" s="13"/>
      <c r="SNH82" s="13"/>
      <c r="SNI82" s="13"/>
      <c r="SNJ82" s="13"/>
      <c r="SNK82" s="13"/>
      <c r="SNL82" s="13"/>
      <c r="SNM82" s="13"/>
      <c r="SNN82" s="13"/>
      <c r="SNO82" s="13"/>
      <c r="SNP82" s="13"/>
      <c r="SNQ82" s="13"/>
      <c r="SNR82" s="13"/>
      <c r="SNS82" s="13"/>
      <c r="SNT82" s="13"/>
      <c r="SNU82" s="13"/>
      <c r="SNV82" s="13"/>
      <c r="SNW82" s="13"/>
      <c r="SNX82" s="13"/>
      <c r="SNY82" s="13"/>
      <c r="SNZ82" s="13"/>
      <c r="SOA82" s="13"/>
      <c r="SOB82" s="13"/>
      <c r="SOC82" s="13"/>
      <c r="SOD82" s="13"/>
      <c r="SOE82" s="13"/>
      <c r="SOF82" s="13"/>
      <c r="SOG82" s="13"/>
      <c r="SOH82" s="13"/>
      <c r="SOI82" s="13"/>
      <c r="SOJ82" s="13"/>
      <c r="SOK82" s="13"/>
      <c r="SOL82" s="13"/>
      <c r="SOM82" s="13"/>
      <c r="SON82" s="13"/>
      <c r="SOO82" s="13"/>
      <c r="SOP82" s="13"/>
      <c r="SOQ82" s="13"/>
      <c r="SOR82" s="13"/>
      <c r="SOS82" s="13"/>
      <c r="SOT82" s="13"/>
      <c r="SOU82" s="13"/>
      <c r="SOV82" s="13"/>
      <c r="SOW82" s="13"/>
      <c r="SOX82" s="13"/>
      <c r="SOY82" s="13"/>
      <c r="SOZ82" s="13"/>
      <c r="SPA82" s="13"/>
      <c r="SPB82" s="13"/>
      <c r="SPC82" s="13"/>
      <c r="SPD82" s="13"/>
      <c r="SPE82" s="13"/>
      <c r="SPF82" s="13"/>
      <c r="SPG82" s="13"/>
      <c r="SPH82" s="13"/>
      <c r="SPI82" s="13"/>
      <c r="SPJ82" s="13"/>
      <c r="SPK82" s="13"/>
      <c r="SPL82" s="13"/>
      <c r="SPM82" s="13"/>
      <c r="SPN82" s="13"/>
      <c r="SPO82" s="13"/>
      <c r="SPP82" s="13"/>
      <c r="SPQ82" s="13"/>
      <c r="SPR82" s="13"/>
      <c r="SPS82" s="13"/>
      <c r="SPT82" s="13"/>
      <c r="SPU82" s="13"/>
      <c r="SPV82" s="13"/>
      <c r="SPW82" s="13"/>
      <c r="SPX82" s="13"/>
      <c r="SPY82" s="13"/>
      <c r="SPZ82" s="13"/>
      <c r="SQA82" s="13"/>
      <c r="SQB82" s="13"/>
      <c r="SQC82" s="13"/>
      <c r="SQD82" s="13"/>
      <c r="SQE82" s="13"/>
      <c r="SQF82" s="13"/>
      <c r="SQG82" s="13"/>
      <c r="SQH82" s="13"/>
      <c r="SQI82" s="13"/>
      <c r="SQJ82" s="13"/>
      <c r="SQK82" s="13"/>
      <c r="SQL82" s="13"/>
      <c r="SQM82" s="13"/>
      <c r="SQN82" s="13"/>
      <c r="SQO82" s="13"/>
      <c r="SQP82" s="13"/>
      <c r="SQQ82" s="13"/>
      <c r="SQR82" s="13"/>
      <c r="SQS82" s="13"/>
      <c r="SQT82" s="13"/>
      <c r="SQU82" s="13"/>
      <c r="SQV82" s="13"/>
      <c r="SQW82" s="13"/>
      <c r="SQX82" s="13"/>
      <c r="SQY82" s="13"/>
      <c r="SQZ82" s="13"/>
      <c r="SRA82" s="13"/>
      <c r="SRB82" s="13"/>
      <c r="SRC82" s="13"/>
      <c r="SRD82" s="13"/>
      <c r="SRE82" s="13"/>
      <c r="SRF82" s="13"/>
      <c r="SRG82" s="13"/>
      <c r="SRH82" s="13"/>
      <c r="SRI82" s="13"/>
      <c r="SRJ82" s="13"/>
      <c r="SRK82" s="13"/>
      <c r="SRL82" s="13"/>
      <c r="SRM82" s="13"/>
      <c r="SRN82" s="13"/>
      <c r="SRO82" s="13"/>
      <c r="SRP82" s="13"/>
      <c r="SRQ82" s="13"/>
      <c r="SRR82" s="13"/>
      <c r="SRS82" s="13"/>
      <c r="SRT82" s="13"/>
      <c r="SRU82" s="13"/>
      <c r="SRV82" s="13"/>
      <c r="SRW82" s="13"/>
      <c r="SRX82" s="13"/>
      <c r="SRY82" s="13"/>
      <c r="SRZ82" s="13"/>
      <c r="SSA82" s="13"/>
      <c r="SSB82" s="13"/>
      <c r="SSC82" s="13"/>
      <c r="SSD82" s="13"/>
      <c r="SSE82" s="13"/>
      <c r="SSF82" s="13"/>
      <c r="SSG82" s="13"/>
      <c r="SSH82" s="13"/>
      <c r="SSI82" s="13"/>
      <c r="SSJ82" s="13"/>
      <c r="SSK82" s="13"/>
      <c r="SSL82" s="13"/>
      <c r="SSM82" s="13"/>
      <c r="SSN82" s="13"/>
      <c r="SSO82" s="13"/>
      <c r="SSP82" s="13"/>
      <c r="SSQ82" s="13"/>
      <c r="SSR82" s="13"/>
      <c r="SSS82" s="13"/>
      <c r="SST82" s="13"/>
      <c r="SSU82" s="13"/>
      <c r="SSV82" s="13"/>
      <c r="SSW82" s="13"/>
      <c r="SSX82" s="13"/>
      <c r="SSY82" s="13"/>
      <c r="SSZ82" s="13"/>
      <c r="STA82" s="13"/>
      <c r="STB82" s="13"/>
      <c r="STC82" s="13"/>
      <c r="STD82" s="13"/>
      <c r="STE82" s="13"/>
      <c r="STF82" s="13"/>
      <c r="STG82" s="13"/>
      <c r="STH82" s="13"/>
      <c r="STI82" s="13"/>
      <c r="STJ82" s="13"/>
      <c r="STK82" s="13"/>
      <c r="STL82" s="13"/>
      <c r="STM82" s="13"/>
      <c r="STN82" s="13"/>
      <c r="STO82" s="13"/>
      <c r="STP82" s="13"/>
      <c r="STQ82" s="13"/>
      <c r="STR82" s="13"/>
      <c r="STS82" s="13"/>
      <c r="STT82" s="13"/>
      <c r="STU82" s="13"/>
      <c r="STV82" s="13"/>
      <c r="STW82" s="13"/>
      <c r="STX82" s="13"/>
      <c r="STY82" s="13"/>
      <c r="STZ82" s="13"/>
      <c r="SUA82" s="13"/>
      <c r="SUB82" s="13"/>
      <c r="SUC82" s="13"/>
      <c r="SUD82" s="13"/>
      <c r="SUE82" s="13"/>
      <c r="SUF82" s="13"/>
      <c r="SUG82" s="13"/>
      <c r="SUH82" s="13"/>
      <c r="SUI82" s="13"/>
      <c r="SUJ82" s="13"/>
      <c r="SUK82" s="13"/>
      <c r="SUL82" s="13"/>
      <c r="SUM82" s="13"/>
      <c r="SUN82" s="13"/>
      <c r="SUO82" s="13"/>
      <c r="SUP82" s="13"/>
      <c r="SUQ82" s="13"/>
      <c r="SUR82" s="13"/>
      <c r="SUS82" s="13"/>
      <c r="SUT82" s="13"/>
      <c r="SUU82" s="13"/>
      <c r="SUV82" s="13"/>
      <c r="SUW82" s="13"/>
      <c r="SUX82" s="13"/>
      <c r="SUY82" s="13"/>
      <c r="SUZ82" s="13"/>
      <c r="SVA82" s="13"/>
      <c r="SVB82" s="13"/>
      <c r="SVC82" s="13"/>
      <c r="SVD82" s="13"/>
      <c r="SVE82" s="13"/>
      <c r="SVF82" s="13"/>
      <c r="SVG82" s="13"/>
      <c r="SVH82" s="13"/>
      <c r="SVI82" s="13"/>
      <c r="SVJ82" s="13"/>
      <c r="SVK82" s="13"/>
      <c r="SVL82" s="13"/>
      <c r="SVM82" s="13"/>
      <c r="SVN82" s="13"/>
      <c r="SVO82" s="13"/>
      <c r="SVP82" s="13"/>
      <c r="SVQ82" s="13"/>
      <c r="SVR82" s="13"/>
      <c r="SVS82" s="13"/>
      <c r="SVT82" s="13"/>
      <c r="SVU82" s="13"/>
      <c r="SVV82" s="13"/>
      <c r="SVW82" s="13"/>
      <c r="SVX82" s="13"/>
      <c r="SVY82" s="13"/>
      <c r="SVZ82" s="13"/>
      <c r="SWA82" s="13"/>
      <c r="SWB82" s="13"/>
      <c r="SWC82" s="13"/>
      <c r="SWD82" s="13"/>
      <c r="SWE82" s="13"/>
      <c r="SWF82" s="13"/>
      <c r="SWG82" s="13"/>
      <c r="SWH82" s="13"/>
      <c r="SWI82" s="13"/>
      <c r="SWJ82" s="13"/>
      <c r="SWK82" s="13"/>
      <c r="SWL82" s="13"/>
      <c r="SWM82" s="13"/>
      <c r="SWN82" s="13"/>
      <c r="SWO82" s="13"/>
      <c r="SWP82" s="13"/>
      <c r="SWQ82" s="13"/>
      <c r="SWR82" s="13"/>
      <c r="SWS82" s="13"/>
      <c r="SWT82" s="13"/>
      <c r="SWU82" s="13"/>
      <c r="SWV82" s="13"/>
      <c r="SWW82" s="13"/>
      <c r="SWX82" s="13"/>
      <c r="SWY82" s="13"/>
      <c r="SWZ82" s="13"/>
      <c r="SXA82" s="13"/>
      <c r="SXB82" s="13"/>
      <c r="SXC82" s="13"/>
      <c r="SXD82" s="13"/>
      <c r="SXE82" s="13"/>
      <c r="SXF82" s="13"/>
      <c r="SXG82" s="13"/>
      <c r="SXH82" s="13"/>
      <c r="SXI82" s="13"/>
      <c r="SXJ82" s="13"/>
      <c r="SXK82" s="13"/>
      <c r="SXL82" s="13"/>
      <c r="SXM82" s="13"/>
      <c r="SXN82" s="13"/>
      <c r="SXO82" s="13"/>
      <c r="SXP82" s="13"/>
      <c r="SXQ82" s="13"/>
      <c r="SXR82" s="13"/>
      <c r="SXS82" s="13"/>
      <c r="SXT82" s="13"/>
      <c r="SXU82" s="13"/>
      <c r="SXV82" s="13"/>
      <c r="SXW82" s="13"/>
      <c r="SXX82" s="13"/>
      <c r="SXY82" s="13"/>
      <c r="SXZ82" s="13"/>
      <c r="SYA82" s="13"/>
      <c r="SYB82" s="13"/>
      <c r="SYC82" s="13"/>
      <c r="SYD82" s="13"/>
      <c r="SYE82" s="13"/>
      <c r="SYF82" s="13"/>
      <c r="SYG82" s="13"/>
      <c r="SYH82" s="13"/>
      <c r="SYI82" s="13"/>
      <c r="SYJ82" s="13"/>
      <c r="SYK82" s="13"/>
      <c r="SYL82" s="13"/>
      <c r="SYM82" s="13"/>
      <c r="SYN82" s="13"/>
      <c r="SYO82" s="13"/>
      <c r="SYP82" s="13"/>
      <c r="SYQ82" s="13"/>
      <c r="SYR82" s="13"/>
      <c r="SYS82" s="13"/>
      <c r="SYT82" s="13"/>
      <c r="SYU82" s="13"/>
      <c r="SYV82" s="13"/>
      <c r="SYW82" s="13"/>
      <c r="SYX82" s="13"/>
      <c r="SYY82" s="13"/>
      <c r="SYZ82" s="13"/>
      <c r="SZA82" s="13"/>
      <c r="SZB82" s="13"/>
      <c r="SZC82" s="13"/>
      <c r="SZD82" s="13"/>
      <c r="SZE82" s="13"/>
      <c r="SZF82" s="13"/>
      <c r="SZG82" s="13"/>
      <c r="SZH82" s="13"/>
      <c r="SZI82" s="13"/>
      <c r="SZJ82" s="13"/>
      <c r="SZK82" s="13"/>
      <c r="SZL82" s="13"/>
      <c r="SZM82" s="13"/>
      <c r="SZN82" s="13"/>
      <c r="SZO82" s="13"/>
      <c r="SZP82" s="13"/>
      <c r="SZQ82" s="13"/>
      <c r="SZR82" s="13"/>
      <c r="SZS82" s="13"/>
      <c r="SZT82" s="13"/>
      <c r="SZU82" s="13"/>
      <c r="SZV82" s="13"/>
      <c r="SZW82" s="13"/>
      <c r="SZX82" s="13"/>
      <c r="SZY82" s="13"/>
      <c r="SZZ82" s="13"/>
      <c r="TAA82" s="13"/>
      <c r="TAB82" s="13"/>
      <c r="TAC82" s="13"/>
      <c r="TAD82" s="13"/>
      <c r="TAE82" s="13"/>
      <c r="TAF82" s="13"/>
      <c r="TAG82" s="13"/>
      <c r="TAH82" s="13"/>
      <c r="TAI82" s="13"/>
      <c r="TAJ82" s="13"/>
      <c r="TAK82" s="13"/>
      <c r="TAL82" s="13"/>
      <c r="TAM82" s="13"/>
      <c r="TAN82" s="13"/>
      <c r="TAO82" s="13"/>
      <c r="TAP82" s="13"/>
      <c r="TAQ82" s="13"/>
      <c r="TAR82" s="13"/>
      <c r="TAS82" s="13"/>
      <c r="TAT82" s="13"/>
      <c r="TAU82" s="13"/>
      <c r="TAV82" s="13"/>
      <c r="TAW82" s="13"/>
      <c r="TAX82" s="13"/>
      <c r="TAY82" s="13"/>
      <c r="TAZ82" s="13"/>
      <c r="TBA82" s="13"/>
      <c r="TBB82" s="13"/>
      <c r="TBC82" s="13"/>
      <c r="TBD82" s="13"/>
      <c r="TBE82" s="13"/>
      <c r="TBF82" s="13"/>
      <c r="TBG82" s="13"/>
      <c r="TBH82" s="13"/>
      <c r="TBI82" s="13"/>
      <c r="TBJ82" s="13"/>
      <c r="TBK82" s="13"/>
      <c r="TBL82" s="13"/>
      <c r="TBM82" s="13"/>
      <c r="TBN82" s="13"/>
      <c r="TBO82" s="13"/>
      <c r="TBP82" s="13"/>
      <c r="TBQ82" s="13"/>
      <c r="TBR82" s="13"/>
      <c r="TBS82" s="13"/>
      <c r="TBT82" s="13"/>
      <c r="TBU82" s="13"/>
      <c r="TBV82" s="13"/>
      <c r="TBW82" s="13"/>
      <c r="TBX82" s="13"/>
      <c r="TBY82" s="13"/>
      <c r="TBZ82" s="13"/>
      <c r="TCA82" s="13"/>
      <c r="TCB82" s="13"/>
      <c r="TCC82" s="13"/>
      <c r="TCD82" s="13"/>
      <c r="TCE82" s="13"/>
      <c r="TCF82" s="13"/>
      <c r="TCG82" s="13"/>
      <c r="TCH82" s="13"/>
      <c r="TCI82" s="13"/>
      <c r="TCJ82" s="13"/>
      <c r="TCK82" s="13"/>
      <c r="TCL82" s="13"/>
      <c r="TCM82" s="13"/>
      <c r="TCN82" s="13"/>
      <c r="TCO82" s="13"/>
      <c r="TCP82" s="13"/>
      <c r="TCQ82" s="13"/>
      <c r="TCR82" s="13"/>
      <c r="TCS82" s="13"/>
      <c r="TCT82" s="13"/>
      <c r="TCU82" s="13"/>
      <c r="TCV82" s="13"/>
      <c r="TCW82" s="13"/>
      <c r="TCX82" s="13"/>
      <c r="TCY82" s="13"/>
      <c r="TCZ82" s="13"/>
      <c r="TDA82" s="13"/>
      <c r="TDB82" s="13"/>
      <c r="TDC82" s="13"/>
      <c r="TDD82" s="13"/>
      <c r="TDE82" s="13"/>
      <c r="TDF82" s="13"/>
      <c r="TDG82" s="13"/>
      <c r="TDH82" s="13"/>
      <c r="TDI82" s="13"/>
      <c r="TDJ82" s="13"/>
      <c r="TDK82" s="13"/>
      <c r="TDL82" s="13"/>
      <c r="TDM82" s="13"/>
      <c r="TDN82" s="13"/>
      <c r="TDO82" s="13"/>
      <c r="TDP82" s="13"/>
      <c r="TDQ82" s="13"/>
      <c r="TDR82" s="13"/>
      <c r="TDS82" s="13"/>
      <c r="TDT82" s="13"/>
      <c r="TDU82" s="13"/>
      <c r="TDV82" s="13"/>
      <c r="TDW82" s="13"/>
      <c r="TDX82" s="13"/>
      <c r="TDY82" s="13"/>
      <c r="TDZ82" s="13"/>
      <c r="TEA82" s="13"/>
      <c r="TEB82" s="13"/>
      <c r="TEC82" s="13"/>
      <c r="TED82" s="13"/>
      <c r="TEE82" s="13"/>
      <c r="TEF82" s="13"/>
      <c r="TEG82" s="13"/>
      <c r="TEH82" s="13"/>
      <c r="TEI82" s="13"/>
      <c r="TEJ82" s="13"/>
      <c r="TEK82" s="13"/>
      <c r="TEL82" s="13"/>
      <c r="TEM82" s="13"/>
      <c r="TEN82" s="13"/>
      <c r="TEO82" s="13"/>
      <c r="TEP82" s="13"/>
      <c r="TEQ82" s="13"/>
      <c r="TER82" s="13"/>
      <c r="TES82" s="13"/>
      <c r="TET82" s="13"/>
      <c r="TEU82" s="13"/>
      <c r="TEV82" s="13"/>
      <c r="TEW82" s="13"/>
      <c r="TEX82" s="13"/>
      <c r="TEY82" s="13"/>
      <c r="TEZ82" s="13"/>
      <c r="TFA82" s="13"/>
      <c r="TFB82" s="13"/>
      <c r="TFC82" s="13"/>
      <c r="TFD82" s="13"/>
      <c r="TFE82" s="13"/>
      <c r="TFF82" s="13"/>
      <c r="TFG82" s="13"/>
      <c r="TFH82" s="13"/>
      <c r="TFI82" s="13"/>
      <c r="TFJ82" s="13"/>
      <c r="TFK82" s="13"/>
      <c r="TFL82" s="13"/>
      <c r="TFM82" s="13"/>
      <c r="TFN82" s="13"/>
      <c r="TFO82" s="13"/>
      <c r="TFP82" s="13"/>
      <c r="TFQ82" s="13"/>
      <c r="TFR82" s="13"/>
      <c r="TFS82" s="13"/>
      <c r="TFT82" s="13"/>
      <c r="TFU82" s="13"/>
      <c r="TFV82" s="13"/>
      <c r="TFW82" s="13"/>
      <c r="TFX82" s="13"/>
      <c r="TFY82" s="13"/>
      <c r="TFZ82" s="13"/>
      <c r="TGA82" s="13"/>
      <c r="TGB82" s="13"/>
      <c r="TGC82" s="13"/>
      <c r="TGD82" s="13"/>
      <c r="TGE82" s="13"/>
      <c r="TGF82" s="13"/>
      <c r="TGG82" s="13"/>
      <c r="TGH82" s="13"/>
      <c r="TGI82" s="13"/>
      <c r="TGJ82" s="13"/>
      <c r="TGK82" s="13"/>
      <c r="TGL82" s="13"/>
      <c r="TGM82" s="13"/>
      <c r="TGN82" s="13"/>
      <c r="TGO82" s="13"/>
      <c r="TGP82" s="13"/>
      <c r="TGQ82" s="13"/>
      <c r="TGR82" s="13"/>
      <c r="TGS82" s="13"/>
      <c r="TGT82" s="13"/>
      <c r="TGU82" s="13"/>
      <c r="TGV82" s="13"/>
      <c r="TGW82" s="13"/>
      <c r="TGX82" s="13"/>
      <c r="TGY82" s="13"/>
      <c r="TGZ82" s="13"/>
      <c r="THA82" s="13"/>
      <c r="THB82" s="13"/>
      <c r="THC82" s="13"/>
      <c r="THD82" s="13"/>
      <c r="THE82" s="13"/>
      <c r="THF82" s="13"/>
      <c r="THG82" s="13"/>
      <c r="THH82" s="13"/>
      <c r="THI82" s="13"/>
      <c r="THJ82" s="13"/>
      <c r="THK82" s="13"/>
      <c r="THL82" s="13"/>
      <c r="THM82" s="13"/>
      <c r="THN82" s="13"/>
      <c r="THO82" s="13"/>
      <c r="THP82" s="13"/>
      <c r="THQ82" s="13"/>
      <c r="THR82" s="13"/>
      <c r="THS82" s="13"/>
      <c r="THT82" s="13"/>
      <c r="THU82" s="13"/>
      <c r="THV82" s="13"/>
      <c r="THW82" s="13"/>
      <c r="THX82" s="13"/>
      <c r="THY82" s="13"/>
      <c r="THZ82" s="13"/>
      <c r="TIA82" s="13"/>
      <c r="TIB82" s="13"/>
      <c r="TIC82" s="13"/>
      <c r="TID82" s="13"/>
      <c r="TIE82" s="13"/>
      <c r="TIF82" s="13"/>
      <c r="TIG82" s="13"/>
      <c r="TIH82" s="13"/>
      <c r="TII82" s="13"/>
      <c r="TIJ82" s="13"/>
      <c r="TIK82" s="13"/>
      <c r="TIL82" s="13"/>
      <c r="TIM82" s="13"/>
      <c r="TIN82" s="13"/>
      <c r="TIO82" s="13"/>
      <c r="TIP82" s="13"/>
      <c r="TIQ82" s="13"/>
      <c r="TIR82" s="13"/>
      <c r="TIS82" s="13"/>
      <c r="TIT82" s="13"/>
      <c r="TIU82" s="13"/>
      <c r="TIV82" s="13"/>
      <c r="TIW82" s="13"/>
      <c r="TIX82" s="13"/>
      <c r="TIY82" s="13"/>
      <c r="TIZ82" s="13"/>
      <c r="TJA82" s="13"/>
      <c r="TJB82" s="13"/>
      <c r="TJC82" s="13"/>
      <c r="TJD82" s="13"/>
      <c r="TJE82" s="13"/>
      <c r="TJF82" s="13"/>
      <c r="TJG82" s="13"/>
      <c r="TJH82" s="13"/>
      <c r="TJI82" s="13"/>
      <c r="TJJ82" s="13"/>
      <c r="TJK82" s="13"/>
      <c r="TJL82" s="13"/>
      <c r="TJM82" s="13"/>
      <c r="TJN82" s="13"/>
      <c r="TJO82" s="13"/>
      <c r="TJP82" s="13"/>
      <c r="TJQ82" s="13"/>
      <c r="TJR82" s="13"/>
      <c r="TJS82" s="13"/>
      <c r="TJT82" s="13"/>
      <c r="TJU82" s="13"/>
      <c r="TJV82" s="13"/>
      <c r="TJW82" s="13"/>
      <c r="TJX82" s="13"/>
      <c r="TJY82" s="13"/>
      <c r="TJZ82" s="13"/>
      <c r="TKA82" s="13"/>
      <c r="TKB82" s="13"/>
      <c r="TKC82" s="13"/>
      <c r="TKD82" s="13"/>
      <c r="TKE82" s="13"/>
      <c r="TKF82" s="13"/>
      <c r="TKG82" s="13"/>
      <c r="TKH82" s="13"/>
      <c r="TKI82" s="13"/>
      <c r="TKJ82" s="13"/>
      <c r="TKK82" s="13"/>
      <c r="TKL82" s="13"/>
      <c r="TKM82" s="13"/>
      <c r="TKN82" s="13"/>
      <c r="TKO82" s="13"/>
      <c r="TKP82" s="13"/>
      <c r="TKQ82" s="13"/>
      <c r="TKR82" s="13"/>
      <c r="TKS82" s="13"/>
      <c r="TKT82" s="13"/>
      <c r="TKU82" s="13"/>
      <c r="TKV82" s="13"/>
      <c r="TKW82" s="13"/>
      <c r="TKX82" s="13"/>
      <c r="TKY82" s="13"/>
      <c r="TKZ82" s="13"/>
      <c r="TLA82" s="13"/>
      <c r="TLB82" s="13"/>
      <c r="TLC82" s="13"/>
      <c r="TLD82" s="13"/>
      <c r="TLE82" s="13"/>
      <c r="TLF82" s="13"/>
      <c r="TLG82" s="13"/>
      <c r="TLH82" s="13"/>
      <c r="TLI82" s="13"/>
      <c r="TLJ82" s="13"/>
      <c r="TLK82" s="13"/>
      <c r="TLL82" s="13"/>
      <c r="TLM82" s="13"/>
      <c r="TLN82" s="13"/>
      <c r="TLO82" s="13"/>
      <c r="TLP82" s="13"/>
      <c r="TLQ82" s="13"/>
      <c r="TLR82" s="13"/>
      <c r="TLS82" s="13"/>
      <c r="TLT82" s="13"/>
      <c r="TLU82" s="13"/>
      <c r="TLV82" s="13"/>
      <c r="TLW82" s="13"/>
      <c r="TLX82" s="13"/>
      <c r="TLY82" s="13"/>
      <c r="TLZ82" s="13"/>
      <c r="TMA82" s="13"/>
      <c r="TMB82" s="13"/>
      <c r="TMC82" s="13"/>
      <c r="TMD82" s="13"/>
      <c r="TME82" s="13"/>
      <c r="TMF82" s="13"/>
      <c r="TMG82" s="13"/>
      <c r="TMH82" s="13"/>
      <c r="TMI82" s="13"/>
      <c r="TMJ82" s="13"/>
      <c r="TMK82" s="13"/>
      <c r="TML82" s="13"/>
      <c r="TMM82" s="13"/>
      <c r="TMN82" s="13"/>
      <c r="TMO82" s="13"/>
      <c r="TMP82" s="13"/>
      <c r="TMQ82" s="13"/>
      <c r="TMR82" s="13"/>
      <c r="TMS82" s="13"/>
      <c r="TMT82" s="13"/>
      <c r="TMU82" s="13"/>
      <c r="TMV82" s="13"/>
      <c r="TMW82" s="13"/>
      <c r="TMX82" s="13"/>
      <c r="TMY82" s="13"/>
      <c r="TMZ82" s="13"/>
      <c r="TNA82" s="13"/>
      <c r="TNB82" s="13"/>
      <c r="TNC82" s="13"/>
      <c r="TND82" s="13"/>
      <c r="TNE82" s="13"/>
      <c r="TNF82" s="13"/>
      <c r="TNG82" s="13"/>
      <c r="TNH82" s="13"/>
      <c r="TNI82" s="13"/>
      <c r="TNJ82" s="13"/>
      <c r="TNK82" s="13"/>
      <c r="TNL82" s="13"/>
      <c r="TNM82" s="13"/>
      <c r="TNN82" s="13"/>
      <c r="TNO82" s="13"/>
      <c r="TNP82" s="13"/>
      <c r="TNQ82" s="13"/>
      <c r="TNR82" s="13"/>
      <c r="TNS82" s="13"/>
      <c r="TNT82" s="13"/>
      <c r="TNU82" s="13"/>
      <c r="TNV82" s="13"/>
      <c r="TNW82" s="13"/>
      <c r="TNX82" s="13"/>
      <c r="TNY82" s="13"/>
      <c r="TNZ82" s="13"/>
      <c r="TOA82" s="13"/>
      <c r="TOB82" s="13"/>
      <c r="TOC82" s="13"/>
      <c r="TOD82" s="13"/>
      <c r="TOE82" s="13"/>
      <c r="TOF82" s="13"/>
      <c r="TOG82" s="13"/>
      <c r="TOH82" s="13"/>
      <c r="TOI82" s="13"/>
      <c r="TOJ82" s="13"/>
      <c r="TOK82" s="13"/>
      <c r="TOL82" s="13"/>
      <c r="TOM82" s="13"/>
      <c r="TON82" s="13"/>
      <c r="TOO82" s="13"/>
      <c r="TOP82" s="13"/>
      <c r="TOQ82" s="13"/>
      <c r="TOR82" s="13"/>
      <c r="TOS82" s="13"/>
      <c r="TOT82" s="13"/>
      <c r="TOU82" s="13"/>
      <c r="TOV82" s="13"/>
      <c r="TOW82" s="13"/>
      <c r="TOX82" s="13"/>
      <c r="TOY82" s="13"/>
      <c r="TOZ82" s="13"/>
      <c r="TPA82" s="13"/>
      <c r="TPB82" s="13"/>
      <c r="TPC82" s="13"/>
      <c r="TPD82" s="13"/>
      <c r="TPE82" s="13"/>
      <c r="TPF82" s="13"/>
      <c r="TPG82" s="13"/>
      <c r="TPH82" s="13"/>
      <c r="TPI82" s="13"/>
      <c r="TPJ82" s="13"/>
      <c r="TPK82" s="13"/>
      <c r="TPL82" s="13"/>
      <c r="TPM82" s="13"/>
      <c r="TPN82" s="13"/>
      <c r="TPO82" s="13"/>
      <c r="TPP82" s="13"/>
      <c r="TPQ82" s="13"/>
      <c r="TPR82" s="13"/>
      <c r="TPS82" s="13"/>
      <c r="TPT82" s="13"/>
      <c r="TPU82" s="13"/>
      <c r="TPV82" s="13"/>
      <c r="TPW82" s="13"/>
      <c r="TPX82" s="13"/>
      <c r="TPY82" s="13"/>
      <c r="TPZ82" s="13"/>
      <c r="TQA82" s="13"/>
      <c r="TQB82" s="13"/>
      <c r="TQC82" s="13"/>
      <c r="TQD82" s="13"/>
      <c r="TQE82" s="13"/>
      <c r="TQF82" s="13"/>
      <c r="TQG82" s="13"/>
      <c r="TQH82" s="13"/>
      <c r="TQI82" s="13"/>
      <c r="TQJ82" s="13"/>
      <c r="TQK82" s="13"/>
      <c r="TQL82" s="13"/>
      <c r="TQM82" s="13"/>
      <c r="TQN82" s="13"/>
      <c r="TQO82" s="13"/>
      <c r="TQP82" s="13"/>
      <c r="TQQ82" s="13"/>
      <c r="TQR82" s="13"/>
      <c r="TQS82" s="13"/>
      <c r="TQT82" s="13"/>
      <c r="TQU82" s="13"/>
      <c r="TQV82" s="13"/>
      <c r="TQW82" s="13"/>
      <c r="TQX82" s="13"/>
      <c r="TQY82" s="13"/>
      <c r="TQZ82" s="13"/>
      <c r="TRA82" s="13"/>
      <c r="TRB82" s="13"/>
      <c r="TRC82" s="13"/>
      <c r="TRD82" s="13"/>
      <c r="TRE82" s="13"/>
      <c r="TRF82" s="13"/>
      <c r="TRG82" s="13"/>
      <c r="TRH82" s="13"/>
      <c r="TRI82" s="13"/>
      <c r="TRJ82" s="13"/>
      <c r="TRK82" s="13"/>
      <c r="TRL82" s="13"/>
      <c r="TRM82" s="13"/>
      <c r="TRN82" s="13"/>
      <c r="TRO82" s="13"/>
      <c r="TRP82" s="13"/>
      <c r="TRQ82" s="13"/>
      <c r="TRR82" s="13"/>
      <c r="TRS82" s="13"/>
      <c r="TRT82" s="13"/>
      <c r="TRU82" s="13"/>
      <c r="TRV82" s="13"/>
      <c r="TRW82" s="13"/>
      <c r="TRX82" s="13"/>
      <c r="TRY82" s="13"/>
      <c r="TRZ82" s="13"/>
      <c r="TSA82" s="13"/>
      <c r="TSB82" s="13"/>
      <c r="TSC82" s="13"/>
      <c r="TSD82" s="13"/>
      <c r="TSE82" s="13"/>
      <c r="TSF82" s="13"/>
      <c r="TSG82" s="13"/>
      <c r="TSH82" s="13"/>
      <c r="TSI82" s="13"/>
      <c r="TSJ82" s="13"/>
      <c r="TSK82" s="13"/>
      <c r="TSL82" s="13"/>
      <c r="TSM82" s="13"/>
      <c r="TSN82" s="13"/>
      <c r="TSO82" s="13"/>
      <c r="TSP82" s="13"/>
      <c r="TSQ82" s="13"/>
      <c r="TSR82" s="13"/>
      <c r="TSS82" s="13"/>
      <c r="TST82" s="13"/>
      <c r="TSU82" s="13"/>
      <c r="TSV82" s="13"/>
      <c r="TSW82" s="13"/>
      <c r="TSX82" s="13"/>
      <c r="TSY82" s="13"/>
      <c r="TSZ82" s="13"/>
      <c r="TTA82" s="13"/>
      <c r="TTB82" s="13"/>
      <c r="TTC82" s="13"/>
      <c r="TTD82" s="13"/>
      <c r="TTE82" s="13"/>
      <c r="TTF82" s="13"/>
      <c r="TTG82" s="13"/>
      <c r="TTH82" s="13"/>
      <c r="TTI82" s="13"/>
      <c r="TTJ82" s="13"/>
      <c r="TTK82" s="13"/>
      <c r="TTL82" s="13"/>
      <c r="TTM82" s="13"/>
      <c r="TTN82" s="13"/>
      <c r="TTO82" s="13"/>
      <c r="TTP82" s="13"/>
      <c r="TTQ82" s="13"/>
      <c r="TTR82" s="13"/>
      <c r="TTS82" s="13"/>
      <c r="TTT82" s="13"/>
      <c r="TTU82" s="13"/>
      <c r="TTV82" s="13"/>
      <c r="TTW82" s="13"/>
      <c r="TTX82" s="13"/>
      <c r="TTY82" s="13"/>
      <c r="TTZ82" s="13"/>
      <c r="TUA82" s="13"/>
      <c r="TUB82" s="13"/>
      <c r="TUC82" s="13"/>
      <c r="TUD82" s="13"/>
      <c r="TUE82" s="13"/>
      <c r="TUF82" s="13"/>
      <c r="TUG82" s="13"/>
      <c r="TUH82" s="13"/>
      <c r="TUI82" s="13"/>
      <c r="TUJ82" s="13"/>
      <c r="TUK82" s="13"/>
      <c r="TUL82" s="13"/>
      <c r="TUM82" s="13"/>
      <c r="TUN82" s="13"/>
      <c r="TUO82" s="13"/>
      <c r="TUP82" s="13"/>
      <c r="TUQ82" s="13"/>
      <c r="TUR82" s="13"/>
      <c r="TUS82" s="13"/>
      <c r="TUT82" s="13"/>
      <c r="TUU82" s="13"/>
      <c r="TUV82" s="13"/>
      <c r="TUW82" s="13"/>
      <c r="TUX82" s="13"/>
      <c r="TUY82" s="13"/>
      <c r="TUZ82" s="13"/>
      <c r="TVA82" s="13"/>
      <c r="TVB82" s="13"/>
      <c r="TVC82" s="13"/>
      <c r="TVD82" s="13"/>
      <c r="TVE82" s="13"/>
      <c r="TVF82" s="13"/>
      <c r="TVG82" s="13"/>
      <c r="TVH82" s="13"/>
      <c r="TVI82" s="13"/>
      <c r="TVJ82" s="13"/>
      <c r="TVK82" s="13"/>
      <c r="TVL82" s="13"/>
      <c r="TVM82" s="13"/>
      <c r="TVN82" s="13"/>
      <c r="TVO82" s="13"/>
      <c r="TVP82" s="13"/>
      <c r="TVQ82" s="13"/>
      <c r="TVR82" s="13"/>
      <c r="TVS82" s="13"/>
      <c r="TVT82" s="13"/>
      <c r="TVU82" s="13"/>
      <c r="TVV82" s="13"/>
      <c r="TVW82" s="13"/>
      <c r="TVX82" s="13"/>
      <c r="TVY82" s="13"/>
      <c r="TVZ82" s="13"/>
      <c r="TWA82" s="13"/>
      <c r="TWB82" s="13"/>
      <c r="TWC82" s="13"/>
      <c r="TWD82" s="13"/>
      <c r="TWE82" s="13"/>
      <c r="TWF82" s="13"/>
      <c r="TWG82" s="13"/>
      <c r="TWH82" s="13"/>
      <c r="TWI82" s="13"/>
      <c r="TWJ82" s="13"/>
      <c r="TWK82" s="13"/>
      <c r="TWL82" s="13"/>
      <c r="TWM82" s="13"/>
      <c r="TWN82" s="13"/>
      <c r="TWO82" s="13"/>
      <c r="TWP82" s="13"/>
      <c r="TWQ82" s="13"/>
      <c r="TWR82" s="13"/>
      <c r="TWS82" s="13"/>
      <c r="TWT82" s="13"/>
      <c r="TWU82" s="13"/>
      <c r="TWV82" s="13"/>
      <c r="TWW82" s="13"/>
      <c r="TWX82" s="13"/>
      <c r="TWY82" s="13"/>
      <c r="TWZ82" s="13"/>
      <c r="TXA82" s="13"/>
      <c r="TXB82" s="13"/>
      <c r="TXC82" s="13"/>
      <c r="TXD82" s="13"/>
      <c r="TXE82" s="13"/>
      <c r="TXF82" s="13"/>
      <c r="TXG82" s="13"/>
      <c r="TXH82" s="13"/>
      <c r="TXI82" s="13"/>
      <c r="TXJ82" s="13"/>
      <c r="TXK82" s="13"/>
      <c r="TXL82" s="13"/>
      <c r="TXM82" s="13"/>
      <c r="TXN82" s="13"/>
      <c r="TXO82" s="13"/>
      <c r="TXP82" s="13"/>
      <c r="TXQ82" s="13"/>
      <c r="TXR82" s="13"/>
      <c r="TXS82" s="13"/>
      <c r="TXT82" s="13"/>
      <c r="TXU82" s="13"/>
      <c r="TXV82" s="13"/>
      <c r="TXW82" s="13"/>
      <c r="TXX82" s="13"/>
      <c r="TXY82" s="13"/>
      <c r="TXZ82" s="13"/>
      <c r="TYA82" s="13"/>
      <c r="TYB82" s="13"/>
      <c r="TYC82" s="13"/>
      <c r="TYD82" s="13"/>
      <c r="TYE82" s="13"/>
      <c r="TYF82" s="13"/>
      <c r="TYG82" s="13"/>
      <c r="TYH82" s="13"/>
      <c r="TYI82" s="13"/>
      <c r="TYJ82" s="13"/>
      <c r="TYK82" s="13"/>
      <c r="TYL82" s="13"/>
      <c r="TYM82" s="13"/>
      <c r="TYN82" s="13"/>
      <c r="TYO82" s="13"/>
      <c r="TYP82" s="13"/>
      <c r="TYQ82" s="13"/>
      <c r="TYR82" s="13"/>
      <c r="TYS82" s="13"/>
      <c r="TYT82" s="13"/>
      <c r="TYU82" s="13"/>
      <c r="TYV82" s="13"/>
      <c r="TYW82" s="13"/>
      <c r="TYX82" s="13"/>
      <c r="TYY82" s="13"/>
      <c r="TYZ82" s="13"/>
      <c r="TZA82" s="13"/>
      <c r="TZB82" s="13"/>
      <c r="TZC82" s="13"/>
      <c r="TZD82" s="13"/>
      <c r="TZE82" s="13"/>
      <c r="TZF82" s="13"/>
      <c r="TZG82" s="13"/>
      <c r="TZH82" s="13"/>
      <c r="TZI82" s="13"/>
      <c r="TZJ82" s="13"/>
      <c r="TZK82" s="13"/>
      <c r="TZL82" s="13"/>
      <c r="TZM82" s="13"/>
      <c r="TZN82" s="13"/>
      <c r="TZO82" s="13"/>
      <c r="TZP82" s="13"/>
      <c r="TZQ82" s="13"/>
      <c r="TZR82" s="13"/>
      <c r="TZS82" s="13"/>
      <c r="TZT82" s="13"/>
      <c r="TZU82" s="13"/>
      <c r="TZV82" s="13"/>
      <c r="TZW82" s="13"/>
      <c r="TZX82" s="13"/>
      <c r="TZY82" s="13"/>
      <c r="TZZ82" s="13"/>
      <c r="UAA82" s="13"/>
      <c r="UAB82" s="13"/>
      <c r="UAC82" s="13"/>
      <c r="UAD82" s="13"/>
      <c r="UAE82" s="13"/>
      <c r="UAF82" s="13"/>
      <c r="UAG82" s="13"/>
      <c r="UAH82" s="13"/>
      <c r="UAI82" s="13"/>
      <c r="UAJ82" s="13"/>
      <c r="UAK82" s="13"/>
      <c r="UAL82" s="13"/>
      <c r="UAM82" s="13"/>
      <c r="UAN82" s="13"/>
      <c r="UAO82" s="13"/>
      <c r="UAP82" s="13"/>
      <c r="UAQ82" s="13"/>
      <c r="UAR82" s="13"/>
      <c r="UAS82" s="13"/>
      <c r="UAT82" s="13"/>
      <c r="UAU82" s="13"/>
      <c r="UAV82" s="13"/>
      <c r="UAW82" s="13"/>
      <c r="UAX82" s="13"/>
      <c r="UAY82" s="13"/>
      <c r="UAZ82" s="13"/>
      <c r="UBA82" s="13"/>
      <c r="UBB82" s="13"/>
      <c r="UBC82" s="13"/>
      <c r="UBD82" s="13"/>
      <c r="UBE82" s="13"/>
      <c r="UBF82" s="13"/>
      <c r="UBG82" s="13"/>
      <c r="UBH82" s="13"/>
      <c r="UBI82" s="13"/>
      <c r="UBJ82" s="13"/>
      <c r="UBK82" s="13"/>
      <c r="UBL82" s="13"/>
      <c r="UBM82" s="13"/>
      <c r="UBN82" s="13"/>
      <c r="UBO82" s="13"/>
      <c r="UBP82" s="13"/>
      <c r="UBQ82" s="13"/>
      <c r="UBR82" s="13"/>
      <c r="UBS82" s="13"/>
      <c r="UBT82" s="13"/>
      <c r="UBU82" s="13"/>
      <c r="UBV82" s="13"/>
      <c r="UBW82" s="13"/>
      <c r="UBX82" s="13"/>
      <c r="UBY82" s="13"/>
      <c r="UBZ82" s="13"/>
      <c r="UCA82" s="13"/>
      <c r="UCB82" s="13"/>
      <c r="UCC82" s="13"/>
      <c r="UCD82" s="13"/>
      <c r="UCE82" s="13"/>
      <c r="UCF82" s="13"/>
      <c r="UCG82" s="13"/>
      <c r="UCH82" s="13"/>
      <c r="UCI82" s="13"/>
      <c r="UCJ82" s="13"/>
      <c r="UCK82" s="13"/>
      <c r="UCL82" s="13"/>
      <c r="UCM82" s="13"/>
      <c r="UCN82" s="13"/>
      <c r="UCO82" s="13"/>
      <c r="UCP82" s="13"/>
      <c r="UCQ82" s="13"/>
      <c r="UCR82" s="13"/>
      <c r="UCS82" s="13"/>
      <c r="UCT82" s="13"/>
      <c r="UCU82" s="13"/>
      <c r="UCV82" s="13"/>
      <c r="UCW82" s="13"/>
      <c r="UCX82" s="13"/>
      <c r="UCY82" s="13"/>
      <c r="UCZ82" s="13"/>
      <c r="UDA82" s="13"/>
      <c r="UDB82" s="13"/>
      <c r="UDC82" s="13"/>
      <c r="UDD82" s="13"/>
      <c r="UDE82" s="13"/>
      <c r="UDF82" s="13"/>
      <c r="UDG82" s="13"/>
      <c r="UDH82" s="13"/>
      <c r="UDI82" s="13"/>
      <c r="UDJ82" s="13"/>
      <c r="UDK82" s="13"/>
      <c r="UDL82" s="13"/>
      <c r="UDM82" s="13"/>
      <c r="UDN82" s="13"/>
      <c r="UDO82" s="13"/>
      <c r="UDP82" s="13"/>
      <c r="UDQ82" s="13"/>
      <c r="UDR82" s="13"/>
      <c r="UDS82" s="13"/>
      <c r="UDT82" s="13"/>
      <c r="UDU82" s="13"/>
      <c r="UDV82" s="13"/>
      <c r="UDW82" s="13"/>
      <c r="UDX82" s="13"/>
      <c r="UDY82" s="13"/>
      <c r="UDZ82" s="13"/>
      <c r="UEA82" s="13"/>
      <c r="UEB82" s="13"/>
      <c r="UEC82" s="13"/>
      <c r="UED82" s="13"/>
      <c r="UEE82" s="13"/>
      <c r="UEF82" s="13"/>
      <c r="UEG82" s="13"/>
      <c r="UEH82" s="13"/>
      <c r="UEI82" s="13"/>
      <c r="UEJ82" s="13"/>
      <c r="UEK82" s="13"/>
      <c r="UEL82" s="13"/>
      <c r="UEM82" s="13"/>
      <c r="UEN82" s="13"/>
      <c r="UEO82" s="13"/>
      <c r="UEP82" s="13"/>
      <c r="UEQ82" s="13"/>
      <c r="UER82" s="13"/>
      <c r="UES82" s="13"/>
      <c r="UET82" s="13"/>
      <c r="UEU82" s="13"/>
      <c r="UEV82" s="13"/>
      <c r="UEW82" s="13"/>
      <c r="UEX82" s="13"/>
      <c r="UEY82" s="13"/>
      <c r="UEZ82" s="13"/>
      <c r="UFA82" s="13"/>
      <c r="UFB82" s="13"/>
      <c r="UFC82" s="13"/>
      <c r="UFD82" s="13"/>
      <c r="UFE82" s="13"/>
      <c r="UFF82" s="13"/>
      <c r="UFG82" s="13"/>
      <c r="UFH82" s="13"/>
      <c r="UFI82" s="13"/>
      <c r="UFJ82" s="13"/>
      <c r="UFK82" s="13"/>
      <c r="UFL82" s="13"/>
      <c r="UFM82" s="13"/>
      <c r="UFN82" s="13"/>
      <c r="UFO82" s="13"/>
      <c r="UFP82" s="13"/>
      <c r="UFQ82" s="13"/>
      <c r="UFR82" s="13"/>
      <c r="UFS82" s="13"/>
      <c r="UFT82" s="13"/>
      <c r="UFU82" s="13"/>
      <c r="UFV82" s="13"/>
      <c r="UFW82" s="13"/>
      <c r="UFX82" s="13"/>
      <c r="UFY82" s="13"/>
      <c r="UFZ82" s="13"/>
      <c r="UGA82" s="13"/>
      <c r="UGB82" s="13"/>
      <c r="UGC82" s="13"/>
      <c r="UGD82" s="13"/>
      <c r="UGE82" s="13"/>
      <c r="UGF82" s="13"/>
      <c r="UGG82" s="13"/>
      <c r="UGH82" s="13"/>
      <c r="UGI82" s="13"/>
      <c r="UGJ82" s="13"/>
      <c r="UGK82" s="13"/>
      <c r="UGL82" s="13"/>
      <c r="UGM82" s="13"/>
      <c r="UGN82" s="13"/>
      <c r="UGO82" s="13"/>
      <c r="UGP82" s="13"/>
      <c r="UGQ82" s="13"/>
      <c r="UGR82" s="13"/>
      <c r="UGS82" s="13"/>
      <c r="UGT82" s="13"/>
      <c r="UGU82" s="13"/>
      <c r="UGV82" s="13"/>
      <c r="UGW82" s="13"/>
      <c r="UGX82" s="13"/>
      <c r="UGY82" s="13"/>
      <c r="UGZ82" s="13"/>
      <c r="UHA82" s="13"/>
      <c r="UHB82" s="13"/>
      <c r="UHC82" s="13"/>
      <c r="UHD82" s="13"/>
      <c r="UHE82" s="13"/>
      <c r="UHF82" s="13"/>
      <c r="UHG82" s="13"/>
      <c r="UHH82" s="13"/>
      <c r="UHI82" s="13"/>
      <c r="UHJ82" s="13"/>
      <c r="UHK82" s="13"/>
      <c r="UHL82" s="13"/>
      <c r="UHM82" s="13"/>
      <c r="UHN82" s="13"/>
      <c r="UHO82" s="13"/>
      <c r="UHP82" s="13"/>
      <c r="UHQ82" s="13"/>
      <c r="UHR82" s="13"/>
      <c r="UHS82" s="13"/>
      <c r="UHT82" s="13"/>
      <c r="UHU82" s="13"/>
      <c r="UHV82" s="13"/>
      <c r="UHW82" s="13"/>
      <c r="UHX82" s="13"/>
      <c r="UHY82" s="13"/>
      <c r="UHZ82" s="13"/>
      <c r="UIA82" s="13"/>
      <c r="UIB82" s="13"/>
      <c r="UIC82" s="13"/>
      <c r="UID82" s="13"/>
      <c r="UIE82" s="13"/>
      <c r="UIF82" s="13"/>
      <c r="UIG82" s="13"/>
      <c r="UIH82" s="13"/>
      <c r="UII82" s="13"/>
      <c r="UIJ82" s="13"/>
      <c r="UIK82" s="13"/>
      <c r="UIL82" s="13"/>
      <c r="UIM82" s="13"/>
      <c r="UIN82" s="13"/>
      <c r="UIO82" s="13"/>
      <c r="UIP82" s="13"/>
      <c r="UIQ82" s="13"/>
      <c r="UIR82" s="13"/>
      <c r="UIS82" s="13"/>
      <c r="UIT82" s="13"/>
      <c r="UIU82" s="13"/>
      <c r="UIV82" s="13"/>
      <c r="UIW82" s="13"/>
      <c r="UIX82" s="13"/>
      <c r="UIY82" s="13"/>
      <c r="UIZ82" s="13"/>
      <c r="UJA82" s="13"/>
      <c r="UJB82" s="13"/>
      <c r="UJC82" s="13"/>
      <c r="UJD82" s="13"/>
      <c r="UJE82" s="13"/>
      <c r="UJF82" s="13"/>
      <c r="UJG82" s="13"/>
      <c r="UJH82" s="13"/>
      <c r="UJI82" s="13"/>
      <c r="UJJ82" s="13"/>
      <c r="UJK82" s="13"/>
      <c r="UJL82" s="13"/>
      <c r="UJM82" s="13"/>
      <c r="UJN82" s="13"/>
      <c r="UJO82" s="13"/>
      <c r="UJP82" s="13"/>
      <c r="UJQ82" s="13"/>
      <c r="UJR82" s="13"/>
      <c r="UJS82" s="13"/>
      <c r="UJT82" s="13"/>
      <c r="UJU82" s="13"/>
      <c r="UJV82" s="13"/>
      <c r="UJW82" s="13"/>
      <c r="UJX82" s="13"/>
      <c r="UJY82" s="13"/>
      <c r="UJZ82" s="13"/>
      <c r="UKA82" s="13"/>
      <c r="UKB82" s="13"/>
      <c r="UKC82" s="13"/>
      <c r="UKD82" s="13"/>
      <c r="UKE82" s="13"/>
      <c r="UKF82" s="13"/>
      <c r="UKG82" s="13"/>
      <c r="UKH82" s="13"/>
      <c r="UKI82" s="13"/>
      <c r="UKJ82" s="13"/>
      <c r="UKK82" s="13"/>
      <c r="UKL82" s="13"/>
      <c r="UKM82" s="13"/>
      <c r="UKN82" s="13"/>
      <c r="UKO82" s="13"/>
      <c r="UKP82" s="13"/>
      <c r="UKQ82" s="13"/>
      <c r="UKR82" s="13"/>
      <c r="UKS82" s="13"/>
      <c r="UKT82" s="13"/>
      <c r="UKU82" s="13"/>
      <c r="UKV82" s="13"/>
      <c r="UKW82" s="13"/>
      <c r="UKX82" s="13"/>
      <c r="UKY82" s="13"/>
      <c r="UKZ82" s="13"/>
      <c r="ULA82" s="13"/>
      <c r="ULB82" s="13"/>
      <c r="ULC82" s="13"/>
      <c r="ULD82" s="13"/>
      <c r="ULE82" s="13"/>
      <c r="ULF82" s="13"/>
      <c r="ULG82" s="13"/>
      <c r="ULH82" s="13"/>
      <c r="ULI82" s="13"/>
      <c r="ULJ82" s="13"/>
      <c r="ULK82" s="13"/>
      <c r="ULL82" s="13"/>
      <c r="ULM82" s="13"/>
      <c r="ULN82" s="13"/>
      <c r="ULO82" s="13"/>
      <c r="ULP82" s="13"/>
      <c r="ULQ82" s="13"/>
      <c r="ULR82" s="13"/>
      <c r="ULS82" s="13"/>
      <c r="ULT82" s="13"/>
      <c r="ULU82" s="13"/>
      <c r="ULV82" s="13"/>
      <c r="ULW82" s="13"/>
      <c r="ULX82" s="13"/>
      <c r="ULY82" s="13"/>
      <c r="ULZ82" s="13"/>
      <c r="UMA82" s="13"/>
      <c r="UMB82" s="13"/>
      <c r="UMC82" s="13"/>
      <c r="UMD82" s="13"/>
      <c r="UME82" s="13"/>
      <c r="UMF82" s="13"/>
      <c r="UMG82" s="13"/>
      <c r="UMH82" s="13"/>
      <c r="UMI82" s="13"/>
      <c r="UMJ82" s="13"/>
      <c r="UMK82" s="13"/>
      <c r="UML82" s="13"/>
      <c r="UMM82" s="13"/>
      <c r="UMN82" s="13"/>
      <c r="UMO82" s="13"/>
      <c r="UMP82" s="13"/>
      <c r="UMQ82" s="13"/>
      <c r="UMR82" s="13"/>
      <c r="UMS82" s="13"/>
      <c r="UMT82" s="13"/>
      <c r="UMU82" s="13"/>
      <c r="UMV82" s="13"/>
      <c r="UMW82" s="13"/>
      <c r="UMX82" s="13"/>
      <c r="UMY82" s="13"/>
      <c r="UMZ82" s="13"/>
      <c r="UNA82" s="13"/>
      <c r="UNB82" s="13"/>
      <c r="UNC82" s="13"/>
      <c r="UND82" s="13"/>
      <c r="UNE82" s="13"/>
      <c r="UNF82" s="13"/>
      <c r="UNG82" s="13"/>
      <c r="UNH82" s="13"/>
      <c r="UNI82" s="13"/>
      <c r="UNJ82" s="13"/>
      <c r="UNK82" s="13"/>
      <c r="UNL82" s="13"/>
      <c r="UNM82" s="13"/>
      <c r="UNN82" s="13"/>
      <c r="UNO82" s="13"/>
      <c r="UNP82" s="13"/>
      <c r="UNQ82" s="13"/>
      <c r="UNR82" s="13"/>
      <c r="UNS82" s="13"/>
      <c r="UNT82" s="13"/>
      <c r="UNU82" s="13"/>
      <c r="UNV82" s="13"/>
      <c r="UNW82" s="13"/>
      <c r="UNX82" s="13"/>
      <c r="UNY82" s="13"/>
      <c r="UNZ82" s="13"/>
      <c r="UOA82" s="13"/>
      <c r="UOB82" s="13"/>
      <c r="UOC82" s="13"/>
      <c r="UOD82" s="13"/>
      <c r="UOE82" s="13"/>
      <c r="UOF82" s="13"/>
      <c r="UOG82" s="13"/>
      <c r="UOH82" s="13"/>
      <c r="UOI82" s="13"/>
      <c r="UOJ82" s="13"/>
      <c r="UOK82" s="13"/>
      <c r="UOL82" s="13"/>
      <c r="UOM82" s="13"/>
      <c r="UON82" s="13"/>
      <c r="UOO82" s="13"/>
      <c r="UOP82" s="13"/>
      <c r="UOQ82" s="13"/>
      <c r="UOR82" s="13"/>
      <c r="UOS82" s="13"/>
      <c r="UOT82" s="13"/>
      <c r="UOU82" s="13"/>
      <c r="UOV82" s="13"/>
      <c r="UOW82" s="13"/>
      <c r="UOX82" s="13"/>
      <c r="UOY82" s="13"/>
      <c r="UOZ82" s="13"/>
      <c r="UPA82" s="13"/>
      <c r="UPB82" s="13"/>
      <c r="UPC82" s="13"/>
      <c r="UPD82" s="13"/>
      <c r="UPE82" s="13"/>
      <c r="UPF82" s="13"/>
      <c r="UPG82" s="13"/>
      <c r="UPH82" s="13"/>
      <c r="UPI82" s="13"/>
      <c r="UPJ82" s="13"/>
      <c r="UPK82" s="13"/>
      <c r="UPL82" s="13"/>
      <c r="UPM82" s="13"/>
      <c r="UPN82" s="13"/>
      <c r="UPO82" s="13"/>
      <c r="UPP82" s="13"/>
      <c r="UPQ82" s="13"/>
      <c r="UPR82" s="13"/>
      <c r="UPS82" s="13"/>
      <c r="UPT82" s="13"/>
      <c r="UPU82" s="13"/>
      <c r="UPV82" s="13"/>
      <c r="UPW82" s="13"/>
      <c r="UPX82" s="13"/>
      <c r="UPY82" s="13"/>
      <c r="UPZ82" s="13"/>
      <c r="UQA82" s="13"/>
      <c r="UQB82" s="13"/>
      <c r="UQC82" s="13"/>
      <c r="UQD82" s="13"/>
      <c r="UQE82" s="13"/>
      <c r="UQF82" s="13"/>
      <c r="UQG82" s="13"/>
      <c r="UQH82" s="13"/>
      <c r="UQI82" s="13"/>
      <c r="UQJ82" s="13"/>
      <c r="UQK82" s="13"/>
      <c r="UQL82" s="13"/>
      <c r="UQM82" s="13"/>
      <c r="UQN82" s="13"/>
      <c r="UQO82" s="13"/>
      <c r="UQP82" s="13"/>
      <c r="UQQ82" s="13"/>
      <c r="UQR82" s="13"/>
      <c r="UQS82" s="13"/>
      <c r="UQT82" s="13"/>
      <c r="UQU82" s="13"/>
      <c r="UQV82" s="13"/>
      <c r="UQW82" s="13"/>
      <c r="UQX82" s="13"/>
      <c r="UQY82" s="13"/>
      <c r="UQZ82" s="13"/>
      <c r="URA82" s="13"/>
      <c r="URB82" s="13"/>
      <c r="URC82" s="13"/>
      <c r="URD82" s="13"/>
      <c r="URE82" s="13"/>
      <c r="URF82" s="13"/>
      <c r="URG82" s="13"/>
      <c r="URH82" s="13"/>
      <c r="URI82" s="13"/>
      <c r="URJ82" s="13"/>
      <c r="URK82" s="13"/>
      <c r="URL82" s="13"/>
      <c r="URM82" s="13"/>
      <c r="URN82" s="13"/>
      <c r="URO82" s="13"/>
      <c r="URP82" s="13"/>
      <c r="URQ82" s="13"/>
      <c r="URR82" s="13"/>
      <c r="URS82" s="13"/>
      <c r="URT82" s="13"/>
      <c r="URU82" s="13"/>
      <c r="URV82" s="13"/>
      <c r="URW82" s="13"/>
      <c r="URX82" s="13"/>
      <c r="URY82" s="13"/>
      <c r="URZ82" s="13"/>
      <c r="USA82" s="13"/>
      <c r="USB82" s="13"/>
      <c r="USC82" s="13"/>
      <c r="USD82" s="13"/>
      <c r="USE82" s="13"/>
      <c r="USF82" s="13"/>
      <c r="USG82" s="13"/>
      <c r="USH82" s="13"/>
      <c r="USI82" s="13"/>
      <c r="USJ82" s="13"/>
      <c r="USK82" s="13"/>
      <c r="USL82" s="13"/>
      <c r="USM82" s="13"/>
      <c r="USN82" s="13"/>
      <c r="USO82" s="13"/>
      <c r="USP82" s="13"/>
      <c r="USQ82" s="13"/>
      <c r="USR82" s="13"/>
      <c r="USS82" s="13"/>
      <c r="UST82" s="13"/>
      <c r="USU82" s="13"/>
      <c r="USV82" s="13"/>
      <c r="USW82" s="13"/>
      <c r="USX82" s="13"/>
      <c r="USY82" s="13"/>
      <c r="USZ82" s="13"/>
      <c r="UTA82" s="13"/>
      <c r="UTB82" s="13"/>
      <c r="UTC82" s="13"/>
      <c r="UTD82" s="13"/>
      <c r="UTE82" s="13"/>
      <c r="UTF82" s="13"/>
      <c r="UTG82" s="13"/>
      <c r="UTH82" s="13"/>
      <c r="UTI82" s="13"/>
      <c r="UTJ82" s="13"/>
      <c r="UTK82" s="13"/>
      <c r="UTL82" s="13"/>
      <c r="UTM82" s="13"/>
      <c r="UTN82" s="13"/>
      <c r="UTO82" s="13"/>
      <c r="UTP82" s="13"/>
      <c r="UTQ82" s="13"/>
      <c r="UTR82" s="13"/>
      <c r="UTS82" s="13"/>
      <c r="UTT82" s="13"/>
      <c r="UTU82" s="13"/>
      <c r="UTV82" s="13"/>
      <c r="UTW82" s="13"/>
      <c r="UTX82" s="13"/>
      <c r="UTY82" s="13"/>
      <c r="UTZ82" s="13"/>
      <c r="UUA82" s="13"/>
      <c r="UUB82" s="13"/>
      <c r="UUC82" s="13"/>
      <c r="UUD82" s="13"/>
      <c r="UUE82" s="13"/>
      <c r="UUF82" s="13"/>
      <c r="UUG82" s="13"/>
      <c r="UUH82" s="13"/>
      <c r="UUI82" s="13"/>
      <c r="UUJ82" s="13"/>
      <c r="UUK82" s="13"/>
      <c r="UUL82" s="13"/>
      <c r="UUM82" s="13"/>
      <c r="UUN82" s="13"/>
      <c r="UUO82" s="13"/>
      <c r="UUP82" s="13"/>
      <c r="UUQ82" s="13"/>
      <c r="UUR82" s="13"/>
      <c r="UUS82" s="13"/>
      <c r="UUT82" s="13"/>
      <c r="UUU82" s="13"/>
      <c r="UUV82" s="13"/>
      <c r="UUW82" s="13"/>
      <c r="UUX82" s="13"/>
      <c r="UUY82" s="13"/>
      <c r="UUZ82" s="13"/>
      <c r="UVA82" s="13"/>
      <c r="UVB82" s="13"/>
      <c r="UVC82" s="13"/>
      <c r="UVD82" s="13"/>
      <c r="UVE82" s="13"/>
      <c r="UVF82" s="13"/>
      <c r="UVG82" s="13"/>
      <c r="UVH82" s="13"/>
      <c r="UVI82" s="13"/>
      <c r="UVJ82" s="13"/>
      <c r="UVK82" s="13"/>
      <c r="UVL82" s="13"/>
      <c r="UVM82" s="13"/>
      <c r="UVN82" s="13"/>
      <c r="UVO82" s="13"/>
      <c r="UVP82" s="13"/>
      <c r="UVQ82" s="13"/>
      <c r="UVR82" s="13"/>
      <c r="UVS82" s="13"/>
      <c r="UVT82" s="13"/>
      <c r="UVU82" s="13"/>
      <c r="UVV82" s="13"/>
      <c r="UVW82" s="13"/>
      <c r="UVX82" s="13"/>
      <c r="UVY82" s="13"/>
      <c r="UVZ82" s="13"/>
      <c r="UWA82" s="13"/>
      <c r="UWB82" s="13"/>
      <c r="UWC82" s="13"/>
      <c r="UWD82" s="13"/>
      <c r="UWE82" s="13"/>
      <c r="UWF82" s="13"/>
      <c r="UWG82" s="13"/>
      <c r="UWH82" s="13"/>
      <c r="UWI82" s="13"/>
      <c r="UWJ82" s="13"/>
      <c r="UWK82" s="13"/>
      <c r="UWL82" s="13"/>
      <c r="UWM82" s="13"/>
      <c r="UWN82" s="13"/>
      <c r="UWO82" s="13"/>
      <c r="UWP82" s="13"/>
      <c r="UWQ82" s="13"/>
      <c r="UWR82" s="13"/>
      <c r="UWS82" s="13"/>
      <c r="UWT82" s="13"/>
      <c r="UWU82" s="13"/>
      <c r="UWV82" s="13"/>
      <c r="UWW82" s="13"/>
      <c r="UWX82" s="13"/>
      <c r="UWY82" s="13"/>
      <c r="UWZ82" s="13"/>
      <c r="UXA82" s="13"/>
      <c r="UXB82" s="13"/>
      <c r="UXC82" s="13"/>
      <c r="UXD82" s="13"/>
      <c r="UXE82" s="13"/>
      <c r="UXF82" s="13"/>
      <c r="UXG82" s="13"/>
      <c r="UXH82" s="13"/>
      <c r="UXI82" s="13"/>
      <c r="UXJ82" s="13"/>
      <c r="UXK82" s="13"/>
      <c r="UXL82" s="13"/>
      <c r="UXM82" s="13"/>
      <c r="UXN82" s="13"/>
      <c r="UXO82" s="13"/>
      <c r="UXP82" s="13"/>
      <c r="UXQ82" s="13"/>
      <c r="UXR82" s="13"/>
      <c r="UXS82" s="13"/>
      <c r="UXT82" s="13"/>
      <c r="UXU82" s="13"/>
      <c r="UXV82" s="13"/>
      <c r="UXW82" s="13"/>
      <c r="UXX82" s="13"/>
      <c r="UXY82" s="13"/>
      <c r="UXZ82" s="13"/>
      <c r="UYA82" s="13"/>
      <c r="UYB82" s="13"/>
      <c r="UYC82" s="13"/>
      <c r="UYD82" s="13"/>
      <c r="UYE82" s="13"/>
      <c r="UYF82" s="13"/>
      <c r="UYG82" s="13"/>
      <c r="UYH82" s="13"/>
      <c r="UYI82" s="13"/>
      <c r="UYJ82" s="13"/>
      <c r="UYK82" s="13"/>
      <c r="UYL82" s="13"/>
      <c r="UYM82" s="13"/>
      <c r="UYN82" s="13"/>
      <c r="UYO82" s="13"/>
      <c r="UYP82" s="13"/>
      <c r="UYQ82" s="13"/>
      <c r="UYR82" s="13"/>
      <c r="UYS82" s="13"/>
      <c r="UYT82" s="13"/>
      <c r="UYU82" s="13"/>
      <c r="UYV82" s="13"/>
      <c r="UYW82" s="13"/>
      <c r="UYX82" s="13"/>
      <c r="UYY82" s="13"/>
      <c r="UYZ82" s="13"/>
      <c r="UZA82" s="13"/>
      <c r="UZB82" s="13"/>
      <c r="UZC82" s="13"/>
      <c r="UZD82" s="13"/>
      <c r="UZE82" s="13"/>
      <c r="UZF82" s="13"/>
      <c r="UZG82" s="13"/>
      <c r="UZH82" s="13"/>
      <c r="UZI82" s="13"/>
      <c r="UZJ82" s="13"/>
      <c r="UZK82" s="13"/>
      <c r="UZL82" s="13"/>
      <c r="UZM82" s="13"/>
      <c r="UZN82" s="13"/>
      <c r="UZO82" s="13"/>
      <c r="UZP82" s="13"/>
      <c r="UZQ82" s="13"/>
      <c r="UZR82" s="13"/>
      <c r="UZS82" s="13"/>
      <c r="UZT82" s="13"/>
      <c r="UZU82" s="13"/>
      <c r="UZV82" s="13"/>
      <c r="UZW82" s="13"/>
      <c r="UZX82" s="13"/>
      <c r="UZY82" s="13"/>
      <c r="UZZ82" s="13"/>
      <c r="VAA82" s="13"/>
      <c r="VAB82" s="13"/>
      <c r="VAC82" s="13"/>
      <c r="VAD82" s="13"/>
      <c r="VAE82" s="13"/>
      <c r="VAF82" s="13"/>
      <c r="VAG82" s="13"/>
      <c r="VAH82" s="13"/>
      <c r="VAI82" s="13"/>
      <c r="VAJ82" s="13"/>
      <c r="VAK82" s="13"/>
      <c r="VAL82" s="13"/>
      <c r="VAM82" s="13"/>
      <c r="VAN82" s="13"/>
      <c r="VAO82" s="13"/>
      <c r="VAP82" s="13"/>
      <c r="VAQ82" s="13"/>
      <c r="VAR82" s="13"/>
      <c r="VAS82" s="13"/>
      <c r="VAT82" s="13"/>
      <c r="VAU82" s="13"/>
      <c r="VAV82" s="13"/>
      <c r="VAW82" s="13"/>
      <c r="VAX82" s="13"/>
      <c r="VAY82" s="13"/>
      <c r="VAZ82" s="13"/>
      <c r="VBA82" s="13"/>
      <c r="VBB82" s="13"/>
      <c r="VBC82" s="13"/>
      <c r="VBD82" s="13"/>
      <c r="VBE82" s="13"/>
      <c r="VBF82" s="13"/>
      <c r="VBG82" s="13"/>
      <c r="VBH82" s="13"/>
      <c r="VBI82" s="13"/>
      <c r="VBJ82" s="13"/>
      <c r="VBK82" s="13"/>
      <c r="VBL82" s="13"/>
      <c r="VBM82" s="13"/>
      <c r="VBN82" s="13"/>
      <c r="VBO82" s="13"/>
      <c r="VBP82" s="13"/>
      <c r="VBQ82" s="13"/>
      <c r="VBR82" s="13"/>
      <c r="VBS82" s="13"/>
      <c r="VBT82" s="13"/>
      <c r="VBU82" s="13"/>
      <c r="VBV82" s="13"/>
      <c r="VBW82" s="13"/>
      <c r="VBX82" s="13"/>
      <c r="VBY82" s="13"/>
      <c r="VBZ82" s="13"/>
      <c r="VCA82" s="13"/>
      <c r="VCB82" s="13"/>
      <c r="VCC82" s="13"/>
      <c r="VCD82" s="13"/>
      <c r="VCE82" s="13"/>
      <c r="VCF82" s="13"/>
      <c r="VCG82" s="13"/>
      <c r="VCH82" s="13"/>
      <c r="VCI82" s="13"/>
      <c r="VCJ82" s="13"/>
      <c r="VCK82" s="13"/>
      <c r="VCL82" s="13"/>
      <c r="VCM82" s="13"/>
      <c r="VCN82" s="13"/>
      <c r="VCO82" s="13"/>
      <c r="VCP82" s="13"/>
      <c r="VCQ82" s="13"/>
      <c r="VCR82" s="13"/>
      <c r="VCS82" s="13"/>
      <c r="VCT82" s="13"/>
      <c r="VCU82" s="13"/>
      <c r="VCV82" s="13"/>
      <c r="VCW82" s="13"/>
      <c r="VCX82" s="13"/>
      <c r="VCY82" s="13"/>
      <c r="VCZ82" s="13"/>
      <c r="VDA82" s="13"/>
      <c r="VDB82" s="13"/>
      <c r="VDC82" s="13"/>
      <c r="VDD82" s="13"/>
      <c r="VDE82" s="13"/>
      <c r="VDF82" s="13"/>
      <c r="VDG82" s="13"/>
      <c r="VDH82" s="13"/>
      <c r="VDI82" s="13"/>
      <c r="VDJ82" s="13"/>
      <c r="VDK82" s="13"/>
      <c r="VDL82" s="13"/>
      <c r="VDM82" s="13"/>
      <c r="VDN82" s="13"/>
      <c r="VDO82" s="13"/>
      <c r="VDP82" s="13"/>
      <c r="VDQ82" s="13"/>
      <c r="VDR82" s="13"/>
      <c r="VDS82" s="13"/>
      <c r="VDT82" s="13"/>
      <c r="VDU82" s="13"/>
      <c r="VDV82" s="13"/>
      <c r="VDW82" s="13"/>
      <c r="VDX82" s="13"/>
      <c r="VDY82" s="13"/>
      <c r="VDZ82" s="13"/>
      <c r="VEA82" s="13"/>
      <c r="VEB82" s="13"/>
      <c r="VEC82" s="13"/>
      <c r="VED82" s="13"/>
      <c r="VEE82" s="13"/>
      <c r="VEF82" s="13"/>
      <c r="VEG82" s="13"/>
      <c r="VEH82" s="13"/>
      <c r="VEI82" s="13"/>
      <c r="VEJ82" s="13"/>
      <c r="VEK82" s="13"/>
      <c r="VEL82" s="13"/>
      <c r="VEM82" s="13"/>
      <c r="VEN82" s="13"/>
      <c r="VEO82" s="13"/>
      <c r="VEP82" s="13"/>
      <c r="VEQ82" s="13"/>
      <c r="VER82" s="13"/>
      <c r="VES82" s="13"/>
      <c r="VET82" s="13"/>
      <c r="VEU82" s="13"/>
      <c r="VEV82" s="13"/>
      <c r="VEW82" s="13"/>
      <c r="VEX82" s="13"/>
      <c r="VEY82" s="13"/>
      <c r="VEZ82" s="13"/>
      <c r="VFA82" s="13"/>
      <c r="VFB82" s="13"/>
      <c r="VFC82" s="13"/>
      <c r="VFD82" s="13"/>
      <c r="VFE82" s="13"/>
      <c r="VFF82" s="13"/>
      <c r="VFG82" s="13"/>
      <c r="VFH82" s="13"/>
      <c r="VFI82" s="13"/>
      <c r="VFJ82" s="13"/>
      <c r="VFK82" s="13"/>
      <c r="VFL82" s="13"/>
      <c r="VFM82" s="13"/>
      <c r="VFN82" s="13"/>
      <c r="VFO82" s="13"/>
      <c r="VFP82" s="13"/>
      <c r="VFQ82" s="13"/>
      <c r="VFR82" s="13"/>
      <c r="VFS82" s="13"/>
      <c r="VFT82" s="13"/>
      <c r="VFU82" s="13"/>
      <c r="VFV82" s="13"/>
      <c r="VFW82" s="13"/>
      <c r="VFX82" s="13"/>
      <c r="VFY82" s="13"/>
      <c r="VFZ82" s="13"/>
      <c r="VGA82" s="13"/>
      <c r="VGB82" s="13"/>
      <c r="VGC82" s="13"/>
      <c r="VGD82" s="13"/>
      <c r="VGE82" s="13"/>
      <c r="VGF82" s="13"/>
      <c r="VGG82" s="13"/>
      <c r="VGH82" s="13"/>
      <c r="VGI82" s="13"/>
      <c r="VGJ82" s="13"/>
      <c r="VGK82" s="13"/>
      <c r="VGL82" s="13"/>
      <c r="VGM82" s="13"/>
      <c r="VGN82" s="13"/>
      <c r="VGO82" s="13"/>
      <c r="VGP82" s="13"/>
      <c r="VGQ82" s="13"/>
      <c r="VGR82" s="13"/>
      <c r="VGS82" s="13"/>
      <c r="VGT82" s="13"/>
      <c r="VGU82" s="13"/>
      <c r="VGV82" s="13"/>
      <c r="VGW82" s="13"/>
      <c r="VGX82" s="13"/>
      <c r="VGY82" s="13"/>
      <c r="VGZ82" s="13"/>
      <c r="VHA82" s="13"/>
      <c r="VHB82" s="13"/>
      <c r="VHC82" s="13"/>
      <c r="VHD82" s="13"/>
      <c r="VHE82" s="13"/>
      <c r="VHF82" s="13"/>
      <c r="VHG82" s="13"/>
      <c r="VHH82" s="13"/>
      <c r="VHI82" s="13"/>
      <c r="VHJ82" s="13"/>
      <c r="VHK82" s="13"/>
      <c r="VHL82" s="13"/>
      <c r="VHM82" s="13"/>
      <c r="VHN82" s="13"/>
      <c r="VHO82" s="13"/>
      <c r="VHP82" s="13"/>
      <c r="VHQ82" s="13"/>
      <c r="VHR82" s="13"/>
      <c r="VHS82" s="13"/>
      <c r="VHT82" s="13"/>
      <c r="VHU82" s="13"/>
      <c r="VHV82" s="13"/>
      <c r="VHW82" s="13"/>
      <c r="VHX82" s="13"/>
      <c r="VHY82" s="13"/>
      <c r="VHZ82" s="13"/>
      <c r="VIA82" s="13"/>
      <c r="VIB82" s="13"/>
      <c r="VIC82" s="13"/>
      <c r="VID82" s="13"/>
      <c r="VIE82" s="13"/>
      <c r="VIF82" s="13"/>
      <c r="VIG82" s="13"/>
      <c r="VIH82" s="13"/>
      <c r="VII82" s="13"/>
      <c r="VIJ82" s="13"/>
      <c r="VIK82" s="13"/>
      <c r="VIL82" s="13"/>
      <c r="VIM82" s="13"/>
      <c r="VIN82" s="13"/>
      <c r="VIO82" s="13"/>
      <c r="VIP82" s="13"/>
      <c r="VIQ82" s="13"/>
      <c r="VIR82" s="13"/>
      <c r="VIS82" s="13"/>
      <c r="VIT82" s="13"/>
      <c r="VIU82" s="13"/>
      <c r="VIV82" s="13"/>
      <c r="VIW82" s="13"/>
      <c r="VIX82" s="13"/>
      <c r="VIY82" s="13"/>
      <c r="VIZ82" s="13"/>
      <c r="VJA82" s="13"/>
      <c r="VJB82" s="13"/>
      <c r="VJC82" s="13"/>
      <c r="VJD82" s="13"/>
      <c r="VJE82" s="13"/>
      <c r="VJF82" s="13"/>
      <c r="VJG82" s="13"/>
      <c r="VJH82" s="13"/>
      <c r="VJI82" s="13"/>
      <c r="VJJ82" s="13"/>
      <c r="VJK82" s="13"/>
      <c r="VJL82" s="13"/>
      <c r="VJM82" s="13"/>
      <c r="VJN82" s="13"/>
      <c r="VJO82" s="13"/>
      <c r="VJP82" s="13"/>
      <c r="VJQ82" s="13"/>
      <c r="VJR82" s="13"/>
      <c r="VJS82" s="13"/>
      <c r="VJT82" s="13"/>
      <c r="VJU82" s="13"/>
      <c r="VJV82" s="13"/>
      <c r="VJW82" s="13"/>
      <c r="VJX82" s="13"/>
      <c r="VJY82" s="13"/>
      <c r="VJZ82" s="13"/>
      <c r="VKA82" s="13"/>
      <c r="VKB82" s="13"/>
      <c r="VKC82" s="13"/>
      <c r="VKD82" s="13"/>
      <c r="VKE82" s="13"/>
      <c r="VKF82" s="13"/>
      <c r="VKG82" s="13"/>
      <c r="VKH82" s="13"/>
      <c r="VKI82" s="13"/>
      <c r="VKJ82" s="13"/>
      <c r="VKK82" s="13"/>
      <c r="VKL82" s="13"/>
      <c r="VKM82" s="13"/>
      <c r="VKN82" s="13"/>
      <c r="VKO82" s="13"/>
      <c r="VKP82" s="13"/>
      <c r="VKQ82" s="13"/>
      <c r="VKR82" s="13"/>
      <c r="VKS82" s="13"/>
      <c r="VKT82" s="13"/>
      <c r="VKU82" s="13"/>
      <c r="VKV82" s="13"/>
      <c r="VKW82" s="13"/>
      <c r="VKX82" s="13"/>
      <c r="VKY82" s="13"/>
      <c r="VKZ82" s="13"/>
      <c r="VLA82" s="13"/>
      <c r="VLB82" s="13"/>
      <c r="VLC82" s="13"/>
      <c r="VLD82" s="13"/>
      <c r="VLE82" s="13"/>
      <c r="VLF82" s="13"/>
      <c r="VLG82" s="13"/>
      <c r="VLH82" s="13"/>
      <c r="VLI82" s="13"/>
      <c r="VLJ82" s="13"/>
      <c r="VLK82" s="13"/>
      <c r="VLL82" s="13"/>
      <c r="VLM82" s="13"/>
      <c r="VLN82" s="13"/>
      <c r="VLO82" s="13"/>
      <c r="VLP82" s="13"/>
      <c r="VLQ82" s="13"/>
      <c r="VLR82" s="13"/>
      <c r="VLS82" s="13"/>
      <c r="VLT82" s="13"/>
      <c r="VLU82" s="13"/>
      <c r="VLV82" s="13"/>
      <c r="VLW82" s="13"/>
      <c r="VLX82" s="13"/>
      <c r="VLY82" s="13"/>
      <c r="VLZ82" s="13"/>
      <c r="VMA82" s="13"/>
      <c r="VMB82" s="13"/>
      <c r="VMC82" s="13"/>
      <c r="VMD82" s="13"/>
      <c r="VME82" s="13"/>
      <c r="VMF82" s="13"/>
      <c r="VMG82" s="13"/>
      <c r="VMH82" s="13"/>
      <c r="VMI82" s="13"/>
      <c r="VMJ82" s="13"/>
      <c r="VMK82" s="13"/>
      <c r="VML82" s="13"/>
      <c r="VMM82" s="13"/>
      <c r="VMN82" s="13"/>
      <c r="VMO82" s="13"/>
      <c r="VMP82" s="13"/>
      <c r="VMQ82" s="13"/>
      <c r="VMR82" s="13"/>
      <c r="VMS82" s="13"/>
      <c r="VMT82" s="13"/>
      <c r="VMU82" s="13"/>
      <c r="VMV82" s="13"/>
      <c r="VMW82" s="13"/>
      <c r="VMX82" s="13"/>
      <c r="VMY82" s="13"/>
      <c r="VMZ82" s="13"/>
      <c r="VNA82" s="13"/>
      <c r="VNB82" s="13"/>
      <c r="VNC82" s="13"/>
      <c r="VND82" s="13"/>
      <c r="VNE82" s="13"/>
      <c r="VNF82" s="13"/>
      <c r="VNG82" s="13"/>
      <c r="VNH82" s="13"/>
      <c r="VNI82" s="13"/>
      <c r="VNJ82" s="13"/>
      <c r="VNK82" s="13"/>
      <c r="VNL82" s="13"/>
      <c r="VNM82" s="13"/>
      <c r="VNN82" s="13"/>
      <c r="VNO82" s="13"/>
      <c r="VNP82" s="13"/>
      <c r="VNQ82" s="13"/>
      <c r="VNR82" s="13"/>
      <c r="VNS82" s="13"/>
      <c r="VNT82" s="13"/>
      <c r="VNU82" s="13"/>
      <c r="VNV82" s="13"/>
      <c r="VNW82" s="13"/>
      <c r="VNX82" s="13"/>
      <c r="VNY82" s="13"/>
      <c r="VNZ82" s="13"/>
      <c r="VOA82" s="13"/>
      <c r="VOB82" s="13"/>
      <c r="VOC82" s="13"/>
      <c r="VOD82" s="13"/>
      <c r="VOE82" s="13"/>
      <c r="VOF82" s="13"/>
      <c r="VOG82" s="13"/>
      <c r="VOH82" s="13"/>
      <c r="VOI82" s="13"/>
      <c r="VOJ82" s="13"/>
      <c r="VOK82" s="13"/>
      <c r="VOL82" s="13"/>
      <c r="VOM82" s="13"/>
      <c r="VON82" s="13"/>
      <c r="VOO82" s="13"/>
      <c r="VOP82" s="13"/>
      <c r="VOQ82" s="13"/>
      <c r="VOR82" s="13"/>
      <c r="VOS82" s="13"/>
      <c r="VOT82" s="13"/>
      <c r="VOU82" s="13"/>
      <c r="VOV82" s="13"/>
      <c r="VOW82" s="13"/>
      <c r="VOX82" s="13"/>
      <c r="VOY82" s="13"/>
      <c r="VOZ82" s="13"/>
      <c r="VPA82" s="13"/>
      <c r="VPB82" s="13"/>
      <c r="VPC82" s="13"/>
      <c r="VPD82" s="13"/>
      <c r="VPE82" s="13"/>
      <c r="VPF82" s="13"/>
      <c r="VPG82" s="13"/>
      <c r="VPH82" s="13"/>
      <c r="VPI82" s="13"/>
      <c r="VPJ82" s="13"/>
      <c r="VPK82" s="13"/>
      <c r="VPL82" s="13"/>
      <c r="VPM82" s="13"/>
      <c r="VPN82" s="13"/>
      <c r="VPO82" s="13"/>
      <c r="VPP82" s="13"/>
      <c r="VPQ82" s="13"/>
      <c r="VPR82" s="13"/>
      <c r="VPS82" s="13"/>
      <c r="VPT82" s="13"/>
      <c r="VPU82" s="13"/>
      <c r="VPV82" s="13"/>
      <c r="VPW82" s="13"/>
      <c r="VPX82" s="13"/>
      <c r="VPY82" s="13"/>
      <c r="VPZ82" s="13"/>
      <c r="VQA82" s="13"/>
      <c r="VQB82" s="13"/>
      <c r="VQC82" s="13"/>
      <c r="VQD82" s="13"/>
      <c r="VQE82" s="13"/>
      <c r="VQF82" s="13"/>
      <c r="VQG82" s="13"/>
      <c r="VQH82" s="13"/>
      <c r="VQI82" s="13"/>
      <c r="VQJ82" s="13"/>
      <c r="VQK82" s="13"/>
      <c r="VQL82" s="13"/>
      <c r="VQM82" s="13"/>
      <c r="VQN82" s="13"/>
      <c r="VQO82" s="13"/>
      <c r="VQP82" s="13"/>
      <c r="VQQ82" s="13"/>
      <c r="VQR82" s="13"/>
      <c r="VQS82" s="13"/>
      <c r="VQT82" s="13"/>
      <c r="VQU82" s="13"/>
      <c r="VQV82" s="13"/>
      <c r="VQW82" s="13"/>
      <c r="VQX82" s="13"/>
      <c r="VQY82" s="13"/>
      <c r="VQZ82" s="13"/>
      <c r="VRA82" s="13"/>
      <c r="VRB82" s="13"/>
      <c r="VRC82" s="13"/>
      <c r="VRD82" s="13"/>
      <c r="VRE82" s="13"/>
      <c r="VRF82" s="13"/>
      <c r="VRG82" s="13"/>
      <c r="VRH82" s="13"/>
      <c r="VRI82" s="13"/>
      <c r="VRJ82" s="13"/>
      <c r="VRK82" s="13"/>
      <c r="VRL82" s="13"/>
      <c r="VRM82" s="13"/>
      <c r="VRN82" s="13"/>
      <c r="VRO82" s="13"/>
      <c r="VRP82" s="13"/>
      <c r="VRQ82" s="13"/>
      <c r="VRR82" s="13"/>
      <c r="VRS82" s="13"/>
      <c r="VRT82" s="13"/>
      <c r="VRU82" s="13"/>
      <c r="VRV82" s="13"/>
      <c r="VRW82" s="13"/>
      <c r="VRX82" s="13"/>
      <c r="VRY82" s="13"/>
      <c r="VRZ82" s="13"/>
      <c r="VSA82" s="13"/>
      <c r="VSB82" s="13"/>
      <c r="VSC82" s="13"/>
      <c r="VSD82" s="13"/>
      <c r="VSE82" s="13"/>
      <c r="VSF82" s="13"/>
      <c r="VSG82" s="13"/>
      <c r="VSH82" s="13"/>
      <c r="VSI82" s="13"/>
      <c r="VSJ82" s="13"/>
      <c r="VSK82" s="13"/>
      <c r="VSL82" s="13"/>
      <c r="VSM82" s="13"/>
      <c r="VSN82" s="13"/>
      <c r="VSO82" s="13"/>
      <c r="VSP82" s="13"/>
      <c r="VSQ82" s="13"/>
      <c r="VSR82" s="13"/>
      <c r="VSS82" s="13"/>
      <c r="VST82" s="13"/>
      <c r="VSU82" s="13"/>
      <c r="VSV82" s="13"/>
      <c r="VSW82" s="13"/>
      <c r="VSX82" s="13"/>
      <c r="VSY82" s="13"/>
      <c r="VSZ82" s="13"/>
      <c r="VTA82" s="13"/>
      <c r="VTB82" s="13"/>
      <c r="VTC82" s="13"/>
      <c r="VTD82" s="13"/>
      <c r="VTE82" s="13"/>
      <c r="VTF82" s="13"/>
      <c r="VTG82" s="13"/>
      <c r="VTH82" s="13"/>
      <c r="VTI82" s="13"/>
      <c r="VTJ82" s="13"/>
      <c r="VTK82" s="13"/>
      <c r="VTL82" s="13"/>
      <c r="VTM82" s="13"/>
      <c r="VTN82" s="13"/>
      <c r="VTO82" s="13"/>
      <c r="VTP82" s="13"/>
      <c r="VTQ82" s="13"/>
      <c r="VTR82" s="13"/>
      <c r="VTS82" s="13"/>
      <c r="VTT82" s="13"/>
      <c r="VTU82" s="13"/>
      <c r="VTV82" s="13"/>
      <c r="VTW82" s="13"/>
      <c r="VTX82" s="13"/>
      <c r="VTY82" s="13"/>
      <c r="VTZ82" s="13"/>
      <c r="VUA82" s="13"/>
      <c r="VUB82" s="13"/>
      <c r="VUC82" s="13"/>
      <c r="VUD82" s="13"/>
      <c r="VUE82" s="13"/>
      <c r="VUF82" s="13"/>
      <c r="VUG82" s="13"/>
      <c r="VUH82" s="13"/>
      <c r="VUI82" s="13"/>
      <c r="VUJ82" s="13"/>
      <c r="VUK82" s="13"/>
      <c r="VUL82" s="13"/>
      <c r="VUM82" s="13"/>
      <c r="VUN82" s="13"/>
      <c r="VUO82" s="13"/>
      <c r="VUP82" s="13"/>
      <c r="VUQ82" s="13"/>
      <c r="VUR82" s="13"/>
      <c r="VUS82" s="13"/>
      <c r="VUT82" s="13"/>
      <c r="VUU82" s="13"/>
      <c r="VUV82" s="13"/>
      <c r="VUW82" s="13"/>
      <c r="VUX82" s="13"/>
      <c r="VUY82" s="13"/>
      <c r="VUZ82" s="13"/>
      <c r="VVA82" s="13"/>
      <c r="VVB82" s="13"/>
      <c r="VVC82" s="13"/>
      <c r="VVD82" s="13"/>
      <c r="VVE82" s="13"/>
      <c r="VVF82" s="13"/>
      <c r="VVG82" s="13"/>
      <c r="VVH82" s="13"/>
      <c r="VVI82" s="13"/>
      <c r="VVJ82" s="13"/>
      <c r="VVK82" s="13"/>
      <c r="VVL82" s="13"/>
      <c r="VVM82" s="13"/>
      <c r="VVN82" s="13"/>
      <c r="VVO82" s="13"/>
      <c r="VVP82" s="13"/>
      <c r="VVQ82" s="13"/>
      <c r="VVR82" s="13"/>
      <c r="VVS82" s="13"/>
      <c r="VVT82" s="13"/>
      <c r="VVU82" s="13"/>
      <c r="VVV82" s="13"/>
      <c r="VVW82" s="13"/>
      <c r="VVX82" s="13"/>
      <c r="VVY82" s="13"/>
      <c r="VVZ82" s="13"/>
      <c r="VWA82" s="13"/>
      <c r="VWB82" s="13"/>
      <c r="VWC82" s="13"/>
      <c r="VWD82" s="13"/>
      <c r="VWE82" s="13"/>
      <c r="VWF82" s="13"/>
      <c r="VWG82" s="13"/>
      <c r="VWH82" s="13"/>
      <c r="VWI82" s="13"/>
      <c r="VWJ82" s="13"/>
      <c r="VWK82" s="13"/>
      <c r="VWL82" s="13"/>
      <c r="VWM82" s="13"/>
      <c r="VWN82" s="13"/>
      <c r="VWO82" s="13"/>
      <c r="VWP82" s="13"/>
      <c r="VWQ82" s="13"/>
      <c r="VWR82" s="13"/>
      <c r="VWS82" s="13"/>
      <c r="VWT82" s="13"/>
      <c r="VWU82" s="13"/>
      <c r="VWV82" s="13"/>
      <c r="VWW82" s="13"/>
      <c r="VWX82" s="13"/>
      <c r="VWY82" s="13"/>
      <c r="VWZ82" s="13"/>
      <c r="VXA82" s="13"/>
      <c r="VXB82" s="13"/>
      <c r="VXC82" s="13"/>
      <c r="VXD82" s="13"/>
      <c r="VXE82" s="13"/>
      <c r="VXF82" s="13"/>
      <c r="VXG82" s="13"/>
      <c r="VXH82" s="13"/>
      <c r="VXI82" s="13"/>
      <c r="VXJ82" s="13"/>
      <c r="VXK82" s="13"/>
      <c r="VXL82" s="13"/>
      <c r="VXM82" s="13"/>
      <c r="VXN82" s="13"/>
      <c r="VXO82" s="13"/>
      <c r="VXP82" s="13"/>
      <c r="VXQ82" s="13"/>
      <c r="VXR82" s="13"/>
      <c r="VXS82" s="13"/>
      <c r="VXT82" s="13"/>
      <c r="VXU82" s="13"/>
      <c r="VXV82" s="13"/>
      <c r="VXW82" s="13"/>
      <c r="VXX82" s="13"/>
      <c r="VXY82" s="13"/>
      <c r="VXZ82" s="13"/>
      <c r="VYA82" s="13"/>
      <c r="VYB82" s="13"/>
      <c r="VYC82" s="13"/>
      <c r="VYD82" s="13"/>
      <c r="VYE82" s="13"/>
      <c r="VYF82" s="13"/>
      <c r="VYG82" s="13"/>
      <c r="VYH82" s="13"/>
      <c r="VYI82" s="13"/>
      <c r="VYJ82" s="13"/>
      <c r="VYK82" s="13"/>
      <c r="VYL82" s="13"/>
      <c r="VYM82" s="13"/>
      <c r="VYN82" s="13"/>
      <c r="VYO82" s="13"/>
      <c r="VYP82" s="13"/>
      <c r="VYQ82" s="13"/>
      <c r="VYR82" s="13"/>
      <c r="VYS82" s="13"/>
      <c r="VYT82" s="13"/>
      <c r="VYU82" s="13"/>
      <c r="VYV82" s="13"/>
      <c r="VYW82" s="13"/>
      <c r="VYX82" s="13"/>
      <c r="VYY82" s="13"/>
      <c r="VYZ82" s="13"/>
      <c r="VZA82" s="13"/>
      <c r="VZB82" s="13"/>
      <c r="VZC82" s="13"/>
      <c r="VZD82" s="13"/>
      <c r="VZE82" s="13"/>
      <c r="VZF82" s="13"/>
      <c r="VZG82" s="13"/>
      <c r="VZH82" s="13"/>
      <c r="VZI82" s="13"/>
      <c r="VZJ82" s="13"/>
      <c r="VZK82" s="13"/>
      <c r="VZL82" s="13"/>
      <c r="VZM82" s="13"/>
      <c r="VZN82" s="13"/>
      <c r="VZO82" s="13"/>
      <c r="VZP82" s="13"/>
      <c r="VZQ82" s="13"/>
      <c r="VZR82" s="13"/>
      <c r="VZS82" s="13"/>
      <c r="VZT82" s="13"/>
      <c r="VZU82" s="13"/>
      <c r="VZV82" s="13"/>
      <c r="VZW82" s="13"/>
      <c r="VZX82" s="13"/>
      <c r="VZY82" s="13"/>
      <c r="VZZ82" s="13"/>
      <c r="WAA82" s="13"/>
      <c r="WAB82" s="13"/>
      <c r="WAC82" s="13"/>
      <c r="WAD82" s="13"/>
      <c r="WAE82" s="13"/>
      <c r="WAF82" s="13"/>
      <c r="WAG82" s="13"/>
      <c r="WAH82" s="13"/>
      <c r="WAI82" s="13"/>
      <c r="WAJ82" s="13"/>
      <c r="WAK82" s="13"/>
      <c r="WAL82" s="13"/>
      <c r="WAM82" s="13"/>
      <c r="WAN82" s="13"/>
      <c r="WAO82" s="13"/>
      <c r="WAP82" s="13"/>
      <c r="WAQ82" s="13"/>
      <c r="WAR82" s="13"/>
      <c r="WAS82" s="13"/>
      <c r="WAT82" s="13"/>
      <c r="WAU82" s="13"/>
      <c r="WAV82" s="13"/>
      <c r="WAW82" s="13"/>
      <c r="WAX82" s="13"/>
      <c r="WAY82" s="13"/>
      <c r="WAZ82" s="13"/>
      <c r="WBA82" s="13"/>
      <c r="WBB82" s="13"/>
      <c r="WBC82" s="13"/>
      <c r="WBD82" s="13"/>
      <c r="WBE82" s="13"/>
      <c r="WBF82" s="13"/>
      <c r="WBG82" s="13"/>
      <c r="WBH82" s="13"/>
      <c r="WBI82" s="13"/>
      <c r="WBJ82" s="13"/>
      <c r="WBK82" s="13"/>
      <c r="WBL82" s="13"/>
      <c r="WBM82" s="13"/>
      <c r="WBN82" s="13"/>
      <c r="WBO82" s="13"/>
      <c r="WBP82" s="13"/>
      <c r="WBQ82" s="13"/>
      <c r="WBR82" s="13"/>
      <c r="WBS82" s="13"/>
      <c r="WBT82" s="13"/>
      <c r="WBU82" s="13"/>
      <c r="WBV82" s="13"/>
      <c r="WBW82" s="13"/>
      <c r="WBX82" s="13"/>
      <c r="WBY82" s="13"/>
      <c r="WBZ82" s="13"/>
      <c r="WCA82" s="13"/>
      <c r="WCB82" s="13"/>
      <c r="WCC82" s="13"/>
      <c r="WCD82" s="13"/>
      <c r="WCE82" s="13"/>
      <c r="WCF82" s="13"/>
      <c r="WCG82" s="13"/>
      <c r="WCH82" s="13"/>
      <c r="WCI82" s="13"/>
      <c r="WCJ82" s="13"/>
      <c r="WCK82" s="13"/>
      <c r="WCL82" s="13"/>
      <c r="WCM82" s="13"/>
      <c r="WCN82" s="13"/>
      <c r="WCO82" s="13"/>
      <c r="WCP82" s="13"/>
      <c r="WCQ82" s="13"/>
      <c r="WCR82" s="13"/>
      <c r="WCS82" s="13"/>
      <c r="WCT82" s="13"/>
      <c r="WCU82" s="13"/>
      <c r="WCV82" s="13"/>
      <c r="WCW82" s="13"/>
      <c r="WCX82" s="13"/>
      <c r="WCY82" s="13"/>
      <c r="WCZ82" s="13"/>
      <c r="WDA82" s="13"/>
      <c r="WDB82" s="13"/>
      <c r="WDC82" s="13"/>
      <c r="WDD82" s="13"/>
      <c r="WDE82" s="13"/>
      <c r="WDF82" s="13"/>
      <c r="WDG82" s="13"/>
      <c r="WDH82" s="13"/>
      <c r="WDI82" s="13"/>
      <c r="WDJ82" s="13"/>
      <c r="WDK82" s="13"/>
      <c r="WDL82" s="13"/>
      <c r="WDM82" s="13"/>
      <c r="WDN82" s="13"/>
      <c r="WDO82" s="13"/>
      <c r="WDP82" s="13"/>
      <c r="WDQ82" s="13"/>
      <c r="WDR82" s="13"/>
      <c r="WDS82" s="13"/>
      <c r="WDT82" s="13"/>
      <c r="WDU82" s="13"/>
      <c r="WDV82" s="13"/>
      <c r="WDW82" s="13"/>
      <c r="WDX82" s="13"/>
      <c r="WDY82" s="13"/>
      <c r="WDZ82" s="13"/>
      <c r="WEA82" s="13"/>
      <c r="WEB82" s="13"/>
      <c r="WEC82" s="13"/>
      <c r="WED82" s="13"/>
      <c r="WEE82" s="13"/>
      <c r="WEF82" s="13"/>
      <c r="WEG82" s="13"/>
      <c r="WEH82" s="13"/>
      <c r="WEI82" s="13"/>
      <c r="WEJ82" s="13"/>
      <c r="WEK82" s="13"/>
      <c r="WEL82" s="13"/>
      <c r="WEM82" s="13"/>
      <c r="WEN82" s="13"/>
      <c r="WEO82" s="13"/>
      <c r="WEP82" s="13"/>
      <c r="WEQ82" s="13"/>
      <c r="WER82" s="13"/>
      <c r="WES82" s="13"/>
      <c r="WET82" s="13"/>
      <c r="WEU82" s="13"/>
      <c r="WEV82" s="13"/>
      <c r="WEW82" s="13"/>
      <c r="WEX82" s="13"/>
      <c r="WEY82" s="13"/>
      <c r="WEZ82" s="13"/>
      <c r="WFA82" s="13"/>
      <c r="WFB82" s="13"/>
      <c r="WFC82" s="13"/>
      <c r="WFD82" s="13"/>
      <c r="WFE82" s="13"/>
      <c r="WFF82" s="13"/>
      <c r="WFG82" s="13"/>
      <c r="WFH82" s="13"/>
      <c r="WFI82" s="13"/>
      <c r="WFJ82" s="13"/>
      <c r="WFK82" s="13"/>
      <c r="WFL82" s="13"/>
      <c r="WFM82" s="13"/>
      <c r="WFN82" s="13"/>
      <c r="WFO82" s="13"/>
      <c r="WFP82" s="13"/>
      <c r="WFQ82" s="13"/>
      <c r="WFR82" s="13"/>
      <c r="WFS82" s="13"/>
      <c r="WFT82" s="13"/>
      <c r="WFU82" s="13"/>
      <c r="WFV82" s="13"/>
      <c r="WFW82" s="13"/>
      <c r="WFX82" s="13"/>
      <c r="WFY82" s="13"/>
      <c r="WFZ82" s="13"/>
      <c r="WGA82" s="13"/>
      <c r="WGB82" s="13"/>
      <c r="WGC82" s="13"/>
      <c r="WGD82" s="13"/>
      <c r="WGE82" s="13"/>
      <c r="WGF82" s="13"/>
      <c r="WGG82" s="13"/>
      <c r="WGH82" s="13"/>
      <c r="WGI82" s="13"/>
      <c r="WGJ82" s="13"/>
      <c r="WGK82" s="13"/>
      <c r="WGL82" s="13"/>
      <c r="WGM82" s="13"/>
      <c r="WGN82" s="13"/>
      <c r="WGO82" s="13"/>
      <c r="WGP82" s="13"/>
      <c r="WGQ82" s="13"/>
      <c r="WGR82" s="13"/>
      <c r="WGS82" s="13"/>
      <c r="WGT82" s="13"/>
      <c r="WGU82" s="13"/>
      <c r="WGV82" s="13"/>
      <c r="WGW82" s="13"/>
      <c r="WGX82" s="13"/>
      <c r="WGY82" s="13"/>
      <c r="WGZ82" s="13"/>
      <c r="WHA82" s="13"/>
      <c r="WHB82" s="13"/>
      <c r="WHC82" s="13"/>
      <c r="WHD82" s="13"/>
      <c r="WHE82" s="13"/>
      <c r="WHF82" s="13"/>
      <c r="WHG82" s="13"/>
      <c r="WHH82" s="13"/>
      <c r="WHI82" s="13"/>
      <c r="WHJ82" s="13"/>
      <c r="WHK82" s="13"/>
      <c r="WHL82" s="13"/>
      <c r="WHM82" s="13"/>
      <c r="WHN82" s="13"/>
      <c r="WHO82" s="13"/>
      <c r="WHP82" s="13"/>
      <c r="WHQ82" s="13"/>
      <c r="WHR82" s="13"/>
      <c r="WHS82" s="13"/>
      <c r="WHT82" s="13"/>
      <c r="WHU82" s="13"/>
      <c r="WHV82" s="13"/>
      <c r="WHW82" s="13"/>
      <c r="WHX82" s="13"/>
      <c r="WHY82" s="13"/>
      <c r="WHZ82" s="13"/>
      <c r="WIA82" s="13"/>
      <c r="WIB82" s="13"/>
      <c r="WIC82" s="13"/>
      <c r="WID82" s="13"/>
      <c r="WIE82" s="13"/>
      <c r="WIF82" s="13"/>
      <c r="WIG82" s="13"/>
      <c r="WIH82" s="13"/>
      <c r="WII82" s="13"/>
      <c r="WIJ82" s="13"/>
      <c r="WIK82" s="13"/>
      <c r="WIL82" s="13"/>
      <c r="WIM82" s="13"/>
      <c r="WIN82" s="13"/>
      <c r="WIO82" s="13"/>
      <c r="WIP82" s="13"/>
      <c r="WIQ82" s="13"/>
      <c r="WIR82" s="13"/>
      <c r="WIS82" s="13"/>
      <c r="WIT82" s="13"/>
      <c r="WIU82" s="13"/>
      <c r="WIV82" s="13"/>
      <c r="WIW82" s="13"/>
      <c r="WIX82" s="13"/>
      <c r="WIY82" s="13"/>
      <c r="WIZ82" s="13"/>
      <c r="WJA82" s="13"/>
      <c r="WJB82" s="13"/>
      <c r="WJC82" s="13"/>
      <c r="WJD82" s="13"/>
      <c r="WJE82" s="13"/>
      <c r="WJF82" s="13"/>
      <c r="WJG82" s="13"/>
      <c r="WJH82" s="13"/>
      <c r="WJI82" s="13"/>
      <c r="WJJ82" s="13"/>
      <c r="WJK82" s="13"/>
      <c r="WJL82" s="13"/>
      <c r="WJM82" s="13"/>
      <c r="WJN82" s="13"/>
      <c r="WJO82" s="13"/>
      <c r="WJP82" s="13"/>
      <c r="WJQ82" s="13"/>
      <c r="WJR82" s="13"/>
      <c r="WJS82" s="13"/>
      <c r="WJT82" s="13"/>
      <c r="WJU82" s="13"/>
      <c r="WJV82" s="13"/>
      <c r="WJW82" s="13"/>
      <c r="WJX82" s="13"/>
      <c r="WJY82" s="13"/>
      <c r="WJZ82" s="13"/>
      <c r="WKA82" s="13"/>
      <c r="WKB82" s="13"/>
      <c r="WKC82" s="13"/>
      <c r="WKD82" s="13"/>
      <c r="WKE82" s="13"/>
      <c r="WKF82" s="13"/>
      <c r="WKG82" s="13"/>
      <c r="WKH82" s="13"/>
      <c r="WKI82" s="13"/>
      <c r="WKJ82" s="13"/>
      <c r="WKK82" s="13"/>
      <c r="WKL82" s="13"/>
      <c r="WKM82" s="13"/>
      <c r="WKN82" s="13"/>
      <c r="WKO82" s="13"/>
      <c r="WKP82" s="13"/>
      <c r="WKQ82" s="13"/>
      <c r="WKR82" s="13"/>
      <c r="WKS82" s="13"/>
      <c r="WKT82" s="13"/>
      <c r="WKU82" s="13"/>
      <c r="WKV82" s="13"/>
      <c r="WKW82" s="13"/>
      <c r="WKX82" s="13"/>
      <c r="WKY82" s="13"/>
      <c r="WKZ82" s="13"/>
      <c r="WLA82" s="13"/>
      <c r="WLB82" s="13"/>
      <c r="WLC82" s="13"/>
      <c r="WLD82" s="13"/>
      <c r="WLE82" s="13"/>
      <c r="WLF82" s="13"/>
      <c r="WLG82" s="13"/>
      <c r="WLH82" s="13"/>
      <c r="WLI82" s="13"/>
      <c r="WLJ82" s="13"/>
      <c r="WLK82" s="13"/>
      <c r="WLL82" s="13"/>
      <c r="WLM82" s="13"/>
      <c r="WLN82" s="13"/>
      <c r="WLO82" s="13"/>
      <c r="WLP82" s="13"/>
      <c r="WLQ82" s="13"/>
      <c r="WLR82" s="13"/>
      <c r="WLS82" s="13"/>
      <c r="WLT82" s="13"/>
      <c r="WLU82" s="13"/>
      <c r="WLV82" s="13"/>
      <c r="WLW82" s="13"/>
      <c r="WLX82" s="13"/>
      <c r="WLY82" s="13"/>
      <c r="WLZ82" s="13"/>
      <c r="WMA82" s="13"/>
      <c r="WMB82" s="13"/>
      <c r="WMC82" s="13"/>
      <c r="WMD82" s="13"/>
      <c r="WME82" s="13"/>
      <c r="WMF82" s="13"/>
      <c r="WMG82" s="13"/>
      <c r="WMH82" s="13"/>
      <c r="WMI82" s="13"/>
      <c r="WMJ82" s="13"/>
      <c r="WMK82" s="13"/>
      <c r="WML82" s="13"/>
      <c r="WMM82" s="13"/>
      <c r="WMN82" s="13"/>
      <c r="WMO82" s="13"/>
      <c r="WMP82" s="13"/>
      <c r="WMQ82" s="13"/>
      <c r="WMR82" s="13"/>
      <c r="WMS82" s="13"/>
      <c r="WMT82" s="13"/>
      <c r="WMU82" s="13"/>
      <c r="WMV82" s="13"/>
      <c r="WMW82" s="13"/>
      <c r="WMX82" s="13"/>
      <c r="WMY82" s="13"/>
      <c r="WMZ82" s="13"/>
      <c r="WNA82" s="13"/>
      <c r="WNB82" s="13"/>
      <c r="WNC82" s="13"/>
      <c r="WND82" s="13"/>
      <c r="WNE82" s="13"/>
      <c r="WNF82" s="13"/>
      <c r="WNG82" s="13"/>
      <c r="WNH82" s="13"/>
      <c r="WNI82" s="13"/>
      <c r="WNJ82" s="13"/>
      <c r="WNK82" s="13"/>
      <c r="WNL82" s="13"/>
      <c r="WNM82" s="13"/>
      <c r="WNN82" s="13"/>
      <c r="WNO82" s="13"/>
      <c r="WNP82" s="13"/>
      <c r="WNQ82" s="13"/>
      <c r="WNR82" s="13"/>
      <c r="WNS82" s="13"/>
      <c r="WNT82" s="13"/>
      <c r="WNU82" s="13"/>
      <c r="WNV82" s="13"/>
      <c r="WNW82" s="13"/>
      <c r="WNX82" s="13"/>
      <c r="WNY82" s="13"/>
      <c r="WNZ82" s="13"/>
      <c r="WOA82" s="13"/>
      <c r="WOB82" s="13"/>
      <c r="WOC82" s="13"/>
      <c r="WOD82" s="13"/>
      <c r="WOE82" s="13"/>
      <c r="WOF82" s="13"/>
      <c r="WOG82" s="13"/>
      <c r="WOH82" s="13"/>
      <c r="WOI82" s="13"/>
      <c r="WOJ82" s="13"/>
      <c r="WOK82" s="13"/>
      <c r="WOL82" s="13"/>
      <c r="WOM82" s="13"/>
      <c r="WON82" s="13"/>
      <c r="WOO82" s="13"/>
      <c r="WOP82" s="13"/>
      <c r="WOQ82" s="13"/>
      <c r="WOR82" s="13"/>
      <c r="WOS82" s="13"/>
      <c r="WOT82" s="13"/>
      <c r="WOU82" s="13"/>
      <c r="WOV82" s="13"/>
      <c r="WOW82" s="13"/>
      <c r="WOX82" s="13"/>
      <c r="WOY82" s="13"/>
      <c r="WOZ82" s="13"/>
      <c r="WPA82" s="13"/>
      <c r="WPB82" s="13"/>
      <c r="WPC82" s="13"/>
      <c r="WPD82" s="13"/>
      <c r="WPE82" s="13"/>
      <c r="WPF82" s="13"/>
      <c r="WPG82" s="13"/>
      <c r="WPH82" s="13"/>
      <c r="WPI82" s="13"/>
      <c r="WPJ82" s="13"/>
      <c r="WPK82" s="13"/>
      <c r="WPL82" s="13"/>
      <c r="WPM82" s="13"/>
      <c r="WPN82" s="13"/>
      <c r="WPO82" s="13"/>
      <c r="WPP82" s="13"/>
      <c r="WPQ82" s="13"/>
      <c r="WPR82" s="13"/>
      <c r="WPS82" s="13"/>
      <c r="WPT82" s="13"/>
      <c r="WPU82" s="13"/>
      <c r="WPV82" s="13"/>
      <c r="WPW82" s="13"/>
      <c r="WPX82" s="13"/>
      <c r="WPY82" s="13"/>
      <c r="WPZ82" s="13"/>
      <c r="WQA82" s="13"/>
      <c r="WQB82" s="13"/>
      <c r="WQC82" s="13"/>
      <c r="WQD82" s="13"/>
      <c r="WQE82" s="13"/>
      <c r="WQF82" s="13"/>
      <c r="WQG82" s="13"/>
      <c r="WQH82" s="13"/>
      <c r="WQI82" s="13"/>
      <c r="WQJ82" s="13"/>
      <c r="WQK82" s="13"/>
      <c r="WQL82" s="13"/>
      <c r="WQM82" s="13"/>
      <c r="WQN82" s="13"/>
      <c r="WQO82" s="13"/>
      <c r="WQP82" s="13"/>
      <c r="WQQ82" s="13"/>
      <c r="WQR82" s="13"/>
      <c r="WQS82" s="13"/>
      <c r="WQT82" s="13"/>
      <c r="WQU82" s="13"/>
      <c r="WQV82" s="13"/>
      <c r="WQW82" s="13"/>
      <c r="WQX82" s="13"/>
      <c r="WQY82" s="13"/>
      <c r="WQZ82" s="13"/>
      <c r="WRA82" s="13"/>
      <c r="WRB82" s="13"/>
      <c r="WRC82" s="13"/>
      <c r="WRD82" s="13"/>
      <c r="WRE82" s="13"/>
      <c r="WRF82" s="13"/>
      <c r="WRG82" s="13"/>
      <c r="WRH82" s="13"/>
      <c r="WRI82" s="13"/>
      <c r="WRJ82" s="13"/>
      <c r="WRK82" s="13"/>
      <c r="WRL82" s="13"/>
      <c r="WRM82" s="13"/>
      <c r="WRN82" s="13"/>
      <c r="WRO82" s="13"/>
      <c r="WRP82" s="13"/>
      <c r="WRQ82" s="13"/>
      <c r="WRR82" s="13"/>
      <c r="WRS82" s="13"/>
      <c r="WRT82" s="13"/>
      <c r="WRU82" s="13"/>
      <c r="WRV82" s="13"/>
      <c r="WRW82" s="13"/>
      <c r="WRX82" s="13"/>
      <c r="WRY82" s="13"/>
      <c r="WRZ82" s="13"/>
      <c r="WSA82" s="13"/>
      <c r="WSB82" s="13"/>
      <c r="WSC82" s="13"/>
      <c r="WSD82" s="13"/>
      <c r="WSE82" s="13"/>
      <c r="WSF82" s="13"/>
      <c r="WSG82" s="13"/>
      <c r="WSH82" s="13"/>
      <c r="WSI82" s="13"/>
      <c r="WSJ82" s="13"/>
      <c r="WSK82" s="13"/>
      <c r="WSL82" s="13"/>
      <c r="WSM82" s="13"/>
      <c r="WSN82" s="13"/>
      <c r="WSO82" s="13"/>
      <c r="WSP82" s="13"/>
      <c r="WSQ82" s="13"/>
      <c r="WSR82" s="13"/>
      <c r="WSS82" s="13"/>
      <c r="WST82" s="13"/>
      <c r="WSU82" s="13"/>
      <c r="WSV82" s="13"/>
      <c r="WSW82" s="13"/>
      <c r="WSX82" s="13"/>
      <c r="WSY82" s="13"/>
      <c r="WSZ82" s="13"/>
      <c r="WTA82" s="13"/>
      <c r="WTB82" s="13"/>
      <c r="WTC82" s="13"/>
      <c r="WTD82" s="13"/>
      <c r="WTE82" s="13"/>
      <c r="WTF82" s="13"/>
      <c r="WTG82" s="13"/>
      <c r="WTH82" s="13"/>
      <c r="WTI82" s="13"/>
      <c r="WTJ82" s="13"/>
      <c r="WTK82" s="13"/>
      <c r="WTL82" s="13"/>
      <c r="WTM82" s="13"/>
      <c r="WTN82" s="13"/>
      <c r="WTO82" s="13"/>
      <c r="WTP82" s="13"/>
      <c r="WTQ82" s="13"/>
      <c r="WTR82" s="13"/>
      <c r="WTS82" s="13"/>
      <c r="WTT82" s="13"/>
      <c r="WTU82" s="13"/>
      <c r="WTV82" s="13"/>
      <c r="WTW82" s="13"/>
      <c r="WTX82" s="13"/>
      <c r="WTY82" s="13"/>
      <c r="WTZ82" s="13"/>
      <c r="WUA82" s="13"/>
      <c r="WUB82" s="13"/>
      <c r="WUC82" s="13"/>
      <c r="WUD82" s="13"/>
      <c r="WUE82" s="13"/>
      <c r="WUF82" s="13"/>
      <c r="WUG82" s="13"/>
      <c r="WUH82" s="13"/>
      <c r="WUI82" s="13"/>
      <c r="WUJ82" s="13"/>
      <c r="WUK82" s="13"/>
      <c r="WUL82" s="13"/>
      <c r="WUM82" s="13"/>
      <c r="WUN82" s="13"/>
      <c r="WUO82" s="13"/>
      <c r="WUP82" s="13"/>
      <c r="WUQ82" s="13"/>
      <c r="WUR82" s="13"/>
      <c r="WUS82" s="13"/>
      <c r="WUT82" s="13"/>
      <c r="WUU82" s="13"/>
      <c r="WUV82" s="13"/>
      <c r="WUW82" s="13"/>
      <c r="WUX82" s="13"/>
      <c r="WUY82" s="13"/>
      <c r="WUZ82" s="13"/>
      <c r="WVA82" s="13"/>
      <c r="WVB82" s="13"/>
      <c r="WVC82" s="13"/>
      <c r="WVD82" s="13"/>
      <c r="WVE82" s="13"/>
      <c r="WVF82" s="13"/>
      <c r="WVG82" s="13"/>
      <c r="WVH82" s="13"/>
      <c r="WVI82" s="13"/>
      <c r="WVJ82" s="13"/>
      <c r="WVK82" s="13"/>
      <c r="WVL82" s="13"/>
      <c r="WVM82" s="13"/>
      <c r="WVN82" s="13"/>
      <c r="WVO82" s="13"/>
      <c r="WVP82" s="13"/>
      <c r="WVQ82" s="13"/>
      <c r="WVR82" s="13"/>
      <c r="WVS82" s="13"/>
      <c r="WVT82" s="13"/>
      <c r="WVU82" s="13"/>
      <c r="WVV82" s="13"/>
      <c r="WVW82" s="13"/>
      <c r="WVX82" s="13"/>
      <c r="WVY82" s="13"/>
      <c r="WVZ82" s="13"/>
      <c r="WWA82" s="13"/>
      <c r="WWB82" s="13"/>
      <c r="WWC82" s="13"/>
      <c r="WWD82" s="13"/>
      <c r="WWE82" s="13"/>
      <c r="WWF82" s="13"/>
      <c r="WWG82" s="13"/>
      <c r="WWH82" s="13"/>
      <c r="WWI82" s="13"/>
      <c r="WWJ82" s="13"/>
      <c r="WWK82" s="13"/>
      <c r="WWL82" s="13"/>
      <c r="WWM82" s="13"/>
      <c r="WWN82" s="13"/>
      <c r="WWO82" s="13"/>
      <c r="WWP82" s="13"/>
      <c r="WWQ82" s="13"/>
      <c r="WWR82" s="13"/>
      <c r="WWS82" s="13"/>
      <c r="WWT82" s="13"/>
      <c r="WWU82" s="13"/>
      <c r="WWV82" s="13"/>
      <c r="WWW82" s="13"/>
      <c r="WWX82" s="13"/>
      <c r="WWY82" s="13"/>
      <c r="WWZ82" s="13"/>
      <c r="WXA82" s="13"/>
      <c r="WXB82" s="13"/>
      <c r="WXC82" s="13"/>
      <c r="WXD82" s="13"/>
      <c r="WXE82" s="13"/>
      <c r="WXF82" s="13"/>
      <c r="WXG82" s="13"/>
      <c r="WXH82" s="13"/>
      <c r="WXI82" s="13"/>
      <c r="WXJ82" s="13"/>
      <c r="WXK82" s="13"/>
      <c r="WXL82" s="13"/>
      <c r="WXM82" s="13"/>
      <c r="WXN82" s="13"/>
      <c r="WXO82" s="13"/>
      <c r="WXP82" s="13"/>
      <c r="WXQ82" s="13"/>
      <c r="WXR82" s="13"/>
      <c r="WXS82" s="13"/>
      <c r="WXT82" s="13"/>
      <c r="WXU82" s="13"/>
      <c r="WXV82" s="13"/>
      <c r="WXW82" s="13"/>
      <c r="WXX82" s="13"/>
      <c r="WXY82" s="13"/>
      <c r="WXZ82" s="13"/>
      <c r="WYA82" s="13"/>
      <c r="WYB82" s="13"/>
      <c r="WYC82" s="13"/>
      <c r="WYD82" s="13"/>
      <c r="WYE82" s="13"/>
      <c r="WYF82" s="13"/>
      <c r="WYG82" s="13"/>
      <c r="WYH82" s="13"/>
      <c r="WYI82" s="13"/>
      <c r="WYJ82" s="13"/>
      <c r="WYK82" s="13"/>
      <c r="WYL82" s="13"/>
      <c r="WYM82" s="13"/>
      <c r="WYN82" s="13"/>
      <c r="WYO82" s="13"/>
      <c r="WYP82" s="13"/>
      <c r="WYQ82" s="13"/>
      <c r="WYR82" s="13"/>
      <c r="WYS82" s="13"/>
      <c r="WYT82" s="13"/>
      <c r="WYU82" s="13"/>
      <c r="WYV82" s="13"/>
      <c r="WYW82" s="13"/>
      <c r="WYX82" s="13"/>
      <c r="WYY82" s="13"/>
      <c r="WYZ82" s="13"/>
      <c r="WZA82" s="13"/>
      <c r="WZB82" s="13"/>
      <c r="WZC82" s="13"/>
      <c r="WZD82" s="13"/>
      <c r="WZE82" s="13"/>
      <c r="WZF82" s="13"/>
      <c r="WZG82" s="13"/>
      <c r="WZH82" s="13"/>
      <c r="WZI82" s="13"/>
      <c r="WZJ82" s="13"/>
      <c r="WZK82" s="13"/>
      <c r="WZL82" s="13"/>
      <c r="WZM82" s="13"/>
      <c r="WZN82" s="13"/>
      <c r="WZO82" s="13"/>
      <c r="WZP82" s="13"/>
      <c r="WZQ82" s="13"/>
      <c r="WZR82" s="13"/>
      <c r="WZS82" s="13"/>
      <c r="WZT82" s="13"/>
      <c r="WZU82" s="13"/>
      <c r="WZV82" s="13"/>
      <c r="WZW82" s="13"/>
      <c r="WZX82" s="13"/>
      <c r="WZY82" s="13"/>
      <c r="WZZ82" s="13"/>
      <c r="XAA82" s="13"/>
      <c r="XAB82" s="13"/>
      <c r="XAC82" s="13"/>
      <c r="XAD82" s="13"/>
      <c r="XAE82" s="13"/>
      <c r="XAF82" s="13"/>
      <c r="XAG82" s="13"/>
      <c r="XAH82" s="13"/>
      <c r="XAI82" s="13"/>
      <c r="XAJ82" s="13"/>
      <c r="XAK82" s="13"/>
      <c r="XAL82" s="13"/>
      <c r="XAM82" s="13"/>
      <c r="XAN82" s="13"/>
      <c r="XAO82" s="13"/>
      <c r="XAP82" s="13"/>
      <c r="XAQ82" s="13"/>
      <c r="XAR82" s="13"/>
      <c r="XAS82" s="13"/>
      <c r="XAT82" s="13"/>
      <c r="XAU82" s="13"/>
      <c r="XAV82" s="13"/>
      <c r="XAW82" s="13"/>
      <c r="XAX82" s="13"/>
      <c r="XAY82" s="13"/>
      <c r="XAZ82" s="13"/>
      <c r="XBA82" s="13"/>
      <c r="XBB82" s="13"/>
      <c r="XBC82" s="13"/>
      <c r="XBD82" s="13"/>
      <c r="XBE82" s="13"/>
      <c r="XBF82" s="13"/>
      <c r="XBG82" s="13"/>
      <c r="XBH82" s="13"/>
      <c r="XBI82" s="13"/>
      <c r="XBJ82" s="13"/>
      <c r="XBK82" s="13"/>
      <c r="XBL82" s="13"/>
      <c r="XBM82" s="13"/>
      <c r="XBN82" s="13"/>
      <c r="XBO82" s="13"/>
      <c r="XBP82" s="13"/>
      <c r="XBQ82" s="13"/>
      <c r="XBR82" s="13"/>
      <c r="XBS82" s="13"/>
      <c r="XBT82" s="13"/>
      <c r="XBU82" s="13"/>
      <c r="XBV82" s="13"/>
      <c r="XBW82" s="13"/>
      <c r="XBX82" s="13"/>
      <c r="XBY82" s="13"/>
      <c r="XBZ82" s="13"/>
      <c r="XCA82" s="13"/>
      <c r="XCB82" s="13"/>
      <c r="XCC82" s="13"/>
      <c r="XCD82" s="13"/>
      <c r="XCE82" s="13"/>
      <c r="XCF82" s="13"/>
      <c r="XCG82" s="13"/>
      <c r="XCH82" s="13"/>
      <c r="XCI82" s="13"/>
      <c r="XCJ82" s="13"/>
      <c r="XCK82" s="13"/>
      <c r="XCL82" s="13"/>
      <c r="XCM82" s="13"/>
      <c r="XCN82" s="13"/>
      <c r="XCO82" s="13"/>
      <c r="XCP82" s="13"/>
      <c r="XCQ82" s="13"/>
      <c r="XCR82" s="13"/>
      <c r="XCS82" s="13"/>
      <c r="XCT82" s="13"/>
      <c r="XCU82" s="13"/>
      <c r="XCV82" s="13"/>
      <c r="XCW82" s="13"/>
      <c r="XCX82" s="13"/>
      <c r="XCY82" s="13"/>
      <c r="XCZ82" s="13"/>
      <c r="XDA82" s="13"/>
      <c r="XDB82" s="13"/>
      <c r="XDC82" s="13"/>
      <c r="XDD82" s="13"/>
      <c r="XDE82" s="13"/>
      <c r="XDF82" s="13"/>
      <c r="XDG82" s="13"/>
      <c r="XDH82" s="13"/>
      <c r="XDI82" s="13"/>
      <c r="XDJ82" s="13"/>
      <c r="XDK82" s="13"/>
      <c r="XDL82" s="13"/>
      <c r="XDM82" s="13"/>
      <c r="XDN82" s="13"/>
      <c r="XDO82" s="13"/>
      <c r="XDP82" s="13"/>
      <c r="XDQ82" s="13"/>
      <c r="XDR82" s="13"/>
      <c r="XDS82" s="13"/>
      <c r="XDT82" s="13"/>
      <c r="XDU82" s="13"/>
      <c r="XDV82" s="13"/>
      <c r="XDW82" s="13"/>
      <c r="XDX82" s="13"/>
      <c r="XDY82" s="13"/>
      <c r="XDZ82" s="13"/>
      <c r="XEA82" s="13"/>
      <c r="XEB82" s="13"/>
      <c r="XEC82" s="13"/>
      <c r="XED82" s="13"/>
      <c r="XEE82" s="13"/>
      <c r="XEF82" s="13"/>
      <c r="XEG82" s="13"/>
      <c r="XEH82" s="13"/>
      <c r="XEI82" s="13"/>
      <c r="XEJ82" s="13"/>
      <c r="XEK82" s="13"/>
      <c r="XEL82" s="13"/>
      <c r="XEM82" s="13"/>
      <c r="XEN82" s="13"/>
      <c r="XEO82" s="13"/>
      <c r="XEP82" s="13"/>
      <c r="XEQ82" s="13"/>
      <c r="XER82" s="13"/>
      <c r="XES82" s="13"/>
      <c r="XET82" s="13"/>
      <c r="XEU82" s="13"/>
      <c r="XEV82" s="13"/>
      <c r="XEW82" s="13"/>
      <c r="XEX82" s="13"/>
      <c r="XEY82" s="13"/>
      <c r="XEZ82" s="13"/>
      <c r="XFA82" s="13"/>
      <c r="XFB82" s="13"/>
      <c r="XFC82" s="13"/>
      <c r="XFD82" s="13"/>
    </row>
    <row r="83" spans="1:16384" x14ac:dyDescent="0.2">
      <c r="A83" t="s">
        <v>58</v>
      </c>
      <c r="B83" s="4">
        <v>16.84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/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/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/>
      <c r="DRF83" s="13"/>
      <c r="DRG83" s="13"/>
      <c r="DRH83" s="13"/>
      <c r="DRI83" s="13"/>
      <c r="DRJ83" s="13"/>
      <c r="DRK83" s="13"/>
      <c r="DRL83" s="13"/>
      <c r="DRM83" s="13"/>
      <c r="DRN83" s="13"/>
      <c r="DRO83" s="13"/>
      <c r="DRP83" s="13"/>
      <c r="DRQ83" s="13"/>
      <c r="DRR83" s="13"/>
      <c r="DRS83" s="13"/>
      <c r="DRT83" s="13"/>
      <c r="DRU83" s="13"/>
      <c r="DRV83" s="13"/>
      <c r="DRW83" s="13"/>
      <c r="DRX83" s="13"/>
      <c r="DRY83" s="13"/>
      <c r="DRZ83" s="13"/>
      <c r="DSA83" s="13"/>
      <c r="DSB83" s="13"/>
      <c r="DSC83" s="13"/>
      <c r="DSD83" s="13"/>
      <c r="DSE83" s="13"/>
      <c r="DSF83" s="13"/>
      <c r="DSG83" s="13"/>
      <c r="DSH83" s="13"/>
      <c r="DSI83" s="13"/>
      <c r="DSJ83" s="13"/>
      <c r="DSK83" s="13"/>
      <c r="DSL83" s="13"/>
      <c r="DSM83" s="13"/>
      <c r="DSN83" s="13"/>
      <c r="DSO83" s="13"/>
      <c r="DSP83" s="13"/>
      <c r="DSQ83" s="13"/>
      <c r="DSR83" s="13"/>
      <c r="DSS83" s="13"/>
      <c r="DST83" s="13"/>
      <c r="DSU83" s="13"/>
      <c r="DSV83" s="13"/>
      <c r="DSW83" s="13"/>
      <c r="DSX83" s="13"/>
      <c r="DSY83" s="13"/>
      <c r="DSZ83" s="13"/>
      <c r="DTA83" s="13"/>
      <c r="DTB83" s="13"/>
      <c r="DTC83" s="13"/>
      <c r="DTD83" s="13"/>
      <c r="DTE83" s="13"/>
      <c r="DTF83" s="13"/>
      <c r="DTG83" s="13"/>
      <c r="DTH83" s="13"/>
      <c r="DTI83" s="13"/>
      <c r="DTJ83" s="13"/>
      <c r="DTK83" s="13"/>
      <c r="DTL83" s="13"/>
      <c r="DTM83" s="13"/>
      <c r="DTN83" s="13"/>
      <c r="DTO83" s="13"/>
      <c r="DTP83" s="13"/>
      <c r="DTQ83" s="13"/>
      <c r="DTR83" s="13"/>
      <c r="DTS83" s="13"/>
      <c r="DTT83" s="13"/>
      <c r="DTU83" s="13"/>
      <c r="DTV83" s="13"/>
      <c r="DTW83" s="13"/>
      <c r="DTX83" s="13"/>
      <c r="DTY83" s="13"/>
      <c r="DTZ83" s="13"/>
      <c r="DUA83" s="13"/>
      <c r="DUB83" s="13"/>
      <c r="DUC83" s="13"/>
      <c r="DUD83" s="13"/>
      <c r="DUE83" s="13"/>
      <c r="DUF83" s="13"/>
      <c r="DUG83" s="13"/>
      <c r="DUH83" s="13"/>
      <c r="DUI83" s="13"/>
      <c r="DUJ83" s="13"/>
      <c r="DUK83" s="13"/>
      <c r="DUL83" s="13"/>
      <c r="DUM83" s="13"/>
      <c r="DUN83" s="13"/>
      <c r="DUO83" s="13"/>
      <c r="DUP83" s="13"/>
      <c r="DUQ83" s="13"/>
      <c r="DUR83" s="13"/>
      <c r="DUS83" s="13"/>
      <c r="DUT83" s="13"/>
      <c r="DUU83" s="13"/>
      <c r="DUV83" s="13"/>
      <c r="DUW83" s="13"/>
      <c r="DUX83" s="13"/>
      <c r="DUY83" s="13"/>
      <c r="DUZ83" s="13"/>
      <c r="DVA83" s="13"/>
      <c r="DVB83" s="13"/>
      <c r="DVC83" s="13"/>
      <c r="DVD83" s="13"/>
      <c r="DVE83" s="13"/>
      <c r="DVF83" s="13"/>
      <c r="DVG83" s="13"/>
      <c r="DVH83" s="13"/>
      <c r="DVI83" s="13"/>
      <c r="DVJ83" s="13"/>
      <c r="DVK83" s="13"/>
      <c r="DVL83" s="13"/>
      <c r="DVM83" s="13"/>
      <c r="DVN83" s="13"/>
      <c r="DVO83" s="13"/>
      <c r="DVP83" s="13"/>
      <c r="DVQ83" s="13"/>
      <c r="DVR83" s="13"/>
      <c r="DVS83" s="13"/>
      <c r="DVT83" s="13"/>
      <c r="DVU83" s="13"/>
      <c r="DVV83" s="13"/>
      <c r="DVW83" s="13"/>
      <c r="DVX83" s="13"/>
      <c r="DVY83" s="13"/>
      <c r="DVZ83" s="13"/>
      <c r="DWA83" s="13"/>
      <c r="DWB83" s="13"/>
      <c r="DWC83" s="13"/>
      <c r="DWD83" s="13"/>
      <c r="DWE83" s="13"/>
      <c r="DWF83" s="13"/>
      <c r="DWG83" s="13"/>
      <c r="DWH83" s="13"/>
      <c r="DWI83" s="13"/>
      <c r="DWJ83" s="13"/>
      <c r="DWK83" s="13"/>
      <c r="DWL83" s="13"/>
      <c r="DWM83" s="13"/>
      <c r="DWN83" s="13"/>
      <c r="DWO83" s="13"/>
      <c r="DWP83" s="13"/>
      <c r="DWQ83" s="13"/>
      <c r="DWR83" s="13"/>
      <c r="DWS83" s="13"/>
      <c r="DWT83" s="13"/>
      <c r="DWU83" s="13"/>
      <c r="DWV83" s="13"/>
      <c r="DWW83" s="13"/>
      <c r="DWX83" s="13"/>
      <c r="DWY83" s="13"/>
      <c r="DWZ83" s="13"/>
      <c r="DXA83" s="13"/>
      <c r="DXB83" s="13"/>
      <c r="DXC83" s="13"/>
      <c r="DXD83" s="13"/>
      <c r="DXE83" s="13"/>
      <c r="DXF83" s="13"/>
      <c r="DXG83" s="13"/>
      <c r="DXH83" s="13"/>
      <c r="DXI83" s="13"/>
      <c r="DXJ83" s="13"/>
      <c r="DXK83" s="13"/>
      <c r="DXL83" s="13"/>
      <c r="DXM83" s="13"/>
      <c r="DXN83" s="13"/>
      <c r="DXO83" s="13"/>
      <c r="DXP83" s="13"/>
      <c r="DXQ83" s="13"/>
      <c r="DXR83" s="13"/>
      <c r="DXS83" s="13"/>
      <c r="DXT83" s="13"/>
      <c r="DXU83" s="13"/>
      <c r="DXV83" s="13"/>
      <c r="DXW83" s="13"/>
      <c r="DXX83" s="13"/>
      <c r="DXY83" s="13"/>
      <c r="DXZ83" s="13"/>
      <c r="DYA83" s="13"/>
      <c r="DYB83" s="13"/>
      <c r="DYC83" s="13"/>
      <c r="DYD83" s="13"/>
      <c r="DYE83" s="13"/>
      <c r="DYF83" s="13"/>
      <c r="DYG83" s="13"/>
      <c r="DYH83" s="13"/>
      <c r="DYI83" s="13"/>
      <c r="DYJ83" s="13"/>
      <c r="DYK83" s="13"/>
      <c r="DYL83" s="13"/>
      <c r="DYM83" s="13"/>
      <c r="DYN83" s="13"/>
      <c r="DYO83" s="13"/>
      <c r="DYP83" s="13"/>
      <c r="DYQ83" s="13"/>
      <c r="DYR83" s="13"/>
      <c r="DYS83" s="13"/>
      <c r="DYT83" s="13"/>
      <c r="DYU83" s="13"/>
      <c r="DYV83" s="13"/>
      <c r="DYW83" s="13"/>
      <c r="DYX83" s="13"/>
      <c r="DYY83" s="13"/>
      <c r="DYZ83" s="13"/>
      <c r="DZA83" s="13"/>
      <c r="DZB83" s="13"/>
      <c r="DZC83" s="13"/>
      <c r="DZD83" s="13"/>
      <c r="DZE83" s="13"/>
      <c r="DZF83" s="13"/>
      <c r="DZG83" s="13"/>
      <c r="DZH83" s="13"/>
      <c r="DZI83" s="13"/>
      <c r="DZJ83" s="13"/>
      <c r="DZK83" s="13"/>
      <c r="DZL83" s="13"/>
      <c r="DZM83" s="13"/>
      <c r="DZN83" s="13"/>
      <c r="DZO83" s="13"/>
      <c r="DZP83" s="13"/>
      <c r="DZQ83" s="13"/>
      <c r="DZR83" s="13"/>
      <c r="DZS83" s="13"/>
      <c r="DZT83" s="13"/>
      <c r="DZU83" s="13"/>
      <c r="DZV83" s="13"/>
      <c r="DZW83" s="13"/>
      <c r="DZX83" s="13"/>
      <c r="DZY83" s="13"/>
      <c r="DZZ83" s="13"/>
      <c r="EAA83" s="13"/>
      <c r="EAB83" s="13"/>
      <c r="EAC83" s="13"/>
      <c r="EAD83" s="13"/>
      <c r="EAE83" s="13"/>
      <c r="EAF83" s="13"/>
      <c r="EAG83" s="13"/>
      <c r="EAH83" s="13"/>
      <c r="EAI83" s="13"/>
      <c r="EAJ83" s="13"/>
      <c r="EAK83" s="13"/>
      <c r="EAL83" s="13"/>
      <c r="EAM83" s="13"/>
      <c r="EAN83" s="13"/>
      <c r="EAO83" s="13"/>
      <c r="EAP83" s="13"/>
      <c r="EAQ83" s="13"/>
      <c r="EAR83" s="13"/>
      <c r="EAS83" s="13"/>
      <c r="EAT83" s="13"/>
      <c r="EAU83" s="13"/>
      <c r="EAV83" s="13"/>
      <c r="EAW83" s="13"/>
      <c r="EAX83" s="13"/>
      <c r="EAY83" s="13"/>
      <c r="EAZ83" s="13"/>
      <c r="EBA83" s="13"/>
      <c r="EBB83" s="13"/>
      <c r="EBC83" s="13"/>
      <c r="EBD83" s="13"/>
      <c r="EBE83" s="13"/>
      <c r="EBF83" s="13"/>
      <c r="EBG83" s="13"/>
      <c r="EBH83" s="13"/>
      <c r="EBI83" s="13"/>
      <c r="EBJ83" s="13"/>
      <c r="EBK83" s="13"/>
      <c r="EBL83" s="13"/>
      <c r="EBM83" s="13"/>
      <c r="EBN83" s="13"/>
      <c r="EBO83" s="13"/>
      <c r="EBP83" s="13"/>
      <c r="EBQ83" s="13"/>
      <c r="EBR83" s="13"/>
      <c r="EBS83" s="13"/>
      <c r="EBT83" s="13"/>
      <c r="EBU83" s="13"/>
      <c r="EBV83" s="13"/>
      <c r="EBW83" s="13"/>
      <c r="EBX83" s="13"/>
      <c r="EBY83" s="13"/>
      <c r="EBZ83" s="13"/>
      <c r="ECA83" s="13"/>
      <c r="ECB83" s="13"/>
      <c r="ECC83" s="13"/>
      <c r="ECD83" s="13"/>
      <c r="ECE83" s="13"/>
      <c r="ECF83" s="13"/>
      <c r="ECG83" s="13"/>
      <c r="ECH83" s="13"/>
      <c r="ECI83" s="13"/>
      <c r="ECJ83" s="13"/>
      <c r="ECK83" s="13"/>
      <c r="ECL83" s="13"/>
      <c r="ECM83" s="13"/>
      <c r="ECN83" s="13"/>
      <c r="ECO83" s="13"/>
      <c r="ECP83" s="13"/>
      <c r="ECQ83" s="13"/>
      <c r="ECR83" s="13"/>
      <c r="ECS83" s="13"/>
      <c r="ECT83" s="13"/>
      <c r="ECU83" s="13"/>
      <c r="ECV83" s="13"/>
      <c r="ECW83" s="13"/>
      <c r="ECX83" s="13"/>
      <c r="ECY83" s="13"/>
      <c r="ECZ83" s="13"/>
      <c r="EDA83" s="13"/>
      <c r="EDB83" s="13"/>
      <c r="EDC83" s="13"/>
      <c r="EDD83" s="13"/>
      <c r="EDE83" s="13"/>
      <c r="EDF83" s="13"/>
      <c r="EDG83" s="13"/>
      <c r="EDH83" s="13"/>
      <c r="EDI83" s="13"/>
      <c r="EDJ83" s="13"/>
      <c r="EDK83" s="13"/>
      <c r="EDL83" s="13"/>
      <c r="EDM83" s="13"/>
      <c r="EDN83" s="13"/>
      <c r="EDO83" s="13"/>
      <c r="EDP83" s="13"/>
      <c r="EDQ83" s="13"/>
      <c r="EDR83" s="13"/>
      <c r="EDS83" s="13"/>
      <c r="EDT83" s="13"/>
      <c r="EDU83" s="13"/>
      <c r="EDV83" s="13"/>
      <c r="EDW83" s="13"/>
      <c r="EDX83" s="13"/>
      <c r="EDY83" s="13"/>
      <c r="EDZ83" s="13"/>
      <c r="EEA83" s="13"/>
      <c r="EEB83" s="13"/>
      <c r="EEC83" s="13"/>
      <c r="EED83" s="13"/>
      <c r="EEE83" s="13"/>
      <c r="EEF83" s="13"/>
      <c r="EEG83" s="13"/>
      <c r="EEH83" s="13"/>
      <c r="EEI83" s="13"/>
      <c r="EEJ83" s="13"/>
      <c r="EEK83" s="13"/>
      <c r="EEL83" s="13"/>
      <c r="EEM83" s="13"/>
      <c r="EEN83" s="13"/>
      <c r="EEO83" s="13"/>
      <c r="EEP83" s="13"/>
      <c r="EEQ83" s="13"/>
      <c r="EER83" s="13"/>
      <c r="EES83" s="13"/>
      <c r="EET83" s="13"/>
      <c r="EEU83" s="13"/>
      <c r="EEV83" s="13"/>
      <c r="EEW83" s="13"/>
      <c r="EEX83" s="13"/>
      <c r="EEY83" s="13"/>
      <c r="EEZ83" s="13"/>
      <c r="EFA83" s="13"/>
      <c r="EFB83" s="13"/>
      <c r="EFC83" s="13"/>
      <c r="EFD83" s="13"/>
      <c r="EFE83" s="13"/>
      <c r="EFF83" s="13"/>
      <c r="EFG83" s="13"/>
      <c r="EFH83" s="13"/>
      <c r="EFI83" s="13"/>
      <c r="EFJ83" s="13"/>
      <c r="EFK83" s="13"/>
      <c r="EFL83" s="13"/>
      <c r="EFM83" s="13"/>
      <c r="EFN83" s="13"/>
      <c r="EFO83" s="13"/>
      <c r="EFP83" s="13"/>
      <c r="EFQ83" s="13"/>
      <c r="EFR83" s="13"/>
      <c r="EFS83" s="13"/>
      <c r="EFT83" s="13"/>
      <c r="EFU83" s="13"/>
      <c r="EFV83" s="13"/>
      <c r="EFW83" s="13"/>
      <c r="EFX83" s="13"/>
      <c r="EFY83" s="13"/>
      <c r="EFZ83" s="13"/>
      <c r="EGA83" s="13"/>
      <c r="EGB83" s="13"/>
      <c r="EGC83" s="13"/>
      <c r="EGD83" s="13"/>
      <c r="EGE83" s="13"/>
      <c r="EGF83" s="13"/>
      <c r="EGG83" s="13"/>
      <c r="EGH83" s="13"/>
      <c r="EGI83" s="13"/>
      <c r="EGJ83" s="13"/>
      <c r="EGK83" s="13"/>
      <c r="EGL83" s="13"/>
      <c r="EGM83" s="13"/>
      <c r="EGN83" s="13"/>
      <c r="EGO83" s="13"/>
      <c r="EGP83" s="13"/>
      <c r="EGQ83" s="13"/>
      <c r="EGR83" s="13"/>
      <c r="EGS83" s="13"/>
      <c r="EGT83" s="13"/>
      <c r="EGU83" s="13"/>
      <c r="EGV83" s="13"/>
      <c r="EGW83" s="13"/>
      <c r="EGX83" s="13"/>
      <c r="EGY83" s="13"/>
      <c r="EGZ83" s="13"/>
      <c r="EHA83" s="13"/>
      <c r="EHB83" s="13"/>
      <c r="EHC83" s="13"/>
      <c r="EHD83" s="13"/>
      <c r="EHE83" s="13"/>
      <c r="EHF83" s="13"/>
      <c r="EHG83" s="13"/>
      <c r="EHH83" s="13"/>
      <c r="EHI83" s="13"/>
      <c r="EHJ83" s="13"/>
      <c r="EHK83" s="13"/>
      <c r="EHL83" s="13"/>
      <c r="EHM83" s="13"/>
      <c r="EHN83" s="13"/>
      <c r="EHO83" s="13"/>
      <c r="EHP83" s="13"/>
      <c r="EHQ83" s="13"/>
      <c r="EHR83" s="13"/>
      <c r="EHS83" s="13"/>
      <c r="EHT83" s="13"/>
      <c r="EHU83" s="13"/>
      <c r="EHV83" s="13"/>
      <c r="EHW83" s="13"/>
      <c r="EHX83" s="13"/>
      <c r="EHY83" s="13"/>
      <c r="EHZ83" s="13"/>
      <c r="EIA83" s="13"/>
      <c r="EIB83" s="13"/>
      <c r="EIC83" s="13"/>
      <c r="EID83" s="13"/>
      <c r="EIE83" s="13"/>
      <c r="EIF83" s="13"/>
      <c r="EIG83" s="13"/>
      <c r="EIH83" s="13"/>
      <c r="EII83" s="13"/>
      <c r="EIJ83" s="13"/>
      <c r="EIK83" s="13"/>
      <c r="EIL83" s="13"/>
      <c r="EIM83" s="13"/>
      <c r="EIN83" s="13"/>
      <c r="EIO83" s="13"/>
      <c r="EIP83" s="13"/>
      <c r="EIQ83" s="13"/>
      <c r="EIR83" s="13"/>
      <c r="EIS83" s="13"/>
      <c r="EIT83" s="13"/>
      <c r="EIU83" s="13"/>
      <c r="EIV83" s="13"/>
      <c r="EIW83" s="13"/>
      <c r="EIX83" s="13"/>
      <c r="EIY83" s="13"/>
      <c r="EIZ83" s="13"/>
      <c r="EJA83" s="13"/>
      <c r="EJB83" s="13"/>
      <c r="EJC83" s="13"/>
      <c r="EJD83" s="13"/>
      <c r="EJE83" s="13"/>
      <c r="EJF83" s="13"/>
      <c r="EJG83" s="13"/>
      <c r="EJH83" s="13"/>
      <c r="EJI83" s="13"/>
      <c r="EJJ83" s="13"/>
      <c r="EJK83" s="13"/>
      <c r="EJL83" s="13"/>
      <c r="EJM83" s="13"/>
      <c r="EJN83" s="13"/>
      <c r="EJO83" s="13"/>
      <c r="EJP83" s="13"/>
      <c r="EJQ83" s="13"/>
      <c r="EJR83" s="13"/>
      <c r="EJS83" s="13"/>
      <c r="EJT83" s="13"/>
      <c r="EJU83" s="13"/>
      <c r="EJV83" s="13"/>
      <c r="EJW83" s="13"/>
      <c r="EJX83" s="13"/>
      <c r="EJY83" s="13"/>
      <c r="EJZ83" s="13"/>
      <c r="EKA83" s="13"/>
      <c r="EKB83" s="13"/>
      <c r="EKC83" s="13"/>
      <c r="EKD83" s="13"/>
      <c r="EKE83" s="13"/>
      <c r="EKF83" s="13"/>
      <c r="EKG83" s="13"/>
      <c r="EKH83" s="13"/>
      <c r="EKI83" s="13"/>
      <c r="EKJ83" s="13"/>
      <c r="EKK83" s="13"/>
      <c r="EKL83" s="13"/>
      <c r="EKM83" s="13"/>
      <c r="EKN83" s="13"/>
      <c r="EKO83" s="13"/>
      <c r="EKP83" s="13"/>
      <c r="EKQ83" s="13"/>
      <c r="EKR83" s="13"/>
      <c r="EKS83" s="13"/>
      <c r="EKT83" s="13"/>
      <c r="EKU83" s="13"/>
      <c r="EKV83" s="13"/>
      <c r="EKW83" s="13"/>
      <c r="EKX83" s="13"/>
      <c r="EKY83" s="13"/>
      <c r="EKZ83" s="13"/>
      <c r="ELA83" s="13"/>
      <c r="ELB83" s="13"/>
      <c r="ELC83" s="13"/>
      <c r="ELD83" s="13"/>
      <c r="ELE83" s="13"/>
      <c r="ELF83" s="13"/>
      <c r="ELG83" s="13"/>
      <c r="ELH83" s="13"/>
      <c r="ELI83" s="13"/>
      <c r="ELJ83" s="13"/>
      <c r="ELK83" s="13"/>
      <c r="ELL83" s="13"/>
      <c r="ELM83" s="13"/>
      <c r="ELN83" s="13"/>
      <c r="ELO83" s="13"/>
      <c r="ELP83" s="13"/>
      <c r="ELQ83" s="13"/>
      <c r="ELR83" s="13"/>
      <c r="ELS83" s="13"/>
      <c r="ELT83" s="13"/>
      <c r="ELU83" s="13"/>
      <c r="ELV83" s="13"/>
      <c r="ELW83" s="13"/>
      <c r="ELX83" s="13"/>
      <c r="ELY83" s="13"/>
      <c r="ELZ83" s="13"/>
      <c r="EMA83" s="13"/>
      <c r="EMB83" s="13"/>
      <c r="EMC83" s="13"/>
      <c r="EMD83" s="13"/>
      <c r="EME83" s="13"/>
      <c r="EMF83" s="13"/>
      <c r="EMG83" s="13"/>
      <c r="EMH83" s="13"/>
      <c r="EMI83" s="13"/>
      <c r="EMJ83" s="13"/>
      <c r="EMK83" s="13"/>
      <c r="EML83" s="13"/>
      <c r="EMM83" s="13"/>
      <c r="EMN83" s="13"/>
      <c r="EMO83" s="13"/>
      <c r="EMP83" s="13"/>
      <c r="EMQ83" s="13"/>
      <c r="EMR83" s="13"/>
      <c r="EMS83" s="13"/>
      <c r="EMT83" s="13"/>
      <c r="EMU83" s="13"/>
      <c r="EMV83" s="13"/>
      <c r="EMW83" s="13"/>
      <c r="EMX83" s="13"/>
      <c r="EMY83" s="13"/>
      <c r="EMZ83" s="13"/>
      <c r="ENA83" s="13"/>
      <c r="ENB83" s="13"/>
      <c r="ENC83" s="13"/>
      <c r="END83" s="13"/>
      <c r="ENE83" s="13"/>
      <c r="ENF83" s="13"/>
      <c r="ENG83" s="13"/>
      <c r="ENH83" s="13"/>
      <c r="ENI83" s="13"/>
      <c r="ENJ83" s="13"/>
      <c r="ENK83" s="13"/>
      <c r="ENL83" s="13"/>
      <c r="ENM83" s="13"/>
      <c r="ENN83" s="13"/>
      <c r="ENO83" s="13"/>
      <c r="ENP83" s="13"/>
      <c r="ENQ83" s="13"/>
      <c r="ENR83" s="13"/>
      <c r="ENS83" s="13"/>
      <c r="ENT83" s="13"/>
      <c r="ENU83" s="13"/>
      <c r="ENV83" s="13"/>
      <c r="ENW83" s="13"/>
      <c r="ENX83" s="13"/>
      <c r="ENY83" s="13"/>
      <c r="ENZ83" s="13"/>
      <c r="EOA83" s="13"/>
      <c r="EOB83" s="13"/>
      <c r="EOC83" s="13"/>
      <c r="EOD83" s="13"/>
      <c r="EOE83" s="13"/>
      <c r="EOF83" s="13"/>
      <c r="EOG83" s="13"/>
      <c r="EOH83" s="13"/>
      <c r="EOI83" s="13"/>
      <c r="EOJ83" s="13"/>
      <c r="EOK83" s="13"/>
      <c r="EOL83" s="13"/>
      <c r="EOM83" s="13"/>
      <c r="EON83" s="13"/>
      <c r="EOO83" s="13"/>
      <c r="EOP83" s="13"/>
      <c r="EOQ83" s="13"/>
      <c r="EOR83" s="13"/>
      <c r="EOS83" s="13"/>
      <c r="EOT83" s="13"/>
      <c r="EOU83" s="13"/>
      <c r="EOV83" s="13"/>
      <c r="EOW83" s="13"/>
      <c r="EOX83" s="13"/>
      <c r="EOY83" s="13"/>
      <c r="EOZ83" s="13"/>
      <c r="EPA83" s="13"/>
      <c r="EPB83" s="13"/>
      <c r="EPC83" s="13"/>
      <c r="EPD83" s="13"/>
      <c r="EPE83" s="13"/>
      <c r="EPF83" s="13"/>
      <c r="EPG83" s="13"/>
      <c r="EPH83" s="13"/>
      <c r="EPI83" s="13"/>
      <c r="EPJ83" s="13"/>
      <c r="EPK83" s="13"/>
      <c r="EPL83" s="13"/>
      <c r="EPM83" s="13"/>
      <c r="EPN83" s="13"/>
      <c r="EPO83" s="13"/>
      <c r="EPP83" s="13"/>
      <c r="EPQ83" s="13"/>
      <c r="EPR83" s="13"/>
      <c r="EPS83" s="13"/>
      <c r="EPT83" s="13"/>
      <c r="EPU83" s="13"/>
      <c r="EPV83" s="13"/>
      <c r="EPW83" s="13"/>
      <c r="EPX83" s="13"/>
      <c r="EPY83" s="13"/>
      <c r="EPZ83" s="13"/>
      <c r="EQA83" s="13"/>
      <c r="EQB83" s="13"/>
      <c r="EQC83" s="13"/>
      <c r="EQD83" s="13"/>
      <c r="EQE83" s="13"/>
      <c r="EQF83" s="13"/>
      <c r="EQG83" s="13"/>
      <c r="EQH83" s="13"/>
      <c r="EQI83" s="13"/>
      <c r="EQJ83" s="13"/>
      <c r="EQK83" s="13"/>
      <c r="EQL83" s="13"/>
      <c r="EQM83" s="13"/>
      <c r="EQN83" s="13"/>
      <c r="EQO83" s="13"/>
      <c r="EQP83" s="13"/>
      <c r="EQQ83" s="13"/>
      <c r="EQR83" s="13"/>
      <c r="EQS83" s="13"/>
      <c r="EQT83" s="13"/>
      <c r="EQU83" s="13"/>
      <c r="EQV83" s="13"/>
      <c r="EQW83" s="13"/>
      <c r="EQX83" s="13"/>
      <c r="EQY83" s="13"/>
      <c r="EQZ83" s="13"/>
      <c r="ERA83" s="13"/>
      <c r="ERB83" s="13"/>
      <c r="ERC83" s="13"/>
      <c r="ERD83" s="13"/>
      <c r="ERE83" s="13"/>
      <c r="ERF83" s="13"/>
      <c r="ERG83" s="13"/>
      <c r="ERH83" s="13"/>
      <c r="ERI83" s="13"/>
      <c r="ERJ83" s="13"/>
      <c r="ERK83" s="13"/>
      <c r="ERL83" s="13"/>
      <c r="ERM83" s="13"/>
      <c r="ERN83" s="13"/>
      <c r="ERO83" s="13"/>
      <c r="ERP83" s="13"/>
      <c r="ERQ83" s="13"/>
      <c r="ERR83" s="13"/>
      <c r="ERS83" s="13"/>
      <c r="ERT83" s="13"/>
      <c r="ERU83" s="13"/>
      <c r="ERV83" s="13"/>
      <c r="ERW83" s="13"/>
      <c r="ERX83" s="13"/>
      <c r="ERY83" s="13"/>
      <c r="ERZ83" s="13"/>
      <c r="ESA83" s="13"/>
      <c r="ESB83" s="13"/>
      <c r="ESC83" s="13"/>
      <c r="ESD83" s="13"/>
      <c r="ESE83" s="13"/>
      <c r="ESF83" s="13"/>
      <c r="ESG83" s="13"/>
      <c r="ESH83" s="13"/>
      <c r="ESI83" s="13"/>
      <c r="ESJ83" s="13"/>
      <c r="ESK83" s="13"/>
      <c r="ESL83" s="13"/>
      <c r="ESM83" s="13"/>
      <c r="ESN83" s="13"/>
      <c r="ESO83" s="13"/>
      <c r="ESP83" s="13"/>
      <c r="ESQ83" s="13"/>
      <c r="ESR83" s="13"/>
      <c r="ESS83" s="13"/>
      <c r="EST83" s="13"/>
      <c r="ESU83" s="13"/>
      <c r="ESV83" s="13"/>
      <c r="ESW83" s="13"/>
      <c r="ESX83" s="13"/>
      <c r="ESY83" s="13"/>
      <c r="ESZ83" s="13"/>
      <c r="ETA83" s="13"/>
      <c r="ETB83" s="13"/>
      <c r="ETC83" s="13"/>
      <c r="ETD83" s="13"/>
      <c r="ETE83" s="13"/>
      <c r="ETF83" s="13"/>
      <c r="ETG83" s="13"/>
      <c r="ETH83" s="13"/>
      <c r="ETI83" s="13"/>
      <c r="ETJ83" s="13"/>
      <c r="ETK83" s="13"/>
      <c r="ETL83" s="13"/>
      <c r="ETM83" s="13"/>
      <c r="ETN83" s="13"/>
      <c r="ETO83" s="13"/>
      <c r="ETP83" s="13"/>
      <c r="ETQ83" s="13"/>
      <c r="ETR83" s="13"/>
      <c r="ETS83" s="13"/>
      <c r="ETT83" s="13"/>
      <c r="ETU83" s="13"/>
      <c r="ETV83" s="13"/>
      <c r="ETW83" s="13"/>
      <c r="ETX83" s="13"/>
      <c r="ETY83" s="13"/>
      <c r="ETZ83" s="13"/>
      <c r="EUA83" s="13"/>
      <c r="EUB83" s="13"/>
      <c r="EUC83" s="13"/>
      <c r="EUD83" s="13"/>
      <c r="EUE83" s="13"/>
      <c r="EUF83" s="13"/>
      <c r="EUG83" s="13"/>
      <c r="EUH83" s="13"/>
      <c r="EUI83" s="13"/>
      <c r="EUJ83" s="13"/>
      <c r="EUK83" s="13"/>
      <c r="EUL83" s="13"/>
      <c r="EUM83" s="13"/>
      <c r="EUN83" s="13"/>
      <c r="EUO83" s="13"/>
      <c r="EUP83" s="13"/>
      <c r="EUQ83" s="13"/>
      <c r="EUR83" s="13"/>
      <c r="EUS83" s="13"/>
      <c r="EUT83" s="13"/>
      <c r="EUU83" s="13"/>
      <c r="EUV83" s="13"/>
      <c r="EUW83" s="13"/>
      <c r="EUX83" s="13"/>
      <c r="EUY83" s="13"/>
      <c r="EUZ83" s="13"/>
      <c r="EVA83" s="13"/>
      <c r="EVB83" s="13"/>
      <c r="EVC83" s="13"/>
      <c r="EVD83" s="13"/>
      <c r="EVE83" s="13"/>
      <c r="EVF83" s="13"/>
      <c r="EVG83" s="13"/>
      <c r="EVH83" s="13"/>
      <c r="EVI83" s="13"/>
      <c r="EVJ83" s="13"/>
      <c r="EVK83" s="13"/>
      <c r="EVL83" s="13"/>
      <c r="EVM83" s="13"/>
      <c r="EVN83" s="13"/>
      <c r="EVO83" s="13"/>
      <c r="EVP83" s="13"/>
      <c r="EVQ83" s="13"/>
      <c r="EVR83" s="13"/>
      <c r="EVS83" s="13"/>
      <c r="EVT83" s="13"/>
      <c r="EVU83" s="13"/>
      <c r="EVV83" s="13"/>
      <c r="EVW83" s="13"/>
      <c r="EVX83" s="13"/>
      <c r="EVY83" s="13"/>
      <c r="EVZ83" s="13"/>
      <c r="EWA83" s="13"/>
      <c r="EWB83" s="13"/>
      <c r="EWC83" s="13"/>
      <c r="EWD83" s="13"/>
      <c r="EWE83" s="13"/>
      <c r="EWF83" s="13"/>
      <c r="EWG83" s="13"/>
      <c r="EWH83" s="13"/>
      <c r="EWI83" s="13"/>
      <c r="EWJ83" s="13"/>
      <c r="EWK83" s="13"/>
      <c r="EWL83" s="13"/>
      <c r="EWM83" s="13"/>
      <c r="EWN83" s="13"/>
      <c r="EWO83" s="13"/>
      <c r="EWP83" s="13"/>
      <c r="EWQ83" s="13"/>
      <c r="EWR83" s="13"/>
      <c r="EWS83" s="13"/>
      <c r="EWT83" s="13"/>
      <c r="EWU83" s="13"/>
      <c r="EWV83" s="13"/>
      <c r="EWW83" s="13"/>
      <c r="EWX83" s="13"/>
      <c r="EWY83" s="13"/>
      <c r="EWZ83" s="13"/>
      <c r="EXA83" s="13"/>
      <c r="EXB83" s="13"/>
      <c r="EXC83" s="13"/>
      <c r="EXD83" s="13"/>
      <c r="EXE83" s="13"/>
      <c r="EXF83" s="13"/>
      <c r="EXG83" s="13"/>
      <c r="EXH83" s="13"/>
      <c r="EXI83" s="13"/>
      <c r="EXJ83" s="13"/>
      <c r="EXK83" s="13"/>
      <c r="EXL83" s="13"/>
      <c r="EXM83" s="13"/>
      <c r="EXN83" s="13"/>
      <c r="EXO83" s="13"/>
      <c r="EXP83" s="13"/>
      <c r="EXQ83" s="13"/>
      <c r="EXR83" s="13"/>
      <c r="EXS83" s="13"/>
      <c r="EXT83" s="13"/>
      <c r="EXU83" s="13"/>
      <c r="EXV83" s="13"/>
      <c r="EXW83" s="13"/>
      <c r="EXX83" s="13"/>
      <c r="EXY83" s="13"/>
      <c r="EXZ83" s="13"/>
      <c r="EYA83" s="13"/>
      <c r="EYB83" s="13"/>
      <c r="EYC83" s="13"/>
      <c r="EYD83" s="13"/>
      <c r="EYE83" s="13"/>
      <c r="EYF83" s="13"/>
      <c r="EYG83" s="13"/>
      <c r="EYH83" s="13"/>
      <c r="EYI83" s="13"/>
      <c r="EYJ83" s="13"/>
      <c r="EYK83" s="13"/>
      <c r="EYL83" s="13"/>
      <c r="EYM83" s="13"/>
      <c r="EYN83" s="13"/>
      <c r="EYO83" s="13"/>
      <c r="EYP83" s="13"/>
      <c r="EYQ83" s="13"/>
      <c r="EYR83" s="13"/>
      <c r="EYS83" s="13"/>
      <c r="EYT83" s="13"/>
      <c r="EYU83" s="13"/>
      <c r="EYV83" s="13"/>
      <c r="EYW83" s="13"/>
      <c r="EYX83" s="13"/>
      <c r="EYY83" s="13"/>
      <c r="EYZ83" s="13"/>
      <c r="EZA83" s="13"/>
      <c r="EZB83" s="13"/>
      <c r="EZC83" s="13"/>
      <c r="EZD83" s="13"/>
      <c r="EZE83" s="13"/>
      <c r="EZF83" s="13"/>
      <c r="EZG83" s="13"/>
      <c r="EZH83" s="13"/>
      <c r="EZI83" s="13"/>
      <c r="EZJ83" s="13"/>
      <c r="EZK83" s="13"/>
      <c r="EZL83" s="13"/>
      <c r="EZM83" s="13"/>
      <c r="EZN83" s="13"/>
      <c r="EZO83" s="13"/>
      <c r="EZP83" s="13"/>
      <c r="EZQ83" s="13"/>
      <c r="EZR83" s="13"/>
      <c r="EZS83" s="13"/>
      <c r="EZT83" s="13"/>
      <c r="EZU83" s="13"/>
      <c r="EZV83" s="13"/>
      <c r="EZW83" s="13"/>
      <c r="EZX83" s="13"/>
      <c r="EZY83" s="13"/>
      <c r="EZZ83" s="13"/>
      <c r="FAA83" s="13"/>
      <c r="FAB83" s="13"/>
      <c r="FAC83" s="13"/>
      <c r="FAD83" s="13"/>
      <c r="FAE83" s="13"/>
      <c r="FAF83" s="13"/>
      <c r="FAG83" s="13"/>
      <c r="FAH83" s="13"/>
      <c r="FAI83" s="13"/>
      <c r="FAJ83" s="13"/>
      <c r="FAK83" s="13"/>
      <c r="FAL83" s="13"/>
      <c r="FAM83" s="13"/>
      <c r="FAN83" s="13"/>
      <c r="FAO83" s="13"/>
      <c r="FAP83" s="13"/>
      <c r="FAQ83" s="13"/>
      <c r="FAR83" s="13"/>
      <c r="FAS83" s="13"/>
      <c r="FAT83" s="13"/>
      <c r="FAU83" s="13"/>
      <c r="FAV83" s="13"/>
      <c r="FAW83" s="13"/>
      <c r="FAX83" s="13"/>
      <c r="FAY83" s="13"/>
      <c r="FAZ83" s="13"/>
      <c r="FBA83" s="13"/>
      <c r="FBB83" s="13"/>
      <c r="FBC83" s="13"/>
      <c r="FBD83" s="13"/>
      <c r="FBE83" s="13"/>
      <c r="FBF83" s="13"/>
      <c r="FBG83" s="13"/>
      <c r="FBH83" s="13"/>
      <c r="FBI83" s="13"/>
      <c r="FBJ83" s="13"/>
      <c r="FBK83" s="13"/>
      <c r="FBL83" s="13"/>
      <c r="FBM83" s="13"/>
      <c r="FBN83" s="13"/>
      <c r="FBO83" s="13"/>
      <c r="FBP83" s="13"/>
      <c r="FBQ83" s="13"/>
      <c r="FBR83" s="13"/>
      <c r="FBS83" s="13"/>
      <c r="FBT83" s="13"/>
      <c r="FBU83" s="13"/>
      <c r="FBV83" s="13"/>
      <c r="FBW83" s="13"/>
      <c r="FBX83" s="13"/>
      <c r="FBY83" s="13"/>
      <c r="FBZ83" s="13"/>
      <c r="FCA83" s="13"/>
      <c r="FCB83" s="13"/>
      <c r="FCC83" s="13"/>
      <c r="FCD83" s="13"/>
      <c r="FCE83" s="13"/>
      <c r="FCF83" s="13"/>
      <c r="FCG83" s="13"/>
      <c r="FCH83" s="13"/>
      <c r="FCI83" s="13"/>
      <c r="FCJ83" s="13"/>
      <c r="FCK83" s="13"/>
      <c r="FCL83" s="13"/>
      <c r="FCM83" s="13"/>
      <c r="FCN83" s="13"/>
      <c r="FCO83" s="13"/>
      <c r="FCP83" s="13"/>
      <c r="FCQ83" s="13"/>
      <c r="FCR83" s="13"/>
      <c r="FCS83" s="13"/>
      <c r="FCT83" s="13"/>
      <c r="FCU83" s="13"/>
      <c r="FCV83" s="13"/>
      <c r="FCW83" s="13"/>
      <c r="FCX83" s="13"/>
      <c r="FCY83" s="13"/>
      <c r="FCZ83" s="13"/>
      <c r="FDA83" s="13"/>
      <c r="FDB83" s="13"/>
      <c r="FDC83" s="13"/>
      <c r="FDD83" s="13"/>
      <c r="FDE83" s="13"/>
      <c r="FDF83" s="13"/>
      <c r="FDG83" s="13"/>
      <c r="FDH83" s="13"/>
      <c r="FDI83" s="13"/>
      <c r="FDJ83" s="13"/>
      <c r="FDK83" s="13"/>
      <c r="FDL83" s="13"/>
      <c r="FDM83" s="13"/>
      <c r="FDN83" s="13"/>
      <c r="FDO83" s="13"/>
      <c r="FDP83" s="13"/>
      <c r="FDQ83" s="13"/>
      <c r="FDR83" s="13"/>
      <c r="FDS83" s="13"/>
      <c r="FDT83" s="13"/>
      <c r="FDU83" s="13"/>
      <c r="FDV83" s="13"/>
      <c r="FDW83" s="13"/>
      <c r="FDX83" s="13"/>
      <c r="FDY83" s="13"/>
      <c r="FDZ83" s="13"/>
      <c r="FEA83" s="13"/>
      <c r="FEB83" s="13"/>
      <c r="FEC83" s="13"/>
      <c r="FED83" s="13"/>
      <c r="FEE83" s="13"/>
      <c r="FEF83" s="13"/>
      <c r="FEG83" s="13"/>
      <c r="FEH83" s="13"/>
      <c r="FEI83" s="13"/>
      <c r="FEJ83" s="13"/>
      <c r="FEK83" s="13"/>
      <c r="FEL83" s="13"/>
      <c r="FEM83" s="13"/>
      <c r="FEN83" s="13"/>
      <c r="FEO83" s="13"/>
      <c r="FEP83" s="13"/>
      <c r="FEQ83" s="13"/>
      <c r="FER83" s="13"/>
      <c r="FES83" s="13"/>
      <c r="FET83" s="13"/>
      <c r="FEU83" s="13"/>
      <c r="FEV83" s="13"/>
      <c r="FEW83" s="13"/>
      <c r="FEX83" s="13"/>
      <c r="FEY83" s="13"/>
      <c r="FEZ83" s="13"/>
      <c r="FFA83" s="13"/>
      <c r="FFB83" s="13"/>
      <c r="FFC83" s="13"/>
      <c r="FFD83" s="13"/>
      <c r="FFE83" s="13"/>
      <c r="FFF83" s="13"/>
      <c r="FFG83" s="13"/>
      <c r="FFH83" s="13"/>
      <c r="FFI83" s="13"/>
      <c r="FFJ83" s="13"/>
      <c r="FFK83" s="13"/>
      <c r="FFL83" s="13"/>
      <c r="FFM83" s="13"/>
      <c r="FFN83" s="13"/>
      <c r="FFO83" s="13"/>
      <c r="FFP83" s="13"/>
      <c r="FFQ83" s="13"/>
      <c r="FFR83" s="13"/>
      <c r="FFS83" s="13"/>
      <c r="FFT83" s="13"/>
      <c r="FFU83" s="13"/>
      <c r="FFV83" s="13"/>
      <c r="FFW83" s="13"/>
      <c r="FFX83" s="13"/>
      <c r="FFY83" s="13"/>
      <c r="FFZ83" s="13"/>
      <c r="FGA83" s="13"/>
      <c r="FGB83" s="13"/>
      <c r="FGC83" s="13"/>
      <c r="FGD83" s="13"/>
      <c r="FGE83" s="13"/>
      <c r="FGF83" s="13"/>
      <c r="FGG83" s="13"/>
      <c r="FGH83" s="13"/>
      <c r="FGI83" s="13"/>
      <c r="FGJ83" s="13"/>
      <c r="FGK83" s="13"/>
      <c r="FGL83" s="13"/>
      <c r="FGM83" s="13"/>
      <c r="FGN83" s="13"/>
      <c r="FGO83" s="13"/>
      <c r="FGP83" s="13"/>
      <c r="FGQ83" s="13"/>
      <c r="FGR83" s="13"/>
      <c r="FGS83" s="13"/>
      <c r="FGT83" s="13"/>
      <c r="FGU83" s="13"/>
      <c r="FGV83" s="13"/>
      <c r="FGW83" s="13"/>
      <c r="FGX83" s="13"/>
      <c r="FGY83" s="13"/>
      <c r="FGZ83" s="13"/>
      <c r="FHA83" s="13"/>
      <c r="FHB83" s="13"/>
      <c r="FHC83" s="13"/>
      <c r="FHD83" s="13"/>
      <c r="FHE83" s="13"/>
      <c r="FHF83" s="13"/>
      <c r="FHG83" s="13"/>
      <c r="FHH83" s="13"/>
      <c r="FHI83" s="13"/>
      <c r="FHJ83" s="13"/>
      <c r="FHK83" s="13"/>
      <c r="FHL83" s="13"/>
      <c r="FHM83" s="13"/>
      <c r="FHN83" s="13"/>
      <c r="FHO83" s="13"/>
      <c r="FHP83" s="13"/>
      <c r="FHQ83" s="13"/>
      <c r="FHR83" s="13"/>
      <c r="FHS83" s="13"/>
      <c r="FHT83" s="13"/>
      <c r="FHU83" s="13"/>
      <c r="FHV83" s="13"/>
      <c r="FHW83" s="13"/>
      <c r="FHX83" s="13"/>
      <c r="FHY83" s="13"/>
      <c r="FHZ83" s="13"/>
      <c r="FIA83" s="13"/>
      <c r="FIB83" s="13"/>
      <c r="FIC83" s="13"/>
      <c r="FID83" s="13"/>
      <c r="FIE83" s="13"/>
      <c r="FIF83" s="13"/>
      <c r="FIG83" s="13"/>
      <c r="FIH83" s="13"/>
      <c r="FII83" s="13"/>
      <c r="FIJ83" s="13"/>
      <c r="FIK83" s="13"/>
      <c r="FIL83" s="13"/>
      <c r="FIM83" s="13"/>
      <c r="FIN83" s="13"/>
      <c r="FIO83" s="13"/>
      <c r="FIP83" s="13"/>
      <c r="FIQ83" s="13"/>
      <c r="FIR83" s="13"/>
      <c r="FIS83" s="13"/>
      <c r="FIT83" s="13"/>
      <c r="FIU83" s="13"/>
      <c r="FIV83" s="13"/>
      <c r="FIW83" s="13"/>
      <c r="FIX83" s="13"/>
      <c r="FIY83" s="13"/>
      <c r="FIZ83" s="13"/>
      <c r="FJA83" s="13"/>
      <c r="FJB83" s="13"/>
      <c r="FJC83" s="13"/>
      <c r="FJD83" s="13"/>
      <c r="FJE83" s="13"/>
      <c r="FJF83" s="13"/>
      <c r="FJG83" s="13"/>
      <c r="FJH83" s="13"/>
      <c r="FJI83" s="13"/>
      <c r="FJJ83" s="13"/>
      <c r="FJK83" s="13"/>
      <c r="FJL83" s="13"/>
      <c r="FJM83" s="13"/>
      <c r="FJN83" s="13"/>
      <c r="FJO83" s="13"/>
      <c r="FJP83" s="13"/>
      <c r="FJQ83" s="13"/>
      <c r="FJR83" s="13"/>
      <c r="FJS83" s="13"/>
      <c r="FJT83" s="13"/>
      <c r="FJU83" s="13"/>
      <c r="FJV83" s="13"/>
      <c r="FJW83" s="13"/>
      <c r="FJX83" s="13"/>
      <c r="FJY83" s="13"/>
      <c r="FJZ83" s="13"/>
      <c r="FKA83" s="13"/>
      <c r="FKB83" s="13"/>
      <c r="FKC83" s="13"/>
      <c r="FKD83" s="13"/>
      <c r="FKE83" s="13"/>
      <c r="FKF83" s="13"/>
      <c r="FKG83" s="13"/>
      <c r="FKH83" s="13"/>
      <c r="FKI83" s="13"/>
      <c r="FKJ83" s="13"/>
      <c r="FKK83" s="13"/>
      <c r="FKL83" s="13"/>
      <c r="FKM83" s="13"/>
      <c r="FKN83" s="13"/>
      <c r="FKO83" s="13"/>
      <c r="FKP83" s="13"/>
      <c r="FKQ83" s="13"/>
      <c r="FKR83" s="13"/>
      <c r="FKS83" s="13"/>
      <c r="FKT83" s="13"/>
      <c r="FKU83" s="13"/>
      <c r="FKV83" s="13"/>
      <c r="FKW83" s="13"/>
      <c r="FKX83" s="13"/>
      <c r="FKY83" s="13"/>
      <c r="FKZ83" s="13"/>
      <c r="FLA83" s="13"/>
      <c r="FLB83" s="13"/>
      <c r="FLC83" s="13"/>
      <c r="FLD83" s="13"/>
      <c r="FLE83" s="13"/>
      <c r="FLF83" s="13"/>
      <c r="FLG83" s="13"/>
      <c r="FLH83" s="13"/>
      <c r="FLI83" s="13"/>
      <c r="FLJ83" s="13"/>
      <c r="FLK83" s="13"/>
      <c r="FLL83" s="13"/>
      <c r="FLM83" s="13"/>
      <c r="FLN83" s="13"/>
      <c r="FLO83" s="13"/>
      <c r="FLP83" s="13"/>
      <c r="FLQ83" s="13"/>
      <c r="FLR83" s="13"/>
      <c r="FLS83" s="13"/>
      <c r="FLT83" s="13"/>
      <c r="FLU83" s="13"/>
      <c r="FLV83" s="13"/>
      <c r="FLW83" s="13"/>
      <c r="FLX83" s="13"/>
      <c r="FLY83" s="13"/>
      <c r="FLZ83" s="13"/>
      <c r="FMA83" s="13"/>
      <c r="FMB83" s="13"/>
      <c r="FMC83" s="13"/>
      <c r="FMD83" s="13"/>
      <c r="FME83" s="13"/>
      <c r="FMF83" s="13"/>
      <c r="FMG83" s="13"/>
      <c r="FMH83" s="13"/>
      <c r="FMI83" s="13"/>
      <c r="FMJ83" s="13"/>
      <c r="FMK83" s="13"/>
      <c r="FML83" s="13"/>
      <c r="FMM83" s="13"/>
      <c r="FMN83" s="13"/>
      <c r="FMO83" s="13"/>
      <c r="FMP83" s="13"/>
      <c r="FMQ83" s="13"/>
      <c r="FMR83" s="13"/>
      <c r="FMS83" s="13"/>
      <c r="FMT83" s="13"/>
      <c r="FMU83" s="13"/>
      <c r="FMV83" s="13"/>
      <c r="FMW83" s="13"/>
      <c r="FMX83" s="13"/>
      <c r="FMY83" s="13"/>
      <c r="FMZ83" s="13"/>
      <c r="FNA83" s="13"/>
      <c r="FNB83" s="13"/>
      <c r="FNC83" s="13"/>
      <c r="FND83" s="13"/>
      <c r="FNE83" s="13"/>
      <c r="FNF83" s="13"/>
      <c r="FNG83" s="13"/>
      <c r="FNH83" s="13"/>
      <c r="FNI83" s="13"/>
      <c r="FNJ83" s="13"/>
      <c r="FNK83" s="13"/>
      <c r="FNL83" s="13"/>
      <c r="FNM83" s="13"/>
      <c r="FNN83" s="13"/>
      <c r="FNO83" s="13"/>
      <c r="FNP83" s="13"/>
      <c r="FNQ83" s="13"/>
      <c r="FNR83" s="13"/>
      <c r="FNS83" s="13"/>
      <c r="FNT83" s="13"/>
      <c r="FNU83" s="13"/>
      <c r="FNV83" s="13"/>
      <c r="FNW83" s="13"/>
      <c r="FNX83" s="13"/>
      <c r="FNY83" s="13"/>
      <c r="FNZ83" s="13"/>
      <c r="FOA83" s="13"/>
      <c r="FOB83" s="13"/>
      <c r="FOC83" s="13"/>
      <c r="FOD83" s="13"/>
      <c r="FOE83" s="13"/>
      <c r="FOF83" s="13"/>
      <c r="FOG83" s="13"/>
      <c r="FOH83" s="13"/>
      <c r="FOI83" s="13"/>
      <c r="FOJ83" s="13"/>
      <c r="FOK83" s="13"/>
      <c r="FOL83" s="13"/>
      <c r="FOM83" s="13"/>
      <c r="FON83" s="13"/>
      <c r="FOO83" s="13"/>
      <c r="FOP83" s="13"/>
      <c r="FOQ83" s="13"/>
      <c r="FOR83" s="13"/>
      <c r="FOS83" s="13"/>
      <c r="FOT83" s="13"/>
      <c r="FOU83" s="13"/>
      <c r="FOV83" s="13"/>
      <c r="FOW83" s="13"/>
      <c r="FOX83" s="13"/>
      <c r="FOY83" s="13"/>
      <c r="FOZ83" s="13"/>
      <c r="FPA83" s="13"/>
      <c r="FPB83" s="13"/>
      <c r="FPC83" s="13"/>
      <c r="FPD83" s="13"/>
      <c r="FPE83" s="13"/>
      <c r="FPF83" s="13"/>
      <c r="FPG83" s="13"/>
      <c r="FPH83" s="13"/>
      <c r="FPI83" s="13"/>
      <c r="FPJ83" s="13"/>
      <c r="FPK83" s="13"/>
      <c r="FPL83" s="13"/>
      <c r="FPM83" s="13"/>
      <c r="FPN83" s="13"/>
      <c r="FPO83" s="13"/>
      <c r="FPP83" s="13"/>
      <c r="FPQ83" s="13"/>
      <c r="FPR83" s="13"/>
      <c r="FPS83" s="13"/>
      <c r="FPT83" s="13"/>
      <c r="FPU83" s="13"/>
      <c r="FPV83" s="13"/>
      <c r="FPW83" s="13"/>
      <c r="FPX83" s="13"/>
      <c r="FPY83" s="13"/>
      <c r="FPZ83" s="13"/>
      <c r="FQA83" s="13"/>
      <c r="FQB83" s="13"/>
      <c r="FQC83" s="13"/>
      <c r="FQD83" s="13"/>
      <c r="FQE83" s="13"/>
      <c r="FQF83" s="13"/>
      <c r="FQG83" s="13"/>
      <c r="FQH83" s="13"/>
      <c r="FQI83" s="13"/>
      <c r="FQJ83" s="13"/>
      <c r="FQK83" s="13"/>
      <c r="FQL83" s="13"/>
      <c r="FQM83" s="13"/>
      <c r="FQN83" s="13"/>
      <c r="FQO83" s="13"/>
      <c r="FQP83" s="13"/>
      <c r="FQQ83" s="13"/>
      <c r="FQR83" s="13"/>
      <c r="FQS83" s="13"/>
      <c r="FQT83" s="13"/>
      <c r="FQU83" s="13"/>
      <c r="FQV83" s="13"/>
      <c r="FQW83" s="13"/>
      <c r="FQX83" s="13"/>
      <c r="FQY83" s="13"/>
      <c r="FQZ83" s="13"/>
      <c r="FRA83" s="13"/>
      <c r="FRB83" s="13"/>
      <c r="FRC83" s="13"/>
      <c r="FRD83" s="13"/>
      <c r="FRE83" s="13"/>
      <c r="FRF83" s="13"/>
      <c r="FRG83" s="13"/>
      <c r="FRH83" s="13"/>
      <c r="FRI83" s="13"/>
      <c r="FRJ83" s="13"/>
      <c r="FRK83" s="13"/>
      <c r="FRL83" s="13"/>
      <c r="FRM83" s="13"/>
      <c r="FRN83" s="13"/>
      <c r="FRO83" s="13"/>
      <c r="FRP83" s="13"/>
      <c r="FRQ83" s="13"/>
      <c r="FRR83" s="13"/>
      <c r="FRS83" s="13"/>
      <c r="FRT83" s="13"/>
      <c r="FRU83" s="13"/>
      <c r="FRV83" s="13"/>
      <c r="FRW83" s="13"/>
      <c r="FRX83" s="13"/>
      <c r="FRY83" s="13"/>
      <c r="FRZ83" s="13"/>
      <c r="FSA83" s="13"/>
      <c r="FSB83" s="13"/>
      <c r="FSC83" s="13"/>
      <c r="FSD83" s="13"/>
      <c r="FSE83" s="13"/>
      <c r="FSF83" s="13"/>
      <c r="FSG83" s="13"/>
      <c r="FSH83" s="13"/>
      <c r="FSI83" s="13"/>
      <c r="FSJ83" s="13"/>
      <c r="FSK83" s="13"/>
      <c r="FSL83" s="13"/>
      <c r="FSM83" s="13"/>
      <c r="FSN83" s="13"/>
      <c r="FSO83" s="13"/>
      <c r="FSP83" s="13"/>
      <c r="FSQ83" s="13"/>
      <c r="FSR83" s="13"/>
      <c r="FSS83" s="13"/>
      <c r="FST83" s="13"/>
      <c r="FSU83" s="13"/>
      <c r="FSV83" s="13"/>
      <c r="FSW83" s="13"/>
      <c r="FSX83" s="13"/>
      <c r="FSY83" s="13"/>
      <c r="FSZ83" s="13"/>
      <c r="FTA83" s="13"/>
      <c r="FTB83" s="13"/>
      <c r="FTC83" s="13"/>
      <c r="FTD83" s="13"/>
      <c r="FTE83" s="13"/>
      <c r="FTF83" s="13"/>
      <c r="FTG83" s="13"/>
      <c r="FTH83" s="13"/>
      <c r="FTI83" s="13"/>
      <c r="FTJ83" s="13"/>
      <c r="FTK83" s="13"/>
      <c r="FTL83" s="13"/>
      <c r="FTM83" s="13"/>
      <c r="FTN83" s="13"/>
      <c r="FTO83" s="13"/>
      <c r="FTP83" s="13"/>
      <c r="FTQ83" s="13"/>
      <c r="FTR83" s="13"/>
      <c r="FTS83" s="13"/>
      <c r="FTT83" s="13"/>
      <c r="FTU83" s="13"/>
      <c r="FTV83" s="13"/>
      <c r="FTW83" s="13"/>
      <c r="FTX83" s="13"/>
      <c r="FTY83" s="13"/>
      <c r="FTZ83" s="13"/>
      <c r="FUA83" s="13"/>
      <c r="FUB83" s="13"/>
      <c r="FUC83" s="13"/>
      <c r="FUD83" s="13"/>
      <c r="FUE83" s="13"/>
      <c r="FUF83" s="13"/>
      <c r="FUG83" s="13"/>
      <c r="FUH83" s="13"/>
      <c r="FUI83" s="13"/>
      <c r="FUJ83" s="13"/>
      <c r="FUK83" s="13"/>
      <c r="FUL83" s="13"/>
      <c r="FUM83" s="13"/>
      <c r="FUN83" s="13"/>
      <c r="FUO83" s="13"/>
      <c r="FUP83" s="13"/>
      <c r="FUQ83" s="13"/>
      <c r="FUR83" s="13"/>
      <c r="FUS83" s="13"/>
      <c r="FUT83" s="13"/>
      <c r="FUU83" s="13"/>
      <c r="FUV83" s="13"/>
      <c r="FUW83" s="13"/>
      <c r="FUX83" s="13"/>
      <c r="FUY83" s="13"/>
      <c r="FUZ83" s="13"/>
      <c r="FVA83" s="13"/>
      <c r="FVB83" s="13"/>
      <c r="FVC83" s="13"/>
      <c r="FVD83" s="13"/>
      <c r="FVE83" s="13"/>
      <c r="FVF83" s="13"/>
      <c r="FVG83" s="13"/>
      <c r="FVH83" s="13"/>
      <c r="FVI83" s="13"/>
      <c r="FVJ83" s="13"/>
      <c r="FVK83" s="13"/>
      <c r="FVL83" s="13"/>
      <c r="FVM83" s="13"/>
      <c r="FVN83" s="13"/>
      <c r="FVO83" s="13"/>
      <c r="FVP83" s="13"/>
      <c r="FVQ83" s="13"/>
      <c r="FVR83" s="13"/>
      <c r="FVS83" s="13"/>
      <c r="FVT83" s="13"/>
      <c r="FVU83" s="13"/>
      <c r="FVV83" s="13"/>
      <c r="FVW83" s="13"/>
      <c r="FVX83" s="13"/>
      <c r="FVY83" s="13"/>
      <c r="FVZ83" s="13"/>
      <c r="FWA83" s="13"/>
      <c r="FWB83" s="13"/>
      <c r="FWC83" s="13"/>
      <c r="FWD83" s="13"/>
      <c r="FWE83" s="13"/>
      <c r="FWF83" s="13"/>
      <c r="FWG83" s="13"/>
      <c r="FWH83" s="13"/>
      <c r="FWI83" s="13"/>
      <c r="FWJ83" s="13"/>
      <c r="FWK83" s="13"/>
      <c r="FWL83" s="13"/>
      <c r="FWM83" s="13"/>
      <c r="FWN83" s="13"/>
      <c r="FWO83" s="13"/>
      <c r="FWP83" s="13"/>
      <c r="FWQ83" s="13"/>
      <c r="FWR83" s="13"/>
      <c r="FWS83" s="13"/>
      <c r="FWT83" s="13"/>
      <c r="FWU83" s="13"/>
      <c r="FWV83" s="13"/>
      <c r="FWW83" s="13"/>
      <c r="FWX83" s="13"/>
      <c r="FWY83" s="13"/>
      <c r="FWZ83" s="13"/>
      <c r="FXA83" s="13"/>
      <c r="FXB83" s="13"/>
      <c r="FXC83" s="13"/>
      <c r="FXD83" s="13"/>
      <c r="FXE83" s="13"/>
      <c r="FXF83" s="13"/>
      <c r="FXG83" s="13"/>
      <c r="FXH83" s="13"/>
      <c r="FXI83" s="13"/>
      <c r="FXJ83" s="13"/>
      <c r="FXK83" s="13"/>
      <c r="FXL83" s="13"/>
      <c r="FXM83" s="13"/>
      <c r="FXN83" s="13"/>
      <c r="FXO83" s="13"/>
      <c r="FXP83" s="13"/>
      <c r="FXQ83" s="13"/>
      <c r="FXR83" s="13"/>
      <c r="FXS83" s="13"/>
      <c r="FXT83" s="13"/>
      <c r="FXU83" s="13"/>
      <c r="FXV83" s="13"/>
      <c r="FXW83" s="13"/>
      <c r="FXX83" s="13"/>
      <c r="FXY83" s="13"/>
      <c r="FXZ83" s="13"/>
      <c r="FYA83" s="13"/>
      <c r="FYB83" s="13"/>
      <c r="FYC83" s="13"/>
      <c r="FYD83" s="13"/>
      <c r="FYE83" s="13"/>
      <c r="FYF83" s="13"/>
      <c r="FYG83" s="13"/>
      <c r="FYH83" s="13"/>
      <c r="FYI83" s="13"/>
      <c r="FYJ83" s="13"/>
      <c r="FYK83" s="13"/>
      <c r="FYL83" s="13"/>
      <c r="FYM83" s="13"/>
      <c r="FYN83" s="13"/>
      <c r="FYO83" s="13"/>
      <c r="FYP83" s="13"/>
      <c r="FYQ83" s="13"/>
      <c r="FYR83" s="13"/>
      <c r="FYS83" s="13"/>
      <c r="FYT83" s="13"/>
      <c r="FYU83" s="13"/>
      <c r="FYV83" s="13"/>
      <c r="FYW83" s="13"/>
      <c r="FYX83" s="13"/>
      <c r="FYY83" s="13"/>
      <c r="FYZ83" s="13"/>
      <c r="FZA83" s="13"/>
      <c r="FZB83" s="13"/>
      <c r="FZC83" s="13"/>
      <c r="FZD83" s="13"/>
      <c r="FZE83" s="13"/>
      <c r="FZF83" s="13"/>
      <c r="FZG83" s="13"/>
      <c r="FZH83" s="13"/>
      <c r="FZI83" s="13"/>
      <c r="FZJ83" s="13"/>
      <c r="FZK83" s="13"/>
      <c r="FZL83" s="13"/>
      <c r="FZM83" s="13"/>
      <c r="FZN83" s="13"/>
      <c r="FZO83" s="13"/>
      <c r="FZP83" s="13"/>
      <c r="FZQ83" s="13"/>
      <c r="FZR83" s="13"/>
      <c r="FZS83" s="13"/>
      <c r="FZT83" s="13"/>
      <c r="FZU83" s="13"/>
      <c r="FZV83" s="13"/>
      <c r="FZW83" s="13"/>
      <c r="FZX83" s="13"/>
      <c r="FZY83" s="13"/>
      <c r="FZZ83" s="13"/>
      <c r="GAA83" s="13"/>
      <c r="GAB83" s="13"/>
      <c r="GAC83" s="13"/>
      <c r="GAD83" s="13"/>
      <c r="GAE83" s="13"/>
      <c r="GAF83" s="13"/>
      <c r="GAG83" s="13"/>
      <c r="GAH83" s="13"/>
      <c r="GAI83" s="13"/>
      <c r="GAJ83" s="13"/>
      <c r="GAK83" s="13"/>
      <c r="GAL83" s="13"/>
      <c r="GAM83" s="13"/>
      <c r="GAN83" s="13"/>
      <c r="GAO83" s="13"/>
      <c r="GAP83" s="13"/>
      <c r="GAQ83" s="13"/>
      <c r="GAR83" s="13"/>
      <c r="GAS83" s="13"/>
      <c r="GAT83" s="13"/>
      <c r="GAU83" s="13"/>
      <c r="GAV83" s="13"/>
      <c r="GAW83" s="13"/>
      <c r="GAX83" s="13"/>
      <c r="GAY83" s="13"/>
      <c r="GAZ83" s="13"/>
      <c r="GBA83" s="13"/>
      <c r="GBB83" s="13"/>
      <c r="GBC83" s="13"/>
      <c r="GBD83" s="13"/>
      <c r="GBE83" s="13"/>
      <c r="GBF83" s="13"/>
      <c r="GBG83" s="13"/>
      <c r="GBH83" s="13"/>
      <c r="GBI83" s="13"/>
      <c r="GBJ83" s="13"/>
      <c r="GBK83" s="13"/>
      <c r="GBL83" s="13"/>
      <c r="GBM83" s="13"/>
      <c r="GBN83" s="13"/>
      <c r="GBO83" s="13"/>
      <c r="GBP83" s="13"/>
      <c r="GBQ83" s="13"/>
      <c r="GBR83" s="13"/>
      <c r="GBS83" s="13"/>
      <c r="GBT83" s="13"/>
      <c r="GBU83" s="13"/>
      <c r="GBV83" s="13"/>
      <c r="GBW83" s="13"/>
      <c r="GBX83" s="13"/>
      <c r="GBY83" s="13"/>
      <c r="GBZ83" s="13"/>
      <c r="GCA83" s="13"/>
      <c r="GCB83" s="13"/>
      <c r="GCC83" s="13"/>
      <c r="GCD83" s="13"/>
      <c r="GCE83" s="13"/>
      <c r="GCF83" s="13"/>
      <c r="GCG83" s="13"/>
      <c r="GCH83" s="13"/>
      <c r="GCI83" s="13"/>
      <c r="GCJ83" s="13"/>
      <c r="GCK83" s="13"/>
      <c r="GCL83" s="13"/>
      <c r="GCM83" s="13"/>
      <c r="GCN83" s="13"/>
      <c r="GCO83" s="13"/>
      <c r="GCP83" s="13"/>
      <c r="GCQ83" s="13"/>
      <c r="GCR83" s="13"/>
      <c r="GCS83" s="13"/>
      <c r="GCT83" s="13"/>
      <c r="GCU83" s="13"/>
      <c r="GCV83" s="13"/>
      <c r="GCW83" s="13"/>
      <c r="GCX83" s="13"/>
      <c r="GCY83" s="13"/>
      <c r="GCZ83" s="13"/>
      <c r="GDA83" s="13"/>
      <c r="GDB83" s="13"/>
      <c r="GDC83" s="13"/>
      <c r="GDD83" s="13"/>
      <c r="GDE83" s="13"/>
      <c r="GDF83" s="13"/>
      <c r="GDG83" s="13"/>
      <c r="GDH83" s="13"/>
      <c r="GDI83" s="13"/>
      <c r="GDJ83" s="13"/>
      <c r="GDK83" s="13"/>
      <c r="GDL83" s="13"/>
      <c r="GDM83" s="13"/>
      <c r="GDN83" s="13"/>
      <c r="GDO83" s="13"/>
      <c r="GDP83" s="13"/>
      <c r="GDQ83" s="13"/>
      <c r="GDR83" s="13"/>
      <c r="GDS83" s="13"/>
      <c r="GDT83" s="13"/>
      <c r="GDU83" s="13"/>
      <c r="GDV83" s="13"/>
      <c r="GDW83" s="13"/>
      <c r="GDX83" s="13"/>
      <c r="GDY83" s="13"/>
      <c r="GDZ83" s="13"/>
      <c r="GEA83" s="13"/>
      <c r="GEB83" s="13"/>
      <c r="GEC83" s="13"/>
      <c r="GED83" s="13"/>
      <c r="GEE83" s="13"/>
      <c r="GEF83" s="13"/>
      <c r="GEG83" s="13"/>
      <c r="GEH83" s="13"/>
      <c r="GEI83" s="13"/>
      <c r="GEJ83" s="13"/>
      <c r="GEK83" s="13"/>
      <c r="GEL83" s="13"/>
      <c r="GEM83" s="13"/>
      <c r="GEN83" s="13"/>
      <c r="GEO83" s="13"/>
      <c r="GEP83" s="13"/>
      <c r="GEQ83" s="13"/>
      <c r="GER83" s="13"/>
      <c r="GES83" s="13"/>
      <c r="GET83" s="13"/>
      <c r="GEU83" s="13"/>
      <c r="GEV83" s="13"/>
      <c r="GEW83" s="13"/>
      <c r="GEX83" s="13"/>
      <c r="GEY83" s="13"/>
      <c r="GEZ83" s="13"/>
      <c r="GFA83" s="13"/>
      <c r="GFB83" s="13"/>
      <c r="GFC83" s="13"/>
      <c r="GFD83" s="13"/>
      <c r="GFE83" s="13"/>
      <c r="GFF83" s="13"/>
      <c r="GFG83" s="13"/>
      <c r="GFH83" s="13"/>
      <c r="GFI83" s="13"/>
      <c r="GFJ83" s="13"/>
      <c r="GFK83" s="13"/>
      <c r="GFL83" s="13"/>
      <c r="GFM83" s="13"/>
      <c r="GFN83" s="13"/>
      <c r="GFO83" s="13"/>
      <c r="GFP83" s="13"/>
      <c r="GFQ83" s="13"/>
      <c r="GFR83" s="13"/>
      <c r="GFS83" s="13"/>
      <c r="GFT83" s="13"/>
      <c r="GFU83" s="13"/>
      <c r="GFV83" s="13"/>
      <c r="GFW83" s="13"/>
      <c r="GFX83" s="13"/>
      <c r="GFY83" s="13"/>
      <c r="GFZ83" s="13"/>
      <c r="GGA83" s="13"/>
      <c r="GGB83" s="13"/>
      <c r="GGC83" s="13"/>
      <c r="GGD83" s="13"/>
      <c r="GGE83" s="13"/>
      <c r="GGF83" s="13"/>
      <c r="GGG83" s="13"/>
      <c r="GGH83" s="13"/>
      <c r="GGI83" s="13"/>
      <c r="GGJ83" s="13"/>
      <c r="GGK83" s="13"/>
      <c r="GGL83" s="13"/>
      <c r="GGM83" s="13"/>
      <c r="GGN83" s="13"/>
      <c r="GGO83" s="13"/>
      <c r="GGP83" s="13"/>
      <c r="GGQ83" s="13"/>
      <c r="GGR83" s="13"/>
      <c r="GGS83" s="13"/>
      <c r="GGT83" s="13"/>
      <c r="GGU83" s="13"/>
      <c r="GGV83" s="13"/>
      <c r="GGW83" s="13"/>
      <c r="GGX83" s="13"/>
      <c r="GGY83" s="13"/>
      <c r="GGZ83" s="13"/>
      <c r="GHA83" s="13"/>
      <c r="GHB83" s="13"/>
      <c r="GHC83" s="13"/>
      <c r="GHD83" s="13"/>
      <c r="GHE83" s="13"/>
      <c r="GHF83" s="13"/>
      <c r="GHG83" s="13"/>
      <c r="GHH83" s="13"/>
      <c r="GHI83" s="13"/>
      <c r="GHJ83" s="13"/>
      <c r="GHK83" s="13"/>
      <c r="GHL83" s="13"/>
      <c r="GHM83" s="13"/>
      <c r="GHN83" s="13"/>
      <c r="GHO83" s="13"/>
      <c r="GHP83" s="13"/>
      <c r="GHQ83" s="13"/>
      <c r="GHR83" s="13"/>
      <c r="GHS83" s="13"/>
      <c r="GHT83" s="13"/>
      <c r="GHU83" s="13"/>
      <c r="GHV83" s="13"/>
      <c r="GHW83" s="13"/>
      <c r="GHX83" s="13"/>
      <c r="GHY83" s="13"/>
      <c r="GHZ83" s="13"/>
      <c r="GIA83" s="13"/>
      <c r="GIB83" s="13"/>
      <c r="GIC83" s="13"/>
      <c r="GID83" s="13"/>
      <c r="GIE83" s="13"/>
      <c r="GIF83" s="13"/>
      <c r="GIG83" s="13"/>
      <c r="GIH83" s="13"/>
      <c r="GII83" s="13"/>
      <c r="GIJ83" s="13"/>
      <c r="GIK83" s="13"/>
      <c r="GIL83" s="13"/>
      <c r="GIM83" s="13"/>
      <c r="GIN83" s="13"/>
      <c r="GIO83" s="13"/>
      <c r="GIP83" s="13"/>
      <c r="GIQ83" s="13"/>
      <c r="GIR83" s="13"/>
      <c r="GIS83" s="13"/>
      <c r="GIT83" s="13"/>
      <c r="GIU83" s="13"/>
      <c r="GIV83" s="13"/>
      <c r="GIW83" s="13"/>
      <c r="GIX83" s="13"/>
      <c r="GIY83" s="13"/>
      <c r="GIZ83" s="13"/>
      <c r="GJA83" s="13"/>
      <c r="GJB83" s="13"/>
      <c r="GJC83" s="13"/>
      <c r="GJD83" s="13"/>
      <c r="GJE83" s="13"/>
      <c r="GJF83" s="13"/>
      <c r="GJG83" s="13"/>
      <c r="GJH83" s="13"/>
      <c r="GJI83" s="13"/>
      <c r="GJJ83" s="13"/>
      <c r="GJK83" s="13"/>
      <c r="GJL83" s="13"/>
      <c r="GJM83" s="13"/>
      <c r="GJN83" s="13"/>
      <c r="GJO83" s="13"/>
      <c r="GJP83" s="13"/>
      <c r="GJQ83" s="13"/>
      <c r="GJR83" s="13"/>
      <c r="GJS83" s="13"/>
      <c r="GJT83" s="13"/>
      <c r="GJU83" s="13"/>
      <c r="GJV83" s="13"/>
      <c r="GJW83" s="13"/>
      <c r="GJX83" s="13"/>
      <c r="GJY83" s="13"/>
      <c r="GJZ83" s="13"/>
      <c r="GKA83" s="13"/>
      <c r="GKB83" s="13"/>
      <c r="GKC83" s="13"/>
      <c r="GKD83" s="13"/>
      <c r="GKE83" s="13"/>
      <c r="GKF83" s="13"/>
      <c r="GKG83" s="13"/>
      <c r="GKH83" s="13"/>
      <c r="GKI83" s="13"/>
      <c r="GKJ83" s="13"/>
      <c r="GKK83" s="13"/>
      <c r="GKL83" s="13"/>
      <c r="GKM83" s="13"/>
      <c r="GKN83" s="13"/>
      <c r="GKO83" s="13"/>
      <c r="GKP83" s="13"/>
      <c r="GKQ83" s="13"/>
      <c r="GKR83" s="13"/>
      <c r="GKS83" s="13"/>
      <c r="GKT83" s="13"/>
      <c r="GKU83" s="13"/>
      <c r="GKV83" s="13"/>
      <c r="GKW83" s="13"/>
      <c r="GKX83" s="13"/>
      <c r="GKY83" s="13"/>
      <c r="GKZ83" s="13"/>
      <c r="GLA83" s="13"/>
      <c r="GLB83" s="13"/>
      <c r="GLC83" s="13"/>
      <c r="GLD83" s="13"/>
      <c r="GLE83" s="13"/>
      <c r="GLF83" s="13"/>
      <c r="GLG83" s="13"/>
      <c r="GLH83" s="13"/>
      <c r="GLI83" s="13"/>
      <c r="GLJ83" s="13"/>
      <c r="GLK83" s="13"/>
      <c r="GLL83" s="13"/>
      <c r="GLM83" s="13"/>
      <c r="GLN83" s="13"/>
      <c r="GLO83" s="13"/>
      <c r="GLP83" s="13"/>
      <c r="GLQ83" s="13"/>
      <c r="GLR83" s="13"/>
      <c r="GLS83" s="13"/>
      <c r="GLT83" s="13"/>
      <c r="GLU83" s="13"/>
      <c r="GLV83" s="13"/>
      <c r="GLW83" s="13"/>
      <c r="GLX83" s="13"/>
      <c r="GLY83" s="13"/>
      <c r="GLZ83" s="13"/>
      <c r="GMA83" s="13"/>
      <c r="GMB83" s="13"/>
      <c r="GMC83" s="13"/>
      <c r="GMD83" s="13"/>
      <c r="GME83" s="13"/>
      <c r="GMF83" s="13"/>
      <c r="GMG83" s="13"/>
      <c r="GMH83" s="13"/>
      <c r="GMI83" s="13"/>
      <c r="GMJ83" s="13"/>
      <c r="GMK83" s="13"/>
      <c r="GML83" s="13"/>
      <c r="GMM83" s="13"/>
      <c r="GMN83" s="13"/>
      <c r="GMO83" s="13"/>
      <c r="GMP83" s="13"/>
      <c r="GMQ83" s="13"/>
      <c r="GMR83" s="13"/>
      <c r="GMS83" s="13"/>
      <c r="GMT83" s="13"/>
      <c r="GMU83" s="13"/>
      <c r="GMV83" s="13"/>
      <c r="GMW83" s="13"/>
      <c r="GMX83" s="13"/>
      <c r="GMY83" s="13"/>
      <c r="GMZ83" s="13"/>
      <c r="GNA83" s="13"/>
      <c r="GNB83" s="13"/>
      <c r="GNC83" s="13"/>
      <c r="GND83" s="13"/>
      <c r="GNE83" s="13"/>
      <c r="GNF83" s="13"/>
      <c r="GNG83" s="13"/>
      <c r="GNH83" s="13"/>
      <c r="GNI83" s="13"/>
      <c r="GNJ83" s="13"/>
      <c r="GNK83" s="13"/>
      <c r="GNL83" s="13"/>
      <c r="GNM83" s="13"/>
      <c r="GNN83" s="13"/>
      <c r="GNO83" s="13"/>
      <c r="GNP83" s="13"/>
      <c r="GNQ83" s="13"/>
      <c r="GNR83" s="13"/>
      <c r="GNS83" s="13"/>
      <c r="GNT83" s="13"/>
      <c r="GNU83" s="13"/>
      <c r="GNV83" s="13"/>
      <c r="GNW83" s="13"/>
      <c r="GNX83" s="13"/>
      <c r="GNY83" s="13"/>
      <c r="GNZ83" s="13"/>
      <c r="GOA83" s="13"/>
      <c r="GOB83" s="13"/>
      <c r="GOC83" s="13"/>
      <c r="GOD83" s="13"/>
      <c r="GOE83" s="13"/>
      <c r="GOF83" s="13"/>
      <c r="GOG83" s="13"/>
      <c r="GOH83" s="13"/>
      <c r="GOI83" s="13"/>
      <c r="GOJ83" s="13"/>
      <c r="GOK83" s="13"/>
      <c r="GOL83" s="13"/>
      <c r="GOM83" s="13"/>
      <c r="GON83" s="13"/>
      <c r="GOO83" s="13"/>
      <c r="GOP83" s="13"/>
      <c r="GOQ83" s="13"/>
      <c r="GOR83" s="13"/>
      <c r="GOS83" s="13"/>
      <c r="GOT83" s="13"/>
      <c r="GOU83" s="13"/>
      <c r="GOV83" s="13"/>
      <c r="GOW83" s="13"/>
      <c r="GOX83" s="13"/>
      <c r="GOY83" s="13"/>
      <c r="GOZ83" s="13"/>
      <c r="GPA83" s="13"/>
      <c r="GPB83" s="13"/>
      <c r="GPC83" s="13"/>
      <c r="GPD83" s="13"/>
      <c r="GPE83" s="13"/>
      <c r="GPF83" s="13"/>
      <c r="GPG83" s="13"/>
      <c r="GPH83" s="13"/>
      <c r="GPI83" s="13"/>
      <c r="GPJ83" s="13"/>
      <c r="GPK83" s="13"/>
      <c r="GPL83" s="13"/>
      <c r="GPM83" s="13"/>
      <c r="GPN83" s="13"/>
      <c r="GPO83" s="13"/>
      <c r="GPP83" s="13"/>
      <c r="GPQ83" s="13"/>
      <c r="GPR83" s="13"/>
      <c r="GPS83" s="13"/>
      <c r="GPT83" s="13"/>
      <c r="GPU83" s="13"/>
      <c r="GPV83" s="13"/>
      <c r="GPW83" s="13"/>
      <c r="GPX83" s="13"/>
      <c r="GPY83" s="13"/>
      <c r="GPZ83" s="13"/>
      <c r="GQA83" s="13"/>
      <c r="GQB83" s="13"/>
      <c r="GQC83" s="13"/>
      <c r="GQD83" s="13"/>
      <c r="GQE83" s="13"/>
      <c r="GQF83" s="13"/>
      <c r="GQG83" s="13"/>
      <c r="GQH83" s="13"/>
      <c r="GQI83" s="13"/>
      <c r="GQJ83" s="13"/>
      <c r="GQK83" s="13"/>
      <c r="GQL83" s="13"/>
      <c r="GQM83" s="13"/>
      <c r="GQN83" s="13"/>
      <c r="GQO83" s="13"/>
      <c r="GQP83" s="13"/>
      <c r="GQQ83" s="13"/>
      <c r="GQR83" s="13"/>
      <c r="GQS83" s="13"/>
      <c r="GQT83" s="13"/>
      <c r="GQU83" s="13"/>
      <c r="GQV83" s="13"/>
      <c r="GQW83" s="13"/>
      <c r="GQX83" s="13"/>
      <c r="GQY83" s="13"/>
      <c r="GQZ83" s="13"/>
      <c r="GRA83" s="13"/>
      <c r="GRB83" s="13"/>
      <c r="GRC83" s="13"/>
      <c r="GRD83" s="13"/>
      <c r="GRE83" s="13"/>
      <c r="GRF83" s="13"/>
      <c r="GRG83" s="13"/>
      <c r="GRH83" s="13"/>
      <c r="GRI83" s="13"/>
      <c r="GRJ83" s="13"/>
      <c r="GRK83" s="13"/>
      <c r="GRL83" s="13"/>
      <c r="GRM83" s="13"/>
      <c r="GRN83" s="13"/>
      <c r="GRO83" s="13"/>
      <c r="GRP83" s="13"/>
      <c r="GRQ83" s="13"/>
      <c r="GRR83" s="13"/>
      <c r="GRS83" s="13"/>
      <c r="GRT83" s="13"/>
      <c r="GRU83" s="13"/>
      <c r="GRV83" s="13"/>
      <c r="GRW83" s="13"/>
      <c r="GRX83" s="13"/>
      <c r="GRY83" s="13"/>
      <c r="GRZ83" s="13"/>
      <c r="GSA83" s="13"/>
      <c r="GSB83" s="13"/>
      <c r="GSC83" s="13"/>
      <c r="GSD83" s="13"/>
      <c r="GSE83" s="13"/>
      <c r="GSF83" s="13"/>
      <c r="GSG83" s="13"/>
      <c r="GSH83" s="13"/>
      <c r="GSI83" s="13"/>
      <c r="GSJ83" s="13"/>
      <c r="GSK83" s="13"/>
      <c r="GSL83" s="13"/>
      <c r="GSM83" s="13"/>
      <c r="GSN83" s="13"/>
      <c r="GSO83" s="13"/>
      <c r="GSP83" s="13"/>
      <c r="GSQ83" s="13"/>
      <c r="GSR83" s="13"/>
      <c r="GSS83" s="13"/>
      <c r="GST83" s="13"/>
      <c r="GSU83" s="13"/>
      <c r="GSV83" s="13"/>
      <c r="GSW83" s="13"/>
      <c r="GSX83" s="13"/>
      <c r="GSY83" s="13"/>
      <c r="GSZ83" s="13"/>
      <c r="GTA83" s="13"/>
      <c r="GTB83" s="13"/>
      <c r="GTC83" s="13"/>
      <c r="GTD83" s="13"/>
      <c r="GTE83" s="13"/>
      <c r="GTF83" s="13"/>
      <c r="GTG83" s="13"/>
      <c r="GTH83" s="13"/>
      <c r="GTI83" s="13"/>
      <c r="GTJ83" s="13"/>
      <c r="GTK83" s="13"/>
      <c r="GTL83" s="13"/>
      <c r="GTM83" s="13"/>
      <c r="GTN83" s="13"/>
      <c r="GTO83" s="13"/>
      <c r="GTP83" s="13"/>
      <c r="GTQ83" s="13"/>
      <c r="GTR83" s="13"/>
      <c r="GTS83" s="13"/>
      <c r="GTT83" s="13"/>
      <c r="GTU83" s="13"/>
      <c r="GTV83" s="13"/>
      <c r="GTW83" s="13"/>
      <c r="GTX83" s="13"/>
      <c r="GTY83" s="13"/>
      <c r="GTZ83" s="13"/>
      <c r="GUA83" s="13"/>
      <c r="GUB83" s="13"/>
      <c r="GUC83" s="13"/>
      <c r="GUD83" s="13"/>
      <c r="GUE83" s="13"/>
      <c r="GUF83" s="13"/>
      <c r="GUG83" s="13"/>
      <c r="GUH83" s="13"/>
      <c r="GUI83" s="13"/>
      <c r="GUJ83" s="13"/>
      <c r="GUK83" s="13"/>
      <c r="GUL83" s="13"/>
      <c r="GUM83" s="13"/>
      <c r="GUN83" s="13"/>
      <c r="GUO83" s="13"/>
      <c r="GUP83" s="13"/>
      <c r="GUQ83" s="13"/>
      <c r="GUR83" s="13"/>
      <c r="GUS83" s="13"/>
      <c r="GUT83" s="13"/>
      <c r="GUU83" s="13"/>
      <c r="GUV83" s="13"/>
      <c r="GUW83" s="13"/>
      <c r="GUX83" s="13"/>
      <c r="GUY83" s="13"/>
      <c r="GUZ83" s="13"/>
      <c r="GVA83" s="13"/>
      <c r="GVB83" s="13"/>
      <c r="GVC83" s="13"/>
      <c r="GVD83" s="13"/>
      <c r="GVE83" s="13"/>
      <c r="GVF83" s="13"/>
      <c r="GVG83" s="13"/>
      <c r="GVH83" s="13"/>
      <c r="GVI83" s="13"/>
      <c r="GVJ83" s="13"/>
      <c r="GVK83" s="13"/>
      <c r="GVL83" s="13"/>
      <c r="GVM83" s="13"/>
      <c r="GVN83" s="13"/>
      <c r="GVO83" s="13"/>
      <c r="GVP83" s="13"/>
      <c r="GVQ83" s="13"/>
      <c r="GVR83" s="13"/>
      <c r="GVS83" s="13"/>
      <c r="GVT83" s="13"/>
      <c r="GVU83" s="13"/>
      <c r="GVV83" s="13"/>
      <c r="GVW83" s="13"/>
      <c r="GVX83" s="13"/>
      <c r="GVY83" s="13"/>
      <c r="GVZ83" s="13"/>
      <c r="GWA83" s="13"/>
      <c r="GWB83" s="13"/>
      <c r="GWC83" s="13"/>
      <c r="GWD83" s="13"/>
      <c r="GWE83" s="13"/>
      <c r="GWF83" s="13"/>
      <c r="GWG83" s="13"/>
      <c r="GWH83" s="13"/>
      <c r="GWI83" s="13"/>
      <c r="GWJ83" s="13"/>
      <c r="GWK83" s="13"/>
      <c r="GWL83" s="13"/>
      <c r="GWM83" s="13"/>
      <c r="GWN83" s="13"/>
      <c r="GWO83" s="13"/>
      <c r="GWP83" s="13"/>
      <c r="GWQ83" s="13"/>
      <c r="GWR83" s="13"/>
      <c r="GWS83" s="13"/>
      <c r="GWT83" s="13"/>
      <c r="GWU83" s="13"/>
      <c r="GWV83" s="13"/>
      <c r="GWW83" s="13"/>
      <c r="GWX83" s="13"/>
      <c r="GWY83" s="13"/>
      <c r="GWZ83" s="13"/>
      <c r="GXA83" s="13"/>
      <c r="GXB83" s="13"/>
      <c r="GXC83" s="13"/>
      <c r="GXD83" s="13"/>
      <c r="GXE83" s="13"/>
      <c r="GXF83" s="13"/>
      <c r="GXG83" s="13"/>
      <c r="GXH83" s="13"/>
      <c r="GXI83" s="13"/>
      <c r="GXJ83" s="13"/>
      <c r="GXK83" s="13"/>
      <c r="GXL83" s="13"/>
      <c r="GXM83" s="13"/>
      <c r="GXN83" s="13"/>
      <c r="GXO83" s="13"/>
      <c r="GXP83" s="13"/>
      <c r="GXQ83" s="13"/>
      <c r="GXR83" s="13"/>
      <c r="GXS83" s="13"/>
      <c r="GXT83" s="13"/>
      <c r="GXU83" s="13"/>
      <c r="GXV83" s="13"/>
      <c r="GXW83" s="13"/>
      <c r="GXX83" s="13"/>
      <c r="GXY83" s="13"/>
      <c r="GXZ83" s="13"/>
      <c r="GYA83" s="13"/>
      <c r="GYB83" s="13"/>
      <c r="GYC83" s="13"/>
      <c r="GYD83" s="13"/>
      <c r="GYE83" s="13"/>
      <c r="GYF83" s="13"/>
      <c r="GYG83" s="13"/>
      <c r="GYH83" s="13"/>
      <c r="GYI83" s="13"/>
      <c r="GYJ83" s="13"/>
      <c r="GYK83" s="13"/>
      <c r="GYL83" s="13"/>
      <c r="GYM83" s="13"/>
      <c r="GYN83" s="13"/>
      <c r="GYO83" s="13"/>
      <c r="GYP83" s="13"/>
      <c r="GYQ83" s="13"/>
      <c r="GYR83" s="13"/>
      <c r="GYS83" s="13"/>
      <c r="GYT83" s="13"/>
      <c r="GYU83" s="13"/>
      <c r="GYV83" s="13"/>
      <c r="GYW83" s="13"/>
      <c r="GYX83" s="13"/>
      <c r="GYY83" s="13"/>
      <c r="GYZ83" s="13"/>
      <c r="GZA83" s="13"/>
      <c r="GZB83" s="13"/>
      <c r="GZC83" s="13"/>
      <c r="GZD83" s="13"/>
      <c r="GZE83" s="13"/>
      <c r="GZF83" s="13"/>
      <c r="GZG83" s="13"/>
      <c r="GZH83" s="13"/>
      <c r="GZI83" s="13"/>
      <c r="GZJ83" s="13"/>
      <c r="GZK83" s="13"/>
      <c r="GZL83" s="13"/>
      <c r="GZM83" s="13"/>
      <c r="GZN83" s="13"/>
      <c r="GZO83" s="13"/>
      <c r="GZP83" s="13"/>
      <c r="GZQ83" s="13"/>
      <c r="GZR83" s="13"/>
      <c r="GZS83" s="13"/>
      <c r="GZT83" s="13"/>
      <c r="GZU83" s="13"/>
      <c r="GZV83" s="13"/>
      <c r="GZW83" s="13"/>
      <c r="GZX83" s="13"/>
      <c r="GZY83" s="13"/>
      <c r="GZZ83" s="13"/>
      <c r="HAA83" s="13"/>
      <c r="HAB83" s="13"/>
      <c r="HAC83" s="13"/>
      <c r="HAD83" s="13"/>
      <c r="HAE83" s="13"/>
      <c r="HAF83" s="13"/>
      <c r="HAG83" s="13"/>
      <c r="HAH83" s="13"/>
      <c r="HAI83" s="13"/>
      <c r="HAJ83" s="13"/>
      <c r="HAK83" s="13"/>
      <c r="HAL83" s="13"/>
      <c r="HAM83" s="13"/>
      <c r="HAN83" s="13"/>
      <c r="HAO83" s="13"/>
      <c r="HAP83" s="13"/>
      <c r="HAQ83" s="13"/>
      <c r="HAR83" s="13"/>
      <c r="HAS83" s="13"/>
      <c r="HAT83" s="13"/>
      <c r="HAU83" s="13"/>
      <c r="HAV83" s="13"/>
      <c r="HAW83" s="13"/>
      <c r="HAX83" s="13"/>
      <c r="HAY83" s="13"/>
      <c r="HAZ83" s="13"/>
      <c r="HBA83" s="13"/>
      <c r="HBB83" s="13"/>
      <c r="HBC83" s="13"/>
      <c r="HBD83" s="13"/>
      <c r="HBE83" s="13"/>
      <c r="HBF83" s="13"/>
      <c r="HBG83" s="13"/>
      <c r="HBH83" s="13"/>
      <c r="HBI83" s="13"/>
      <c r="HBJ83" s="13"/>
      <c r="HBK83" s="13"/>
      <c r="HBL83" s="13"/>
      <c r="HBM83" s="13"/>
      <c r="HBN83" s="13"/>
      <c r="HBO83" s="13"/>
      <c r="HBP83" s="13"/>
      <c r="HBQ83" s="13"/>
      <c r="HBR83" s="13"/>
      <c r="HBS83" s="13"/>
      <c r="HBT83" s="13"/>
      <c r="HBU83" s="13"/>
      <c r="HBV83" s="13"/>
      <c r="HBW83" s="13"/>
      <c r="HBX83" s="13"/>
      <c r="HBY83" s="13"/>
      <c r="HBZ83" s="13"/>
      <c r="HCA83" s="13"/>
      <c r="HCB83" s="13"/>
      <c r="HCC83" s="13"/>
      <c r="HCD83" s="13"/>
      <c r="HCE83" s="13"/>
      <c r="HCF83" s="13"/>
      <c r="HCG83" s="13"/>
      <c r="HCH83" s="13"/>
      <c r="HCI83" s="13"/>
      <c r="HCJ83" s="13"/>
      <c r="HCK83" s="13"/>
      <c r="HCL83" s="13"/>
      <c r="HCM83" s="13"/>
      <c r="HCN83" s="13"/>
      <c r="HCO83" s="13"/>
      <c r="HCP83" s="13"/>
      <c r="HCQ83" s="13"/>
      <c r="HCR83" s="13"/>
      <c r="HCS83" s="13"/>
      <c r="HCT83" s="13"/>
      <c r="HCU83" s="13"/>
      <c r="HCV83" s="13"/>
      <c r="HCW83" s="13"/>
      <c r="HCX83" s="13"/>
      <c r="HCY83" s="13"/>
      <c r="HCZ83" s="13"/>
      <c r="HDA83" s="13"/>
      <c r="HDB83" s="13"/>
      <c r="HDC83" s="13"/>
      <c r="HDD83" s="13"/>
      <c r="HDE83" s="13"/>
      <c r="HDF83" s="13"/>
      <c r="HDG83" s="13"/>
      <c r="HDH83" s="13"/>
      <c r="HDI83" s="13"/>
      <c r="HDJ83" s="13"/>
      <c r="HDK83" s="13"/>
      <c r="HDL83" s="13"/>
      <c r="HDM83" s="13"/>
      <c r="HDN83" s="13"/>
      <c r="HDO83" s="13"/>
      <c r="HDP83" s="13"/>
      <c r="HDQ83" s="13"/>
      <c r="HDR83" s="13"/>
      <c r="HDS83" s="13"/>
      <c r="HDT83" s="13"/>
      <c r="HDU83" s="13"/>
      <c r="HDV83" s="13"/>
      <c r="HDW83" s="13"/>
      <c r="HDX83" s="13"/>
      <c r="HDY83" s="13"/>
      <c r="HDZ83" s="13"/>
      <c r="HEA83" s="13"/>
      <c r="HEB83" s="13"/>
      <c r="HEC83" s="13"/>
      <c r="HED83" s="13"/>
      <c r="HEE83" s="13"/>
      <c r="HEF83" s="13"/>
      <c r="HEG83" s="13"/>
      <c r="HEH83" s="13"/>
      <c r="HEI83" s="13"/>
      <c r="HEJ83" s="13"/>
      <c r="HEK83" s="13"/>
      <c r="HEL83" s="13"/>
      <c r="HEM83" s="13"/>
      <c r="HEN83" s="13"/>
      <c r="HEO83" s="13"/>
      <c r="HEP83" s="13"/>
      <c r="HEQ83" s="13"/>
      <c r="HER83" s="13"/>
      <c r="HES83" s="13"/>
      <c r="HET83" s="13"/>
      <c r="HEU83" s="13"/>
      <c r="HEV83" s="13"/>
      <c r="HEW83" s="13"/>
      <c r="HEX83" s="13"/>
      <c r="HEY83" s="13"/>
      <c r="HEZ83" s="13"/>
      <c r="HFA83" s="13"/>
      <c r="HFB83" s="13"/>
      <c r="HFC83" s="13"/>
      <c r="HFD83" s="13"/>
      <c r="HFE83" s="13"/>
      <c r="HFF83" s="13"/>
      <c r="HFG83" s="13"/>
      <c r="HFH83" s="13"/>
      <c r="HFI83" s="13"/>
      <c r="HFJ83" s="13"/>
      <c r="HFK83" s="13"/>
      <c r="HFL83" s="13"/>
      <c r="HFM83" s="13"/>
      <c r="HFN83" s="13"/>
      <c r="HFO83" s="13"/>
      <c r="HFP83" s="13"/>
      <c r="HFQ83" s="13"/>
      <c r="HFR83" s="13"/>
      <c r="HFS83" s="13"/>
      <c r="HFT83" s="13"/>
      <c r="HFU83" s="13"/>
      <c r="HFV83" s="13"/>
      <c r="HFW83" s="13"/>
      <c r="HFX83" s="13"/>
      <c r="HFY83" s="13"/>
      <c r="HFZ83" s="13"/>
      <c r="HGA83" s="13"/>
      <c r="HGB83" s="13"/>
      <c r="HGC83" s="13"/>
      <c r="HGD83" s="13"/>
      <c r="HGE83" s="13"/>
      <c r="HGF83" s="13"/>
      <c r="HGG83" s="13"/>
      <c r="HGH83" s="13"/>
      <c r="HGI83" s="13"/>
      <c r="HGJ83" s="13"/>
      <c r="HGK83" s="13"/>
      <c r="HGL83" s="13"/>
      <c r="HGM83" s="13"/>
      <c r="HGN83" s="13"/>
      <c r="HGO83" s="13"/>
      <c r="HGP83" s="13"/>
      <c r="HGQ83" s="13"/>
      <c r="HGR83" s="13"/>
      <c r="HGS83" s="13"/>
      <c r="HGT83" s="13"/>
      <c r="HGU83" s="13"/>
      <c r="HGV83" s="13"/>
      <c r="HGW83" s="13"/>
      <c r="HGX83" s="13"/>
      <c r="HGY83" s="13"/>
      <c r="HGZ83" s="13"/>
      <c r="HHA83" s="13"/>
      <c r="HHB83" s="13"/>
      <c r="HHC83" s="13"/>
      <c r="HHD83" s="13"/>
      <c r="HHE83" s="13"/>
      <c r="HHF83" s="13"/>
      <c r="HHG83" s="13"/>
      <c r="HHH83" s="13"/>
      <c r="HHI83" s="13"/>
      <c r="HHJ83" s="13"/>
      <c r="HHK83" s="13"/>
      <c r="HHL83" s="13"/>
      <c r="HHM83" s="13"/>
      <c r="HHN83" s="13"/>
      <c r="HHO83" s="13"/>
      <c r="HHP83" s="13"/>
      <c r="HHQ83" s="13"/>
      <c r="HHR83" s="13"/>
      <c r="HHS83" s="13"/>
      <c r="HHT83" s="13"/>
      <c r="HHU83" s="13"/>
      <c r="HHV83" s="13"/>
      <c r="HHW83" s="13"/>
      <c r="HHX83" s="13"/>
      <c r="HHY83" s="13"/>
      <c r="HHZ83" s="13"/>
      <c r="HIA83" s="13"/>
      <c r="HIB83" s="13"/>
      <c r="HIC83" s="13"/>
      <c r="HID83" s="13"/>
      <c r="HIE83" s="13"/>
      <c r="HIF83" s="13"/>
      <c r="HIG83" s="13"/>
      <c r="HIH83" s="13"/>
      <c r="HII83" s="13"/>
      <c r="HIJ83" s="13"/>
      <c r="HIK83" s="13"/>
      <c r="HIL83" s="13"/>
      <c r="HIM83" s="13"/>
      <c r="HIN83" s="13"/>
      <c r="HIO83" s="13"/>
      <c r="HIP83" s="13"/>
      <c r="HIQ83" s="13"/>
      <c r="HIR83" s="13"/>
      <c r="HIS83" s="13"/>
      <c r="HIT83" s="13"/>
      <c r="HIU83" s="13"/>
      <c r="HIV83" s="13"/>
      <c r="HIW83" s="13"/>
      <c r="HIX83" s="13"/>
      <c r="HIY83" s="13"/>
      <c r="HIZ83" s="13"/>
      <c r="HJA83" s="13"/>
      <c r="HJB83" s="13"/>
      <c r="HJC83" s="13"/>
      <c r="HJD83" s="13"/>
      <c r="HJE83" s="13"/>
      <c r="HJF83" s="13"/>
      <c r="HJG83" s="13"/>
      <c r="HJH83" s="13"/>
      <c r="HJI83" s="13"/>
      <c r="HJJ83" s="13"/>
      <c r="HJK83" s="13"/>
      <c r="HJL83" s="13"/>
      <c r="HJM83" s="13"/>
      <c r="HJN83" s="13"/>
      <c r="HJO83" s="13"/>
      <c r="HJP83" s="13"/>
      <c r="HJQ83" s="13"/>
      <c r="HJR83" s="13"/>
      <c r="HJS83" s="13"/>
      <c r="HJT83" s="13"/>
      <c r="HJU83" s="13"/>
      <c r="HJV83" s="13"/>
      <c r="HJW83" s="13"/>
      <c r="HJX83" s="13"/>
      <c r="HJY83" s="13"/>
      <c r="HJZ83" s="13"/>
      <c r="HKA83" s="13"/>
      <c r="HKB83" s="13"/>
      <c r="HKC83" s="13"/>
      <c r="HKD83" s="13"/>
      <c r="HKE83" s="13"/>
      <c r="HKF83" s="13"/>
      <c r="HKG83" s="13"/>
      <c r="HKH83" s="13"/>
      <c r="HKI83" s="13"/>
      <c r="HKJ83" s="13"/>
      <c r="HKK83" s="13"/>
      <c r="HKL83" s="13"/>
      <c r="HKM83" s="13"/>
      <c r="HKN83" s="13"/>
      <c r="HKO83" s="13"/>
      <c r="HKP83" s="13"/>
      <c r="HKQ83" s="13"/>
      <c r="HKR83" s="13"/>
      <c r="HKS83" s="13"/>
      <c r="HKT83" s="13"/>
      <c r="HKU83" s="13"/>
      <c r="HKV83" s="13"/>
      <c r="HKW83" s="13"/>
      <c r="HKX83" s="13"/>
      <c r="HKY83" s="13"/>
      <c r="HKZ83" s="13"/>
      <c r="HLA83" s="13"/>
      <c r="HLB83" s="13"/>
      <c r="HLC83" s="13"/>
      <c r="HLD83" s="13"/>
      <c r="HLE83" s="13"/>
      <c r="HLF83" s="13"/>
      <c r="HLG83" s="13"/>
      <c r="HLH83" s="13"/>
      <c r="HLI83" s="13"/>
      <c r="HLJ83" s="13"/>
      <c r="HLK83" s="13"/>
      <c r="HLL83" s="13"/>
      <c r="HLM83" s="13"/>
      <c r="HLN83" s="13"/>
      <c r="HLO83" s="13"/>
      <c r="HLP83" s="13"/>
      <c r="HLQ83" s="13"/>
      <c r="HLR83" s="13"/>
      <c r="HLS83" s="13"/>
      <c r="HLT83" s="13"/>
      <c r="HLU83" s="13"/>
      <c r="HLV83" s="13"/>
      <c r="HLW83" s="13"/>
      <c r="HLX83" s="13"/>
      <c r="HLY83" s="13"/>
      <c r="HLZ83" s="13"/>
      <c r="HMA83" s="13"/>
      <c r="HMB83" s="13"/>
      <c r="HMC83" s="13"/>
      <c r="HMD83" s="13"/>
      <c r="HME83" s="13"/>
      <c r="HMF83" s="13"/>
      <c r="HMG83" s="13"/>
      <c r="HMH83" s="13"/>
      <c r="HMI83" s="13"/>
      <c r="HMJ83" s="13"/>
      <c r="HMK83" s="13"/>
      <c r="HML83" s="13"/>
      <c r="HMM83" s="13"/>
      <c r="HMN83" s="13"/>
      <c r="HMO83" s="13"/>
      <c r="HMP83" s="13"/>
      <c r="HMQ83" s="13"/>
      <c r="HMR83" s="13"/>
      <c r="HMS83" s="13"/>
      <c r="HMT83" s="13"/>
      <c r="HMU83" s="13"/>
      <c r="HMV83" s="13"/>
      <c r="HMW83" s="13"/>
      <c r="HMX83" s="13"/>
      <c r="HMY83" s="13"/>
      <c r="HMZ83" s="13"/>
      <c r="HNA83" s="13"/>
      <c r="HNB83" s="13"/>
      <c r="HNC83" s="13"/>
      <c r="HND83" s="13"/>
      <c r="HNE83" s="13"/>
      <c r="HNF83" s="13"/>
      <c r="HNG83" s="13"/>
      <c r="HNH83" s="13"/>
      <c r="HNI83" s="13"/>
      <c r="HNJ83" s="13"/>
      <c r="HNK83" s="13"/>
      <c r="HNL83" s="13"/>
      <c r="HNM83" s="13"/>
      <c r="HNN83" s="13"/>
      <c r="HNO83" s="13"/>
      <c r="HNP83" s="13"/>
      <c r="HNQ83" s="13"/>
      <c r="HNR83" s="13"/>
      <c r="HNS83" s="13"/>
      <c r="HNT83" s="13"/>
      <c r="HNU83" s="13"/>
      <c r="HNV83" s="13"/>
      <c r="HNW83" s="13"/>
      <c r="HNX83" s="13"/>
      <c r="HNY83" s="13"/>
      <c r="HNZ83" s="13"/>
      <c r="HOA83" s="13"/>
      <c r="HOB83" s="13"/>
      <c r="HOC83" s="13"/>
      <c r="HOD83" s="13"/>
      <c r="HOE83" s="13"/>
      <c r="HOF83" s="13"/>
      <c r="HOG83" s="13"/>
      <c r="HOH83" s="13"/>
      <c r="HOI83" s="13"/>
      <c r="HOJ83" s="13"/>
      <c r="HOK83" s="13"/>
      <c r="HOL83" s="13"/>
      <c r="HOM83" s="13"/>
      <c r="HON83" s="13"/>
      <c r="HOO83" s="13"/>
      <c r="HOP83" s="13"/>
      <c r="HOQ83" s="13"/>
      <c r="HOR83" s="13"/>
      <c r="HOS83" s="13"/>
      <c r="HOT83" s="13"/>
      <c r="HOU83" s="13"/>
      <c r="HOV83" s="13"/>
      <c r="HOW83" s="13"/>
      <c r="HOX83" s="13"/>
      <c r="HOY83" s="13"/>
      <c r="HOZ83" s="13"/>
      <c r="HPA83" s="13"/>
      <c r="HPB83" s="13"/>
      <c r="HPC83" s="13"/>
      <c r="HPD83" s="13"/>
      <c r="HPE83" s="13"/>
      <c r="HPF83" s="13"/>
      <c r="HPG83" s="13"/>
      <c r="HPH83" s="13"/>
      <c r="HPI83" s="13"/>
      <c r="HPJ83" s="13"/>
      <c r="HPK83" s="13"/>
      <c r="HPL83" s="13"/>
      <c r="HPM83" s="13"/>
      <c r="HPN83" s="13"/>
      <c r="HPO83" s="13"/>
      <c r="HPP83" s="13"/>
      <c r="HPQ83" s="13"/>
      <c r="HPR83" s="13"/>
      <c r="HPS83" s="13"/>
      <c r="HPT83" s="13"/>
      <c r="HPU83" s="13"/>
      <c r="HPV83" s="13"/>
      <c r="HPW83" s="13"/>
      <c r="HPX83" s="13"/>
      <c r="HPY83" s="13"/>
      <c r="HPZ83" s="13"/>
      <c r="HQA83" s="13"/>
      <c r="HQB83" s="13"/>
      <c r="HQC83" s="13"/>
      <c r="HQD83" s="13"/>
      <c r="HQE83" s="13"/>
      <c r="HQF83" s="13"/>
      <c r="HQG83" s="13"/>
      <c r="HQH83" s="13"/>
      <c r="HQI83" s="13"/>
      <c r="HQJ83" s="13"/>
      <c r="HQK83" s="13"/>
      <c r="HQL83" s="13"/>
      <c r="HQM83" s="13"/>
      <c r="HQN83" s="13"/>
      <c r="HQO83" s="13"/>
      <c r="HQP83" s="13"/>
      <c r="HQQ83" s="13"/>
      <c r="HQR83" s="13"/>
      <c r="HQS83" s="13"/>
      <c r="HQT83" s="13"/>
      <c r="HQU83" s="13"/>
      <c r="HQV83" s="13"/>
      <c r="HQW83" s="13"/>
      <c r="HQX83" s="13"/>
      <c r="HQY83" s="13"/>
      <c r="HQZ83" s="13"/>
      <c r="HRA83" s="13"/>
      <c r="HRB83" s="13"/>
      <c r="HRC83" s="13"/>
      <c r="HRD83" s="13"/>
      <c r="HRE83" s="13"/>
      <c r="HRF83" s="13"/>
      <c r="HRG83" s="13"/>
      <c r="HRH83" s="13"/>
      <c r="HRI83" s="13"/>
      <c r="HRJ83" s="13"/>
      <c r="HRK83" s="13"/>
      <c r="HRL83" s="13"/>
      <c r="HRM83" s="13"/>
      <c r="HRN83" s="13"/>
      <c r="HRO83" s="13"/>
      <c r="HRP83" s="13"/>
      <c r="HRQ83" s="13"/>
      <c r="HRR83" s="13"/>
      <c r="HRS83" s="13"/>
      <c r="HRT83" s="13"/>
      <c r="HRU83" s="13"/>
      <c r="HRV83" s="13"/>
      <c r="HRW83" s="13"/>
      <c r="HRX83" s="13"/>
      <c r="HRY83" s="13"/>
      <c r="HRZ83" s="13"/>
      <c r="HSA83" s="13"/>
      <c r="HSB83" s="13"/>
      <c r="HSC83" s="13"/>
      <c r="HSD83" s="13"/>
      <c r="HSE83" s="13"/>
      <c r="HSF83" s="13"/>
      <c r="HSG83" s="13"/>
      <c r="HSH83" s="13"/>
      <c r="HSI83" s="13"/>
      <c r="HSJ83" s="13"/>
      <c r="HSK83" s="13"/>
      <c r="HSL83" s="13"/>
      <c r="HSM83" s="13"/>
      <c r="HSN83" s="13"/>
      <c r="HSO83" s="13"/>
      <c r="HSP83" s="13"/>
      <c r="HSQ83" s="13"/>
      <c r="HSR83" s="13"/>
      <c r="HSS83" s="13"/>
      <c r="HST83" s="13"/>
      <c r="HSU83" s="13"/>
      <c r="HSV83" s="13"/>
      <c r="HSW83" s="13"/>
      <c r="HSX83" s="13"/>
      <c r="HSY83" s="13"/>
      <c r="HSZ83" s="13"/>
      <c r="HTA83" s="13"/>
      <c r="HTB83" s="13"/>
      <c r="HTC83" s="13"/>
      <c r="HTD83" s="13"/>
      <c r="HTE83" s="13"/>
      <c r="HTF83" s="13"/>
      <c r="HTG83" s="13"/>
      <c r="HTH83" s="13"/>
      <c r="HTI83" s="13"/>
      <c r="HTJ83" s="13"/>
      <c r="HTK83" s="13"/>
      <c r="HTL83" s="13"/>
      <c r="HTM83" s="13"/>
      <c r="HTN83" s="13"/>
      <c r="HTO83" s="13"/>
      <c r="HTP83" s="13"/>
      <c r="HTQ83" s="13"/>
      <c r="HTR83" s="13"/>
      <c r="HTS83" s="13"/>
      <c r="HTT83" s="13"/>
      <c r="HTU83" s="13"/>
      <c r="HTV83" s="13"/>
      <c r="HTW83" s="13"/>
      <c r="HTX83" s="13"/>
      <c r="HTY83" s="13"/>
      <c r="HTZ83" s="13"/>
      <c r="HUA83" s="13"/>
      <c r="HUB83" s="13"/>
      <c r="HUC83" s="13"/>
      <c r="HUD83" s="13"/>
      <c r="HUE83" s="13"/>
      <c r="HUF83" s="13"/>
      <c r="HUG83" s="13"/>
      <c r="HUH83" s="13"/>
      <c r="HUI83" s="13"/>
      <c r="HUJ83" s="13"/>
      <c r="HUK83" s="13"/>
      <c r="HUL83" s="13"/>
      <c r="HUM83" s="13"/>
      <c r="HUN83" s="13"/>
      <c r="HUO83" s="13"/>
      <c r="HUP83" s="13"/>
      <c r="HUQ83" s="13"/>
      <c r="HUR83" s="13"/>
      <c r="HUS83" s="13"/>
      <c r="HUT83" s="13"/>
      <c r="HUU83" s="13"/>
      <c r="HUV83" s="13"/>
      <c r="HUW83" s="13"/>
      <c r="HUX83" s="13"/>
      <c r="HUY83" s="13"/>
      <c r="HUZ83" s="13"/>
      <c r="HVA83" s="13"/>
      <c r="HVB83" s="13"/>
      <c r="HVC83" s="13"/>
      <c r="HVD83" s="13"/>
      <c r="HVE83" s="13"/>
      <c r="HVF83" s="13"/>
      <c r="HVG83" s="13"/>
      <c r="HVH83" s="13"/>
      <c r="HVI83" s="13"/>
      <c r="HVJ83" s="13"/>
      <c r="HVK83" s="13"/>
      <c r="HVL83" s="13"/>
      <c r="HVM83" s="13"/>
      <c r="HVN83" s="13"/>
      <c r="HVO83" s="13"/>
      <c r="HVP83" s="13"/>
      <c r="HVQ83" s="13"/>
      <c r="HVR83" s="13"/>
      <c r="HVS83" s="13"/>
      <c r="HVT83" s="13"/>
      <c r="HVU83" s="13"/>
      <c r="HVV83" s="13"/>
      <c r="HVW83" s="13"/>
      <c r="HVX83" s="13"/>
      <c r="HVY83" s="13"/>
      <c r="HVZ83" s="13"/>
      <c r="HWA83" s="13"/>
      <c r="HWB83" s="13"/>
      <c r="HWC83" s="13"/>
      <c r="HWD83" s="13"/>
      <c r="HWE83" s="13"/>
      <c r="HWF83" s="13"/>
      <c r="HWG83" s="13"/>
      <c r="HWH83" s="13"/>
      <c r="HWI83" s="13"/>
      <c r="HWJ83" s="13"/>
      <c r="HWK83" s="13"/>
      <c r="HWL83" s="13"/>
      <c r="HWM83" s="13"/>
      <c r="HWN83" s="13"/>
      <c r="HWO83" s="13"/>
      <c r="HWP83" s="13"/>
      <c r="HWQ83" s="13"/>
      <c r="HWR83" s="13"/>
      <c r="HWS83" s="13"/>
      <c r="HWT83" s="13"/>
      <c r="HWU83" s="13"/>
      <c r="HWV83" s="13"/>
      <c r="HWW83" s="13"/>
      <c r="HWX83" s="13"/>
      <c r="HWY83" s="13"/>
      <c r="HWZ83" s="13"/>
      <c r="HXA83" s="13"/>
      <c r="HXB83" s="13"/>
      <c r="HXC83" s="13"/>
      <c r="HXD83" s="13"/>
      <c r="HXE83" s="13"/>
      <c r="HXF83" s="13"/>
      <c r="HXG83" s="13"/>
      <c r="HXH83" s="13"/>
      <c r="HXI83" s="13"/>
      <c r="HXJ83" s="13"/>
      <c r="HXK83" s="13"/>
      <c r="HXL83" s="13"/>
      <c r="HXM83" s="13"/>
      <c r="HXN83" s="13"/>
      <c r="HXO83" s="13"/>
      <c r="HXP83" s="13"/>
      <c r="HXQ83" s="13"/>
      <c r="HXR83" s="13"/>
      <c r="HXS83" s="13"/>
      <c r="HXT83" s="13"/>
      <c r="HXU83" s="13"/>
      <c r="HXV83" s="13"/>
      <c r="HXW83" s="13"/>
      <c r="HXX83" s="13"/>
      <c r="HXY83" s="13"/>
      <c r="HXZ83" s="13"/>
      <c r="HYA83" s="13"/>
      <c r="HYB83" s="13"/>
      <c r="HYC83" s="13"/>
      <c r="HYD83" s="13"/>
      <c r="HYE83" s="13"/>
      <c r="HYF83" s="13"/>
      <c r="HYG83" s="13"/>
      <c r="HYH83" s="13"/>
      <c r="HYI83" s="13"/>
      <c r="HYJ83" s="13"/>
      <c r="HYK83" s="13"/>
      <c r="HYL83" s="13"/>
      <c r="HYM83" s="13"/>
      <c r="HYN83" s="13"/>
      <c r="HYO83" s="13"/>
      <c r="HYP83" s="13"/>
      <c r="HYQ83" s="13"/>
      <c r="HYR83" s="13"/>
      <c r="HYS83" s="13"/>
      <c r="HYT83" s="13"/>
      <c r="HYU83" s="13"/>
      <c r="HYV83" s="13"/>
      <c r="HYW83" s="13"/>
      <c r="HYX83" s="13"/>
      <c r="HYY83" s="13"/>
      <c r="HYZ83" s="13"/>
      <c r="HZA83" s="13"/>
      <c r="HZB83" s="13"/>
      <c r="HZC83" s="13"/>
      <c r="HZD83" s="13"/>
      <c r="HZE83" s="13"/>
      <c r="HZF83" s="13"/>
      <c r="HZG83" s="13"/>
      <c r="HZH83" s="13"/>
      <c r="HZI83" s="13"/>
      <c r="HZJ83" s="13"/>
      <c r="HZK83" s="13"/>
      <c r="HZL83" s="13"/>
      <c r="HZM83" s="13"/>
      <c r="HZN83" s="13"/>
      <c r="HZO83" s="13"/>
      <c r="HZP83" s="13"/>
      <c r="HZQ83" s="13"/>
      <c r="HZR83" s="13"/>
      <c r="HZS83" s="13"/>
      <c r="HZT83" s="13"/>
      <c r="HZU83" s="13"/>
      <c r="HZV83" s="13"/>
      <c r="HZW83" s="13"/>
      <c r="HZX83" s="13"/>
      <c r="HZY83" s="13"/>
      <c r="HZZ83" s="13"/>
      <c r="IAA83" s="13"/>
      <c r="IAB83" s="13"/>
      <c r="IAC83" s="13"/>
      <c r="IAD83" s="13"/>
      <c r="IAE83" s="13"/>
      <c r="IAF83" s="13"/>
      <c r="IAG83" s="13"/>
      <c r="IAH83" s="13"/>
      <c r="IAI83" s="13"/>
      <c r="IAJ83" s="13"/>
      <c r="IAK83" s="13"/>
      <c r="IAL83" s="13"/>
      <c r="IAM83" s="13"/>
      <c r="IAN83" s="13"/>
      <c r="IAO83" s="13"/>
      <c r="IAP83" s="13"/>
      <c r="IAQ83" s="13"/>
      <c r="IAR83" s="13"/>
      <c r="IAS83" s="13"/>
      <c r="IAT83" s="13"/>
      <c r="IAU83" s="13"/>
      <c r="IAV83" s="13"/>
      <c r="IAW83" s="13"/>
      <c r="IAX83" s="13"/>
      <c r="IAY83" s="13"/>
      <c r="IAZ83" s="13"/>
      <c r="IBA83" s="13"/>
      <c r="IBB83" s="13"/>
      <c r="IBC83" s="13"/>
      <c r="IBD83" s="13"/>
      <c r="IBE83" s="13"/>
      <c r="IBF83" s="13"/>
      <c r="IBG83" s="13"/>
      <c r="IBH83" s="13"/>
      <c r="IBI83" s="13"/>
      <c r="IBJ83" s="13"/>
      <c r="IBK83" s="13"/>
      <c r="IBL83" s="13"/>
      <c r="IBM83" s="13"/>
      <c r="IBN83" s="13"/>
      <c r="IBO83" s="13"/>
      <c r="IBP83" s="13"/>
      <c r="IBQ83" s="13"/>
      <c r="IBR83" s="13"/>
      <c r="IBS83" s="13"/>
      <c r="IBT83" s="13"/>
      <c r="IBU83" s="13"/>
      <c r="IBV83" s="13"/>
      <c r="IBW83" s="13"/>
      <c r="IBX83" s="13"/>
      <c r="IBY83" s="13"/>
      <c r="IBZ83" s="13"/>
      <c r="ICA83" s="13"/>
      <c r="ICB83" s="13"/>
      <c r="ICC83" s="13"/>
      <c r="ICD83" s="13"/>
      <c r="ICE83" s="13"/>
      <c r="ICF83" s="13"/>
      <c r="ICG83" s="13"/>
      <c r="ICH83" s="13"/>
      <c r="ICI83" s="13"/>
      <c r="ICJ83" s="13"/>
      <c r="ICK83" s="13"/>
      <c r="ICL83" s="13"/>
      <c r="ICM83" s="13"/>
      <c r="ICN83" s="13"/>
      <c r="ICO83" s="13"/>
      <c r="ICP83" s="13"/>
      <c r="ICQ83" s="13"/>
      <c r="ICR83" s="13"/>
      <c r="ICS83" s="13"/>
      <c r="ICT83" s="13"/>
      <c r="ICU83" s="13"/>
      <c r="ICV83" s="13"/>
      <c r="ICW83" s="13"/>
      <c r="ICX83" s="13"/>
      <c r="ICY83" s="13"/>
      <c r="ICZ83" s="13"/>
      <c r="IDA83" s="13"/>
      <c r="IDB83" s="13"/>
      <c r="IDC83" s="13"/>
      <c r="IDD83" s="13"/>
      <c r="IDE83" s="13"/>
      <c r="IDF83" s="13"/>
      <c r="IDG83" s="13"/>
      <c r="IDH83" s="13"/>
      <c r="IDI83" s="13"/>
      <c r="IDJ83" s="13"/>
      <c r="IDK83" s="13"/>
      <c r="IDL83" s="13"/>
      <c r="IDM83" s="13"/>
      <c r="IDN83" s="13"/>
      <c r="IDO83" s="13"/>
      <c r="IDP83" s="13"/>
      <c r="IDQ83" s="13"/>
      <c r="IDR83" s="13"/>
      <c r="IDS83" s="13"/>
      <c r="IDT83" s="13"/>
      <c r="IDU83" s="13"/>
      <c r="IDV83" s="13"/>
      <c r="IDW83" s="13"/>
      <c r="IDX83" s="13"/>
      <c r="IDY83" s="13"/>
      <c r="IDZ83" s="13"/>
      <c r="IEA83" s="13"/>
      <c r="IEB83" s="13"/>
      <c r="IEC83" s="13"/>
      <c r="IED83" s="13"/>
      <c r="IEE83" s="13"/>
      <c r="IEF83" s="13"/>
      <c r="IEG83" s="13"/>
      <c r="IEH83" s="13"/>
      <c r="IEI83" s="13"/>
      <c r="IEJ83" s="13"/>
      <c r="IEK83" s="13"/>
      <c r="IEL83" s="13"/>
      <c r="IEM83" s="13"/>
      <c r="IEN83" s="13"/>
      <c r="IEO83" s="13"/>
      <c r="IEP83" s="13"/>
      <c r="IEQ83" s="13"/>
      <c r="IER83" s="13"/>
      <c r="IES83" s="13"/>
      <c r="IET83" s="13"/>
      <c r="IEU83" s="13"/>
      <c r="IEV83" s="13"/>
      <c r="IEW83" s="13"/>
      <c r="IEX83" s="13"/>
      <c r="IEY83" s="13"/>
      <c r="IEZ83" s="13"/>
      <c r="IFA83" s="13"/>
      <c r="IFB83" s="13"/>
      <c r="IFC83" s="13"/>
      <c r="IFD83" s="13"/>
      <c r="IFE83" s="13"/>
      <c r="IFF83" s="13"/>
      <c r="IFG83" s="13"/>
      <c r="IFH83" s="13"/>
      <c r="IFI83" s="13"/>
      <c r="IFJ83" s="13"/>
      <c r="IFK83" s="13"/>
      <c r="IFL83" s="13"/>
      <c r="IFM83" s="13"/>
      <c r="IFN83" s="13"/>
      <c r="IFO83" s="13"/>
      <c r="IFP83" s="13"/>
      <c r="IFQ83" s="13"/>
      <c r="IFR83" s="13"/>
      <c r="IFS83" s="13"/>
      <c r="IFT83" s="13"/>
      <c r="IFU83" s="13"/>
      <c r="IFV83" s="13"/>
      <c r="IFW83" s="13"/>
      <c r="IFX83" s="13"/>
      <c r="IFY83" s="13"/>
      <c r="IFZ83" s="13"/>
      <c r="IGA83" s="13"/>
      <c r="IGB83" s="13"/>
      <c r="IGC83" s="13"/>
      <c r="IGD83" s="13"/>
      <c r="IGE83" s="13"/>
      <c r="IGF83" s="13"/>
      <c r="IGG83" s="13"/>
      <c r="IGH83" s="13"/>
      <c r="IGI83" s="13"/>
      <c r="IGJ83" s="13"/>
      <c r="IGK83" s="13"/>
      <c r="IGL83" s="13"/>
      <c r="IGM83" s="13"/>
      <c r="IGN83" s="13"/>
      <c r="IGO83" s="13"/>
      <c r="IGP83" s="13"/>
      <c r="IGQ83" s="13"/>
      <c r="IGR83" s="13"/>
      <c r="IGS83" s="13"/>
      <c r="IGT83" s="13"/>
      <c r="IGU83" s="13"/>
      <c r="IGV83" s="13"/>
      <c r="IGW83" s="13"/>
      <c r="IGX83" s="13"/>
      <c r="IGY83" s="13"/>
      <c r="IGZ83" s="13"/>
      <c r="IHA83" s="13"/>
      <c r="IHB83" s="13"/>
      <c r="IHC83" s="13"/>
      <c r="IHD83" s="13"/>
      <c r="IHE83" s="13"/>
      <c r="IHF83" s="13"/>
      <c r="IHG83" s="13"/>
      <c r="IHH83" s="13"/>
      <c r="IHI83" s="13"/>
      <c r="IHJ83" s="13"/>
      <c r="IHK83" s="13"/>
      <c r="IHL83" s="13"/>
      <c r="IHM83" s="13"/>
      <c r="IHN83" s="13"/>
      <c r="IHO83" s="13"/>
      <c r="IHP83" s="13"/>
      <c r="IHQ83" s="13"/>
      <c r="IHR83" s="13"/>
      <c r="IHS83" s="13"/>
      <c r="IHT83" s="13"/>
      <c r="IHU83" s="13"/>
      <c r="IHV83" s="13"/>
      <c r="IHW83" s="13"/>
      <c r="IHX83" s="13"/>
      <c r="IHY83" s="13"/>
      <c r="IHZ83" s="13"/>
      <c r="IIA83" s="13"/>
      <c r="IIB83" s="13"/>
      <c r="IIC83" s="13"/>
      <c r="IID83" s="13"/>
      <c r="IIE83" s="13"/>
      <c r="IIF83" s="13"/>
      <c r="IIG83" s="13"/>
      <c r="IIH83" s="13"/>
      <c r="III83" s="13"/>
      <c r="IIJ83" s="13"/>
      <c r="IIK83" s="13"/>
      <c r="IIL83" s="13"/>
      <c r="IIM83" s="13"/>
      <c r="IIN83" s="13"/>
      <c r="IIO83" s="13"/>
      <c r="IIP83" s="13"/>
      <c r="IIQ83" s="13"/>
      <c r="IIR83" s="13"/>
      <c r="IIS83" s="13"/>
      <c r="IIT83" s="13"/>
      <c r="IIU83" s="13"/>
      <c r="IIV83" s="13"/>
      <c r="IIW83" s="13"/>
      <c r="IIX83" s="13"/>
      <c r="IIY83" s="13"/>
      <c r="IIZ83" s="13"/>
      <c r="IJA83" s="13"/>
      <c r="IJB83" s="13"/>
      <c r="IJC83" s="13"/>
      <c r="IJD83" s="13"/>
      <c r="IJE83" s="13"/>
      <c r="IJF83" s="13"/>
      <c r="IJG83" s="13"/>
      <c r="IJH83" s="13"/>
      <c r="IJI83" s="13"/>
      <c r="IJJ83" s="13"/>
      <c r="IJK83" s="13"/>
      <c r="IJL83" s="13"/>
      <c r="IJM83" s="13"/>
      <c r="IJN83" s="13"/>
      <c r="IJO83" s="13"/>
      <c r="IJP83" s="13"/>
      <c r="IJQ83" s="13"/>
      <c r="IJR83" s="13"/>
      <c r="IJS83" s="13"/>
      <c r="IJT83" s="13"/>
      <c r="IJU83" s="13"/>
      <c r="IJV83" s="13"/>
      <c r="IJW83" s="13"/>
      <c r="IJX83" s="13"/>
      <c r="IJY83" s="13"/>
      <c r="IJZ83" s="13"/>
      <c r="IKA83" s="13"/>
      <c r="IKB83" s="13"/>
      <c r="IKC83" s="13"/>
      <c r="IKD83" s="13"/>
      <c r="IKE83" s="13"/>
      <c r="IKF83" s="13"/>
      <c r="IKG83" s="13"/>
      <c r="IKH83" s="13"/>
      <c r="IKI83" s="13"/>
      <c r="IKJ83" s="13"/>
      <c r="IKK83" s="13"/>
      <c r="IKL83" s="13"/>
      <c r="IKM83" s="13"/>
      <c r="IKN83" s="13"/>
      <c r="IKO83" s="13"/>
      <c r="IKP83" s="13"/>
      <c r="IKQ83" s="13"/>
      <c r="IKR83" s="13"/>
      <c r="IKS83" s="13"/>
      <c r="IKT83" s="13"/>
      <c r="IKU83" s="13"/>
      <c r="IKV83" s="13"/>
      <c r="IKW83" s="13"/>
      <c r="IKX83" s="13"/>
      <c r="IKY83" s="13"/>
      <c r="IKZ83" s="13"/>
      <c r="ILA83" s="13"/>
      <c r="ILB83" s="13"/>
      <c r="ILC83" s="13"/>
      <c r="ILD83" s="13"/>
      <c r="ILE83" s="13"/>
      <c r="ILF83" s="13"/>
      <c r="ILG83" s="13"/>
      <c r="ILH83" s="13"/>
      <c r="ILI83" s="13"/>
      <c r="ILJ83" s="13"/>
      <c r="ILK83" s="13"/>
      <c r="ILL83" s="13"/>
      <c r="ILM83" s="13"/>
      <c r="ILN83" s="13"/>
      <c r="ILO83" s="13"/>
      <c r="ILP83" s="13"/>
      <c r="ILQ83" s="13"/>
      <c r="ILR83" s="13"/>
      <c r="ILS83" s="13"/>
      <c r="ILT83" s="13"/>
      <c r="ILU83" s="13"/>
      <c r="ILV83" s="13"/>
      <c r="ILW83" s="13"/>
      <c r="ILX83" s="13"/>
      <c r="ILY83" s="13"/>
      <c r="ILZ83" s="13"/>
      <c r="IMA83" s="13"/>
      <c r="IMB83" s="13"/>
      <c r="IMC83" s="13"/>
      <c r="IMD83" s="13"/>
      <c r="IME83" s="13"/>
      <c r="IMF83" s="13"/>
      <c r="IMG83" s="13"/>
      <c r="IMH83" s="13"/>
      <c r="IMI83" s="13"/>
      <c r="IMJ83" s="13"/>
      <c r="IMK83" s="13"/>
      <c r="IML83" s="13"/>
      <c r="IMM83" s="13"/>
      <c r="IMN83" s="13"/>
      <c r="IMO83" s="13"/>
      <c r="IMP83" s="13"/>
      <c r="IMQ83" s="13"/>
      <c r="IMR83" s="13"/>
      <c r="IMS83" s="13"/>
      <c r="IMT83" s="13"/>
      <c r="IMU83" s="13"/>
      <c r="IMV83" s="13"/>
      <c r="IMW83" s="13"/>
      <c r="IMX83" s="13"/>
      <c r="IMY83" s="13"/>
      <c r="IMZ83" s="13"/>
      <c r="INA83" s="13"/>
      <c r="INB83" s="13"/>
      <c r="INC83" s="13"/>
      <c r="IND83" s="13"/>
      <c r="INE83" s="13"/>
      <c r="INF83" s="13"/>
      <c r="ING83" s="13"/>
      <c r="INH83" s="13"/>
      <c r="INI83" s="13"/>
      <c r="INJ83" s="13"/>
      <c r="INK83" s="13"/>
      <c r="INL83" s="13"/>
      <c r="INM83" s="13"/>
      <c r="INN83" s="13"/>
      <c r="INO83" s="13"/>
      <c r="INP83" s="13"/>
      <c r="INQ83" s="13"/>
      <c r="INR83" s="13"/>
      <c r="INS83" s="13"/>
      <c r="INT83" s="13"/>
      <c r="INU83" s="13"/>
      <c r="INV83" s="13"/>
      <c r="INW83" s="13"/>
      <c r="INX83" s="13"/>
      <c r="INY83" s="13"/>
      <c r="INZ83" s="13"/>
      <c r="IOA83" s="13"/>
      <c r="IOB83" s="13"/>
      <c r="IOC83" s="13"/>
      <c r="IOD83" s="13"/>
      <c r="IOE83" s="13"/>
      <c r="IOF83" s="13"/>
      <c r="IOG83" s="13"/>
      <c r="IOH83" s="13"/>
      <c r="IOI83" s="13"/>
      <c r="IOJ83" s="13"/>
      <c r="IOK83" s="13"/>
      <c r="IOL83" s="13"/>
      <c r="IOM83" s="13"/>
      <c r="ION83" s="13"/>
      <c r="IOO83" s="13"/>
      <c r="IOP83" s="13"/>
      <c r="IOQ83" s="13"/>
      <c r="IOR83" s="13"/>
      <c r="IOS83" s="13"/>
      <c r="IOT83" s="13"/>
      <c r="IOU83" s="13"/>
      <c r="IOV83" s="13"/>
      <c r="IOW83" s="13"/>
      <c r="IOX83" s="13"/>
      <c r="IOY83" s="13"/>
      <c r="IOZ83" s="13"/>
      <c r="IPA83" s="13"/>
      <c r="IPB83" s="13"/>
      <c r="IPC83" s="13"/>
      <c r="IPD83" s="13"/>
      <c r="IPE83" s="13"/>
      <c r="IPF83" s="13"/>
      <c r="IPG83" s="13"/>
      <c r="IPH83" s="13"/>
      <c r="IPI83" s="13"/>
      <c r="IPJ83" s="13"/>
      <c r="IPK83" s="13"/>
      <c r="IPL83" s="13"/>
      <c r="IPM83" s="13"/>
      <c r="IPN83" s="13"/>
      <c r="IPO83" s="13"/>
      <c r="IPP83" s="13"/>
      <c r="IPQ83" s="13"/>
      <c r="IPR83" s="13"/>
      <c r="IPS83" s="13"/>
      <c r="IPT83" s="13"/>
      <c r="IPU83" s="13"/>
      <c r="IPV83" s="13"/>
      <c r="IPW83" s="13"/>
      <c r="IPX83" s="13"/>
      <c r="IPY83" s="13"/>
      <c r="IPZ83" s="13"/>
      <c r="IQA83" s="13"/>
      <c r="IQB83" s="13"/>
      <c r="IQC83" s="13"/>
      <c r="IQD83" s="13"/>
      <c r="IQE83" s="13"/>
      <c r="IQF83" s="13"/>
      <c r="IQG83" s="13"/>
      <c r="IQH83" s="13"/>
      <c r="IQI83" s="13"/>
      <c r="IQJ83" s="13"/>
      <c r="IQK83" s="13"/>
      <c r="IQL83" s="13"/>
      <c r="IQM83" s="13"/>
      <c r="IQN83" s="13"/>
      <c r="IQO83" s="13"/>
      <c r="IQP83" s="13"/>
      <c r="IQQ83" s="13"/>
      <c r="IQR83" s="13"/>
      <c r="IQS83" s="13"/>
      <c r="IQT83" s="13"/>
      <c r="IQU83" s="13"/>
      <c r="IQV83" s="13"/>
      <c r="IQW83" s="13"/>
      <c r="IQX83" s="13"/>
      <c r="IQY83" s="13"/>
      <c r="IQZ83" s="13"/>
      <c r="IRA83" s="13"/>
      <c r="IRB83" s="13"/>
      <c r="IRC83" s="13"/>
      <c r="IRD83" s="13"/>
      <c r="IRE83" s="13"/>
      <c r="IRF83" s="13"/>
      <c r="IRG83" s="13"/>
      <c r="IRH83" s="13"/>
      <c r="IRI83" s="13"/>
      <c r="IRJ83" s="13"/>
      <c r="IRK83" s="13"/>
      <c r="IRL83" s="13"/>
      <c r="IRM83" s="13"/>
      <c r="IRN83" s="13"/>
      <c r="IRO83" s="13"/>
      <c r="IRP83" s="13"/>
      <c r="IRQ83" s="13"/>
      <c r="IRR83" s="13"/>
      <c r="IRS83" s="13"/>
      <c r="IRT83" s="13"/>
      <c r="IRU83" s="13"/>
      <c r="IRV83" s="13"/>
      <c r="IRW83" s="13"/>
      <c r="IRX83" s="13"/>
      <c r="IRY83" s="13"/>
      <c r="IRZ83" s="13"/>
      <c r="ISA83" s="13"/>
      <c r="ISB83" s="13"/>
      <c r="ISC83" s="13"/>
      <c r="ISD83" s="13"/>
      <c r="ISE83" s="13"/>
      <c r="ISF83" s="13"/>
      <c r="ISG83" s="13"/>
      <c r="ISH83" s="13"/>
      <c r="ISI83" s="13"/>
      <c r="ISJ83" s="13"/>
      <c r="ISK83" s="13"/>
      <c r="ISL83" s="13"/>
      <c r="ISM83" s="13"/>
      <c r="ISN83" s="13"/>
      <c r="ISO83" s="13"/>
      <c r="ISP83" s="13"/>
      <c r="ISQ83" s="13"/>
      <c r="ISR83" s="13"/>
      <c r="ISS83" s="13"/>
      <c r="IST83" s="13"/>
      <c r="ISU83" s="13"/>
      <c r="ISV83" s="13"/>
      <c r="ISW83" s="13"/>
      <c r="ISX83" s="13"/>
      <c r="ISY83" s="13"/>
      <c r="ISZ83" s="13"/>
      <c r="ITA83" s="13"/>
      <c r="ITB83" s="13"/>
      <c r="ITC83" s="13"/>
      <c r="ITD83" s="13"/>
      <c r="ITE83" s="13"/>
      <c r="ITF83" s="13"/>
      <c r="ITG83" s="13"/>
      <c r="ITH83" s="13"/>
      <c r="ITI83" s="13"/>
      <c r="ITJ83" s="13"/>
      <c r="ITK83" s="13"/>
      <c r="ITL83" s="13"/>
      <c r="ITM83" s="13"/>
      <c r="ITN83" s="13"/>
      <c r="ITO83" s="13"/>
      <c r="ITP83" s="13"/>
      <c r="ITQ83" s="13"/>
      <c r="ITR83" s="13"/>
      <c r="ITS83" s="13"/>
      <c r="ITT83" s="13"/>
      <c r="ITU83" s="13"/>
      <c r="ITV83" s="13"/>
      <c r="ITW83" s="13"/>
      <c r="ITX83" s="13"/>
      <c r="ITY83" s="13"/>
      <c r="ITZ83" s="13"/>
      <c r="IUA83" s="13"/>
      <c r="IUB83" s="13"/>
      <c r="IUC83" s="13"/>
      <c r="IUD83" s="13"/>
      <c r="IUE83" s="13"/>
      <c r="IUF83" s="13"/>
      <c r="IUG83" s="13"/>
      <c r="IUH83" s="13"/>
      <c r="IUI83" s="13"/>
      <c r="IUJ83" s="13"/>
      <c r="IUK83" s="13"/>
      <c r="IUL83" s="13"/>
      <c r="IUM83" s="13"/>
      <c r="IUN83" s="13"/>
      <c r="IUO83" s="13"/>
      <c r="IUP83" s="13"/>
      <c r="IUQ83" s="13"/>
      <c r="IUR83" s="13"/>
      <c r="IUS83" s="13"/>
      <c r="IUT83" s="13"/>
      <c r="IUU83" s="13"/>
      <c r="IUV83" s="13"/>
      <c r="IUW83" s="13"/>
      <c r="IUX83" s="13"/>
      <c r="IUY83" s="13"/>
      <c r="IUZ83" s="13"/>
      <c r="IVA83" s="13"/>
      <c r="IVB83" s="13"/>
      <c r="IVC83" s="13"/>
      <c r="IVD83" s="13"/>
      <c r="IVE83" s="13"/>
      <c r="IVF83" s="13"/>
      <c r="IVG83" s="13"/>
      <c r="IVH83" s="13"/>
      <c r="IVI83" s="13"/>
      <c r="IVJ83" s="13"/>
      <c r="IVK83" s="13"/>
      <c r="IVL83" s="13"/>
      <c r="IVM83" s="13"/>
      <c r="IVN83" s="13"/>
      <c r="IVO83" s="13"/>
      <c r="IVP83" s="13"/>
      <c r="IVQ83" s="13"/>
      <c r="IVR83" s="13"/>
      <c r="IVS83" s="13"/>
      <c r="IVT83" s="13"/>
      <c r="IVU83" s="13"/>
      <c r="IVV83" s="13"/>
      <c r="IVW83" s="13"/>
      <c r="IVX83" s="13"/>
      <c r="IVY83" s="13"/>
      <c r="IVZ83" s="13"/>
      <c r="IWA83" s="13"/>
      <c r="IWB83" s="13"/>
      <c r="IWC83" s="13"/>
      <c r="IWD83" s="13"/>
      <c r="IWE83" s="13"/>
      <c r="IWF83" s="13"/>
      <c r="IWG83" s="13"/>
      <c r="IWH83" s="13"/>
      <c r="IWI83" s="13"/>
      <c r="IWJ83" s="13"/>
      <c r="IWK83" s="13"/>
      <c r="IWL83" s="13"/>
      <c r="IWM83" s="13"/>
      <c r="IWN83" s="13"/>
      <c r="IWO83" s="13"/>
      <c r="IWP83" s="13"/>
      <c r="IWQ83" s="13"/>
      <c r="IWR83" s="13"/>
      <c r="IWS83" s="13"/>
      <c r="IWT83" s="13"/>
      <c r="IWU83" s="13"/>
      <c r="IWV83" s="13"/>
      <c r="IWW83" s="13"/>
      <c r="IWX83" s="13"/>
      <c r="IWY83" s="13"/>
      <c r="IWZ83" s="13"/>
      <c r="IXA83" s="13"/>
      <c r="IXB83" s="13"/>
      <c r="IXC83" s="13"/>
      <c r="IXD83" s="13"/>
      <c r="IXE83" s="13"/>
      <c r="IXF83" s="13"/>
      <c r="IXG83" s="13"/>
      <c r="IXH83" s="13"/>
      <c r="IXI83" s="13"/>
      <c r="IXJ83" s="13"/>
      <c r="IXK83" s="13"/>
      <c r="IXL83" s="13"/>
      <c r="IXM83" s="13"/>
      <c r="IXN83" s="13"/>
      <c r="IXO83" s="13"/>
      <c r="IXP83" s="13"/>
      <c r="IXQ83" s="13"/>
      <c r="IXR83" s="13"/>
      <c r="IXS83" s="13"/>
      <c r="IXT83" s="13"/>
      <c r="IXU83" s="13"/>
      <c r="IXV83" s="13"/>
      <c r="IXW83" s="13"/>
      <c r="IXX83" s="13"/>
      <c r="IXY83" s="13"/>
      <c r="IXZ83" s="13"/>
      <c r="IYA83" s="13"/>
      <c r="IYB83" s="13"/>
      <c r="IYC83" s="13"/>
      <c r="IYD83" s="13"/>
      <c r="IYE83" s="13"/>
      <c r="IYF83" s="13"/>
      <c r="IYG83" s="13"/>
      <c r="IYH83" s="13"/>
      <c r="IYI83" s="13"/>
      <c r="IYJ83" s="13"/>
      <c r="IYK83" s="13"/>
      <c r="IYL83" s="13"/>
      <c r="IYM83" s="13"/>
      <c r="IYN83" s="13"/>
      <c r="IYO83" s="13"/>
      <c r="IYP83" s="13"/>
      <c r="IYQ83" s="13"/>
      <c r="IYR83" s="13"/>
      <c r="IYS83" s="13"/>
      <c r="IYT83" s="13"/>
      <c r="IYU83" s="13"/>
      <c r="IYV83" s="13"/>
      <c r="IYW83" s="13"/>
      <c r="IYX83" s="13"/>
      <c r="IYY83" s="13"/>
      <c r="IYZ83" s="13"/>
      <c r="IZA83" s="13"/>
      <c r="IZB83" s="13"/>
      <c r="IZC83" s="13"/>
      <c r="IZD83" s="13"/>
      <c r="IZE83" s="13"/>
      <c r="IZF83" s="13"/>
      <c r="IZG83" s="13"/>
      <c r="IZH83" s="13"/>
      <c r="IZI83" s="13"/>
      <c r="IZJ83" s="13"/>
      <c r="IZK83" s="13"/>
      <c r="IZL83" s="13"/>
      <c r="IZM83" s="13"/>
      <c r="IZN83" s="13"/>
      <c r="IZO83" s="13"/>
      <c r="IZP83" s="13"/>
      <c r="IZQ83" s="13"/>
      <c r="IZR83" s="13"/>
      <c r="IZS83" s="13"/>
      <c r="IZT83" s="13"/>
      <c r="IZU83" s="13"/>
      <c r="IZV83" s="13"/>
      <c r="IZW83" s="13"/>
      <c r="IZX83" s="13"/>
      <c r="IZY83" s="13"/>
      <c r="IZZ83" s="13"/>
      <c r="JAA83" s="13"/>
      <c r="JAB83" s="13"/>
      <c r="JAC83" s="13"/>
      <c r="JAD83" s="13"/>
      <c r="JAE83" s="13"/>
      <c r="JAF83" s="13"/>
      <c r="JAG83" s="13"/>
      <c r="JAH83" s="13"/>
      <c r="JAI83" s="13"/>
      <c r="JAJ83" s="13"/>
      <c r="JAK83" s="13"/>
      <c r="JAL83" s="13"/>
      <c r="JAM83" s="13"/>
      <c r="JAN83" s="13"/>
      <c r="JAO83" s="13"/>
      <c r="JAP83" s="13"/>
      <c r="JAQ83" s="13"/>
      <c r="JAR83" s="13"/>
      <c r="JAS83" s="13"/>
      <c r="JAT83" s="13"/>
      <c r="JAU83" s="13"/>
      <c r="JAV83" s="13"/>
      <c r="JAW83" s="13"/>
      <c r="JAX83" s="13"/>
      <c r="JAY83" s="13"/>
      <c r="JAZ83" s="13"/>
      <c r="JBA83" s="13"/>
      <c r="JBB83" s="13"/>
      <c r="JBC83" s="13"/>
      <c r="JBD83" s="13"/>
      <c r="JBE83" s="13"/>
      <c r="JBF83" s="13"/>
      <c r="JBG83" s="13"/>
      <c r="JBH83" s="13"/>
      <c r="JBI83" s="13"/>
      <c r="JBJ83" s="13"/>
      <c r="JBK83" s="13"/>
      <c r="JBL83" s="13"/>
      <c r="JBM83" s="13"/>
      <c r="JBN83" s="13"/>
      <c r="JBO83" s="13"/>
      <c r="JBP83" s="13"/>
      <c r="JBQ83" s="13"/>
      <c r="JBR83" s="13"/>
      <c r="JBS83" s="13"/>
      <c r="JBT83" s="13"/>
      <c r="JBU83" s="13"/>
      <c r="JBV83" s="13"/>
      <c r="JBW83" s="13"/>
      <c r="JBX83" s="13"/>
      <c r="JBY83" s="13"/>
      <c r="JBZ83" s="13"/>
      <c r="JCA83" s="13"/>
      <c r="JCB83" s="13"/>
      <c r="JCC83" s="13"/>
      <c r="JCD83" s="13"/>
      <c r="JCE83" s="13"/>
      <c r="JCF83" s="13"/>
      <c r="JCG83" s="13"/>
      <c r="JCH83" s="13"/>
      <c r="JCI83" s="13"/>
      <c r="JCJ83" s="13"/>
      <c r="JCK83" s="13"/>
      <c r="JCL83" s="13"/>
      <c r="JCM83" s="13"/>
      <c r="JCN83" s="13"/>
      <c r="JCO83" s="13"/>
      <c r="JCP83" s="13"/>
      <c r="JCQ83" s="13"/>
      <c r="JCR83" s="13"/>
      <c r="JCS83" s="13"/>
      <c r="JCT83" s="13"/>
      <c r="JCU83" s="13"/>
      <c r="JCV83" s="13"/>
      <c r="JCW83" s="13"/>
      <c r="JCX83" s="13"/>
      <c r="JCY83" s="13"/>
      <c r="JCZ83" s="13"/>
      <c r="JDA83" s="13"/>
      <c r="JDB83" s="13"/>
      <c r="JDC83" s="13"/>
      <c r="JDD83" s="13"/>
      <c r="JDE83" s="13"/>
      <c r="JDF83" s="13"/>
      <c r="JDG83" s="13"/>
      <c r="JDH83" s="13"/>
      <c r="JDI83" s="13"/>
      <c r="JDJ83" s="13"/>
      <c r="JDK83" s="13"/>
      <c r="JDL83" s="13"/>
      <c r="JDM83" s="13"/>
      <c r="JDN83" s="13"/>
      <c r="JDO83" s="13"/>
      <c r="JDP83" s="13"/>
      <c r="JDQ83" s="13"/>
      <c r="JDR83" s="13"/>
      <c r="JDS83" s="13"/>
      <c r="JDT83" s="13"/>
      <c r="JDU83" s="13"/>
      <c r="JDV83" s="13"/>
      <c r="JDW83" s="13"/>
      <c r="JDX83" s="13"/>
      <c r="JDY83" s="13"/>
      <c r="JDZ83" s="13"/>
      <c r="JEA83" s="13"/>
      <c r="JEB83" s="13"/>
      <c r="JEC83" s="13"/>
      <c r="JED83" s="13"/>
      <c r="JEE83" s="13"/>
      <c r="JEF83" s="13"/>
      <c r="JEG83" s="13"/>
      <c r="JEH83" s="13"/>
      <c r="JEI83" s="13"/>
      <c r="JEJ83" s="13"/>
      <c r="JEK83" s="13"/>
      <c r="JEL83" s="13"/>
      <c r="JEM83" s="13"/>
      <c r="JEN83" s="13"/>
      <c r="JEO83" s="13"/>
      <c r="JEP83" s="13"/>
      <c r="JEQ83" s="13"/>
      <c r="JER83" s="13"/>
      <c r="JES83" s="13"/>
      <c r="JET83" s="13"/>
      <c r="JEU83" s="13"/>
      <c r="JEV83" s="13"/>
      <c r="JEW83" s="13"/>
      <c r="JEX83" s="13"/>
      <c r="JEY83" s="13"/>
      <c r="JEZ83" s="13"/>
      <c r="JFA83" s="13"/>
      <c r="JFB83" s="13"/>
      <c r="JFC83" s="13"/>
      <c r="JFD83" s="13"/>
      <c r="JFE83" s="13"/>
      <c r="JFF83" s="13"/>
      <c r="JFG83" s="13"/>
      <c r="JFH83" s="13"/>
      <c r="JFI83" s="13"/>
      <c r="JFJ83" s="13"/>
      <c r="JFK83" s="13"/>
      <c r="JFL83" s="13"/>
      <c r="JFM83" s="13"/>
      <c r="JFN83" s="13"/>
      <c r="JFO83" s="13"/>
      <c r="JFP83" s="13"/>
      <c r="JFQ83" s="13"/>
      <c r="JFR83" s="13"/>
      <c r="JFS83" s="13"/>
      <c r="JFT83" s="13"/>
      <c r="JFU83" s="13"/>
      <c r="JFV83" s="13"/>
      <c r="JFW83" s="13"/>
      <c r="JFX83" s="13"/>
      <c r="JFY83" s="13"/>
      <c r="JFZ83" s="13"/>
      <c r="JGA83" s="13"/>
      <c r="JGB83" s="13"/>
      <c r="JGC83" s="13"/>
      <c r="JGD83" s="13"/>
      <c r="JGE83" s="13"/>
      <c r="JGF83" s="13"/>
      <c r="JGG83" s="13"/>
      <c r="JGH83" s="13"/>
      <c r="JGI83" s="13"/>
      <c r="JGJ83" s="13"/>
      <c r="JGK83" s="13"/>
      <c r="JGL83" s="13"/>
      <c r="JGM83" s="13"/>
      <c r="JGN83" s="13"/>
      <c r="JGO83" s="13"/>
      <c r="JGP83" s="13"/>
      <c r="JGQ83" s="13"/>
      <c r="JGR83" s="13"/>
      <c r="JGS83" s="13"/>
      <c r="JGT83" s="13"/>
      <c r="JGU83" s="13"/>
      <c r="JGV83" s="13"/>
      <c r="JGW83" s="13"/>
      <c r="JGX83" s="13"/>
      <c r="JGY83" s="13"/>
      <c r="JGZ83" s="13"/>
      <c r="JHA83" s="13"/>
      <c r="JHB83" s="13"/>
      <c r="JHC83" s="13"/>
      <c r="JHD83" s="13"/>
      <c r="JHE83" s="13"/>
      <c r="JHF83" s="13"/>
      <c r="JHG83" s="13"/>
      <c r="JHH83" s="13"/>
      <c r="JHI83" s="13"/>
      <c r="JHJ83" s="13"/>
      <c r="JHK83" s="13"/>
      <c r="JHL83" s="13"/>
      <c r="JHM83" s="13"/>
      <c r="JHN83" s="13"/>
      <c r="JHO83" s="13"/>
      <c r="JHP83" s="13"/>
      <c r="JHQ83" s="13"/>
      <c r="JHR83" s="13"/>
      <c r="JHS83" s="13"/>
      <c r="JHT83" s="13"/>
      <c r="JHU83" s="13"/>
      <c r="JHV83" s="13"/>
      <c r="JHW83" s="13"/>
      <c r="JHX83" s="13"/>
      <c r="JHY83" s="13"/>
      <c r="JHZ83" s="13"/>
      <c r="JIA83" s="13"/>
      <c r="JIB83" s="13"/>
      <c r="JIC83" s="13"/>
      <c r="JID83" s="13"/>
      <c r="JIE83" s="13"/>
      <c r="JIF83" s="13"/>
      <c r="JIG83" s="13"/>
      <c r="JIH83" s="13"/>
      <c r="JII83" s="13"/>
      <c r="JIJ83" s="13"/>
      <c r="JIK83" s="13"/>
      <c r="JIL83" s="13"/>
      <c r="JIM83" s="13"/>
      <c r="JIN83" s="13"/>
      <c r="JIO83" s="13"/>
      <c r="JIP83" s="13"/>
      <c r="JIQ83" s="13"/>
      <c r="JIR83" s="13"/>
      <c r="JIS83" s="13"/>
      <c r="JIT83" s="13"/>
      <c r="JIU83" s="13"/>
      <c r="JIV83" s="13"/>
      <c r="JIW83" s="13"/>
      <c r="JIX83" s="13"/>
      <c r="JIY83" s="13"/>
      <c r="JIZ83" s="13"/>
      <c r="JJA83" s="13"/>
      <c r="JJB83" s="13"/>
      <c r="JJC83" s="13"/>
      <c r="JJD83" s="13"/>
      <c r="JJE83" s="13"/>
      <c r="JJF83" s="13"/>
      <c r="JJG83" s="13"/>
      <c r="JJH83" s="13"/>
      <c r="JJI83" s="13"/>
      <c r="JJJ83" s="13"/>
      <c r="JJK83" s="13"/>
      <c r="JJL83" s="13"/>
      <c r="JJM83" s="13"/>
      <c r="JJN83" s="13"/>
      <c r="JJO83" s="13"/>
      <c r="JJP83" s="13"/>
      <c r="JJQ83" s="13"/>
      <c r="JJR83" s="13"/>
      <c r="JJS83" s="13"/>
      <c r="JJT83" s="13"/>
      <c r="JJU83" s="13"/>
      <c r="JJV83" s="13"/>
      <c r="JJW83" s="13"/>
      <c r="JJX83" s="13"/>
      <c r="JJY83" s="13"/>
      <c r="JJZ83" s="13"/>
      <c r="JKA83" s="13"/>
      <c r="JKB83" s="13"/>
      <c r="JKC83" s="13"/>
      <c r="JKD83" s="13"/>
      <c r="JKE83" s="13"/>
      <c r="JKF83" s="13"/>
      <c r="JKG83" s="13"/>
      <c r="JKH83" s="13"/>
      <c r="JKI83" s="13"/>
      <c r="JKJ83" s="13"/>
      <c r="JKK83" s="13"/>
      <c r="JKL83" s="13"/>
      <c r="JKM83" s="13"/>
      <c r="JKN83" s="13"/>
      <c r="JKO83" s="13"/>
      <c r="JKP83" s="13"/>
      <c r="JKQ83" s="13"/>
      <c r="JKR83" s="13"/>
      <c r="JKS83" s="13"/>
      <c r="JKT83" s="13"/>
      <c r="JKU83" s="13"/>
      <c r="JKV83" s="13"/>
      <c r="JKW83" s="13"/>
      <c r="JKX83" s="13"/>
      <c r="JKY83" s="13"/>
      <c r="JKZ83" s="13"/>
      <c r="JLA83" s="13"/>
      <c r="JLB83" s="13"/>
      <c r="JLC83" s="13"/>
      <c r="JLD83" s="13"/>
      <c r="JLE83" s="13"/>
      <c r="JLF83" s="13"/>
      <c r="JLG83" s="13"/>
      <c r="JLH83" s="13"/>
      <c r="JLI83" s="13"/>
      <c r="JLJ83" s="13"/>
      <c r="JLK83" s="13"/>
      <c r="JLL83" s="13"/>
      <c r="JLM83" s="13"/>
      <c r="JLN83" s="13"/>
      <c r="JLO83" s="13"/>
      <c r="JLP83" s="13"/>
      <c r="JLQ83" s="13"/>
      <c r="JLR83" s="13"/>
      <c r="JLS83" s="13"/>
      <c r="JLT83" s="13"/>
      <c r="JLU83" s="13"/>
      <c r="JLV83" s="13"/>
      <c r="JLW83" s="13"/>
      <c r="JLX83" s="13"/>
      <c r="JLY83" s="13"/>
      <c r="JLZ83" s="13"/>
      <c r="JMA83" s="13"/>
      <c r="JMB83" s="13"/>
      <c r="JMC83" s="13"/>
      <c r="JMD83" s="13"/>
      <c r="JME83" s="13"/>
      <c r="JMF83" s="13"/>
      <c r="JMG83" s="13"/>
      <c r="JMH83" s="13"/>
      <c r="JMI83" s="13"/>
      <c r="JMJ83" s="13"/>
      <c r="JMK83" s="13"/>
      <c r="JML83" s="13"/>
      <c r="JMM83" s="13"/>
      <c r="JMN83" s="13"/>
      <c r="JMO83" s="13"/>
      <c r="JMP83" s="13"/>
      <c r="JMQ83" s="13"/>
      <c r="JMR83" s="13"/>
      <c r="JMS83" s="13"/>
      <c r="JMT83" s="13"/>
      <c r="JMU83" s="13"/>
      <c r="JMV83" s="13"/>
      <c r="JMW83" s="13"/>
      <c r="JMX83" s="13"/>
      <c r="JMY83" s="13"/>
      <c r="JMZ83" s="13"/>
      <c r="JNA83" s="13"/>
      <c r="JNB83" s="13"/>
      <c r="JNC83" s="13"/>
      <c r="JND83" s="13"/>
      <c r="JNE83" s="13"/>
      <c r="JNF83" s="13"/>
      <c r="JNG83" s="13"/>
      <c r="JNH83" s="13"/>
      <c r="JNI83" s="13"/>
      <c r="JNJ83" s="13"/>
      <c r="JNK83" s="13"/>
      <c r="JNL83" s="13"/>
      <c r="JNM83" s="13"/>
      <c r="JNN83" s="13"/>
      <c r="JNO83" s="13"/>
      <c r="JNP83" s="13"/>
      <c r="JNQ83" s="13"/>
      <c r="JNR83" s="13"/>
      <c r="JNS83" s="13"/>
      <c r="JNT83" s="13"/>
      <c r="JNU83" s="13"/>
      <c r="JNV83" s="13"/>
      <c r="JNW83" s="13"/>
      <c r="JNX83" s="13"/>
      <c r="JNY83" s="13"/>
      <c r="JNZ83" s="13"/>
      <c r="JOA83" s="13"/>
      <c r="JOB83" s="13"/>
      <c r="JOC83" s="13"/>
      <c r="JOD83" s="13"/>
      <c r="JOE83" s="13"/>
      <c r="JOF83" s="13"/>
      <c r="JOG83" s="13"/>
      <c r="JOH83" s="13"/>
      <c r="JOI83" s="13"/>
      <c r="JOJ83" s="13"/>
      <c r="JOK83" s="13"/>
      <c r="JOL83" s="13"/>
      <c r="JOM83" s="13"/>
      <c r="JON83" s="13"/>
      <c r="JOO83" s="13"/>
      <c r="JOP83" s="13"/>
      <c r="JOQ83" s="13"/>
      <c r="JOR83" s="13"/>
      <c r="JOS83" s="13"/>
      <c r="JOT83" s="13"/>
      <c r="JOU83" s="13"/>
      <c r="JOV83" s="13"/>
      <c r="JOW83" s="13"/>
      <c r="JOX83" s="13"/>
      <c r="JOY83" s="13"/>
      <c r="JOZ83" s="13"/>
      <c r="JPA83" s="13"/>
      <c r="JPB83" s="13"/>
      <c r="JPC83" s="13"/>
      <c r="JPD83" s="13"/>
      <c r="JPE83" s="13"/>
      <c r="JPF83" s="13"/>
      <c r="JPG83" s="13"/>
      <c r="JPH83" s="13"/>
      <c r="JPI83" s="13"/>
      <c r="JPJ83" s="13"/>
      <c r="JPK83" s="13"/>
      <c r="JPL83" s="13"/>
      <c r="JPM83" s="13"/>
      <c r="JPN83" s="13"/>
      <c r="JPO83" s="13"/>
      <c r="JPP83" s="13"/>
      <c r="JPQ83" s="13"/>
      <c r="JPR83" s="13"/>
      <c r="JPS83" s="13"/>
      <c r="JPT83" s="13"/>
      <c r="JPU83" s="13"/>
      <c r="JPV83" s="13"/>
      <c r="JPW83" s="13"/>
      <c r="JPX83" s="13"/>
      <c r="JPY83" s="13"/>
      <c r="JPZ83" s="13"/>
      <c r="JQA83" s="13"/>
      <c r="JQB83" s="13"/>
      <c r="JQC83" s="13"/>
      <c r="JQD83" s="13"/>
      <c r="JQE83" s="13"/>
      <c r="JQF83" s="13"/>
      <c r="JQG83" s="13"/>
      <c r="JQH83" s="13"/>
      <c r="JQI83" s="13"/>
      <c r="JQJ83" s="13"/>
      <c r="JQK83" s="13"/>
      <c r="JQL83" s="13"/>
      <c r="JQM83" s="13"/>
      <c r="JQN83" s="13"/>
      <c r="JQO83" s="13"/>
      <c r="JQP83" s="13"/>
      <c r="JQQ83" s="13"/>
      <c r="JQR83" s="13"/>
      <c r="JQS83" s="13"/>
      <c r="JQT83" s="13"/>
      <c r="JQU83" s="13"/>
      <c r="JQV83" s="13"/>
      <c r="JQW83" s="13"/>
      <c r="JQX83" s="13"/>
      <c r="JQY83" s="13"/>
      <c r="JQZ83" s="13"/>
      <c r="JRA83" s="13"/>
      <c r="JRB83" s="13"/>
      <c r="JRC83" s="13"/>
      <c r="JRD83" s="13"/>
      <c r="JRE83" s="13"/>
      <c r="JRF83" s="13"/>
      <c r="JRG83" s="13"/>
      <c r="JRH83" s="13"/>
      <c r="JRI83" s="13"/>
      <c r="JRJ83" s="13"/>
      <c r="JRK83" s="13"/>
      <c r="JRL83" s="13"/>
      <c r="JRM83" s="13"/>
      <c r="JRN83" s="13"/>
      <c r="JRO83" s="13"/>
      <c r="JRP83" s="13"/>
      <c r="JRQ83" s="13"/>
      <c r="JRR83" s="13"/>
      <c r="JRS83" s="13"/>
      <c r="JRT83" s="13"/>
      <c r="JRU83" s="13"/>
      <c r="JRV83" s="13"/>
      <c r="JRW83" s="13"/>
      <c r="JRX83" s="13"/>
      <c r="JRY83" s="13"/>
      <c r="JRZ83" s="13"/>
      <c r="JSA83" s="13"/>
      <c r="JSB83" s="13"/>
      <c r="JSC83" s="13"/>
      <c r="JSD83" s="13"/>
      <c r="JSE83" s="13"/>
      <c r="JSF83" s="13"/>
      <c r="JSG83" s="13"/>
      <c r="JSH83" s="13"/>
      <c r="JSI83" s="13"/>
      <c r="JSJ83" s="13"/>
      <c r="JSK83" s="13"/>
      <c r="JSL83" s="13"/>
      <c r="JSM83" s="13"/>
      <c r="JSN83" s="13"/>
      <c r="JSO83" s="13"/>
      <c r="JSP83" s="13"/>
      <c r="JSQ83" s="13"/>
      <c r="JSR83" s="13"/>
      <c r="JSS83" s="13"/>
      <c r="JST83" s="13"/>
      <c r="JSU83" s="13"/>
      <c r="JSV83" s="13"/>
      <c r="JSW83" s="13"/>
      <c r="JSX83" s="13"/>
      <c r="JSY83" s="13"/>
      <c r="JSZ83" s="13"/>
      <c r="JTA83" s="13"/>
      <c r="JTB83" s="13"/>
      <c r="JTC83" s="13"/>
      <c r="JTD83" s="13"/>
      <c r="JTE83" s="13"/>
      <c r="JTF83" s="13"/>
      <c r="JTG83" s="13"/>
      <c r="JTH83" s="13"/>
      <c r="JTI83" s="13"/>
      <c r="JTJ83" s="13"/>
      <c r="JTK83" s="13"/>
      <c r="JTL83" s="13"/>
      <c r="JTM83" s="13"/>
      <c r="JTN83" s="13"/>
      <c r="JTO83" s="13"/>
      <c r="JTP83" s="13"/>
      <c r="JTQ83" s="13"/>
      <c r="JTR83" s="13"/>
      <c r="JTS83" s="13"/>
      <c r="JTT83" s="13"/>
      <c r="JTU83" s="13"/>
      <c r="JTV83" s="13"/>
      <c r="JTW83" s="13"/>
      <c r="JTX83" s="13"/>
      <c r="JTY83" s="13"/>
      <c r="JTZ83" s="13"/>
      <c r="JUA83" s="13"/>
      <c r="JUB83" s="13"/>
      <c r="JUC83" s="13"/>
      <c r="JUD83" s="13"/>
      <c r="JUE83" s="13"/>
      <c r="JUF83" s="13"/>
      <c r="JUG83" s="13"/>
      <c r="JUH83" s="13"/>
      <c r="JUI83" s="13"/>
      <c r="JUJ83" s="13"/>
      <c r="JUK83" s="13"/>
      <c r="JUL83" s="13"/>
      <c r="JUM83" s="13"/>
      <c r="JUN83" s="13"/>
      <c r="JUO83" s="13"/>
      <c r="JUP83" s="13"/>
      <c r="JUQ83" s="13"/>
      <c r="JUR83" s="13"/>
      <c r="JUS83" s="13"/>
      <c r="JUT83" s="13"/>
      <c r="JUU83" s="13"/>
      <c r="JUV83" s="13"/>
      <c r="JUW83" s="13"/>
      <c r="JUX83" s="13"/>
      <c r="JUY83" s="13"/>
      <c r="JUZ83" s="13"/>
      <c r="JVA83" s="13"/>
      <c r="JVB83" s="13"/>
      <c r="JVC83" s="13"/>
      <c r="JVD83" s="13"/>
      <c r="JVE83" s="13"/>
      <c r="JVF83" s="13"/>
      <c r="JVG83" s="13"/>
      <c r="JVH83" s="13"/>
      <c r="JVI83" s="13"/>
      <c r="JVJ83" s="13"/>
      <c r="JVK83" s="13"/>
      <c r="JVL83" s="13"/>
      <c r="JVM83" s="13"/>
      <c r="JVN83" s="13"/>
      <c r="JVO83" s="13"/>
      <c r="JVP83" s="13"/>
      <c r="JVQ83" s="13"/>
      <c r="JVR83" s="13"/>
      <c r="JVS83" s="13"/>
      <c r="JVT83" s="13"/>
      <c r="JVU83" s="13"/>
      <c r="JVV83" s="13"/>
      <c r="JVW83" s="13"/>
      <c r="JVX83" s="13"/>
      <c r="JVY83" s="13"/>
      <c r="JVZ83" s="13"/>
      <c r="JWA83" s="13"/>
      <c r="JWB83" s="13"/>
      <c r="JWC83" s="13"/>
      <c r="JWD83" s="13"/>
      <c r="JWE83" s="13"/>
      <c r="JWF83" s="13"/>
      <c r="JWG83" s="13"/>
      <c r="JWH83" s="13"/>
      <c r="JWI83" s="13"/>
      <c r="JWJ83" s="13"/>
      <c r="JWK83" s="13"/>
      <c r="JWL83" s="13"/>
      <c r="JWM83" s="13"/>
      <c r="JWN83" s="13"/>
      <c r="JWO83" s="13"/>
      <c r="JWP83" s="13"/>
      <c r="JWQ83" s="13"/>
      <c r="JWR83" s="13"/>
      <c r="JWS83" s="13"/>
      <c r="JWT83" s="13"/>
      <c r="JWU83" s="13"/>
      <c r="JWV83" s="13"/>
      <c r="JWW83" s="13"/>
      <c r="JWX83" s="13"/>
      <c r="JWY83" s="13"/>
      <c r="JWZ83" s="13"/>
      <c r="JXA83" s="13"/>
      <c r="JXB83" s="13"/>
      <c r="JXC83" s="13"/>
      <c r="JXD83" s="13"/>
      <c r="JXE83" s="13"/>
      <c r="JXF83" s="13"/>
      <c r="JXG83" s="13"/>
      <c r="JXH83" s="13"/>
      <c r="JXI83" s="13"/>
      <c r="JXJ83" s="13"/>
      <c r="JXK83" s="13"/>
      <c r="JXL83" s="13"/>
      <c r="JXM83" s="13"/>
      <c r="JXN83" s="13"/>
      <c r="JXO83" s="13"/>
      <c r="JXP83" s="13"/>
      <c r="JXQ83" s="13"/>
      <c r="JXR83" s="13"/>
      <c r="JXS83" s="13"/>
      <c r="JXT83" s="13"/>
      <c r="JXU83" s="13"/>
      <c r="JXV83" s="13"/>
      <c r="JXW83" s="13"/>
      <c r="JXX83" s="13"/>
      <c r="JXY83" s="13"/>
      <c r="JXZ83" s="13"/>
      <c r="JYA83" s="13"/>
      <c r="JYB83" s="13"/>
      <c r="JYC83" s="13"/>
      <c r="JYD83" s="13"/>
      <c r="JYE83" s="13"/>
      <c r="JYF83" s="13"/>
      <c r="JYG83" s="13"/>
      <c r="JYH83" s="13"/>
      <c r="JYI83" s="13"/>
      <c r="JYJ83" s="13"/>
      <c r="JYK83" s="13"/>
      <c r="JYL83" s="13"/>
      <c r="JYM83" s="13"/>
      <c r="JYN83" s="13"/>
      <c r="JYO83" s="13"/>
      <c r="JYP83" s="13"/>
      <c r="JYQ83" s="13"/>
      <c r="JYR83" s="13"/>
      <c r="JYS83" s="13"/>
      <c r="JYT83" s="13"/>
      <c r="JYU83" s="13"/>
      <c r="JYV83" s="13"/>
      <c r="JYW83" s="13"/>
      <c r="JYX83" s="13"/>
      <c r="JYY83" s="13"/>
      <c r="JYZ83" s="13"/>
      <c r="JZA83" s="13"/>
      <c r="JZB83" s="13"/>
      <c r="JZC83" s="13"/>
      <c r="JZD83" s="13"/>
      <c r="JZE83" s="13"/>
      <c r="JZF83" s="13"/>
      <c r="JZG83" s="13"/>
      <c r="JZH83" s="13"/>
      <c r="JZI83" s="13"/>
      <c r="JZJ83" s="13"/>
      <c r="JZK83" s="13"/>
      <c r="JZL83" s="13"/>
      <c r="JZM83" s="13"/>
      <c r="JZN83" s="13"/>
      <c r="JZO83" s="13"/>
      <c r="JZP83" s="13"/>
      <c r="JZQ83" s="13"/>
      <c r="JZR83" s="13"/>
      <c r="JZS83" s="13"/>
      <c r="JZT83" s="13"/>
      <c r="JZU83" s="13"/>
      <c r="JZV83" s="13"/>
      <c r="JZW83" s="13"/>
      <c r="JZX83" s="13"/>
      <c r="JZY83" s="13"/>
      <c r="JZZ83" s="13"/>
      <c r="KAA83" s="13"/>
      <c r="KAB83" s="13"/>
      <c r="KAC83" s="13"/>
      <c r="KAD83" s="13"/>
      <c r="KAE83" s="13"/>
      <c r="KAF83" s="13"/>
      <c r="KAG83" s="13"/>
      <c r="KAH83" s="13"/>
      <c r="KAI83" s="13"/>
      <c r="KAJ83" s="13"/>
      <c r="KAK83" s="13"/>
      <c r="KAL83" s="13"/>
      <c r="KAM83" s="13"/>
      <c r="KAN83" s="13"/>
      <c r="KAO83" s="13"/>
      <c r="KAP83" s="13"/>
      <c r="KAQ83" s="13"/>
      <c r="KAR83" s="13"/>
      <c r="KAS83" s="13"/>
      <c r="KAT83" s="13"/>
      <c r="KAU83" s="13"/>
      <c r="KAV83" s="13"/>
      <c r="KAW83" s="13"/>
      <c r="KAX83" s="13"/>
      <c r="KAY83" s="13"/>
      <c r="KAZ83" s="13"/>
      <c r="KBA83" s="13"/>
      <c r="KBB83" s="13"/>
      <c r="KBC83" s="13"/>
      <c r="KBD83" s="13"/>
      <c r="KBE83" s="13"/>
      <c r="KBF83" s="13"/>
      <c r="KBG83" s="13"/>
      <c r="KBH83" s="13"/>
      <c r="KBI83" s="13"/>
      <c r="KBJ83" s="13"/>
      <c r="KBK83" s="13"/>
      <c r="KBL83" s="13"/>
      <c r="KBM83" s="13"/>
      <c r="KBN83" s="13"/>
      <c r="KBO83" s="13"/>
      <c r="KBP83" s="13"/>
      <c r="KBQ83" s="13"/>
      <c r="KBR83" s="13"/>
      <c r="KBS83" s="13"/>
      <c r="KBT83" s="13"/>
      <c r="KBU83" s="13"/>
      <c r="KBV83" s="13"/>
      <c r="KBW83" s="13"/>
      <c r="KBX83" s="13"/>
      <c r="KBY83" s="13"/>
      <c r="KBZ83" s="13"/>
      <c r="KCA83" s="13"/>
      <c r="KCB83" s="13"/>
      <c r="KCC83" s="13"/>
      <c r="KCD83" s="13"/>
      <c r="KCE83" s="13"/>
      <c r="KCF83" s="13"/>
      <c r="KCG83" s="13"/>
      <c r="KCH83" s="13"/>
      <c r="KCI83" s="13"/>
      <c r="KCJ83" s="13"/>
      <c r="KCK83" s="13"/>
      <c r="KCL83" s="13"/>
      <c r="KCM83" s="13"/>
      <c r="KCN83" s="13"/>
      <c r="KCO83" s="13"/>
      <c r="KCP83" s="13"/>
      <c r="KCQ83" s="13"/>
      <c r="KCR83" s="13"/>
      <c r="KCS83" s="13"/>
      <c r="KCT83" s="13"/>
      <c r="KCU83" s="13"/>
      <c r="KCV83" s="13"/>
      <c r="KCW83" s="13"/>
      <c r="KCX83" s="13"/>
      <c r="KCY83" s="13"/>
      <c r="KCZ83" s="13"/>
      <c r="KDA83" s="13"/>
      <c r="KDB83" s="13"/>
      <c r="KDC83" s="13"/>
      <c r="KDD83" s="13"/>
      <c r="KDE83" s="13"/>
      <c r="KDF83" s="13"/>
      <c r="KDG83" s="13"/>
      <c r="KDH83" s="13"/>
      <c r="KDI83" s="13"/>
      <c r="KDJ83" s="13"/>
      <c r="KDK83" s="13"/>
      <c r="KDL83" s="13"/>
      <c r="KDM83" s="13"/>
      <c r="KDN83" s="13"/>
      <c r="KDO83" s="13"/>
      <c r="KDP83" s="13"/>
      <c r="KDQ83" s="13"/>
      <c r="KDR83" s="13"/>
      <c r="KDS83" s="13"/>
      <c r="KDT83" s="13"/>
      <c r="KDU83" s="13"/>
      <c r="KDV83" s="13"/>
      <c r="KDW83" s="13"/>
      <c r="KDX83" s="13"/>
      <c r="KDY83" s="13"/>
      <c r="KDZ83" s="13"/>
      <c r="KEA83" s="13"/>
      <c r="KEB83" s="13"/>
      <c r="KEC83" s="13"/>
      <c r="KED83" s="13"/>
      <c r="KEE83" s="13"/>
      <c r="KEF83" s="13"/>
      <c r="KEG83" s="13"/>
      <c r="KEH83" s="13"/>
      <c r="KEI83" s="13"/>
      <c r="KEJ83" s="13"/>
      <c r="KEK83" s="13"/>
      <c r="KEL83" s="13"/>
      <c r="KEM83" s="13"/>
      <c r="KEN83" s="13"/>
      <c r="KEO83" s="13"/>
      <c r="KEP83" s="13"/>
      <c r="KEQ83" s="13"/>
      <c r="KER83" s="13"/>
      <c r="KES83" s="13"/>
      <c r="KET83" s="13"/>
      <c r="KEU83" s="13"/>
      <c r="KEV83" s="13"/>
      <c r="KEW83" s="13"/>
      <c r="KEX83" s="13"/>
      <c r="KEY83" s="13"/>
      <c r="KEZ83" s="13"/>
      <c r="KFA83" s="13"/>
      <c r="KFB83" s="13"/>
      <c r="KFC83" s="13"/>
      <c r="KFD83" s="13"/>
      <c r="KFE83" s="13"/>
      <c r="KFF83" s="13"/>
      <c r="KFG83" s="13"/>
      <c r="KFH83" s="13"/>
      <c r="KFI83" s="13"/>
      <c r="KFJ83" s="13"/>
      <c r="KFK83" s="13"/>
      <c r="KFL83" s="13"/>
      <c r="KFM83" s="13"/>
      <c r="KFN83" s="13"/>
      <c r="KFO83" s="13"/>
      <c r="KFP83" s="13"/>
      <c r="KFQ83" s="13"/>
      <c r="KFR83" s="13"/>
      <c r="KFS83" s="13"/>
      <c r="KFT83" s="13"/>
      <c r="KFU83" s="13"/>
      <c r="KFV83" s="13"/>
      <c r="KFW83" s="13"/>
      <c r="KFX83" s="13"/>
      <c r="KFY83" s="13"/>
      <c r="KFZ83" s="13"/>
      <c r="KGA83" s="13"/>
      <c r="KGB83" s="13"/>
      <c r="KGC83" s="13"/>
      <c r="KGD83" s="13"/>
      <c r="KGE83" s="13"/>
      <c r="KGF83" s="13"/>
      <c r="KGG83" s="13"/>
      <c r="KGH83" s="13"/>
      <c r="KGI83" s="13"/>
      <c r="KGJ83" s="13"/>
      <c r="KGK83" s="13"/>
      <c r="KGL83" s="13"/>
      <c r="KGM83" s="13"/>
      <c r="KGN83" s="13"/>
      <c r="KGO83" s="13"/>
      <c r="KGP83" s="13"/>
      <c r="KGQ83" s="13"/>
      <c r="KGR83" s="13"/>
      <c r="KGS83" s="13"/>
      <c r="KGT83" s="13"/>
      <c r="KGU83" s="13"/>
      <c r="KGV83" s="13"/>
      <c r="KGW83" s="13"/>
      <c r="KGX83" s="13"/>
      <c r="KGY83" s="13"/>
      <c r="KGZ83" s="13"/>
      <c r="KHA83" s="13"/>
      <c r="KHB83" s="13"/>
      <c r="KHC83" s="13"/>
      <c r="KHD83" s="13"/>
      <c r="KHE83" s="13"/>
      <c r="KHF83" s="13"/>
      <c r="KHG83" s="13"/>
      <c r="KHH83" s="13"/>
      <c r="KHI83" s="13"/>
      <c r="KHJ83" s="13"/>
      <c r="KHK83" s="13"/>
      <c r="KHL83" s="13"/>
      <c r="KHM83" s="13"/>
      <c r="KHN83" s="13"/>
      <c r="KHO83" s="13"/>
      <c r="KHP83" s="13"/>
      <c r="KHQ83" s="13"/>
      <c r="KHR83" s="13"/>
      <c r="KHS83" s="13"/>
      <c r="KHT83" s="13"/>
      <c r="KHU83" s="13"/>
      <c r="KHV83" s="13"/>
      <c r="KHW83" s="13"/>
      <c r="KHX83" s="13"/>
      <c r="KHY83" s="13"/>
      <c r="KHZ83" s="13"/>
      <c r="KIA83" s="13"/>
      <c r="KIB83" s="13"/>
      <c r="KIC83" s="13"/>
      <c r="KID83" s="13"/>
      <c r="KIE83" s="13"/>
      <c r="KIF83" s="13"/>
      <c r="KIG83" s="13"/>
      <c r="KIH83" s="13"/>
      <c r="KII83" s="13"/>
      <c r="KIJ83" s="13"/>
      <c r="KIK83" s="13"/>
      <c r="KIL83" s="13"/>
      <c r="KIM83" s="13"/>
      <c r="KIN83" s="13"/>
      <c r="KIO83" s="13"/>
      <c r="KIP83" s="13"/>
      <c r="KIQ83" s="13"/>
      <c r="KIR83" s="13"/>
      <c r="KIS83" s="13"/>
      <c r="KIT83" s="13"/>
      <c r="KIU83" s="13"/>
      <c r="KIV83" s="13"/>
      <c r="KIW83" s="13"/>
      <c r="KIX83" s="13"/>
      <c r="KIY83" s="13"/>
      <c r="KIZ83" s="13"/>
      <c r="KJA83" s="13"/>
      <c r="KJB83" s="13"/>
      <c r="KJC83" s="13"/>
      <c r="KJD83" s="13"/>
      <c r="KJE83" s="13"/>
      <c r="KJF83" s="13"/>
      <c r="KJG83" s="13"/>
      <c r="KJH83" s="13"/>
      <c r="KJI83" s="13"/>
      <c r="KJJ83" s="13"/>
      <c r="KJK83" s="13"/>
      <c r="KJL83" s="13"/>
      <c r="KJM83" s="13"/>
      <c r="KJN83" s="13"/>
      <c r="KJO83" s="13"/>
      <c r="KJP83" s="13"/>
      <c r="KJQ83" s="13"/>
      <c r="KJR83" s="13"/>
      <c r="KJS83" s="13"/>
      <c r="KJT83" s="13"/>
      <c r="KJU83" s="13"/>
      <c r="KJV83" s="13"/>
      <c r="KJW83" s="13"/>
      <c r="KJX83" s="13"/>
      <c r="KJY83" s="13"/>
      <c r="KJZ83" s="13"/>
      <c r="KKA83" s="13"/>
      <c r="KKB83" s="13"/>
      <c r="KKC83" s="13"/>
      <c r="KKD83" s="13"/>
      <c r="KKE83" s="13"/>
      <c r="KKF83" s="13"/>
      <c r="KKG83" s="13"/>
      <c r="KKH83" s="13"/>
      <c r="KKI83" s="13"/>
      <c r="KKJ83" s="13"/>
      <c r="KKK83" s="13"/>
      <c r="KKL83" s="13"/>
      <c r="KKM83" s="13"/>
      <c r="KKN83" s="13"/>
      <c r="KKO83" s="13"/>
      <c r="KKP83" s="13"/>
      <c r="KKQ83" s="13"/>
      <c r="KKR83" s="13"/>
      <c r="KKS83" s="13"/>
      <c r="KKT83" s="13"/>
      <c r="KKU83" s="13"/>
      <c r="KKV83" s="13"/>
      <c r="KKW83" s="13"/>
      <c r="KKX83" s="13"/>
      <c r="KKY83" s="13"/>
      <c r="KKZ83" s="13"/>
      <c r="KLA83" s="13"/>
      <c r="KLB83" s="13"/>
      <c r="KLC83" s="13"/>
      <c r="KLD83" s="13"/>
      <c r="KLE83" s="13"/>
      <c r="KLF83" s="13"/>
      <c r="KLG83" s="13"/>
      <c r="KLH83" s="13"/>
      <c r="KLI83" s="13"/>
      <c r="KLJ83" s="13"/>
      <c r="KLK83" s="13"/>
      <c r="KLL83" s="13"/>
      <c r="KLM83" s="13"/>
      <c r="KLN83" s="13"/>
      <c r="KLO83" s="13"/>
      <c r="KLP83" s="13"/>
      <c r="KLQ83" s="13"/>
      <c r="KLR83" s="13"/>
      <c r="KLS83" s="13"/>
      <c r="KLT83" s="13"/>
      <c r="KLU83" s="13"/>
      <c r="KLV83" s="13"/>
      <c r="KLW83" s="13"/>
      <c r="KLX83" s="13"/>
      <c r="KLY83" s="13"/>
      <c r="KLZ83" s="13"/>
      <c r="KMA83" s="13"/>
      <c r="KMB83" s="13"/>
      <c r="KMC83" s="13"/>
      <c r="KMD83" s="13"/>
      <c r="KME83" s="13"/>
      <c r="KMF83" s="13"/>
      <c r="KMG83" s="13"/>
      <c r="KMH83" s="13"/>
      <c r="KMI83" s="13"/>
      <c r="KMJ83" s="13"/>
      <c r="KMK83" s="13"/>
      <c r="KML83" s="13"/>
      <c r="KMM83" s="13"/>
      <c r="KMN83" s="13"/>
      <c r="KMO83" s="13"/>
      <c r="KMP83" s="13"/>
      <c r="KMQ83" s="13"/>
      <c r="KMR83" s="13"/>
      <c r="KMS83" s="13"/>
      <c r="KMT83" s="13"/>
      <c r="KMU83" s="13"/>
      <c r="KMV83" s="13"/>
      <c r="KMW83" s="13"/>
      <c r="KMX83" s="13"/>
      <c r="KMY83" s="13"/>
      <c r="KMZ83" s="13"/>
      <c r="KNA83" s="13"/>
      <c r="KNB83" s="13"/>
      <c r="KNC83" s="13"/>
      <c r="KND83" s="13"/>
      <c r="KNE83" s="13"/>
      <c r="KNF83" s="13"/>
      <c r="KNG83" s="13"/>
      <c r="KNH83" s="13"/>
      <c r="KNI83" s="13"/>
      <c r="KNJ83" s="13"/>
      <c r="KNK83" s="13"/>
      <c r="KNL83" s="13"/>
      <c r="KNM83" s="13"/>
      <c r="KNN83" s="13"/>
      <c r="KNO83" s="13"/>
      <c r="KNP83" s="13"/>
      <c r="KNQ83" s="13"/>
      <c r="KNR83" s="13"/>
      <c r="KNS83" s="13"/>
      <c r="KNT83" s="13"/>
      <c r="KNU83" s="13"/>
      <c r="KNV83" s="13"/>
      <c r="KNW83" s="13"/>
      <c r="KNX83" s="13"/>
      <c r="KNY83" s="13"/>
      <c r="KNZ83" s="13"/>
      <c r="KOA83" s="13"/>
      <c r="KOB83" s="13"/>
      <c r="KOC83" s="13"/>
      <c r="KOD83" s="13"/>
      <c r="KOE83" s="13"/>
      <c r="KOF83" s="13"/>
      <c r="KOG83" s="13"/>
      <c r="KOH83" s="13"/>
      <c r="KOI83" s="13"/>
      <c r="KOJ83" s="13"/>
      <c r="KOK83" s="13"/>
      <c r="KOL83" s="13"/>
      <c r="KOM83" s="13"/>
      <c r="KON83" s="13"/>
      <c r="KOO83" s="13"/>
      <c r="KOP83" s="13"/>
      <c r="KOQ83" s="13"/>
      <c r="KOR83" s="13"/>
      <c r="KOS83" s="13"/>
      <c r="KOT83" s="13"/>
      <c r="KOU83" s="13"/>
      <c r="KOV83" s="13"/>
      <c r="KOW83" s="13"/>
      <c r="KOX83" s="13"/>
      <c r="KOY83" s="13"/>
      <c r="KOZ83" s="13"/>
      <c r="KPA83" s="13"/>
      <c r="KPB83" s="13"/>
      <c r="KPC83" s="13"/>
      <c r="KPD83" s="13"/>
      <c r="KPE83" s="13"/>
      <c r="KPF83" s="13"/>
      <c r="KPG83" s="13"/>
      <c r="KPH83" s="13"/>
      <c r="KPI83" s="13"/>
      <c r="KPJ83" s="13"/>
      <c r="KPK83" s="13"/>
      <c r="KPL83" s="13"/>
      <c r="KPM83" s="13"/>
      <c r="KPN83" s="13"/>
      <c r="KPO83" s="13"/>
      <c r="KPP83" s="13"/>
      <c r="KPQ83" s="13"/>
      <c r="KPR83" s="13"/>
      <c r="KPS83" s="13"/>
      <c r="KPT83" s="13"/>
      <c r="KPU83" s="13"/>
      <c r="KPV83" s="13"/>
      <c r="KPW83" s="13"/>
      <c r="KPX83" s="13"/>
      <c r="KPY83" s="13"/>
      <c r="KPZ83" s="13"/>
      <c r="KQA83" s="13"/>
      <c r="KQB83" s="13"/>
      <c r="KQC83" s="13"/>
      <c r="KQD83" s="13"/>
      <c r="KQE83" s="13"/>
      <c r="KQF83" s="13"/>
      <c r="KQG83" s="13"/>
      <c r="KQH83" s="13"/>
      <c r="KQI83" s="13"/>
      <c r="KQJ83" s="13"/>
      <c r="KQK83" s="13"/>
      <c r="KQL83" s="13"/>
      <c r="KQM83" s="13"/>
      <c r="KQN83" s="13"/>
      <c r="KQO83" s="13"/>
      <c r="KQP83" s="13"/>
      <c r="KQQ83" s="13"/>
      <c r="KQR83" s="13"/>
      <c r="KQS83" s="13"/>
      <c r="KQT83" s="13"/>
      <c r="KQU83" s="13"/>
      <c r="KQV83" s="13"/>
      <c r="KQW83" s="13"/>
      <c r="KQX83" s="13"/>
      <c r="KQY83" s="13"/>
      <c r="KQZ83" s="13"/>
      <c r="KRA83" s="13"/>
      <c r="KRB83" s="13"/>
      <c r="KRC83" s="13"/>
      <c r="KRD83" s="13"/>
      <c r="KRE83" s="13"/>
      <c r="KRF83" s="13"/>
      <c r="KRG83" s="13"/>
      <c r="KRH83" s="13"/>
      <c r="KRI83" s="13"/>
      <c r="KRJ83" s="13"/>
      <c r="KRK83" s="13"/>
      <c r="KRL83" s="13"/>
      <c r="KRM83" s="13"/>
      <c r="KRN83" s="13"/>
      <c r="KRO83" s="13"/>
      <c r="KRP83" s="13"/>
      <c r="KRQ83" s="13"/>
      <c r="KRR83" s="13"/>
      <c r="KRS83" s="13"/>
      <c r="KRT83" s="13"/>
      <c r="KRU83" s="13"/>
      <c r="KRV83" s="13"/>
      <c r="KRW83" s="13"/>
      <c r="KRX83" s="13"/>
      <c r="KRY83" s="13"/>
      <c r="KRZ83" s="13"/>
      <c r="KSA83" s="13"/>
      <c r="KSB83" s="13"/>
      <c r="KSC83" s="13"/>
      <c r="KSD83" s="13"/>
      <c r="KSE83" s="13"/>
      <c r="KSF83" s="13"/>
      <c r="KSG83" s="13"/>
      <c r="KSH83" s="13"/>
      <c r="KSI83" s="13"/>
      <c r="KSJ83" s="13"/>
      <c r="KSK83" s="13"/>
      <c r="KSL83" s="13"/>
      <c r="KSM83" s="13"/>
      <c r="KSN83" s="13"/>
      <c r="KSO83" s="13"/>
      <c r="KSP83" s="13"/>
      <c r="KSQ83" s="13"/>
      <c r="KSR83" s="13"/>
      <c r="KSS83" s="13"/>
      <c r="KST83" s="13"/>
      <c r="KSU83" s="13"/>
      <c r="KSV83" s="13"/>
      <c r="KSW83" s="13"/>
      <c r="KSX83" s="13"/>
      <c r="KSY83" s="13"/>
      <c r="KSZ83" s="13"/>
      <c r="KTA83" s="13"/>
      <c r="KTB83" s="13"/>
      <c r="KTC83" s="13"/>
      <c r="KTD83" s="13"/>
      <c r="KTE83" s="13"/>
      <c r="KTF83" s="13"/>
      <c r="KTG83" s="13"/>
      <c r="KTH83" s="13"/>
      <c r="KTI83" s="13"/>
      <c r="KTJ83" s="13"/>
      <c r="KTK83" s="13"/>
      <c r="KTL83" s="13"/>
      <c r="KTM83" s="13"/>
      <c r="KTN83" s="13"/>
      <c r="KTO83" s="13"/>
      <c r="KTP83" s="13"/>
      <c r="KTQ83" s="13"/>
      <c r="KTR83" s="13"/>
      <c r="KTS83" s="13"/>
      <c r="KTT83" s="13"/>
      <c r="KTU83" s="13"/>
      <c r="KTV83" s="13"/>
      <c r="KTW83" s="13"/>
      <c r="KTX83" s="13"/>
      <c r="KTY83" s="13"/>
      <c r="KTZ83" s="13"/>
      <c r="KUA83" s="13"/>
      <c r="KUB83" s="13"/>
      <c r="KUC83" s="13"/>
      <c r="KUD83" s="13"/>
      <c r="KUE83" s="13"/>
      <c r="KUF83" s="13"/>
      <c r="KUG83" s="13"/>
      <c r="KUH83" s="13"/>
      <c r="KUI83" s="13"/>
      <c r="KUJ83" s="13"/>
      <c r="KUK83" s="13"/>
      <c r="KUL83" s="13"/>
      <c r="KUM83" s="13"/>
      <c r="KUN83" s="13"/>
      <c r="KUO83" s="13"/>
      <c r="KUP83" s="13"/>
      <c r="KUQ83" s="13"/>
      <c r="KUR83" s="13"/>
      <c r="KUS83" s="13"/>
      <c r="KUT83" s="13"/>
      <c r="KUU83" s="13"/>
      <c r="KUV83" s="13"/>
      <c r="KUW83" s="13"/>
      <c r="KUX83" s="13"/>
      <c r="KUY83" s="13"/>
      <c r="KUZ83" s="13"/>
      <c r="KVA83" s="13"/>
      <c r="KVB83" s="13"/>
      <c r="KVC83" s="13"/>
      <c r="KVD83" s="13"/>
      <c r="KVE83" s="13"/>
      <c r="KVF83" s="13"/>
      <c r="KVG83" s="13"/>
      <c r="KVH83" s="13"/>
      <c r="KVI83" s="13"/>
      <c r="KVJ83" s="13"/>
      <c r="KVK83" s="13"/>
      <c r="KVL83" s="13"/>
      <c r="KVM83" s="13"/>
      <c r="KVN83" s="13"/>
      <c r="KVO83" s="13"/>
      <c r="KVP83" s="13"/>
      <c r="KVQ83" s="13"/>
      <c r="KVR83" s="13"/>
      <c r="KVS83" s="13"/>
      <c r="KVT83" s="13"/>
      <c r="KVU83" s="13"/>
      <c r="KVV83" s="13"/>
      <c r="KVW83" s="13"/>
      <c r="KVX83" s="13"/>
      <c r="KVY83" s="13"/>
      <c r="KVZ83" s="13"/>
      <c r="KWA83" s="13"/>
      <c r="KWB83" s="13"/>
      <c r="KWC83" s="13"/>
      <c r="KWD83" s="13"/>
      <c r="KWE83" s="13"/>
      <c r="KWF83" s="13"/>
      <c r="KWG83" s="13"/>
      <c r="KWH83" s="13"/>
      <c r="KWI83" s="13"/>
      <c r="KWJ83" s="13"/>
      <c r="KWK83" s="13"/>
      <c r="KWL83" s="13"/>
      <c r="KWM83" s="13"/>
      <c r="KWN83" s="13"/>
      <c r="KWO83" s="13"/>
      <c r="KWP83" s="13"/>
      <c r="KWQ83" s="13"/>
      <c r="KWR83" s="13"/>
      <c r="KWS83" s="13"/>
      <c r="KWT83" s="13"/>
      <c r="KWU83" s="13"/>
      <c r="KWV83" s="13"/>
      <c r="KWW83" s="13"/>
      <c r="KWX83" s="13"/>
      <c r="KWY83" s="13"/>
      <c r="KWZ83" s="13"/>
      <c r="KXA83" s="13"/>
      <c r="KXB83" s="13"/>
      <c r="KXC83" s="13"/>
      <c r="KXD83" s="13"/>
      <c r="KXE83" s="13"/>
      <c r="KXF83" s="13"/>
      <c r="KXG83" s="13"/>
      <c r="KXH83" s="13"/>
      <c r="KXI83" s="13"/>
      <c r="KXJ83" s="13"/>
      <c r="KXK83" s="13"/>
      <c r="KXL83" s="13"/>
      <c r="KXM83" s="13"/>
      <c r="KXN83" s="13"/>
      <c r="KXO83" s="13"/>
      <c r="KXP83" s="13"/>
      <c r="KXQ83" s="13"/>
      <c r="KXR83" s="13"/>
      <c r="KXS83" s="13"/>
      <c r="KXT83" s="13"/>
      <c r="KXU83" s="13"/>
      <c r="KXV83" s="13"/>
      <c r="KXW83" s="13"/>
      <c r="KXX83" s="13"/>
      <c r="KXY83" s="13"/>
      <c r="KXZ83" s="13"/>
      <c r="KYA83" s="13"/>
      <c r="KYB83" s="13"/>
      <c r="KYC83" s="13"/>
      <c r="KYD83" s="13"/>
      <c r="KYE83" s="13"/>
      <c r="KYF83" s="13"/>
      <c r="KYG83" s="13"/>
      <c r="KYH83" s="13"/>
      <c r="KYI83" s="13"/>
      <c r="KYJ83" s="13"/>
      <c r="KYK83" s="13"/>
      <c r="KYL83" s="13"/>
      <c r="KYM83" s="13"/>
      <c r="KYN83" s="13"/>
      <c r="KYO83" s="13"/>
      <c r="KYP83" s="13"/>
      <c r="KYQ83" s="13"/>
      <c r="KYR83" s="13"/>
      <c r="KYS83" s="13"/>
      <c r="KYT83" s="13"/>
      <c r="KYU83" s="13"/>
      <c r="KYV83" s="13"/>
      <c r="KYW83" s="13"/>
      <c r="KYX83" s="13"/>
      <c r="KYY83" s="13"/>
      <c r="KYZ83" s="13"/>
      <c r="KZA83" s="13"/>
      <c r="KZB83" s="13"/>
      <c r="KZC83" s="13"/>
      <c r="KZD83" s="13"/>
      <c r="KZE83" s="13"/>
      <c r="KZF83" s="13"/>
      <c r="KZG83" s="13"/>
      <c r="KZH83" s="13"/>
      <c r="KZI83" s="13"/>
      <c r="KZJ83" s="13"/>
      <c r="KZK83" s="13"/>
      <c r="KZL83" s="13"/>
      <c r="KZM83" s="13"/>
      <c r="KZN83" s="13"/>
      <c r="KZO83" s="13"/>
      <c r="KZP83" s="13"/>
      <c r="KZQ83" s="13"/>
      <c r="KZR83" s="13"/>
      <c r="KZS83" s="13"/>
      <c r="KZT83" s="13"/>
      <c r="KZU83" s="13"/>
      <c r="KZV83" s="13"/>
      <c r="KZW83" s="13"/>
      <c r="KZX83" s="13"/>
      <c r="KZY83" s="13"/>
      <c r="KZZ83" s="13"/>
      <c r="LAA83" s="13"/>
      <c r="LAB83" s="13"/>
      <c r="LAC83" s="13"/>
      <c r="LAD83" s="13"/>
      <c r="LAE83" s="13"/>
      <c r="LAF83" s="13"/>
      <c r="LAG83" s="13"/>
      <c r="LAH83" s="13"/>
      <c r="LAI83" s="13"/>
      <c r="LAJ83" s="13"/>
      <c r="LAK83" s="13"/>
      <c r="LAL83" s="13"/>
      <c r="LAM83" s="13"/>
      <c r="LAN83" s="13"/>
      <c r="LAO83" s="13"/>
      <c r="LAP83" s="13"/>
      <c r="LAQ83" s="13"/>
      <c r="LAR83" s="13"/>
      <c r="LAS83" s="13"/>
      <c r="LAT83" s="13"/>
      <c r="LAU83" s="13"/>
      <c r="LAV83" s="13"/>
      <c r="LAW83" s="13"/>
      <c r="LAX83" s="13"/>
      <c r="LAY83" s="13"/>
      <c r="LAZ83" s="13"/>
      <c r="LBA83" s="13"/>
      <c r="LBB83" s="13"/>
      <c r="LBC83" s="13"/>
      <c r="LBD83" s="13"/>
      <c r="LBE83" s="13"/>
      <c r="LBF83" s="13"/>
      <c r="LBG83" s="13"/>
      <c r="LBH83" s="13"/>
      <c r="LBI83" s="13"/>
      <c r="LBJ83" s="13"/>
      <c r="LBK83" s="13"/>
      <c r="LBL83" s="13"/>
      <c r="LBM83" s="13"/>
      <c r="LBN83" s="13"/>
      <c r="LBO83" s="13"/>
      <c r="LBP83" s="13"/>
      <c r="LBQ83" s="13"/>
      <c r="LBR83" s="13"/>
      <c r="LBS83" s="13"/>
      <c r="LBT83" s="13"/>
      <c r="LBU83" s="13"/>
      <c r="LBV83" s="13"/>
      <c r="LBW83" s="13"/>
      <c r="LBX83" s="13"/>
      <c r="LBY83" s="13"/>
      <c r="LBZ83" s="13"/>
      <c r="LCA83" s="13"/>
      <c r="LCB83" s="13"/>
      <c r="LCC83" s="13"/>
      <c r="LCD83" s="13"/>
      <c r="LCE83" s="13"/>
      <c r="LCF83" s="13"/>
      <c r="LCG83" s="13"/>
      <c r="LCH83" s="13"/>
      <c r="LCI83" s="13"/>
      <c r="LCJ83" s="13"/>
      <c r="LCK83" s="13"/>
      <c r="LCL83" s="13"/>
      <c r="LCM83" s="13"/>
      <c r="LCN83" s="13"/>
      <c r="LCO83" s="13"/>
      <c r="LCP83" s="13"/>
      <c r="LCQ83" s="13"/>
      <c r="LCR83" s="13"/>
      <c r="LCS83" s="13"/>
      <c r="LCT83" s="13"/>
      <c r="LCU83" s="13"/>
      <c r="LCV83" s="13"/>
      <c r="LCW83" s="13"/>
      <c r="LCX83" s="13"/>
      <c r="LCY83" s="13"/>
      <c r="LCZ83" s="13"/>
      <c r="LDA83" s="13"/>
      <c r="LDB83" s="13"/>
      <c r="LDC83" s="13"/>
      <c r="LDD83" s="13"/>
      <c r="LDE83" s="13"/>
      <c r="LDF83" s="13"/>
      <c r="LDG83" s="13"/>
      <c r="LDH83" s="13"/>
      <c r="LDI83" s="13"/>
      <c r="LDJ83" s="13"/>
      <c r="LDK83" s="13"/>
      <c r="LDL83" s="13"/>
      <c r="LDM83" s="13"/>
      <c r="LDN83" s="13"/>
      <c r="LDO83" s="13"/>
      <c r="LDP83" s="13"/>
      <c r="LDQ83" s="13"/>
      <c r="LDR83" s="13"/>
      <c r="LDS83" s="13"/>
      <c r="LDT83" s="13"/>
      <c r="LDU83" s="13"/>
      <c r="LDV83" s="13"/>
      <c r="LDW83" s="13"/>
      <c r="LDX83" s="13"/>
      <c r="LDY83" s="13"/>
      <c r="LDZ83" s="13"/>
      <c r="LEA83" s="13"/>
      <c r="LEB83" s="13"/>
      <c r="LEC83" s="13"/>
      <c r="LED83" s="13"/>
      <c r="LEE83" s="13"/>
      <c r="LEF83" s="13"/>
      <c r="LEG83" s="13"/>
      <c r="LEH83" s="13"/>
      <c r="LEI83" s="13"/>
      <c r="LEJ83" s="13"/>
      <c r="LEK83" s="13"/>
      <c r="LEL83" s="13"/>
      <c r="LEM83" s="13"/>
      <c r="LEN83" s="13"/>
      <c r="LEO83" s="13"/>
      <c r="LEP83" s="13"/>
      <c r="LEQ83" s="13"/>
      <c r="LER83" s="13"/>
      <c r="LES83" s="13"/>
      <c r="LET83" s="13"/>
      <c r="LEU83" s="13"/>
      <c r="LEV83" s="13"/>
      <c r="LEW83" s="13"/>
      <c r="LEX83" s="13"/>
      <c r="LEY83" s="13"/>
      <c r="LEZ83" s="13"/>
      <c r="LFA83" s="13"/>
      <c r="LFB83" s="13"/>
      <c r="LFC83" s="13"/>
      <c r="LFD83" s="13"/>
      <c r="LFE83" s="13"/>
      <c r="LFF83" s="13"/>
      <c r="LFG83" s="13"/>
      <c r="LFH83" s="13"/>
      <c r="LFI83" s="13"/>
      <c r="LFJ83" s="13"/>
      <c r="LFK83" s="13"/>
      <c r="LFL83" s="13"/>
      <c r="LFM83" s="13"/>
      <c r="LFN83" s="13"/>
      <c r="LFO83" s="13"/>
      <c r="LFP83" s="13"/>
      <c r="LFQ83" s="13"/>
      <c r="LFR83" s="13"/>
      <c r="LFS83" s="13"/>
      <c r="LFT83" s="13"/>
      <c r="LFU83" s="13"/>
      <c r="LFV83" s="13"/>
      <c r="LFW83" s="13"/>
      <c r="LFX83" s="13"/>
      <c r="LFY83" s="13"/>
      <c r="LFZ83" s="13"/>
      <c r="LGA83" s="13"/>
      <c r="LGB83" s="13"/>
      <c r="LGC83" s="13"/>
      <c r="LGD83" s="13"/>
      <c r="LGE83" s="13"/>
      <c r="LGF83" s="13"/>
      <c r="LGG83" s="13"/>
      <c r="LGH83" s="13"/>
      <c r="LGI83" s="13"/>
      <c r="LGJ83" s="13"/>
      <c r="LGK83" s="13"/>
      <c r="LGL83" s="13"/>
      <c r="LGM83" s="13"/>
      <c r="LGN83" s="13"/>
      <c r="LGO83" s="13"/>
      <c r="LGP83" s="13"/>
      <c r="LGQ83" s="13"/>
      <c r="LGR83" s="13"/>
      <c r="LGS83" s="13"/>
      <c r="LGT83" s="13"/>
      <c r="LGU83" s="13"/>
      <c r="LGV83" s="13"/>
      <c r="LGW83" s="13"/>
      <c r="LGX83" s="13"/>
      <c r="LGY83" s="13"/>
      <c r="LGZ83" s="13"/>
      <c r="LHA83" s="13"/>
      <c r="LHB83" s="13"/>
      <c r="LHC83" s="13"/>
      <c r="LHD83" s="13"/>
      <c r="LHE83" s="13"/>
      <c r="LHF83" s="13"/>
      <c r="LHG83" s="13"/>
      <c r="LHH83" s="13"/>
      <c r="LHI83" s="13"/>
      <c r="LHJ83" s="13"/>
      <c r="LHK83" s="13"/>
      <c r="LHL83" s="13"/>
      <c r="LHM83" s="13"/>
      <c r="LHN83" s="13"/>
      <c r="LHO83" s="13"/>
      <c r="LHP83" s="13"/>
      <c r="LHQ83" s="13"/>
      <c r="LHR83" s="13"/>
      <c r="LHS83" s="13"/>
      <c r="LHT83" s="13"/>
      <c r="LHU83" s="13"/>
      <c r="LHV83" s="13"/>
      <c r="LHW83" s="13"/>
      <c r="LHX83" s="13"/>
      <c r="LHY83" s="13"/>
      <c r="LHZ83" s="13"/>
      <c r="LIA83" s="13"/>
      <c r="LIB83" s="13"/>
      <c r="LIC83" s="13"/>
      <c r="LID83" s="13"/>
      <c r="LIE83" s="13"/>
      <c r="LIF83" s="13"/>
      <c r="LIG83" s="13"/>
      <c r="LIH83" s="13"/>
      <c r="LII83" s="13"/>
      <c r="LIJ83" s="13"/>
      <c r="LIK83" s="13"/>
      <c r="LIL83" s="13"/>
      <c r="LIM83" s="13"/>
      <c r="LIN83" s="13"/>
      <c r="LIO83" s="13"/>
      <c r="LIP83" s="13"/>
      <c r="LIQ83" s="13"/>
      <c r="LIR83" s="13"/>
      <c r="LIS83" s="13"/>
      <c r="LIT83" s="13"/>
      <c r="LIU83" s="13"/>
      <c r="LIV83" s="13"/>
      <c r="LIW83" s="13"/>
      <c r="LIX83" s="13"/>
      <c r="LIY83" s="13"/>
      <c r="LIZ83" s="13"/>
      <c r="LJA83" s="13"/>
      <c r="LJB83" s="13"/>
      <c r="LJC83" s="13"/>
      <c r="LJD83" s="13"/>
      <c r="LJE83" s="13"/>
      <c r="LJF83" s="13"/>
      <c r="LJG83" s="13"/>
      <c r="LJH83" s="13"/>
      <c r="LJI83" s="13"/>
      <c r="LJJ83" s="13"/>
      <c r="LJK83" s="13"/>
      <c r="LJL83" s="13"/>
      <c r="LJM83" s="13"/>
      <c r="LJN83" s="13"/>
      <c r="LJO83" s="13"/>
      <c r="LJP83" s="13"/>
      <c r="LJQ83" s="13"/>
      <c r="LJR83" s="13"/>
      <c r="LJS83" s="13"/>
      <c r="LJT83" s="13"/>
      <c r="LJU83" s="13"/>
      <c r="LJV83" s="13"/>
      <c r="LJW83" s="13"/>
      <c r="LJX83" s="13"/>
      <c r="LJY83" s="13"/>
      <c r="LJZ83" s="13"/>
      <c r="LKA83" s="13"/>
      <c r="LKB83" s="13"/>
      <c r="LKC83" s="13"/>
      <c r="LKD83" s="13"/>
      <c r="LKE83" s="13"/>
      <c r="LKF83" s="13"/>
      <c r="LKG83" s="13"/>
      <c r="LKH83" s="13"/>
      <c r="LKI83" s="13"/>
      <c r="LKJ83" s="13"/>
      <c r="LKK83" s="13"/>
      <c r="LKL83" s="13"/>
      <c r="LKM83" s="13"/>
      <c r="LKN83" s="13"/>
      <c r="LKO83" s="13"/>
      <c r="LKP83" s="13"/>
      <c r="LKQ83" s="13"/>
      <c r="LKR83" s="13"/>
      <c r="LKS83" s="13"/>
      <c r="LKT83" s="13"/>
      <c r="LKU83" s="13"/>
      <c r="LKV83" s="13"/>
      <c r="LKW83" s="13"/>
      <c r="LKX83" s="13"/>
      <c r="LKY83" s="13"/>
      <c r="LKZ83" s="13"/>
      <c r="LLA83" s="13"/>
      <c r="LLB83" s="13"/>
      <c r="LLC83" s="13"/>
      <c r="LLD83" s="13"/>
      <c r="LLE83" s="13"/>
      <c r="LLF83" s="13"/>
      <c r="LLG83" s="13"/>
      <c r="LLH83" s="13"/>
      <c r="LLI83" s="13"/>
      <c r="LLJ83" s="13"/>
      <c r="LLK83" s="13"/>
      <c r="LLL83" s="13"/>
      <c r="LLM83" s="13"/>
      <c r="LLN83" s="13"/>
      <c r="LLO83" s="13"/>
      <c r="LLP83" s="13"/>
      <c r="LLQ83" s="13"/>
      <c r="LLR83" s="13"/>
      <c r="LLS83" s="13"/>
      <c r="LLT83" s="13"/>
      <c r="LLU83" s="13"/>
      <c r="LLV83" s="13"/>
      <c r="LLW83" s="13"/>
      <c r="LLX83" s="13"/>
      <c r="LLY83" s="13"/>
      <c r="LLZ83" s="13"/>
      <c r="LMA83" s="13"/>
      <c r="LMB83" s="13"/>
      <c r="LMC83" s="13"/>
      <c r="LMD83" s="13"/>
      <c r="LME83" s="13"/>
      <c r="LMF83" s="13"/>
      <c r="LMG83" s="13"/>
      <c r="LMH83" s="13"/>
      <c r="LMI83" s="13"/>
      <c r="LMJ83" s="13"/>
      <c r="LMK83" s="13"/>
      <c r="LML83" s="13"/>
      <c r="LMM83" s="13"/>
      <c r="LMN83" s="13"/>
      <c r="LMO83" s="13"/>
      <c r="LMP83" s="13"/>
      <c r="LMQ83" s="13"/>
      <c r="LMR83" s="13"/>
      <c r="LMS83" s="13"/>
      <c r="LMT83" s="13"/>
      <c r="LMU83" s="13"/>
      <c r="LMV83" s="13"/>
      <c r="LMW83" s="13"/>
      <c r="LMX83" s="13"/>
      <c r="LMY83" s="13"/>
      <c r="LMZ83" s="13"/>
      <c r="LNA83" s="13"/>
      <c r="LNB83" s="13"/>
      <c r="LNC83" s="13"/>
      <c r="LND83" s="13"/>
      <c r="LNE83" s="13"/>
      <c r="LNF83" s="13"/>
      <c r="LNG83" s="13"/>
      <c r="LNH83" s="13"/>
      <c r="LNI83" s="13"/>
      <c r="LNJ83" s="13"/>
      <c r="LNK83" s="13"/>
      <c r="LNL83" s="13"/>
      <c r="LNM83" s="13"/>
      <c r="LNN83" s="13"/>
      <c r="LNO83" s="13"/>
      <c r="LNP83" s="13"/>
      <c r="LNQ83" s="13"/>
      <c r="LNR83" s="13"/>
      <c r="LNS83" s="13"/>
      <c r="LNT83" s="13"/>
      <c r="LNU83" s="13"/>
      <c r="LNV83" s="13"/>
      <c r="LNW83" s="13"/>
      <c r="LNX83" s="13"/>
      <c r="LNY83" s="13"/>
      <c r="LNZ83" s="13"/>
      <c r="LOA83" s="13"/>
      <c r="LOB83" s="13"/>
      <c r="LOC83" s="13"/>
      <c r="LOD83" s="13"/>
      <c r="LOE83" s="13"/>
      <c r="LOF83" s="13"/>
      <c r="LOG83" s="13"/>
      <c r="LOH83" s="13"/>
      <c r="LOI83" s="13"/>
      <c r="LOJ83" s="13"/>
      <c r="LOK83" s="13"/>
      <c r="LOL83" s="13"/>
      <c r="LOM83" s="13"/>
      <c r="LON83" s="13"/>
      <c r="LOO83" s="13"/>
      <c r="LOP83" s="13"/>
      <c r="LOQ83" s="13"/>
      <c r="LOR83" s="13"/>
      <c r="LOS83" s="13"/>
      <c r="LOT83" s="13"/>
      <c r="LOU83" s="13"/>
      <c r="LOV83" s="13"/>
      <c r="LOW83" s="13"/>
      <c r="LOX83" s="13"/>
      <c r="LOY83" s="13"/>
      <c r="LOZ83" s="13"/>
      <c r="LPA83" s="13"/>
      <c r="LPB83" s="13"/>
      <c r="LPC83" s="13"/>
      <c r="LPD83" s="13"/>
      <c r="LPE83" s="13"/>
      <c r="LPF83" s="13"/>
      <c r="LPG83" s="13"/>
      <c r="LPH83" s="13"/>
      <c r="LPI83" s="13"/>
      <c r="LPJ83" s="13"/>
      <c r="LPK83" s="13"/>
      <c r="LPL83" s="13"/>
      <c r="LPM83" s="13"/>
      <c r="LPN83" s="13"/>
      <c r="LPO83" s="13"/>
      <c r="LPP83" s="13"/>
      <c r="LPQ83" s="13"/>
      <c r="LPR83" s="13"/>
      <c r="LPS83" s="13"/>
      <c r="LPT83" s="13"/>
      <c r="LPU83" s="13"/>
      <c r="LPV83" s="13"/>
      <c r="LPW83" s="13"/>
      <c r="LPX83" s="13"/>
      <c r="LPY83" s="13"/>
      <c r="LPZ83" s="13"/>
      <c r="LQA83" s="13"/>
      <c r="LQB83" s="13"/>
      <c r="LQC83" s="13"/>
      <c r="LQD83" s="13"/>
      <c r="LQE83" s="13"/>
      <c r="LQF83" s="13"/>
      <c r="LQG83" s="13"/>
      <c r="LQH83" s="13"/>
      <c r="LQI83" s="13"/>
      <c r="LQJ83" s="13"/>
      <c r="LQK83" s="13"/>
      <c r="LQL83" s="13"/>
      <c r="LQM83" s="13"/>
      <c r="LQN83" s="13"/>
      <c r="LQO83" s="13"/>
      <c r="LQP83" s="13"/>
      <c r="LQQ83" s="13"/>
      <c r="LQR83" s="13"/>
      <c r="LQS83" s="13"/>
      <c r="LQT83" s="13"/>
      <c r="LQU83" s="13"/>
      <c r="LQV83" s="13"/>
      <c r="LQW83" s="13"/>
      <c r="LQX83" s="13"/>
      <c r="LQY83" s="13"/>
      <c r="LQZ83" s="13"/>
      <c r="LRA83" s="13"/>
      <c r="LRB83" s="13"/>
      <c r="LRC83" s="13"/>
      <c r="LRD83" s="13"/>
      <c r="LRE83" s="13"/>
      <c r="LRF83" s="13"/>
      <c r="LRG83" s="13"/>
      <c r="LRH83" s="13"/>
      <c r="LRI83" s="13"/>
      <c r="LRJ83" s="13"/>
      <c r="LRK83" s="13"/>
      <c r="LRL83" s="13"/>
      <c r="LRM83" s="13"/>
      <c r="LRN83" s="13"/>
      <c r="LRO83" s="13"/>
      <c r="LRP83" s="13"/>
      <c r="LRQ83" s="13"/>
      <c r="LRR83" s="13"/>
      <c r="LRS83" s="13"/>
      <c r="LRT83" s="13"/>
      <c r="LRU83" s="13"/>
      <c r="LRV83" s="13"/>
      <c r="LRW83" s="13"/>
      <c r="LRX83" s="13"/>
      <c r="LRY83" s="13"/>
      <c r="LRZ83" s="13"/>
      <c r="LSA83" s="13"/>
      <c r="LSB83" s="13"/>
      <c r="LSC83" s="13"/>
      <c r="LSD83" s="13"/>
      <c r="LSE83" s="13"/>
      <c r="LSF83" s="13"/>
      <c r="LSG83" s="13"/>
      <c r="LSH83" s="13"/>
      <c r="LSI83" s="13"/>
      <c r="LSJ83" s="13"/>
      <c r="LSK83" s="13"/>
      <c r="LSL83" s="13"/>
      <c r="LSM83" s="13"/>
      <c r="LSN83" s="13"/>
      <c r="LSO83" s="13"/>
      <c r="LSP83" s="13"/>
      <c r="LSQ83" s="13"/>
      <c r="LSR83" s="13"/>
      <c r="LSS83" s="13"/>
      <c r="LST83" s="13"/>
      <c r="LSU83" s="13"/>
      <c r="LSV83" s="13"/>
      <c r="LSW83" s="13"/>
      <c r="LSX83" s="13"/>
      <c r="LSY83" s="13"/>
      <c r="LSZ83" s="13"/>
      <c r="LTA83" s="13"/>
      <c r="LTB83" s="13"/>
      <c r="LTC83" s="13"/>
      <c r="LTD83" s="13"/>
      <c r="LTE83" s="13"/>
      <c r="LTF83" s="13"/>
      <c r="LTG83" s="13"/>
      <c r="LTH83" s="13"/>
      <c r="LTI83" s="13"/>
      <c r="LTJ83" s="13"/>
      <c r="LTK83" s="13"/>
      <c r="LTL83" s="13"/>
      <c r="LTM83" s="13"/>
      <c r="LTN83" s="13"/>
      <c r="LTO83" s="13"/>
      <c r="LTP83" s="13"/>
      <c r="LTQ83" s="13"/>
      <c r="LTR83" s="13"/>
      <c r="LTS83" s="13"/>
      <c r="LTT83" s="13"/>
      <c r="LTU83" s="13"/>
      <c r="LTV83" s="13"/>
      <c r="LTW83" s="13"/>
      <c r="LTX83" s="13"/>
      <c r="LTY83" s="13"/>
      <c r="LTZ83" s="13"/>
      <c r="LUA83" s="13"/>
      <c r="LUB83" s="13"/>
      <c r="LUC83" s="13"/>
      <c r="LUD83" s="13"/>
      <c r="LUE83" s="13"/>
      <c r="LUF83" s="13"/>
      <c r="LUG83" s="13"/>
      <c r="LUH83" s="13"/>
      <c r="LUI83" s="13"/>
      <c r="LUJ83" s="13"/>
      <c r="LUK83" s="13"/>
      <c r="LUL83" s="13"/>
      <c r="LUM83" s="13"/>
      <c r="LUN83" s="13"/>
      <c r="LUO83" s="13"/>
      <c r="LUP83" s="13"/>
      <c r="LUQ83" s="13"/>
      <c r="LUR83" s="13"/>
      <c r="LUS83" s="13"/>
      <c r="LUT83" s="13"/>
      <c r="LUU83" s="13"/>
      <c r="LUV83" s="13"/>
      <c r="LUW83" s="13"/>
      <c r="LUX83" s="13"/>
      <c r="LUY83" s="13"/>
      <c r="LUZ83" s="13"/>
      <c r="LVA83" s="13"/>
      <c r="LVB83" s="13"/>
      <c r="LVC83" s="13"/>
      <c r="LVD83" s="13"/>
      <c r="LVE83" s="13"/>
      <c r="LVF83" s="13"/>
      <c r="LVG83" s="13"/>
      <c r="LVH83" s="13"/>
      <c r="LVI83" s="13"/>
      <c r="LVJ83" s="13"/>
      <c r="LVK83" s="13"/>
      <c r="LVL83" s="13"/>
      <c r="LVM83" s="13"/>
      <c r="LVN83" s="13"/>
      <c r="LVO83" s="13"/>
      <c r="LVP83" s="13"/>
      <c r="LVQ83" s="13"/>
      <c r="LVR83" s="13"/>
      <c r="LVS83" s="13"/>
      <c r="LVT83" s="13"/>
      <c r="LVU83" s="13"/>
      <c r="LVV83" s="13"/>
      <c r="LVW83" s="13"/>
      <c r="LVX83" s="13"/>
      <c r="LVY83" s="13"/>
      <c r="LVZ83" s="13"/>
      <c r="LWA83" s="13"/>
      <c r="LWB83" s="13"/>
      <c r="LWC83" s="13"/>
      <c r="LWD83" s="13"/>
      <c r="LWE83" s="13"/>
      <c r="LWF83" s="13"/>
      <c r="LWG83" s="13"/>
      <c r="LWH83" s="13"/>
      <c r="LWI83" s="13"/>
      <c r="LWJ83" s="13"/>
      <c r="LWK83" s="13"/>
      <c r="LWL83" s="13"/>
      <c r="LWM83" s="13"/>
      <c r="LWN83" s="13"/>
      <c r="LWO83" s="13"/>
      <c r="LWP83" s="13"/>
      <c r="LWQ83" s="13"/>
      <c r="LWR83" s="13"/>
      <c r="LWS83" s="13"/>
      <c r="LWT83" s="13"/>
      <c r="LWU83" s="13"/>
      <c r="LWV83" s="13"/>
      <c r="LWW83" s="13"/>
      <c r="LWX83" s="13"/>
      <c r="LWY83" s="13"/>
      <c r="LWZ83" s="13"/>
      <c r="LXA83" s="13"/>
      <c r="LXB83" s="13"/>
      <c r="LXC83" s="13"/>
      <c r="LXD83" s="13"/>
      <c r="LXE83" s="13"/>
      <c r="LXF83" s="13"/>
      <c r="LXG83" s="13"/>
      <c r="LXH83" s="13"/>
      <c r="LXI83" s="13"/>
      <c r="LXJ83" s="13"/>
      <c r="LXK83" s="13"/>
      <c r="LXL83" s="13"/>
      <c r="LXM83" s="13"/>
      <c r="LXN83" s="13"/>
      <c r="LXO83" s="13"/>
      <c r="LXP83" s="13"/>
      <c r="LXQ83" s="13"/>
      <c r="LXR83" s="13"/>
      <c r="LXS83" s="13"/>
      <c r="LXT83" s="13"/>
      <c r="LXU83" s="13"/>
      <c r="LXV83" s="13"/>
      <c r="LXW83" s="13"/>
      <c r="LXX83" s="13"/>
      <c r="LXY83" s="13"/>
      <c r="LXZ83" s="13"/>
      <c r="LYA83" s="13"/>
      <c r="LYB83" s="13"/>
      <c r="LYC83" s="13"/>
      <c r="LYD83" s="13"/>
      <c r="LYE83" s="13"/>
      <c r="LYF83" s="13"/>
      <c r="LYG83" s="13"/>
      <c r="LYH83" s="13"/>
      <c r="LYI83" s="13"/>
      <c r="LYJ83" s="13"/>
      <c r="LYK83" s="13"/>
      <c r="LYL83" s="13"/>
      <c r="LYM83" s="13"/>
      <c r="LYN83" s="13"/>
      <c r="LYO83" s="13"/>
      <c r="LYP83" s="13"/>
      <c r="LYQ83" s="13"/>
      <c r="LYR83" s="13"/>
      <c r="LYS83" s="13"/>
      <c r="LYT83" s="13"/>
      <c r="LYU83" s="13"/>
      <c r="LYV83" s="13"/>
      <c r="LYW83" s="13"/>
      <c r="LYX83" s="13"/>
      <c r="LYY83" s="13"/>
      <c r="LYZ83" s="13"/>
      <c r="LZA83" s="13"/>
      <c r="LZB83" s="13"/>
      <c r="LZC83" s="13"/>
      <c r="LZD83" s="13"/>
      <c r="LZE83" s="13"/>
      <c r="LZF83" s="13"/>
      <c r="LZG83" s="13"/>
      <c r="LZH83" s="13"/>
      <c r="LZI83" s="13"/>
      <c r="LZJ83" s="13"/>
      <c r="LZK83" s="13"/>
      <c r="LZL83" s="13"/>
      <c r="LZM83" s="13"/>
      <c r="LZN83" s="13"/>
      <c r="LZO83" s="13"/>
      <c r="LZP83" s="13"/>
      <c r="LZQ83" s="13"/>
      <c r="LZR83" s="13"/>
      <c r="LZS83" s="13"/>
      <c r="LZT83" s="13"/>
      <c r="LZU83" s="13"/>
      <c r="LZV83" s="13"/>
      <c r="LZW83" s="13"/>
      <c r="LZX83" s="13"/>
      <c r="LZY83" s="13"/>
      <c r="LZZ83" s="13"/>
      <c r="MAA83" s="13"/>
      <c r="MAB83" s="13"/>
      <c r="MAC83" s="13"/>
      <c r="MAD83" s="13"/>
      <c r="MAE83" s="13"/>
      <c r="MAF83" s="13"/>
      <c r="MAG83" s="13"/>
      <c r="MAH83" s="13"/>
      <c r="MAI83" s="13"/>
      <c r="MAJ83" s="13"/>
      <c r="MAK83" s="13"/>
      <c r="MAL83" s="13"/>
      <c r="MAM83" s="13"/>
      <c r="MAN83" s="13"/>
      <c r="MAO83" s="13"/>
      <c r="MAP83" s="13"/>
      <c r="MAQ83" s="13"/>
      <c r="MAR83" s="13"/>
      <c r="MAS83" s="13"/>
      <c r="MAT83" s="13"/>
      <c r="MAU83" s="13"/>
      <c r="MAV83" s="13"/>
      <c r="MAW83" s="13"/>
      <c r="MAX83" s="13"/>
      <c r="MAY83" s="13"/>
      <c r="MAZ83" s="13"/>
      <c r="MBA83" s="13"/>
      <c r="MBB83" s="13"/>
      <c r="MBC83" s="13"/>
      <c r="MBD83" s="13"/>
      <c r="MBE83" s="13"/>
      <c r="MBF83" s="13"/>
      <c r="MBG83" s="13"/>
      <c r="MBH83" s="13"/>
      <c r="MBI83" s="13"/>
      <c r="MBJ83" s="13"/>
      <c r="MBK83" s="13"/>
      <c r="MBL83" s="13"/>
      <c r="MBM83" s="13"/>
      <c r="MBN83" s="13"/>
      <c r="MBO83" s="13"/>
      <c r="MBP83" s="13"/>
      <c r="MBQ83" s="13"/>
      <c r="MBR83" s="13"/>
      <c r="MBS83" s="13"/>
      <c r="MBT83" s="13"/>
      <c r="MBU83" s="13"/>
      <c r="MBV83" s="13"/>
      <c r="MBW83" s="13"/>
      <c r="MBX83" s="13"/>
      <c r="MBY83" s="13"/>
      <c r="MBZ83" s="13"/>
      <c r="MCA83" s="13"/>
      <c r="MCB83" s="13"/>
      <c r="MCC83" s="13"/>
      <c r="MCD83" s="13"/>
      <c r="MCE83" s="13"/>
      <c r="MCF83" s="13"/>
      <c r="MCG83" s="13"/>
      <c r="MCH83" s="13"/>
      <c r="MCI83" s="13"/>
      <c r="MCJ83" s="13"/>
      <c r="MCK83" s="13"/>
      <c r="MCL83" s="13"/>
      <c r="MCM83" s="13"/>
      <c r="MCN83" s="13"/>
      <c r="MCO83" s="13"/>
      <c r="MCP83" s="13"/>
      <c r="MCQ83" s="13"/>
      <c r="MCR83" s="13"/>
      <c r="MCS83" s="13"/>
      <c r="MCT83" s="13"/>
      <c r="MCU83" s="13"/>
      <c r="MCV83" s="13"/>
      <c r="MCW83" s="13"/>
      <c r="MCX83" s="13"/>
      <c r="MCY83" s="13"/>
      <c r="MCZ83" s="13"/>
      <c r="MDA83" s="13"/>
      <c r="MDB83" s="13"/>
      <c r="MDC83" s="13"/>
      <c r="MDD83" s="13"/>
      <c r="MDE83" s="13"/>
      <c r="MDF83" s="13"/>
      <c r="MDG83" s="13"/>
      <c r="MDH83" s="13"/>
      <c r="MDI83" s="13"/>
      <c r="MDJ83" s="13"/>
      <c r="MDK83" s="13"/>
      <c r="MDL83" s="13"/>
      <c r="MDM83" s="13"/>
      <c r="MDN83" s="13"/>
      <c r="MDO83" s="13"/>
      <c r="MDP83" s="13"/>
      <c r="MDQ83" s="13"/>
      <c r="MDR83" s="13"/>
      <c r="MDS83" s="13"/>
      <c r="MDT83" s="13"/>
      <c r="MDU83" s="13"/>
      <c r="MDV83" s="13"/>
      <c r="MDW83" s="13"/>
      <c r="MDX83" s="13"/>
      <c r="MDY83" s="13"/>
      <c r="MDZ83" s="13"/>
      <c r="MEA83" s="13"/>
      <c r="MEB83" s="13"/>
      <c r="MEC83" s="13"/>
      <c r="MED83" s="13"/>
      <c r="MEE83" s="13"/>
      <c r="MEF83" s="13"/>
      <c r="MEG83" s="13"/>
      <c r="MEH83" s="13"/>
      <c r="MEI83" s="13"/>
      <c r="MEJ83" s="13"/>
      <c r="MEK83" s="13"/>
      <c r="MEL83" s="13"/>
      <c r="MEM83" s="13"/>
      <c r="MEN83" s="13"/>
      <c r="MEO83" s="13"/>
      <c r="MEP83" s="13"/>
      <c r="MEQ83" s="13"/>
      <c r="MER83" s="13"/>
      <c r="MES83" s="13"/>
      <c r="MET83" s="13"/>
      <c r="MEU83" s="13"/>
      <c r="MEV83" s="13"/>
      <c r="MEW83" s="13"/>
      <c r="MEX83" s="13"/>
      <c r="MEY83" s="13"/>
      <c r="MEZ83" s="13"/>
      <c r="MFA83" s="13"/>
      <c r="MFB83" s="13"/>
      <c r="MFC83" s="13"/>
      <c r="MFD83" s="13"/>
      <c r="MFE83" s="13"/>
      <c r="MFF83" s="13"/>
      <c r="MFG83" s="13"/>
      <c r="MFH83" s="13"/>
      <c r="MFI83" s="13"/>
      <c r="MFJ83" s="13"/>
      <c r="MFK83" s="13"/>
      <c r="MFL83" s="13"/>
      <c r="MFM83" s="13"/>
      <c r="MFN83" s="13"/>
      <c r="MFO83" s="13"/>
      <c r="MFP83" s="13"/>
      <c r="MFQ83" s="13"/>
      <c r="MFR83" s="13"/>
      <c r="MFS83" s="13"/>
      <c r="MFT83" s="13"/>
      <c r="MFU83" s="13"/>
      <c r="MFV83" s="13"/>
      <c r="MFW83" s="13"/>
      <c r="MFX83" s="13"/>
      <c r="MFY83" s="13"/>
      <c r="MFZ83" s="13"/>
      <c r="MGA83" s="13"/>
      <c r="MGB83" s="13"/>
      <c r="MGC83" s="13"/>
      <c r="MGD83" s="13"/>
      <c r="MGE83" s="13"/>
      <c r="MGF83" s="13"/>
      <c r="MGG83" s="13"/>
      <c r="MGH83" s="13"/>
      <c r="MGI83" s="13"/>
      <c r="MGJ83" s="13"/>
      <c r="MGK83" s="13"/>
      <c r="MGL83" s="13"/>
      <c r="MGM83" s="13"/>
      <c r="MGN83" s="13"/>
      <c r="MGO83" s="13"/>
      <c r="MGP83" s="13"/>
      <c r="MGQ83" s="13"/>
      <c r="MGR83" s="13"/>
      <c r="MGS83" s="13"/>
      <c r="MGT83" s="13"/>
      <c r="MGU83" s="13"/>
      <c r="MGV83" s="13"/>
      <c r="MGW83" s="13"/>
      <c r="MGX83" s="13"/>
      <c r="MGY83" s="13"/>
      <c r="MGZ83" s="13"/>
      <c r="MHA83" s="13"/>
      <c r="MHB83" s="13"/>
      <c r="MHC83" s="13"/>
      <c r="MHD83" s="13"/>
      <c r="MHE83" s="13"/>
      <c r="MHF83" s="13"/>
      <c r="MHG83" s="13"/>
      <c r="MHH83" s="13"/>
      <c r="MHI83" s="13"/>
      <c r="MHJ83" s="13"/>
      <c r="MHK83" s="13"/>
      <c r="MHL83" s="13"/>
      <c r="MHM83" s="13"/>
      <c r="MHN83" s="13"/>
      <c r="MHO83" s="13"/>
      <c r="MHP83" s="13"/>
      <c r="MHQ83" s="13"/>
      <c r="MHR83" s="13"/>
      <c r="MHS83" s="13"/>
      <c r="MHT83" s="13"/>
      <c r="MHU83" s="13"/>
      <c r="MHV83" s="13"/>
      <c r="MHW83" s="13"/>
      <c r="MHX83" s="13"/>
      <c r="MHY83" s="13"/>
      <c r="MHZ83" s="13"/>
      <c r="MIA83" s="13"/>
      <c r="MIB83" s="13"/>
      <c r="MIC83" s="13"/>
      <c r="MID83" s="13"/>
      <c r="MIE83" s="13"/>
      <c r="MIF83" s="13"/>
      <c r="MIG83" s="13"/>
      <c r="MIH83" s="13"/>
      <c r="MII83" s="13"/>
      <c r="MIJ83" s="13"/>
      <c r="MIK83" s="13"/>
      <c r="MIL83" s="13"/>
      <c r="MIM83" s="13"/>
      <c r="MIN83" s="13"/>
      <c r="MIO83" s="13"/>
      <c r="MIP83" s="13"/>
      <c r="MIQ83" s="13"/>
      <c r="MIR83" s="13"/>
      <c r="MIS83" s="13"/>
      <c r="MIT83" s="13"/>
      <c r="MIU83" s="13"/>
      <c r="MIV83" s="13"/>
      <c r="MIW83" s="13"/>
      <c r="MIX83" s="13"/>
      <c r="MIY83" s="13"/>
      <c r="MIZ83" s="13"/>
      <c r="MJA83" s="13"/>
      <c r="MJB83" s="13"/>
      <c r="MJC83" s="13"/>
      <c r="MJD83" s="13"/>
      <c r="MJE83" s="13"/>
      <c r="MJF83" s="13"/>
      <c r="MJG83" s="13"/>
      <c r="MJH83" s="13"/>
      <c r="MJI83" s="13"/>
      <c r="MJJ83" s="13"/>
      <c r="MJK83" s="13"/>
      <c r="MJL83" s="13"/>
      <c r="MJM83" s="13"/>
      <c r="MJN83" s="13"/>
      <c r="MJO83" s="13"/>
      <c r="MJP83" s="13"/>
      <c r="MJQ83" s="13"/>
      <c r="MJR83" s="13"/>
      <c r="MJS83" s="13"/>
      <c r="MJT83" s="13"/>
      <c r="MJU83" s="13"/>
      <c r="MJV83" s="13"/>
      <c r="MJW83" s="13"/>
      <c r="MJX83" s="13"/>
      <c r="MJY83" s="13"/>
      <c r="MJZ83" s="13"/>
      <c r="MKA83" s="13"/>
      <c r="MKB83" s="13"/>
      <c r="MKC83" s="13"/>
      <c r="MKD83" s="13"/>
      <c r="MKE83" s="13"/>
      <c r="MKF83" s="13"/>
      <c r="MKG83" s="13"/>
      <c r="MKH83" s="13"/>
      <c r="MKI83" s="13"/>
      <c r="MKJ83" s="13"/>
      <c r="MKK83" s="13"/>
      <c r="MKL83" s="13"/>
      <c r="MKM83" s="13"/>
      <c r="MKN83" s="13"/>
      <c r="MKO83" s="13"/>
      <c r="MKP83" s="13"/>
      <c r="MKQ83" s="13"/>
      <c r="MKR83" s="13"/>
      <c r="MKS83" s="13"/>
      <c r="MKT83" s="13"/>
      <c r="MKU83" s="13"/>
      <c r="MKV83" s="13"/>
      <c r="MKW83" s="13"/>
      <c r="MKX83" s="13"/>
      <c r="MKY83" s="13"/>
      <c r="MKZ83" s="13"/>
      <c r="MLA83" s="13"/>
      <c r="MLB83" s="13"/>
      <c r="MLC83" s="13"/>
      <c r="MLD83" s="13"/>
      <c r="MLE83" s="13"/>
      <c r="MLF83" s="13"/>
      <c r="MLG83" s="13"/>
      <c r="MLH83" s="13"/>
      <c r="MLI83" s="13"/>
      <c r="MLJ83" s="13"/>
      <c r="MLK83" s="13"/>
      <c r="MLL83" s="13"/>
      <c r="MLM83" s="13"/>
      <c r="MLN83" s="13"/>
      <c r="MLO83" s="13"/>
      <c r="MLP83" s="13"/>
      <c r="MLQ83" s="13"/>
      <c r="MLR83" s="13"/>
      <c r="MLS83" s="13"/>
      <c r="MLT83" s="13"/>
      <c r="MLU83" s="13"/>
      <c r="MLV83" s="13"/>
      <c r="MLW83" s="13"/>
      <c r="MLX83" s="13"/>
      <c r="MLY83" s="13"/>
      <c r="MLZ83" s="13"/>
      <c r="MMA83" s="13"/>
      <c r="MMB83" s="13"/>
      <c r="MMC83" s="13"/>
      <c r="MMD83" s="13"/>
      <c r="MME83" s="13"/>
      <c r="MMF83" s="13"/>
      <c r="MMG83" s="13"/>
      <c r="MMH83" s="13"/>
      <c r="MMI83" s="13"/>
      <c r="MMJ83" s="13"/>
      <c r="MMK83" s="13"/>
      <c r="MML83" s="13"/>
      <c r="MMM83" s="13"/>
      <c r="MMN83" s="13"/>
      <c r="MMO83" s="13"/>
      <c r="MMP83" s="13"/>
      <c r="MMQ83" s="13"/>
      <c r="MMR83" s="13"/>
      <c r="MMS83" s="13"/>
      <c r="MMT83" s="13"/>
      <c r="MMU83" s="13"/>
      <c r="MMV83" s="13"/>
      <c r="MMW83" s="13"/>
      <c r="MMX83" s="13"/>
      <c r="MMY83" s="13"/>
      <c r="MMZ83" s="13"/>
      <c r="MNA83" s="13"/>
      <c r="MNB83" s="13"/>
      <c r="MNC83" s="13"/>
      <c r="MND83" s="13"/>
      <c r="MNE83" s="13"/>
      <c r="MNF83" s="13"/>
      <c r="MNG83" s="13"/>
      <c r="MNH83" s="13"/>
      <c r="MNI83" s="13"/>
      <c r="MNJ83" s="13"/>
      <c r="MNK83" s="13"/>
      <c r="MNL83" s="13"/>
      <c r="MNM83" s="13"/>
      <c r="MNN83" s="13"/>
      <c r="MNO83" s="13"/>
      <c r="MNP83" s="13"/>
      <c r="MNQ83" s="13"/>
      <c r="MNR83" s="13"/>
      <c r="MNS83" s="13"/>
      <c r="MNT83" s="13"/>
      <c r="MNU83" s="13"/>
      <c r="MNV83" s="13"/>
      <c r="MNW83" s="13"/>
      <c r="MNX83" s="13"/>
      <c r="MNY83" s="13"/>
      <c r="MNZ83" s="13"/>
      <c r="MOA83" s="13"/>
      <c r="MOB83" s="13"/>
      <c r="MOC83" s="13"/>
      <c r="MOD83" s="13"/>
      <c r="MOE83" s="13"/>
      <c r="MOF83" s="13"/>
      <c r="MOG83" s="13"/>
      <c r="MOH83" s="13"/>
      <c r="MOI83" s="13"/>
      <c r="MOJ83" s="13"/>
      <c r="MOK83" s="13"/>
      <c r="MOL83" s="13"/>
      <c r="MOM83" s="13"/>
      <c r="MON83" s="13"/>
      <c r="MOO83" s="13"/>
      <c r="MOP83" s="13"/>
      <c r="MOQ83" s="13"/>
      <c r="MOR83" s="13"/>
      <c r="MOS83" s="13"/>
      <c r="MOT83" s="13"/>
      <c r="MOU83" s="13"/>
      <c r="MOV83" s="13"/>
      <c r="MOW83" s="13"/>
      <c r="MOX83" s="13"/>
      <c r="MOY83" s="13"/>
      <c r="MOZ83" s="13"/>
      <c r="MPA83" s="13"/>
      <c r="MPB83" s="13"/>
      <c r="MPC83" s="13"/>
      <c r="MPD83" s="13"/>
      <c r="MPE83" s="13"/>
      <c r="MPF83" s="13"/>
      <c r="MPG83" s="13"/>
      <c r="MPH83" s="13"/>
      <c r="MPI83" s="13"/>
      <c r="MPJ83" s="13"/>
      <c r="MPK83" s="13"/>
      <c r="MPL83" s="13"/>
      <c r="MPM83" s="13"/>
      <c r="MPN83" s="13"/>
      <c r="MPO83" s="13"/>
      <c r="MPP83" s="13"/>
      <c r="MPQ83" s="13"/>
      <c r="MPR83" s="13"/>
      <c r="MPS83" s="13"/>
      <c r="MPT83" s="13"/>
      <c r="MPU83" s="13"/>
      <c r="MPV83" s="13"/>
      <c r="MPW83" s="13"/>
      <c r="MPX83" s="13"/>
      <c r="MPY83" s="13"/>
      <c r="MPZ83" s="13"/>
      <c r="MQA83" s="13"/>
      <c r="MQB83" s="13"/>
      <c r="MQC83" s="13"/>
      <c r="MQD83" s="13"/>
      <c r="MQE83" s="13"/>
      <c r="MQF83" s="13"/>
      <c r="MQG83" s="13"/>
      <c r="MQH83" s="13"/>
      <c r="MQI83" s="13"/>
      <c r="MQJ83" s="13"/>
      <c r="MQK83" s="13"/>
      <c r="MQL83" s="13"/>
      <c r="MQM83" s="13"/>
      <c r="MQN83" s="13"/>
      <c r="MQO83" s="13"/>
      <c r="MQP83" s="13"/>
      <c r="MQQ83" s="13"/>
      <c r="MQR83" s="13"/>
      <c r="MQS83" s="13"/>
      <c r="MQT83" s="13"/>
      <c r="MQU83" s="13"/>
      <c r="MQV83" s="13"/>
      <c r="MQW83" s="13"/>
      <c r="MQX83" s="13"/>
      <c r="MQY83" s="13"/>
      <c r="MQZ83" s="13"/>
      <c r="MRA83" s="13"/>
      <c r="MRB83" s="13"/>
      <c r="MRC83" s="13"/>
      <c r="MRD83" s="13"/>
      <c r="MRE83" s="13"/>
      <c r="MRF83" s="13"/>
      <c r="MRG83" s="13"/>
      <c r="MRH83" s="13"/>
      <c r="MRI83" s="13"/>
      <c r="MRJ83" s="13"/>
      <c r="MRK83" s="13"/>
      <c r="MRL83" s="13"/>
      <c r="MRM83" s="13"/>
      <c r="MRN83" s="13"/>
      <c r="MRO83" s="13"/>
      <c r="MRP83" s="13"/>
      <c r="MRQ83" s="13"/>
      <c r="MRR83" s="13"/>
      <c r="MRS83" s="13"/>
      <c r="MRT83" s="13"/>
      <c r="MRU83" s="13"/>
      <c r="MRV83" s="13"/>
      <c r="MRW83" s="13"/>
      <c r="MRX83" s="13"/>
      <c r="MRY83" s="13"/>
      <c r="MRZ83" s="13"/>
      <c r="MSA83" s="13"/>
      <c r="MSB83" s="13"/>
      <c r="MSC83" s="13"/>
      <c r="MSD83" s="13"/>
      <c r="MSE83" s="13"/>
      <c r="MSF83" s="13"/>
      <c r="MSG83" s="13"/>
      <c r="MSH83" s="13"/>
      <c r="MSI83" s="13"/>
      <c r="MSJ83" s="13"/>
      <c r="MSK83" s="13"/>
      <c r="MSL83" s="13"/>
      <c r="MSM83" s="13"/>
      <c r="MSN83" s="13"/>
      <c r="MSO83" s="13"/>
      <c r="MSP83" s="13"/>
      <c r="MSQ83" s="13"/>
      <c r="MSR83" s="13"/>
      <c r="MSS83" s="13"/>
      <c r="MST83" s="13"/>
      <c r="MSU83" s="13"/>
      <c r="MSV83" s="13"/>
      <c r="MSW83" s="13"/>
      <c r="MSX83" s="13"/>
      <c r="MSY83" s="13"/>
      <c r="MSZ83" s="13"/>
      <c r="MTA83" s="13"/>
      <c r="MTB83" s="13"/>
      <c r="MTC83" s="13"/>
      <c r="MTD83" s="13"/>
      <c r="MTE83" s="13"/>
      <c r="MTF83" s="13"/>
      <c r="MTG83" s="13"/>
      <c r="MTH83" s="13"/>
      <c r="MTI83" s="13"/>
      <c r="MTJ83" s="13"/>
      <c r="MTK83" s="13"/>
      <c r="MTL83" s="13"/>
      <c r="MTM83" s="13"/>
      <c r="MTN83" s="13"/>
      <c r="MTO83" s="13"/>
      <c r="MTP83" s="13"/>
      <c r="MTQ83" s="13"/>
      <c r="MTR83" s="13"/>
      <c r="MTS83" s="13"/>
      <c r="MTT83" s="13"/>
      <c r="MTU83" s="13"/>
      <c r="MTV83" s="13"/>
      <c r="MTW83" s="13"/>
      <c r="MTX83" s="13"/>
      <c r="MTY83" s="13"/>
      <c r="MTZ83" s="13"/>
      <c r="MUA83" s="13"/>
      <c r="MUB83" s="13"/>
      <c r="MUC83" s="13"/>
      <c r="MUD83" s="13"/>
      <c r="MUE83" s="13"/>
      <c r="MUF83" s="13"/>
      <c r="MUG83" s="13"/>
      <c r="MUH83" s="13"/>
      <c r="MUI83" s="13"/>
      <c r="MUJ83" s="13"/>
      <c r="MUK83" s="13"/>
      <c r="MUL83" s="13"/>
      <c r="MUM83" s="13"/>
      <c r="MUN83" s="13"/>
      <c r="MUO83" s="13"/>
      <c r="MUP83" s="13"/>
      <c r="MUQ83" s="13"/>
      <c r="MUR83" s="13"/>
      <c r="MUS83" s="13"/>
      <c r="MUT83" s="13"/>
      <c r="MUU83" s="13"/>
      <c r="MUV83" s="13"/>
      <c r="MUW83" s="13"/>
      <c r="MUX83" s="13"/>
      <c r="MUY83" s="13"/>
      <c r="MUZ83" s="13"/>
      <c r="MVA83" s="13"/>
      <c r="MVB83" s="13"/>
      <c r="MVC83" s="13"/>
      <c r="MVD83" s="13"/>
      <c r="MVE83" s="13"/>
      <c r="MVF83" s="13"/>
      <c r="MVG83" s="13"/>
      <c r="MVH83" s="13"/>
      <c r="MVI83" s="13"/>
      <c r="MVJ83" s="13"/>
      <c r="MVK83" s="13"/>
      <c r="MVL83" s="13"/>
      <c r="MVM83" s="13"/>
      <c r="MVN83" s="13"/>
      <c r="MVO83" s="13"/>
      <c r="MVP83" s="13"/>
      <c r="MVQ83" s="13"/>
      <c r="MVR83" s="13"/>
      <c r="MVS83" s="13"/>
      <c r="MVT83" s="13"/>
      <c r="MVU83" s="13"/>
      <c r="MVV83" s="13"/>
      <c r="MVW83" s="13"/>
      <c r="MVX83" s="13"/>
      <c r="MVY83" s="13"/>
      <c r="MVZ83" s="13"/>
      <c r="MWA83" s="13"/>
      <c r="MWB83" s="13"/>
      <c r="MWC83" s="13"/>
      <c r="MWD83" s="13"/>
      <c r="MWE83" s="13"/>
      <c r="MWF83" s="13"/>
      <c r="MWG83" s="13"/>
      <c r="MWH83" s="13"/>
      <c r="MWI83" s="13"/>
      <c r="MWJ83" s="13"/>
      <c r="MWK83" s="13"/>
      <c r="MWL83" s="13"/>
      <c r="MWM83" s="13"/>
      <c r="MWN83" s="13"/>
      <c r="MWO83" s="13"/>
      <c r="MWP83" s="13"/>
      <c r="MWQ83" s="13"/>
      <c r="MWR83" s="13"/>
      <c r="MWS83" s="13"/>
      <c r="MWT83" s="13"/>
      <c r="MWU83" s="13"/>
      <c r="MWV83" s="13"/>
      <c r="MWW83" s="13"/>
      <c r="MWX83" s="13"/>
      <c r="MWY83" s="13"/>
      <c r="MWZ83" s="13"/>
      <c r="MXA83" s="13"/>
      <c r="MXB83" s="13"/>
      <c r="MXC83" s="13"/>
      <c r="MXD83" s="13"/>
      <c r="MXE83" s="13"/>
      <c r="MXF83" s="13"/>
      <c r="MXG83" s="13"/>
      <c r="MXH83" s="13"/>
      <c r="MXI83" s="13"/>
      <c r="MXJ83" s="13"/>
      <c r="MXK83" s="13"/>
      <c r="MXL83" s="13"/>
      <c r="MXM83" s="13"/>
      <c r="MXN83" s="13"/>
      <c r="MXO83" s="13"/>
      <c r="MXP83" s="13"/>
      <c r="MXQ83" s="13"/>
      <c r="MXR83" s="13"/>
      <c r="MXS83" s="13"/>
      <c r="MXT83" s="13"/>
      <c r="MXU83" s="13"/>
      <c r="MXV83" s="13"/>
      <c r="MXW83" s="13"/>
      <c r="MXX83" s="13"/>
      <c r="MXY83" s="13"/>
      <c r="MXZ83" s="13"/>
      <c r="MYA83" s="13"/>
      <c r="MYB83" s="13"/>
      <c r="MYC83" s="13"/>
      <c r="MYD83" s="13"/>
      <c r="MYE83" s="13"/>
      <c r="MYF83" s="13"/>
      <c r="MYG83" s="13"/>
      <c r="MYH83" s="13"/>
      <c r="MYI83" s="13"/>
      <c r="MYJ83" s="13"/>
      <c r="MYK83" s="13"/>
      <c r="MYL83" s="13"/>
      <c r="MYM83" s="13"/>
      <c r="MYN83" s="13"/>
      <c r="MYO83" s="13"/>
      <c r="MYP83" s="13"/>
      <c r="MYQ83" s="13"/>
      <c r="MYR83" s="13"/>
      <c r="MYS83" s="13"/>
      <c r="MYT83" s="13"/>
      <c r="MYU83" s="13"/>
      <c r="MYV83" s="13"/>
      <c r="MYW83" s="13"/>
      <c r="MYX83" s="13"/>
      <c r="MYY83" s="13"/>
      <c r="MYZ83" s="13"/>
      <c r="MZA83" s="13"/>
      <c r="MZB83" s="13"/>
      <c r="MZC83" s="13"/>
      <c r="MZD83" s="13"/>
      <c r="MZE83" s="13"/>
      <c r="MZF83" s="13"/>
      <c r="MZG83" s="13"/>
      <c r="MZH83" s="13"/>
      <c r="MZI83" s="13"/>
      <c r="MZJ83" s="13"/>
      <c r="MZK83" s="13"/>
      <c r="MZL83" s="13"/>
      <c r="MZM83" s="13"/>
      <c r="MZN83" s="13"/>
      <c r="MZO83" s="13"/>
      <c r="MZP83" s="13"/>
      <c r="MZQ83" s="13"/>
      <c r="MZR83" s="13"/>
      <c r="MZS83" s="13"/>
      <c r="MZT83" s="13"/>
      <c r="MZU83" s="13"/>
      <c r="MZV83" s="13"/>
      <c r="MZW83" s="13"/>
      <c r="MZX83" s="13"/>
      <c r="MZY83" s="13"/>
      <c r="MZZ83" s="13"/>
      <c r="NAA83" s="13"/>
      <c r="NAB83" s="13"/>
      <c r="NAC83" s="13"/>
      <c r="NAD83" s="13"/>
      <c r="NAE83" s="13"/>
      <c r="NAF83" s="13"/>
      <c r="NAG83" s="13"/>
      <c r="NAH83" s="13"/>
      <c r="NAI83" s="13"/>
      <c r="NAJ83" s="13"/>
      <c r="NAK83" s="13"/>
      <c r="NAL83" s="13"/>
      <c r="NAM83" s="13"/>
      <c r="NAN83" s="13"/>
      <c r="NAO83" s="13"/>
      <c r="NAP83" s="13"/>
      <c r="NAQ83" s="13"/>
      <c r="NAR83" s="13"/>
      <c r="NAS83" s="13"/>
      <c r="NAT83" s="13"/>
      <c r="NAU83" s="13"/>
      <c r="NAV83" s="13"/>
      <c r="NAW83" s="13"/>
      <c r="NAX83" s="13"/>
      <c r="NAY83" s="13"/>
      <c r="NAZ83" s="13"/>
      <c r="NBA83" s="13"/>
      <c r="NBB83" s="13"/>
      <c r="NBC83" s="13"/>
      <c r="NBD83" s="13"/>
      <c r="NBE83" s="13"/>
      <c r="NBF83" s="13"/>
      <c r="NBG83" s="13"/>
      <c r="NBH83" s="13"/>
      <c r="NBI83" s="13"/>
      <c r="NBJ83" s="13"/>
      <c r="NBK83" s="13"/>
      <c r="NBL83" s="13"/>
      <c r="NBM83" s="13"/>
      <c r="NBN83" s="13"/>
      <c r="NBO83" s="13"/>
      <c r="NBP83" s="13"/>
      <c r="NBQ83" s="13"/>
      <c r="NBR83" s="13"/>
      <c r="NBS83" s="13"/>
      <c r="NBT83" s="13"/>
      <c r="NBU83" s="13"/>
      <c r="NBV83" s="13"/>
      <c r="NBW83" s="13"/>
      <c r="NBX83" s="13"/>
      <c r="NBY83" s="13"/>
      <c r="NBZ83" s="13"/>
      <c r="NCA83" s="13"/>
      <c r="NCB83" s="13"/>
      <c r="NCC83" s="13"/>
      <c r="NCD83" s="13"/>
      <c r="NCE83" s="13"/>
      <c r="NCF83" s="13"/>
      <c r="NCG83" s="13"/>
      <c r="NCH83" s="13"/>
      <c r="NCI83" s="13"/>
      <c r="NCJ83" s="13"/>
      <c r="NCK83" s="13"/>
      <c r="NCL83" s="13"/>
      <c r="NCM83" s="13"/>
      <c r="NCN83" s="13"/>
      <c r="NCO83" s="13"/>
      <c r="NCP83" s="13"/>
      <c r="NCQ83" s="13"/>
      <c r="NCR83" s="13"/>
      <c r="NCS83" s="13"/>
      <c r="NCT83" s="13"/>
      <c r="NCU83" s="13"/>
      <c r="NCV83" s="13"/>
      <c r="NCW83" s="13"/>
      <c r="NCX83" s="13"/>
      <c r="NCY83" s="13"/>
      <c r="NCZ83" s="13"/>
      <c r="NDA83" s="13"/>
      <c r="NDB83" s="13"/>
      <c r="NDC83" s="13"/>
      <c r="NDD83" s="13"/>
      <c r="NDE83" s="13"/>
      <c r="NDF83" s="13"/>
      <c r="NDG83" s="13"/>
      <c r="NDH83" s="13"/>
      <c r="NDI83" s="13"/>
      <c r="NDJ83" s="13"/>
      <c r="NDK83" s="13"/>
      <c r="NDL83" s="13"/>
      <c r="NDM83" s="13"/>
      <c r="NDN83" s="13"/>
      <c r="NDO83" s="13"/>
      <c r="NDP83" s="13"/>
      <c r="NDQ83" s="13"/>
      <c r="NDR83" s="13"/>
      <c r="NDS83" s="13"/>
      <c r="NDT83" s="13"/>
      <c r="NDU83" s="13"/>
      <c r="NDV83" s="13"/>
      <c r="NDW83" s="13"/>
      <c r="NDX83" s="13"/>
      <c r="NDY83" s="13"/>
      <c r="NDZ83" s="13"/>
      <c r="NEA83" s="13"/>
      <c r="NEB83" s="13"/>
      <c r="NEC83" s="13"/>
      <c r="NED83" s="13"/>
      <c r="NEE83" s="13"/>
      <c r="NEF83" s="13"/>
      <c r="NEG83" s="13"/>
      <c r="NEH83" s="13"/>
      <c r="NEI83" s="13"/>
      <c r="NEJ83" s="13"/>
      <c r="NEK83" s="13"/>
      <c r="NEL83" s="13"/>
      <c r="NEM83" s="13"/>
      <c r="NEN83" s="13"/>
      <c r="NEO83" s="13"/>
      <c r="NEP83" s="13"/>
      <c r="NEQ83" s="13"/>
      <c r="NER83" s="13"/>
      <c r="NES83" s="13"/>
      <c r="NET83" s="13"/>
      <c r="NEU83" s="13"/>
      <c r="NEV83" s="13"/>
      <c r="NEW83" s="13"/>
      <c r="NEX83" s="13"/>
      <c r="NEY83" s="13"/>
      <c r="NEZ83" s="13"/>
      <c r="NFA83" s="13"/>
      <c r="NFB83" s="13"/>
      <c r="NFC83" s="13"/>
      <c r="NFD83" s="13"/>
      <c r="NFE83" s="13"/>
      <c r="NFF83" s="13"/>
      <c r="NFG83" s="13"/>
      <c r="NFH83" s="13"/>
      <c r="NFI83" s="13"/>
      <c r="NFJ83" s="13"/>
      <c r="NFK83" s="13"/>
      <c r="NFL83" s="13"/>
      <c r="NFM83" s="13"/>
      <c r="NFN83" s="13"/>
      <c r="NFO83" s="13"/>
      <c r="NFP83" s="13"/>
      <c r="NFQ83" s="13"/>
      <c r="NFR83" s="13"/>
      <c r="NFS83" s="13"/>
      <c r="NFT83" s="13"/>
      <c r="NFU83" s="13"/>
      <c r="NFV83" s="13"/>
      <c r="NFW83" s="13"/>
      <c r="NFX83" s="13"/>
      <c r="NFY83" s="13"/>
      <c r="NFZ83" s="13"/>
      <c r="NGA83" s="13"/>
      <c r="NGB83" s="13"/>
      <c r="NGC83" s="13"/>
      <c r="NGD83" s="13"/>
      <c r="NGE83" s="13"/>
      <c r="NGF83" s="13"/>
      <c r="NGG83" s="13"/>
      <c r="NGH83" s="13"/>
      <c r="NGI83" s="13"/>
      <c r="NGJ83" s="13"/>
      <c r="NGK83" s="13"/>
      <c r="NGL83" s="13"/>
      <c r="NGM83" s="13"/>
      <c r="NGN83" s="13"/>
      <c r="NGO83" s="13"/>
      <c r="NGP83" s="13"/>
      <c r="NGQ83" s="13"/>
      <c r="NGR83" s="13"/>
      <c r="NGS83" s="13"/>
      <c r="NGT83" s="13"/>
      <c r="NGU83" s="13"/>
      <c r="NGV83" s="13"/>
      <c r="NGW83" s="13"/>
      <c r="NGX83" s="13"/>
      <c r="NGY83" s="13"/>
      <c r="NGZ83" s="13"/>
      <c r="NHA83" s="13"/>
      <c r="NHB83" s="13"/>
      <c r="NHC83" s="13"/>
      <c r="NHD83" s="13"/>
      <c r="NHE83" s="13"/>
      <c r="NHF83" s="13"/>
      <c r="NHG83" s="13"/>
      <c r="NHH83" s="13"/>
      <c r="NHI83" s="13"/>
      <c r="NHJ83" s="13"/>
      <c r="NHK83" s="13"/>
      <c r="NHL83" s="13"/>
      <c r="NHM83" s="13"/>
      <c r="NHN83" s="13"/>
      <c r="NHO83" s="13"/>
      <c r="NHP83" s="13"/>
      <c r="NHQ83" s="13"/>
      <c r="NHR83" s="13"/>
      <c r="NHS83" s="13"/>
      <c r="NHT83" s="13"/>
      <c r="NHU83" s="13"/>
      <c r="NHV83" s="13"/>
      <c r="NHW83" s="13"/>
      <c r="NHX83" s="13"/>
      <c r="NHY83" s="13"/>
      <c r="NHZ83" s="13"/>
      <c r="NIA83" s="13"/>
      <c r="NIB83" s="13"/>
      <c r="NIC83" s="13"/>
      <c r="NID83" s="13"/>
      <c r="NIE83" s="13"/>
      <c r="NIF83" s="13"/>
      <c r="NIG83" s="13"/>
      <c r="NIH83" s="13"/>
      <c r="NII83" s="13"/>
      <c r="NIJ83" s="13"/>
      <c r="NIK83" s="13"/>
      <c r="NIL83" s="13"/>
      <c r="NIM83" s="13"/>
      <c r="NIN83" s="13"/>
      <c r="NIO83" s="13"/>
      <c r="NIP83" s="13"/>
      <c r="NIQ83" s="13"/>
      <c r="NIR83" s="13"/>
      <c r="NIS83" s="13"/>
      <c r="NIT83" s="13"/>
      <c r="NIU83" s="13"/>
      <c r="NIV83" s="13"/>
      <c r="NIW83" s="13"/>
      <c r="NIX83" s="13"/>
      <c r="NIY83" s="13"/>
      <c r="NIZ83" s="13"/>
      <c r="NJA83" s="13"/>
      <c r="NJB83" s="13"/>
      <c r="NJC83" s="13"/>
      <c r="NJD83" s="13"/>
      <c r="NJE83" s="13"/>
      <c r="NJF83" s="13"/>
      <c r="NJG83" s="13"/>
      <c r="NJH83" s="13"/>
      <c r="NJI83" s="13"/>
      <c r="NJJ83" s="13"/>
      <c r="NJK83" s="13"/>
      <c r="NJL83" s="13"/>
      <c r="NJM83" s="13"/>
      <c r="NJN83" s="13"/>
      <c r="NJO83" s="13"/>
      <c r="NJP83" s="13"/>
      <c r="NJQ83" s="13"/>
      <c r="NJR83" s="13"/>
      <c r="NJS83" s="13"/>
      <c r="NJT83" s="13"/>
      <c r="NJU83" s="13"/>
      <c r="NJV83" s="13"/>
      <c r="NJW83" s="13"/>
      <c r="NJX83" s="13"/>
      <c r="NJY83" s="13"/>
      <c r="NJZ83" s="13"/>
      <c r="NKA83" s="13"/>
      <c r="NKB83" s="13"/>
      <c r="NKC83" s="13"/>
      <c r="NKD83" s="13"/>
      <c r="NKE83" s="13"/>
      <c r="NKF83" s="13"/>
      <c r="NKG83" s="13"/>
      <c r="NKH83" s="13"/>
      <c r="NKI83" s="13"/>
      <c r="NKJ83" s="13"/>
      <c r="NKK83" s="13"/>
      <c r="NKL83" s="13"/>
      <c r="NKM83" s="13"/>
      <c r="NKN83" s="13"/>
      <c r="NKO83" s="13"/>
      <c r="NKP83" s="13"/>
      <c r="NKQ83" s="13"/>
      <c r="NKR83" s="13"/>
      <c r="NKS83" s="13"/>
      <c r="NKT83" s="13"/>
      <c r="NKU83" s="13"/>
      <c r="NKV83" s="13"/>
      <c r="NKW83" s="13"/>
      <c r="NKX83" s="13"/>
      <c r="NKY83" s="13"/>
      <c r="NKZ83" s="13"/>
      <c r="NLA83" s="13"/>
      <c r="NLB83" s="13"/>
      <c r="NLC83" s="13"/>
      <c r="NLD83" s="13"/>
      <c r="NLE83" s="13"/>
      <c r="NLF83" s="13"/>
      <c r="NLG83" s="13"/>
      <c r="NLH83" s="13"/>
      <c r="NLI83" s="13"/>
      <c r="NLJ83" s="13"/>
      <c r="NLK83" s="13"/>
      <c r="NLL83" s="13"/>
      <c r="NLM83" s="13"/>
      <c r="NLN83" s="13"/>
      <c r="NLO83" s="13"/>
      <c r="NLP83" s="13"/>
      <c r="NLQ83" s="13"/>
      <c r="NLR83" s="13"/>
      <c r="NLS83" s="13"/>
      <c r="NLT83" s="13"/>
      <c r="NLU83" s="13"/>
      <c r="NLV83" s="13"/>
      <c r="NLW83" s="13"/>
      <c r="NLX83" s="13"/>
      <c r="NLY83" s="13"/>
      <c r="NLZ83" s="13"/>
      <c r="NMA83" s="13"/>
      <c r="NMB83" s="13"/>
      <c r="NMC83" s="13"/>
      <c r="NMD83" s="13"/>
      <c r="NME83" s="13"/>
      <c r="NMF83" s="13"/>
      <c r="NMG83" s="13"/>
      <c r="NMH83" s="13"/>
      <c r="NMI83" s="13"/>
      <c r="NMJ83" s="13"/>
      <c r="NMK83" s="13"/>
      <c r="NML83" s="13"/>
      <c r="NMM83" s="13"/>
      <c r="NMN83" s="13"/>
      <c r="NMO83" s="13"/>
      <c r="NMP83" s="13"/>
      <c r="NMQ83" s="13"/>
      <c r="NMR83" s="13"/>
      <c r="NMS83" s="13"/>
      <c r="NMT83" s="13"/>
      <c r="NMU83" s="13"/>
      <c r="NMV83" s="13"/>
      <c r="NMW83" s="13"/>
      <c r="NMX83" s="13"/>
      <c r="NMY83" s="13"/>
      <c r="NMZ83" s="13"/>
      <c r="NNA83" s="13"/>
      <c r="NNB83" s="13"/>
      <c r="NNC83" s="13"/>
      <c r="NND83" s="13"/>
      <c r="NNE83" s="13"/>
      <c r="NNF83" s="13"/>
      <c r="NNG83" s="13"/>
      <c r="NNH83" s="13"/>
      <c r="NNI83" s="13"/>
      <c r="NNJ83" s="13"/>
      <c r="NNK83" s="13"/>
      <c r="NNL83" s="13"/>
      <c r="NNM83" s="13"/>
      <c r="NNN83" s="13"/>
      <c r="NNO83" s="13"/>
      <c r="NNP83" s="13"/>
      <c r="NNQ83" s="13"/>
      <c r="NNR83" s="13"/>
      <c r="NNS83" s="13"/>
      <c r="NNT83" s="13"/>
      <c r="NNU83" s="13"/>
      <c r="NNV83" s="13"/>
      <c r="NNW83" s="13"/>
      <c r="NNX83" s="13"/>
      <c r="NNY83" s="13"/>
      <c r="NNZ83" s="13"/>
      <c r="NOA83" s="13"/>
      <c r="NOB83" s="13"/>
      <c r="NOC83" s="13"/>
      <c r="NOD83" s="13"/>
      <c r="NOE83" s="13"/>
      <c r="NOF83" s="13"/>
      <c r="NOG83" s="13"/>
      <c r="NOH83" s="13"/>
      <c r="NOI83" s="13"/>
      <c r="NOJ83" s="13"/>
      <c r="NOK83" s="13"/>
      <c r="NOL83" s="13"/>
      <c r="NOM83" s="13"/>
      <c r="NON83" s="13"/>
      <c r="NOO83" s="13"/>
      <c r="NOP83" s="13"/>
      <c r="NOQ83" s="13"/>
      <c r="NOR83" s="13"/>
      <c r="NOS83" s="13"/>
      <c r="NOT83" s="13"/>
      <c r="NOU83" s="13"/>
      <c r="NOV83" s="13"/>
      <c r="NOW83" s="13"/>
      <c r="NOX83" s="13"/>
      <c r="NOY83" s="13"/>
      <c r="NOZ83" s="13"/>
      <c r="NPA83" s="13"/>
      <c r="NPB83" s="13"/>
      <c r="NPC83" s="13"/>
      <c r="NPD83" s="13"/>
      <c r="NPE83" s="13"/>
      <c r="NPF83" s="13"/>
      <c r="NPG83" s="13"/>
      <c r="NPH83" s="13"/>
      <c r="NPI83" s="13"/>
      <c r="NPJ83" s="13"/>
      <c r="NPK83" s="13"/>
      <c r="NPL83" s="13"/>
      <c r="NPM83" s="13"/>
      <c r="NPN83" s="13"/>
      <c r="NPO83" s="13"/>
      <c r="NPP83" s="13"/>
      <c r="NPQ83" s="13"/>
      <c r="NPR83" s="13"/>
      <c r="NPS83" s="13"/>
      <c r="NPT83" s="13"/>
      <c r="NPU83" s="13"/>
      <c r="NPV83" s="13"/>
      <c r="NPW83" s="13"/>
      <c r="NPX83" s="13"/>
      <c r="NPY83" s="13"/>
      <c r="NPZ83" s="13"/>
      <c r="NQA83" s="13"/>
      <c r="NQB83" s="13"/>
      <c r="NQC83" s="13"/>
      <c r="NQD83" s="13"/>
      <c r="NQE83" s="13"/>
      <c r="NQF83" s="13"/>
      <c r="NQG83" s="13"/>
      <c r="NQH83" s="13"/>
      <c r="NQI83" s="13"/>
      <c r="NQJ83" s="13"/>
      <c r="NQK83" s="13"/>
      <c r="NQL83" s="13"/>
      <c r="NQM83" s="13"/>
      <c r="NQN83" s="13"/>
      <c r="NQO83" s="13"/>
      <c r="NQP83" s="13"/>
      <c r="NQQ83" s="13"/>
      <c r="NQR83" s="13"/>
      <c r="NQS83" s="13"/>
      <c r="NQT83" s="13"/>
      <c r="NQU83" s="13"/>
      <c r="NQV83" s="13"/>
      <c r="NQW83" s="13"/>
      <c r="NQX83" s="13"/>
      <c r="NQY83" s="13"/>
      <c r="NQZ83" s="13"/>
      <c r="NRA83" s="13"/>
      <c r="NRB83" s="13"/>
      <c r="NRC83" s="13"/>
      <c r="NRD83" s="13"/>
      <c r="NRE83" s="13"/>
      <c r="NRF83" s="13"/>
      <c r="NRG83" s="13"/>
      <c r="NRH83" s="13"/>
      <c r="NRI83" s="13"/>
      <c r="NRJ83" s="13"/>
      <c r="NRK83" s="13"/>
      <c r="NRL83" s="13"/>
      <c r="NRM83" s="13"/>
      <c r="NRN83" s="13"/>
      <c r="NRO83" s="13"/>
      <c r="NRP83" s="13"/>
      <c r="NRQ83" s="13"/>
      <c r="NRR83" s="13"/>
      <c r="NRS83" s="13"/>
      <c r="NRT83" s="13"/>
      <c r="NRU83" s="13"/>
      <c r="NRV83" s="13"/>
      <c r="NRW83" s="13"/>
      <c r="NRX83" s="13"/>
      <c r="NRY83" s="13"/>
      <c r="NRZ83" s="13"/>
      <c r="NSA83" s="13"/>
      <c r="NSB83" s="13"/>
      <c r="NSC83" s="13"/>
      <c r="NSD83" s="13"/>
      <c r="NSE83" s="13"/>
      <c r="NSF83" s="13"/>
      <c r="NSG83" s="13"/>
      <c r="NSH83" s="13"/>
      <c r="NSI83" s="13"/>
      <c r="NSJ83" s="13"/>
      <c r="NSK83" s="13"/>
      <c r="NSL83" s="13"/>
      <c r="NSM83" s="13"/>
      <c r="NSN83" s="13"/>
      <c r="NSO83" s="13"/>
      <c r="NSP83" s="13"/>
      <c r="NSQ83" s="13"/>
      <c r="NSR83" s="13"/>
      <c r="NSS83" s="13"/>
      <c r="NST83" s="13"/>
      <c r="NSU83" s="13"/>
      <c r="NSV83" s="13"/>
      <c r="NSW83" s="13"/>
      <c r="NSX83" s="13"/>
      <c r="NSY83" s="13"/>
      <c r="NSZ83" s="13"/>
      <c r="NTA83" s="13"/>
      <c r="NTB83" s="13"/>
      <c r="NTC83" s="13"/>
      <c r="NTD83" s="13"/>
      <c r="NTE83" s="13"/>
      <c r="NTF83" s="13"/>
      <c r="NTG83" s="13"/>
      <c r="NTH83" s="13"/>
      <c r="NTI83" s="13"/>
      <c r="NTJ83" s="13"/>
      <c r="NTK83" s="13"/>
      <c r="NTL83" s="13"/>
      <c r="NTM83" s="13"/>
      <c r="NTN83" s="13"/>
      <c r="NTO83" s="13"/>
      <c r="NTP83" s="13"/>
      <c r="NTQ83" s="13"/>
      <c r="NTR83" s="13"/>
      <c r="NTS83" s="13"/>
      <c r="NTT83" s="13"/>
      <c r="NTU83" s="13"/>
      <c r="NTV83" s="13"/>
      <c r="NTW83" s="13"/>
      <c r="NTX83" s="13"/>
      <c r="NTY83" s="13"/>
      <c r="NTZ83" s="13"/>
      <c r="NUA83" s="13"/>
      <c r="NUB83" s="13"/>
      <c r="NUC83" s="13"/>
      <c r="NUD83" s="13"/>
      <c r="NUE83" s="13"/>
      <c r="NUF83" s="13"/>
      <c r="NUG83" s="13"/>
      <c r="NUH83" s="13"/>
      <c r="NUI83" s="13"/>
      <c r="NUJ83" s="13"/>
      <c r="NUK83" s="13"/>
      <c r="NUL83" s="13"/>
      <c r="NUM83" s="13"/>
      <c r="NUN83" s="13"/>
      <c r="NUO83" s="13"/>
      <c r="NUP83" s="13"/>
      <c r="NUQ83" s="13"/>
      <c r="NUR83" s="13"/>
      <c r="NUS83" s="13"/>
      <c r="NUT83" s="13"/>
      <c r="NUU83" s="13"/>
      <c r="NUV83" s="13"/>
      <c r="NUW83" s="13"/>
      <c r="NUX83" s="13"/>
      <c r="NUY83" s="13"/>
      <c r="NUZ83" s="13"/>
      <c r="NVA83" s="13"/>
      <c r="NVB83" s="13"/>
      <c r="NVC83" s="13"/>
      <c r="NVD83" s="13"/>
      <c r="NVE83" s="13"/>
      <c r="NVF83" s="13"/>
      <c r="NVG83" s="13"/>
      <c r="NVH83" s="13"/>
      <c r="NVI83" s="13"/>
      <c r="NVJ83" s="13"/>
      <c r="NVK83" s="13"/>
      <c r="NVL83" s="13"/>
      <c r="NVM83" s="13"/>
      <c r="NVN83" s="13"/>
      <c r="NVO83" s="13"/>
      <c r="NVP83" s="13"/>
      <c r="NVQ83" s="13"/>
      <c r="NVR83" s="13"/>
      <c r="NVS83" s="13"/>
      <c r="NVT83" s="13"/>
      <c r="NVU83" s="13"/>
      <c r="NVV83" s="13"/>
      <c r="NVW83" s="13"/>
      <c r="NVX83" s="13"/>
      <c r="NVY83" s="13"/>
      <c r="NVZ83" s="13"/>
      <c r="NWA83" s="13"/>
      <c r="NWB83" s="13"/>
      <c r="NWC83" s="13"/>
      <c r="NWD83" s="13"/>
      <c r="NWE83" s="13"/>
      <c r="NWF83" s="13"/>
      <c r="NWG83" s="13"/>
      <c r="NWH83" s="13"/>
      <c r="NWI83" s="13"/>
      <c r="NWJ83" s="13"/>
      <c r="NWK83" s="13"/>
      <c r="NWL83" s="13"/>
      <c r="NWM83" s="13"/>
      <c r="NWN83" s="13"/>
      <c r="NWO83" s="13"/>
      <c r="NWP83" s="13"/>
      <c r="NWQ83" s="13"/>
      <c r="NWR83" s="13"/>
      <c r="NWS83" s="13"/>
      <c r="NWT83" s="13"/>
      <c r="NWU83" s="13"/>
      <c r="NWV83" s="13"/>
      <c r="NWW83" s="13"/>
      <c r="NWX83" s="13"/>
      <c r="NWY83" s="13"/>
      <c r="NWZ83" s="13"/>
      <c r="NXA83" s="13"/>
      <c r="NXB83" s="13"/>
      <c r="NXC83" s="13"/>
      <c r="NXD83" s="13"/>
      <c r="NXE83" s="13"/>
      <c r="NXF83" s="13"/>
      <c r="NXG83" s="13"/>
      <c r="NXH83" s="13"/>
      <c r="NXI83" s="13"/>
      <c r="NXJ83" s="13"/>
      <c r="NXK83" s="13"/>
      <c r="NXL83" s="13"/>
      <c r="NXM83" s="13"/>
      <c r="NXN83" s="13"/>
      <c r="NXO83" s="13"/>
      <c r="NXP83" s="13"/>
      <c r="NXQ83" s="13"/>
      <c r="NXR83" s="13"/>
      <c r="NXS83" s="13"/>
      <c r="NXT83" s="13"/>
      <c r="NXU83" s="13"/>
      <c r="NXV83" s="13"/>
      <c r="NXW83" s="13"/>
      <c r="NXX83" s="13"/>
      <c r="NXY83" s="13"/>
      <c r="NXZ83" s="13"/>
      <c r="NYA83" s="13"/>
      <c r="NYB83" s="13"/>
      <c r="NYC83" s="13"/>
      <c r="NYD83" s="13"/>
      <c r="NYE83" s="13"/>
      <c r="NYF83" s="13"/>
      <c r="NYG83" s="13"/>
      <c r="NYH83" s="13"/>
      <c r="NYI83" s="13"/>
      <c r="NYJ83" s="13"/>
      <c r="NYK83" s="13"/>
      <c r="NYL83" s="13"/>
      <c r="NYM83" s="13"/>
      <c r="NYN83" s="13"/>
      <c r="NYO83" s="13"/>
      <c r="NYP83" s="13"/>
      <c r="NYQ83" s="13"/>
      <c r="NYR83" s="13"/>
      <c r="NYS83" s="13"/>
      <c r="NYT83" s="13"/>
      <c r="NYU83" s="13"/>
      <c r="NYV83" s="13"/>
      <c r="NYW83" s="13"/>
      <c r="NYX83" s="13"/>
      <c r="NYY83" s="13"/>
      <c r="NYZ83" s="13"/>
      <c r="NZA83" s="13"/>
      <c r="NZB83" s="13"/>
      <c r="NZC83" s="13"/>
      <c r="NZD83" s="13"/>
      <c r="NZE83" s="13"/>
      <c r="NZF83" s="13"/>
      <c r="NZG83" s="13"/>
      <c r="NZH83" s="13"/>
      <c r="NZI83" s="13"/>
      <c r="NZJ83" s="13"/>
      <c r="NZK83" s="13"/>
      <c r="NZL83" s="13"/>
      <c r="NZM83" s="13"/>
      <c r="NZN83" s="13"/>
      <c r="NZO83" s="13"/>
      <c r="NZP83" s="13"/>
      <c r="NZQ83" s="13"/>
      <c r="NZR83" s="13"/>
      <c r="NZS83" s="13"/>
      <c r="NZT83" s="13"/>
      <c r="NZU83" s="13"/>
      <c r="NZV83" s="13"/>
      <c r="NZW83" s="13"/>
      <c r="NZX83" s="13"/>
      <c r="NZY83" s="13"/>
      <c r="NZZ83" s="13"/>
      <c r="OAA83" s="13"/>
      <c r="OAB83" s="13"/>
      <c r="OAC83" s="13"/>
      <c r="OAD83" s="13"/>
      <c r="OAE83" s="13"/>
      <c r="OAF83" s="13"/>
      <c r="OAG83" s="13"/>
      <c r="OAH83" s="13"/>
      <c r="OAI83" s="13"/>
      <c r="OAJ83" s="13"/>
      <c r="OAK83" s="13"/>
      <c r="OAL83" s="13"/>
      <c r="OAM83" s="13"/>
      <c r="OAN83" s="13"/>
      <c r="OAO83" s="13"/>
      <c r="OAP83" s="13"/>
      <c r="OAQ83" s="13"/>
      <c r="OAR83" s="13"/>
      <c r="OAS83" s="13"/>
      <c r="OAT83" s="13"/>
      <c r="OAU83" s="13"/>
      <c r="OAV83" s="13"/>
      <c r="OAW83" s="13"/>
      <c r="OAX83" s="13"/>
      <c r="OAY83" s="13"/>
      <c r="OAZ83" s="13"/>
      <c r="OBA83" s="13"/>
      <c r="OBB83" s="13"/>
      <c r="OBC83" s="13"/>
      <c r="OBD83" s="13"/>
      <c r="OBE83" s="13"/>
      <c r="OBF83" s="13"/>
      <c r="OBG83" s="13"/>
      <c r="OBH83" s="13"/>
      <c r="OBI83" s="13"/>
      <c r="OBJ83" s="13"/>
      <c r="OBK83" s="13"/>
      <c r="OBL83" s="13"/>
      <c r="OBM83" s="13"/>
      <c r="OBN83" s="13"/>
      <c r="OBO83" s="13"/>
      <c r="OBP83" s="13"/>
      <c r="OBQ83" s="13"/>
      <c r="OBR83" s="13"/>
      <c r="OBS83" s="13"/>
      <c r="OBT83" s="13"/>
      <c r="OBU83" s="13"/>
      <c r="OBV83" s="13"/>
      <c r="OBW83" s="13"/>
      <c r="OBX83" s="13"/>
      <c r="OBY83" s="13"/>
      <c r="OBZ83" s="13"/>
      <c r="OCA83" s="13"/>
      <c r="OCB83" s="13"/>
      <c r="OCC83" s="13"/>
      <c r="OCD83" s="13"/>
      <c r="OCE83" s="13"/>
      <c r="OCF83" s="13"/>
      <c r="OCG83" s="13"/>
      <c r="OCH83" s="13"/>
      <c r="OCI83" s="13"/>
      <c r="OCJ83" s="13"/>
      <c r="OCK83" s="13"/>
      <c r="OCL83" s="13"/>
      <c r="OCM83" s="13"/>
      <c r="OCN83" s="13"/>
      <c r="OCO83" s="13"/>
      <c r="OCP83" s="13"/>
      <c r="OCQ83" s="13"/>
      <c r="OCR83" s="13"/>
      <c r="OCS83" s="13"/>
      <c r="OCT83" s="13"/>
      <c r="OCU83" s="13"/>
      <c r="OCV83" s="13"/>
      <c r="OCW83" s="13"/>
      <c r="OCX83" s="13"/>
      <c r="OCY83" s="13"/>
      <c r="OCZ83" s="13"/>
      <c r="ODA83" s="13"/>
      <c r="ODB83" s="13"/>
      <c r="ODC83" s="13"/>
      <c r="ODD83" s="13"/>
      <c r="ODE83" s="13"/>
      <c r="ODF83" s="13"/>
      <c r="ODG83" s="13"/>
      <c r="ODH83" s="13"/>
      <c r="ODI83" s="13"/>
      <c r="ODJ83" s="13"/>
      <c r="ODK83" s="13"/>
      <c r="ODL83" s="13"/>
      <c r="ODM83" s="13"/>
      <c r="ODN83" s="13"/>
      <c r="ODO83" s="13"/>
      <c r="ODP83" s="13"/>
      <c r="ODQ83" s="13"/>
      <c r="ODR83" s="13"/>
      <c r="ODS83" s="13"/>
      <c r="ODT83" s="13"/>
      <c r="ODU83" s="13"/>
      <c r="ODV83" s="13"/>
      <c r="ODW83" s="13"/>
      <c r="ODX83" s="13"/>
      <c r="ODY83" s="13"/>
      <c r="ODZ83" s="13"/>
      <c r="OEA83" s="13"/>
      <c r="OEB83" s="13"/>
      <c r="OEC83" s="13"/>
      <c r="OED83" s="13"/>
      <c r="OEE83" s="13"/>
      <c r="OEF83" s="13"/>
      <c r="OEG83" s="13"/>
      <c r="OEH83" s="13"/>
      <c r="OEI83" s="13"/>
      <c r="OEJ83" s="13"/>
      <c r="OEK83" s="13"/>
      <c r="OEL83" s="13"/>
      <c r="OEM83" s="13"/>
      <c r="OEN83" s="13"/>
      <c r="OEO83" s="13"/>
      <c r="OEP83" s="13"/>
      <c r="OEQ83" s="13"/>
      <c r="OER83" s="13"/>
      <c r="OES83" s="13"/>
      <c r="OET83" s="13"/>
      <c r="OEU83" s="13"/>
      <c r="OEV83" s="13"/>
      <c r="OEW83" s="13"/>
      <c r="OEX83" s="13"/>
      <c r="OEY83" s="13"/>
      <c r="OEZ83" s="13"/>
      <c r="OFA83" s="13"/>
      <c r="OFB83" s="13"/>
      <c r="OFC83" s="13"/>
      <c r="OFD83" s="13"/>
      <c r="OFE83" s="13"/>
      <c r="OFF83" s="13"/>
      <c r="OFG83" s="13"/>
      <c r="OFH83" s="13"/>
      <c r="OFI83" s="13"/>
      <c r="OFJ83" s="13"/>
      <c r="OFK83" s="13"/>
      <c r="OFL83" s="13"/>
      <c r="OFM83" s="13"/>
      <c r="OFN83" s="13"/>
      <c r="OFO83" s="13"/>
      <c r="OFP83" s="13"/>
      <c r="OFQ83" s="13"/>
      <c r="OFR83" s="13"/>
      <c r="OFS83" s="13"/>
      <c r="OFT83" s="13"/>
      <c r="OFU83" s="13"/>
      <c r="OFV83" s="13"/>
      <c r="OFW83" s="13"/>
      <c r="OFX83" s="13"/>
      <c r="OFY83" s="13"/>
      <c r="OFZ83" s="13"/>
      <c r="OGA83" s="13"/>
      <c r="OGB83" s="13"/>
      <c r="OGC83" s="13"/>
      <c r="OGD83" s="13"/>
      <c r="OGE83" s="13"/>
      <c r="OGF83" s="13"/>
      <c r="OGG83" s="13"/>
      <c r="OGH83" s="13"/>
      <c r="OGI83" s="13"/>
      <c r="OGJ83" s="13"/>
      <c r="OGK83" s="13"/>
      <c r="OGL83" s="13"/>
      <c r="OGM83" s="13"/>
      <c r="OGN83" s="13"/>
      <c r="OGO83" s="13"/>
      <c r="OGP83" s="13"/>
      <c r="OGQ83" s="13"/>
      <c r="OGR83" s="13"/>
      <c r="OGS83" s="13"/>
      <c r="OGT83" s="13"/>
      <c r="OGU83" s="13"/>
      <c r="OGV83" s="13"/>
      <c r="OGW83" s="13"/>
      <c r="OGX83" s="13"/>
      <c r="OGY83" s="13"/>
      <c r="OGZ83" s="13"/>
      <c r="OHA83" s="13"/>
      <c r="OHB83" s="13"/>
      <c r="OHC83" s="13"/>
      <c r="OHD83" s="13"/>
      <c r="OHE83" s="13"/>
      <c r="OHF83" s="13"/>
      <c r="OHG83" s="13"/>
      <c r="OHH83" s="13"/>
      <c r="OHI83" s="13"/>
      <c r="OHJ83" s="13"/>
      <c r="OHK83" s="13"/>
      <c r="OHL83" s="13"/>
      <c r="OHM83" s="13"/>
      <c r="OHN83" s="13"/>
      <c r="OHO83" s="13"/>
      <c r="OHP83" s="13"/>
      <c r="OHQ83" s="13"/>
      <c r="OHR83" s="13"/>
      <c r="OHS83" s="13"/>
      <c r="OHT83" s="13"/>
      <c r="OHU83" s="13"/>
      <c r="OHV83" s="13"/>
      <c r="OHW83" s="13"/>
      <c r="OHX83" s="13"/>
      <c r="OHY83" s="13"/>
      <c r="OHZ83" s="13"/>
      <c r="OIA83" s="13"/>
      <c r="OIB83" s="13"/>
      <c r="OIC83" s="13"/>
      <c r="OID83" s="13"/>
      <c r="OIE83" s="13"/>
      <c r="OIF83" s="13"/>
      <c r="OIG83" s="13"/>
      <c r="OIH83" s="13"/>
      <c r="OII83" s="13"/>
      <c r="OIJ83" s="13"/>
      <c r="OIK83" s="13"/>
      <c r="OIL83" s="13"/>
      <c r="OIM83" s="13"/>
      <c r="OIN83" s="13"/>
      <c r="OIO83" s="13"/>
      <c r="OIP83" s="13"/>
      <c r="OIQ83" s="13"/>
      <c r="OIR83" s="13"/>
      <c r="OIS83" s="13"/>
      <c r="OIT83" s="13"/>
      <c r="OIU83" s="13"/>
      <c r="OIV83" s="13"/>
      <c r="OIW83" s="13"/>
      <c r="OIX83" s="13"/>
      <c r="OIY83" s="13"/>
      <c r="OIZ83" s="13"/>
      <c r="OJA83" s="13"/>
      <c r="OJB83" s="13"/>
      <c r="OJC83" s="13"/>
      <c r="OJD83" s="13"/>
      <c r="OJE83" s="13"/>
      <c r="OJF83" s="13"/>
      <c r="OJG83" s="13"/>
      <c r="OJH83" s="13"/>
      <c r="OJI83" s="13"/>
      <c r="OJJ83" s="13"/>
      <c r="OJK83" s="13"/>
      <c r="OJL83" s="13"/>
      <c r="OJM83" s="13"/>
      <c r="OJN83" s="13"/>
      <c r="OJO83" s="13"/>
      <c r="OJP83" s="13"/>
      <c r="OJQ83" s="13"/>
      <c r="OJR83" s="13"/>
      <c r="OJS83" s="13"/>
      <c r="OJT83" s="13"/>
      <c r="OJU83" s="13"/>
      <c r="OJV83" s="13"/>
      <c r="OJW83" s="13"/>
      <c r="OJX83" s="13"/>
      <c r="OJY83" s="13"/>
      <c r="OJZ83" s="13"/>
      <c r="OKA83" s="13"/>
      <c r="OKB83" s="13"/>
      <c r="OKC83" s="13"/>
      <c r="OKD83" s="13"/>
      <c r="OKE83" s="13"/>
      <c r="OKF83" s="13"/>
      <c r="OKG83" s="13"/>
      <c r="OKH83" s="13"/>
      <c r="OKI83" s="13"/>
      <c r="OKJ83" s="13"/>
      <c r="OKK83" s="13"/>
      <c r="OKL83" s="13"/>
      <c r="OKM83" s="13"/>
      <c r="OKN83" s="13"/>
      <c r="OKO83" s="13"/>
      <c r="OKP83" s="13"/>
      <c r="OKQ83" s="13"/>
      <c r="OKR83" s="13"/>
      <c r="OKS83" s="13"/>
      <c r="OKT83" s="13"/>
      <c r="OKU83" s="13"/>
      <c r="OKV83" s="13"/>
      <c r="OKW83" s="13"/>
      <c r="OKX83" s="13"/>
      <c r="OKY83" s="13"/>
      <c r="OKZ83" s="13"/>
      <c r="OLA83" s="13"/>
      <c r="OLB83" s="13"/>
      <c r="OLC83" s="13"/>
      <c r="OLD83" s="13"/>
      <c r="OLE83" s="13"/>
      <c r="OLF83" s="13"/>
      <c r="OLG83" s="13"/>
      <c r="OLH83" s="13"/>
      <c r="OLI83" s="13"/>
      <c r="OLJ83" s="13"/>
      <c r="OLK83" s="13"/>
      <c r="OLL83" s="13"/>
      <c r="OLM83" s="13"/>
      <c r="OLN83" s="13"/>
      <c r="OLO83" s="13"/>
      <c r="OLP83" s="13"/>
      <c r="OLQ83" s="13"/>
      <c r="OLR83" s="13"/>
      <c r="OLS83" s="13"/>
      <c r="OLT83" s="13"/>
      <c r="OLU83" s="13"/>
      <c r="OLV83" s="13"/>
      <c r="OLW83" s="13"/>
      <c r="OLX83" s="13"/>
      <c r="OLY83" s="13"/>
      <c r="OLZ83" s="13"/>
      <c r="OMA83" s="13"/>
      <c r="OMB83" s="13"/>
      <c r="OMC83" s="13"/>
      <c r="OMD83" s="13"/>
      <c r="OME83" s="13"/>
      <c r="OMF83" s="13"/>
      <c r="OMG83" s="13"/>
      <c r="OMH83" s="13"/>
      <c r="OMI83" s="13"/>
      <c r="OMJ83" s="13"/>
      <c r="OMK83" s="13"/>
      <c r="OML83" s="13"/>
      <c r="OMM83" s="13"/>
      <c r="OMN83" s="13"/>
      <c r="OMO83" s="13"/>
      <c r="OMP83" s="13"/>
      <c r="OMQ83" s="13"/>
      <c r="OMR83" s="13"/>
      <c r="OMS83" s="13"/>
      <c r="OMT83" s="13"/>
      <c r="OMU83" s="13"/>
      <c r="OMV83" s="13"/>
      <c r="OMW83" s="13"/>
      <c r="OMX83" s="13"/>
      <c r="OMY83" s="13"/>
      <c r="OMZ83" s="13"/>
      <c r="ONA83" s="13"/>
      <c r="ONB83" s="13"/>
      <c r="ONC83" s="13"/>
      <c r="OND83" s="13"/>
      <c r="ONE83" s="13"/>
      <c r="ONF83" s="13"/>
      <c r="ONG83" s="13"/>
      <c r="ONH83" s="13"/>
      <c r="ONI83" s="13"/>
      <c r="ONJ83" s="13"/>
      <c r="ONK83" s="13"/>
      <c r="ONL83" s="13"/>
      <c r="ONM83" s="13"/>
      <c r="ONN83" s="13"/>
      <c r="ONO83" s="13"/>
      <c r="ONP83" s="13"/>
      <c r="ONQ83" s="13"/>
      <c r="ONR83" s="13"/>
      <c r="ONS83" s="13"/>
      <c r="ONT83" s="13"/>
      <c r="ONU83" s="13"/>
      <c r="ONV83" s="13"/>
      <c r="ONW83" s="13"/>
      <c r="ONX83" s="13"/>
      <c r="ONY83" s="13"/>
      <c r="ONZ83" s="13"/>
      <c r="OOA83" s="13"/>
      <c r="OOB83" s="13"/>
      <c r="OOC83" s="13"/>
      <c r="OOD83" s="13"/>
      <c r="OOE83" s="13"/>
      <c r="OOF83" s="13"/>
      <c r="OOG83" s="13"/>
      <c r="OOH83" s="13"/>
      <c r="OOI83" s="13"/>
      <c r="OOJ83" s="13"/>
      <c r="OOK83" s="13"/>
      <c r="OOL83" s="13"/>
      <c r="OOM83" s="13"/>
      <c r="OON83" s="13"/>
      <c r="OOO83" s="13"/>
      <c r="OOP83" s="13"/>
      <c r="OOQ83" s="13"/>
      <c r="OOR83" s="13"/>
      <c r="OOS83" s="13"/>
      <c r="OOT83" s="13"/>
      <c r="OOU83" s="13"/>
      <c r="OOV83" s="13"/>
      <c r="OOW83" s="13"/>
      <c r="OOX83" s="13"/>
      <c r="OOY83" s="13"/>
      <c r="OOZ83" s="13"/>
      <c r="OPA83" s="13"/>
      <c r="OPB83" s="13"/>
      <c r="OPC83" s="13"/>
      <c r="OPD83" s="13"/>
      <c r="OPE83" s="13"/>
      <c r="OPF83" s="13"/>
      <c r="OPG83" s="13"/>
      <c r="OPH83" s="13"/>
      <c r="OPI83" s="13"/>
      <c r="OPJ83" s="13"/>
      <c r="OPK83" s="13"/>
      <c r="OPL83" s="13"/>
      <c r="OPM83" s="13"/>
      <c r="OPN83" s="13"/>
      <c r="OPO83" s="13"/>
      <c r="OPP83" s="13"/>
      <c r="OPQ83" s="13"/>
      <c r="OPR83" s="13"/>
      <c r="OPS83" s="13"/>
      <c r="OPT83" s="13"/>
      <c r="OPU83" s="13"/>
      <c r="OPV83" s="13"/>
      <c r="OPW83" s="13"/>
      <c r="OPX83" s="13"/>
      <c r="OPY83" s="13"/>
      <c r="OPZ83" s="13"/>
      <c r="OQA83" s="13"/>
      <c r="OQB83" s="13"/>
      <c r="OQC83" s="13"/>
      <c r="OQD83" s="13"/>
      <c r="OQE83" s="13"/>
      <c r="OQF83" s="13"/>
      <c r="OQG83" s="13"/>
      <c r="OQH83" s="13"/>
      <c r="OQI83" s="13"/>
      <c r="OQJ83" s="13"/>
      <c r="OQK83" s="13"/>
      <c r="OQL83" s="13"/>
      <c r="OQM83" s="13"/>
      <c r="OQN83" s="13"/>
      <c r="OQO83" s="13"/>
      <c r="OQP83" s="13"/>
      <c r="OQQ83" s="13"/>
      <c r="OQR83" s="13"/>
      <c r="OQS83" s="13"/>
      <c r="OQT83" s="13"/>
      <c r="OQU83" s="13"/>
      <c r="OQV83" s="13"/>
      <c r="OQW83" s="13"/>
      <c r="OQX83" s="13"/>
      <c r="OQY83" s="13"/>
      <c r="OQZ83" s="13"/>
      <c r="ORA83" s="13"/>
      <c r="ORB83" s="13"/>
      <c r="ORC83" s="13"/>
      <c r="ORD83" s="13"/>
      <c r="ORE83" s="13"/>
      <c r="ORF83" s="13"/>
      <c r="ORG83" s="13"/>
      <c r="ORH83" s="13"/>
      <c r="ORI83" s="13"/>
      <c r="ORJ83" s="13"/>
      <c r="ORK83" s="13"/>
      <c r="ORL83" s="13"/>
      <c r="ORM83" s="13"/>
      <c r="ORN83" s="13"/>
      <c r="ORO83" s="13"/>
      <c r="ORP83" s="13"/>
      <c r="ORQ83" s="13"/>
      <c r="ORR83" s="13"/>
      <c r="ORS83" s="13"/>
      <c r="ORT83" s="13"/>
      <c r="ORU83" s="13"/>
      <c r="ORV83" s="13"/>
      <c r="ORW83" s="13"/>
      <c r="ORX83" s="13"/>
      <c r="ORY83" s="13"/>
      <c r="ORZ83" s="13"/>
      <c r="OSA83" s="13"/>
      <c r="OSB83" s="13"/>
      <c r="OSC83" s="13"/>
      <c r="OSD83" s="13"/>
      <c r="OSE83" s="13"/>
      <c r="OSF83" s="13"/>
      <c r="OSG83" s="13"/>
      <c r="OSH83" s="13"/>
      <c r="OSI83" s="13"/>
      <c r="OSJ83" s="13"/>
      <c r="OSK83" s="13"/>
      <c r="OSL83" s="13"/>
      <c r="OSM83" s="13"/>
      <c r="OSN83" s="13"/>
      <c r="OSO83" s="13"/>
      <c r="OSP83" s="13"/>
      <c r="OSQ83" s="13"/>
      <c r="OSR83" s="13"/>
      <c r="OSS83" s="13"/>
      <c r="OST83" s="13"/>
      <c r="OSU83" s="13"/>
      <c r="OSV83" s="13"/>
      <c r="OSW83" s="13"/>
      <c r="OSX83" s="13"/>
      <c r="OSY83" s="13"/>
      <c r="OSZ83" s="13"/>
      <c r="OTA83" s="13"/>
      <c r="OTB83" s="13"/>
      <c r="OTC83" s="13"/>
      <c r="OTD83" s="13"/>
      <c r="OTE83" s="13"/>
      <c r="OTF83" s="13"/>
      <c r="OTG83" s="13"/>
      <c r="OTH83" s="13"/>
      <c r="OTI83" s="13"/>
      <c r="OTJ83" s="13"/>
      <c r="OTK83" s="13"/>
      <c r="OTL83" s="13"/>
      <c r="OTM83" s="13"/>
      <c r="OTN83" s="13"/>
      <c r="OTO83" s="13"/>
      <c r="OTP83" s="13"/>
      <c r="OTQ83" s="13"/>
      <c r="OTR83" s="13"/>
      <c r="OTS83" s="13"/>
      <c r="OTT83" s="13"/>
      <c r="OTU83" s="13"/>
      <c r="OTV83" s="13"/>
      <c r="OTW83" s="13"/>
      <c r="OTX83" s="13"/>
      <c r="OTY83" s="13"/>
      <c r="OTZ83" s="13"/>
      <c r="OUA83" s="13"/>
      <c r="OUB83" s="13"/>
      <c r="OUC83" s="13"/>
      <c r="OUD83" s="13"/>
      <c r="OUE83" s="13"/>
      <c r="OUF83" s="13"/>
      <c r="OUG83" s="13"/>
      <c r="OUH83" s="13"/>
      <c r="OUI83" s="13"/>
      <c r="OUJ83" s="13"/>
      <c r="OUK83" s="13"/>
      <c r="OUL83" s="13"/>
      <c r="OUM83" s="13"/>
      <c r="OUN83" s="13"/>
      <c r="OUO83" s="13"/>
      <c r="OUP83" s="13"/>
      <c r="OUQ83" s="13"/>
      <c r="OUR83" s="13"/>
      <c r="OUS83" s="13"/>
      <c r="OUT83" s="13"/>
      <c r="OUU83" s="13"/>
      <c r="OUV83" s="13"/>
      <c r="OUW83" s="13"/>
      <c r="OUX83" s="13"/>
      <c r="OUY83" s="13"/>
      <c r="OUZ83" s="13"/>
      <c r="OVA83" s="13"/>
      <c r="OVB83" s="13"/>
      <c r="OVC83" s="13"/>
      <c r="OVD83" s="13"/>
      <c r="OVE83" s="13"/>
      <c r="OVF83" s="13"/>
      <c r="OVG83" s="13"/>
      <c r="OVH83" s="13"/>
      <c r="OVI83" s="13"/>
      <c r="OVJ83" s="13"/>
      <c r="OVK83" s="13"/>
      <c r="OVL83" s="13"/>
      <c r="OVM83" s="13"/>
      <c r="OVN83" s="13"/>
      <c r="OVO83" s="13"/>
      <c r="OVP83" s="13"/>
      <c r="OVQ83" s="13"/>
      <c r="OVR83" s="13"/>
      <c r="OVS83" s="13"/>
      <c r="OVT83" s="13"/>
      <c r="OVU83" s="13"/>
      <c r="OVV83" s="13"/>
      <c r="OVW83" s="13"/>
      <c r="OVX83" s="13"/>
      <c r="OVY83" s="13"/>
      <c r="OVZ83" s="13"/>
      <c r="OWA83" s="13"/>
      <c r="OWB83" s="13"/>
      <c r="OWC83" s="13"/>
      <c r="OWD83" s="13"/>
      <c r="OWE83" s="13"/>
      <c r="OWF83" s="13"/>
      <c r="OWG83" s="13"/>
      <c r="OWH83" s="13"/>
      <c r="OWI83" s="13"/>
      <c r="OWJ83" s="13"/>
      <c r="OWK83" s="13"/>
      <c r="OWL83" s="13"/>
      <c r="OWM83" s="13"/>
      <c r="OWN83" s="13"/>
      <c r="OWO83" s="13"/>
      <c r="OWP83" s="13"/>
      <c r="OWQ83" s="13"/>
      <c r="OWR83" s="13"/>
      <c r="OWS83" s="13"/>
      <c r="OWT83" s="13"/>
      <c r="OWU83" s="13"/>
      <c r="OWV83" s="13"/>
      <c r="OWW83" s="13"/>
      <c r="OWX83" s="13"/>
      <c r="OWY83" s="13"/>
      <c r="OWZ83" s="13"/>
      <c r="OXA83" s="13"/>
      <c r="OXB83" s="13"/>
      <c r="OXC83" s="13"/>
      <c r="OXD83" s="13"/>
      <c r="OXE83" s="13"/>
      <c r="OXF83" s="13"/>
      <c r="OXG83" s="13"/>
      <c r="OXH83" s="13"/>
      <c r="OXI83" s="13"/>
      <c r="OXJ83" s="13"/>
      <c r="OXK83" s="13"/>
      <c r="OXL83" s="13"/>
      <c r="OXM83" s="13"/>
      <c r="OXN83" s="13"/>
      <c r="OXO83" s="13"/>
      <c r="OXP83" s="13"/>
      <c r="OXQ83" s="13"/>
      <c r="OXR83" s="13"/>
      <c r="OXS83" s="13"/>
      <c r="OXT83" s="13"/>
      <c r="OXU83" s="13"/>
      <c r="OXV83" s="13"/>
      <c r="OXW83" s="13"/>
      <c r="OXX83" s="13"/>
      <c r="OXY83" s="13"/>
      <c r="OXZ83" s="13"/>
      <c r="OYA83" s="13"/>
      <c r="OYB83" s="13"/>
      <c r="OYC83" s="13"/>
      <c r="OYD83" s="13"/>
      <c r="OYE83" s="13"/>
      <c r="OYF83" s="13"/>
      <c r="OYG83" s="13"/>
      <c r="OYH83" s="13"/>
      <c r="OYI83" s="13"/>
      <c r="OYJ83" s="13"/>
      <c r="OYK83" s="13"/>
      <c r="OYL83" s="13"/>
      <c r="OYM83" s="13"/>
      <c r="OYN83" s="13"/>
      <c r="OYO83" s="13"/>
      <c r="OYP83" s="13"/>
      <c r="OYQ83" s="13"/>
      <c r="OYR83" s="13"/>
      <c r="OYS83" s="13"/>
      <c r="OYT83" s="13"/>
      <c r="OYU83" s="13"/>
      <c r="OYV83" s="13"/>
      <c r="OYW83" s="13"/>
      <c r="OYX83" s="13"/>
      <c r="OYY83" s="13"/>
      <c r="OYZ83" s="13"/>
      <c r="OZA83" s="13"/>
      <c r="OZB83" s="13"/>
      <c r="OZC83" s="13"/>
      <c r="OZD83" s="13"/>
      <c r="OZE83" s="13"/>
      <c r="OZF83" s="13"/>
      <c r="OZG83" s="13"/>
      <c r="OZH83" s="13"/>
      <c r="OZI83" s="13"/>
      <c r="OZJ83" s="13"/>
      <c r="OZK83" s="13"/>
      <c r="OZL83" s="13"/>
      <c r="OZM83" s="13"/>
      <c r="OZN83" s="13"/>
      <c r="OZO83" s="13"/>
      <c r="OZP83" s="13"/>
      <c r="OZQ83" s="13"/>
      <c r="OZR83" s="13"/>
      <c r="OZS83" s="13"/>
      <c r="OZT83" s="13"/>
      <c r="OZU83" s="13"/>
      <c r="OZV83" s="13"/>
      <c r="OZW83" s="13"/>
      <c r="OZX83" s="13"/>
      <c r="OZY83" s="13"/>
      <c r="OZZ83" s="13"/>
      <c r="PAA83" s="13"/>
      <c r="PAB83" s="13"/>
      <c r="PAC83" s="13"/>
      <c r="PAD83" s="13"/>
      <c r="PAE83" s="13"/>
      <c r="PAF83" s="13"/>
      <c r="PAG83" s="13"/>
      <c r="PAH83" s="13"/>
      <c r="PAI83" s="13"/>
      <c r="PAJ83" s="13"/>
      <c r="PAK83" s="13"/>
      <c r="PAL83" s="13"/>
      <c r="PAM83" s="13"/>
      <c r="PAN83" s="13"/>
      <c r="PAO83" s="13"/>
      <c r="PAP83" s="13"/>
      <c r="PAQ83" s="13"/>
      <c r="PAR83" s="13"/>
      <c r="PAS83" s="13"/>
      <c r="PAT83" s="13"/>
      <c r="PAU83" s="13"/>
      <c r="PAV83" s="13"/>
      <c r="PAW83" s="13"/>
      <c r="PAX83" s="13"/>
      <c r="PAY83" s="13"/>
      <c r="PAZ83" s="13"/>
      <c r="PBA83" s="13"/>
      <c r="PBB83" s="13"/>
      <c r="PBC83" s="13"/>
      <c r="PBD83" s="13"/>
      <c r="PBE83" s="13"/>
      <c r="PBF83" s="13"/>
      <c r="PBG83" s="13"/>
      <c r="PBH83" s="13"/>
      <c r="PBI83" s="13"/>
      <c r="PBJ83" s="13"/>
      <c r="PBK83" s="13"/>
      <c r="PBL83" s="13"/>
      <c r="PBM83" s="13"/>
      <c r="PBN83" s="13"/>
      <c r="PBO83" s="13"/>
      <c r="PBP83" s="13"/>
      <c r="PBQ83" s="13"/>
      <c r="PBR83" s="13"/>
      <c r="PBS83" s="13"/>
      <c r="PBT83" s="13"/>
      <c r="PBU83" s="13"/>
      <c r="PBV83" s="13"/>
      <c r="PBW83" s="13"/>
      <c r="PBX83" s="13"/>
      <c r="PBY83" s="13"/>
      <c r="PBZ83" s="13"/>
      <c r="PCA83" s="13"/>
      <c r="PCB83" s="13"/>
      <c r="PCC83" s="13"/>
      <c r="PCD83" s="13"/>
      <c r="PCE83" s="13"/>
      <c r="PCF83" s="13"/>
      <c r="PCG83" s="13"/>
      <c r="PCH83" s="13"/>
      <c r="PCI83" s="13"/>
      <c r="PCJ83" s="13"/>
      <c r="PCK83" s="13"/>
      <c r="PCL83" s="13"/>
      <c r="PCM83" s="13"/>
      <c r="PCN83" s="13"/>
      <c r="PCO83" s="13"/>
      <c r="PCP83" s="13"/>
      <c r="PCQ83" s="13"/>
      <c r="PCR83" s="13"/>
      <c r="PCS83" s="13"/>
      <c r="PCT83" s="13"/>
      <c r="PCU83" s="13"/>
      <c r="PCV83" s="13"/>
      <c r="PCW83" s="13"/>
      <c r="PCX83" s="13"/>
      <c r="PCY83" s="13"/>
      <c r="PCZ83" s="13"/>
      <c r="PDA83" s="13"/>
      <c r="PDB83" s="13"/>
      <c r="PDC83" s="13"/>
      <c r="PDD83" s="13"/>
      <c r="PDE83" s="13"/>
      <c r="PDF83" s="13"/>
      <c r="PDG83" s="13"/>
      <c r="PDH83" s="13"/>
      <c r="PDI83" s="13"/>
      <c r="PDJ83" s="13"/>
      <c r="PDK83" s="13"/>
      <c r="PDL83" s="13"/>
      <c r="PDM83" s="13"/>
      <c r="PDN83" s="13"/>
      <c r="PDO83" s="13"/>
      <c r="PDP83" s="13"/>
      <c r="PDQ83" s="13"/>
      <c r="PDR83" s="13"/>
      <c r="PDS83" s="13"/>
      <c r="PDT83" s="13"/>
      <c r="PDU83" s="13"/>
      <c r="PDV83" s="13"/>
      <c r="PDW83" s="13"/>
      <c r="PDX83" s="13"/>
      <c r="PDY83" s="13"/>
      <c r="PDZ83" s="13"/>
      <c r="PEA83" s="13"/>
      <c r="PEB83" s="13"/>
      <c r="PEC83" s="13"/>
      <c r="PED83" s="13"/>
      <c r="PEE83" s="13"/>
      <c r="PEF83" s="13"/>
      <c r="PEG83" s="13"/>
      <c r="PEH83" s="13"/>
      <c r="PEI83" s="13"/>
      <c r="PEJ83" s="13"/>
      <c r="PEK83" s="13"/>
      <c r="PEL83" s="13"/>
      <c r="PEM83" s="13"/>
      <c r="PEN83" s="13"/>
      <c r="PEO83" s="13"/>
      <c r="PEP83" s="13"/>
      <c r="PEQ83" s="13"/>
      <c r="PER83" s="13"/>
      <c r="PES83" s="13"/>
      <c r="PET83" s="13"/>
      <c r="PEU83" s="13"/>
      <c r="PEV83" s="13"/>
      <c r="PEW83" s="13"/>
      <c r="PEX83" s="13"/>
      <c r="PEY83" s="13"/>
      <c r="PEZ83" s="13"/>
      <c r="PFA83" s="13"/>
      <c r="PFB83" s="13"/>
      <c r="PFC83" s="13"/>
      <c r="PFD83" s="13"/>
      <c r="PFE83" s="13"/>
      <c r="PFF83" s="13"/>
      <c r="PFG83" s="13"/>
      <c r="PFH83" s="13"/>
      <c r="PFI83" s="13"/>
      <c r="PFJ83" s="13"/>
      <c r="PFK83" s="13"/>
      <c r="PFL83" s="13"/>
      <c r="PFM83" s="13"/>
      <c r="PFN83" s="13"/>
      <c r="PFO83" s="13"/>
      <c r="PFP83" s="13"/>
      <c r="PFQ83" s="13"/>
      <c r="PFR83" s="13"/>
      <c r="PFS83" s="13"/>
      <c r="PFT83" s="13"/>
      <c r="PFU83" s="13"/>
      <c r="PFV83" s="13"/>
      <c r="PFW83" s="13"/>
      <c r="PFX83" s="13"/>
      <c r="PFY83" s="13"/>
      <c r="PFZ83" s="13"/>
      <c r="PGA83" s="13"/>
      <c r="PGB83" s="13"/>
      <c r="PGC83" s="13"/>
      <c r="PGD83" s="13"/>
      <c r="PGE83" s="13"/>
      <c r="PGF83" s="13"/>
      <c r="PGG83" s="13"/>
      <c r="PGH83" s="13"/>
      <c r="PGI83" s="13"/>
      <c r="PGJ83" s="13"/>
      <c r="PGK83" s="13"/>
      <c r="PGL83" s="13"/>
      <c r="PGM83" s="13"/>
      <c r="PGN83" s="13"/>
      <c r="PGO83" s="13"/>
      <c r="PGP83" s="13"/>
      <c r="PGQ83" s="13"/>
      <c r="PGR83" s="13"/>
      <c r="PGS83" s="13"/>
      <c r="PGT83" s="13"/>
      <c r="PGU83" s="13"/>
      <c r="PGV83" s="13"/>
      <c r="PGW83" s="13"/>
      <c r="PGX83" s="13"/>
      <c r="PGY83" s="13"/>
      <c r="PGZ83" s="13"/>
      <c r="PHA83" s="13"/>
      <c r="PHB83" s="13"/>
      <c r="PHC83" s="13"/>
      <c r="PHD83" s="13"/>
      <c r="PHE83" s="13"/>
      <c r="PHF83" s="13"/>
      <c r="PHG83" s="13"/>
      <c r="PHH83" s="13"/>
      <c r="PHI83" s="13"/>
      <c r="PHJ83" s="13"/>
      <c r="PHK83" s="13"/>
      <c r="PHL83" s="13"/>
      <c r="PHM83" s="13"/>
      <c r="PHN83" s="13"/>
      <c r="PHO83" s="13"/>
      <c r="PHP83" s="13"/>
      <c r="PHQ83" s="13"/>
      <c r="PHR83" s="13"/>
      <c r="PHS83" s="13"/>
      <c r="PHT83" s="13"/>
      <c r="PHU83" s="13"/>
      <c r="PHV83" s="13"/>
      <c r="PHW83" s="13"/>
      <c r="PHX83" s="13"/>
      <c r="PHY83" s="13"/>
      <c r="PHZ83" s="13"/>
      <c r="PIA83" s="13"/>
      <c r="PIB83" s="13"/>
      <c r="PIC83" s="13"/>
      <c r="PID83" s="13"/>
      <c r="PIE83" s="13"/>
      <c r="PIF83" s="13"/>
      <c r="PIG83" s="13"/>
      <c r="PIH83" s="13"/>
      <c r="PII83" s="13"/>
      <c r="PIJ83" s="13"/>
      <c r="PIK83" s="13"/>
      <c r="PIL83" s="13"/>
      <c r="PIM83" s="13"/>
      <c r="PIN83" s="13"/>
      <c r="PIO83" s="13"/>
      <c r="PIP83" s="13"/>
      <c r="PIQ83" s="13"/>
      <c r="PIR83" s="13"/>
      <c r="PIS83" s="13"/>
      <c r="PIT83" s="13"/>
      <c r="PIU83" s="13"/>
      <c r="PIV83" s="13"/>
      <c r="PIW83" s="13"/>
      <c r="PIX83" s="13"/>
      <c r="PIY83" s="13"/>
      <c r="PIZ83" s="13"/>
      <c r="PJA83" s="13"/>
      <c r="PJB83" s="13"/>
      <c r="PJC83" s="13"/>
      <c r="PJD83" s="13"/>
      <c r="PJE83" s="13"/>
      <c r="PJF83" s="13"/>
      <c r="PJG83" s="13"/>
      <c r="PJH83" s="13"/>
      <c r="PJI83" s="13"/>
      <c r="PJJ83" s="13"/>
      <c r="PJK83" s="13"/>
      <c r="PJL83" s="13"/>
      <c r="PJM83" s="13"/>
      <c r="PJN83" s="13"/>
      <c r="PJO83" s="13"/>
      <c r="PJP83" s="13"/>
      <c r="PJQ83" s="13"/>
      <c r="PJR83" s="13"/>
      <c r="PJS83" s="13"/>
      <c r="PJT83" s="13"/>
      <c r="PJU83" s="13"/>
      <c r="PJV83" s="13"/>
      <c r="PJW83" s="13"/>
      <c r="PJX83" s="13"/>
      <c r="PJY83" s="13"/>
      <c r="PJZ83" s="13"/>
      <c r="PKA83" s="13"/>
      <c r="PKB83" s="13"/>
      <c r="PKC83" s="13"/>
      <c r="PKD83" s="13"/>
      <c r="PKE83" s="13"/>
      <c r="PKF83" s="13"/>
      <c r="PKG83" s="13"/>
      <c r="PKH83" s="13"/>
      <c r="PKI83" s="13"/>
      <c r="PKJ83" s="13"/>
      <c r="PKK83" s="13"/>
      <c r="PKL83" s="13"/>
      <c r="PKM83" s="13"/>
      <c r="PKN83" s="13"/>
      <c r="PKO83" s="13"/>
      <c r="PKP83" s="13"/>
      <c r="PKQ83" s="13"/>
      <c r="PKR83" s="13"/>
      <c r="PKS83" s="13"/>
      <c r="PKT83" s="13"/>
      <c r="PKU83" s="13"/>
      <c r="PKV83" s="13"/>
      <c r="PKW83" s="13"/>
      <c r="PKX83" s="13"/>
      <c r="PKY83" s="13"/>
      <c r="PKZ83" s="13"/>
      <c r="PLA83" s="13"/>
      <c r="PLB83" s="13"/>
      <c r="PLC83" s="13"/>
      <c r="PLD83" s="13"/>
      <c r="PLE83" s="13"/>
      <c r="PLF83" s="13"/>
      <c r="PLG83" s="13"/>
      <c r="PLH83" s="13"/>
      <c r="PLI83" s="13"/>
      <c r="PLJ83" s="13"/>
      <c r="PLK83" s="13"/>
      <c r="PLL83" s="13"/>
      <c r="PLM83" s="13"/>
      <c r="PLN83" s="13"/>
      <c r="PLO83" s="13"/>
      <c r="PLP83" s="13"/>
      <c r="PLQ83" s="13"/>
      <c r="PLR83" s="13"/>
      <c r="PLS83" s="13"/>
      <c r="PLT83" s="13"/>
      <c r="PLU83" s="13"/>
      <c r="PLV83" s="13"/>
      <c r="PLW83" s="13"/>
      <c r="PLX83" s="13"/>
      <c r="PLY83" s="13"/>
      <c r="PLZ83" s="13"/>
      <c r="PMA83" s="13"/>
      <c r="PMB83" s="13"/>
      <c r="PMC83" s="13"/>
      <c r="PMD83" s="13"/>
      <c r="PME83" s="13"/>
      <c r="PMF83" s="13"/>
      <c r="PMG83" s="13"/>
      <c r="PMH83" s="13"/>
      <c r="PMI83" s="13"/>
      <c r="PMJ83" s="13"/>
      <c r="PMK83" s="13"/>
      <c r="PML83" s="13"/>
      <c r="PMM83" s="13"/>
      <c r="PMN83" s="13"/>
      <c r="PMO83" s="13"/>
      <c r="PMP83" s="13"/>
      <c r="PMQ83" s="13"/>
      <c r="PMR83" s="13"/>
      <c r="PMS83" s="13"/>
      <c r="PMT83" s="13"/>
      <c r="PMU83" s="13"/>
      <c r="PMV83" s="13"/>
      <c r="PMW83" s="13"/>
      <c r="PMX83" s="13"/>
      <c r="PMY83" s="13"/>
      <c r="PMZ83" s="13"/>
      <c r="PNA83" s="13"/>
      <c r="PNB83" s="13"/>
      <c r="PNC83" s="13"/>
      <c r="PND83" s="13"/>
      <c r="PNE83" s="13"/>
      <c r="PNF83" s="13"/>
      <c r="PNG83" s="13"/>
      <c r="PNH83" s="13"/>
      <c r="PNI83" s="13"/>
      <c r="PNJ83" s="13"/>
      <c r="PNK83" s="13"/>
      <c r="PNL83" s="13"/>
      <c r="PNM83" s="13"/>
      <c r="PNN83" s="13"/>
      <c r="PNO83" s="13"/>
      <c r="PNP83" s="13"/>
      <c r="PNQ83" s="13"/>
      <c r="PNR83" s="13"/>
      <c r="PNS83" s="13"/>
      <c r="PNT83" s="13"/>
      <c r="PNU83" s="13"/>
      <c r="PNV83" s="13"/>
      <c r="PNW83" s="13"/>
      <c r="PNX83" s="13"/>
      <c r="PNY83" s="13"/>
      <c r="PNZ83" s="13"/>
      <c r="POA83" s="13"/>
      <c r="POB83" s="13"/>
      <c r="POC83" s="13"/>
      <c r="POD83" s="13"/>
      <c r="POE83" s="13"/>
      <c r="POF83" s="13"/>
      <c r="POG83" s="13"/>
      <c r="POH83" s="13"/>
      <c r="POI83" s="13"/>
      <c r="POJ83" s="13"/>
      <c r="POK83" s="13"/>
      <c r="POL83" s="13"/>
      <c r="POM83" s="13"/>
      <c r="PON83" s="13"/>
      <c r="POO83" s="13"/>
      <c r="POP83" s="13"/>
      <c r="POQ83" s="13"/>
      <c r="POR83" s="13"/>
      <c r="POS83" s="13"/>
      <c r="POT83" s="13"/>
      <c r="POU83" s="13"/>
      <c r="POV83" s="13"/>
      <c r="POW83" s="13"/>
      <c r="POX83" s="13"/>
      <c r="POY83" s="13"/>
      <c r="POZ83" s="13"/>
      <c r="PPA83" s="13"/>
      <c r="PPB83" s="13"/>
      <c r="PPC83" s="13"/>
      <c r="PPD83" s="13"/>
      <c r="PPE83" s="13"/>
      <c r="PPF83" s="13"/>
      <c r="PPG83" s="13"/>
      <c r="PPH83" s="13"/>
      <c r="PPI83" s="13"/>
      <c r="PPJ83" s="13"/>
      <c r="PPK83" s="13"/>
      <c r="PPL83" s="13"/>
      <c r="PPM83" s="13"/>
      <c r="PPN83" s="13"/>
      <c r="PPO83" s="13"/>
      <c r="PPP83" s="13"/>
      <c r="PPQ83" s="13"/>
      <c r="PPR83" s="13"/>
      <c r="PPS83" s="13"/>
      <c r="PPT83" s="13"/>
      <c r="PPU83" s="13"/>
      <c r="PPV83" s="13"/>
      <c r="PPW83" s="13"/>
      <c r="PPX83" s="13"/>
      <c r="PPY83" s="13"/>
      <c r="PPZ83" s="13"/>
      <c r="PQA83" s="13"/>
      <c r="PQB83" s="13"/>
      <c r="PQC83" s="13"/>
      <c r="PQD83" s="13"/>
      <c r="PQE83" s="13"/>
      <c r="PQF83" s="13"/>
      <c r="PQG83" s="13"/>
      <c r="PQH83" s="13"/>
      <c r="PQI83" s="13"/>
      <c r="PQJ83" s="13"/>
      <c r="PQK83" s="13"/>
      <c r="PQL83" s="13"/>
      <c r="PQM83" s="13"/>
      <c r="PQN83" s="13"/>
      <c r="PQO83" s="13"/>
      <c r="PQP83" s="13"/>
      <c r="PQQ83" s="13"/>
      <c r="PQR83" s="13"/>
      <c r="PQS83" s="13"/>
      <c r="PQT83" s="13"/>
      <c r="PQU83" s="13"/>
      <c r="PQV83" s="13"/>
      <c r="PQW83" s="13"/>
      <c r="PQX83" s="13"/>
      <c r="PQY83" s="13"/>
      <c r="PQZ83" s="13"/>
      <c r="PRA83" s="13"/>
      <c r="PRB83" s="13"/>
      <c r="PRC83" s="13"/>
      <c r="PRD83" s="13"/>
      <c r="PRE83" s="13"/>
      <c r="PRF83" s="13"/>
      <c r="PRG83" s="13"/>
      <c r="PRH83" s="13"/>
      <c r="PRI83" s="13"/>
      <c r="PRJ83" s="13"/>
      <c r="PRK83" s="13"/>
      <c r="PRL83" s="13"/>
      <c r="PRM83" s="13"/>
      <c r="PRN83" s="13"/>
      <c r="PRO83" s="13"/>
      <c r="PRP83" s="13"/>
      <c r="PRQ83" s="13"/>
      <c r="PRR83" s="13"/>
      <c r="PRS83" s="13"/>
      <c r="PRT83" s="13"/>
      <c r="PRU83" s="13"/>
      <c r="PRV83" s="13"/>
      <c r="PRW83" s="13"/>
      <c r="PRX83" s="13"/>
      <c r="PRY83" s="13"/>
      <c r="PRZ83" s="13"/>
      <c r="PSA83" s="13"/>
      <c r="PSB83" s="13"/>
      <c r="PSC83" s="13"/>
      <c r="PSD83" s="13"/>
      <c r="PSE83" s="13"/>
      <c r="PSF83" s="13"/>
      <c r="PSG83" s="13"/>
      <c r="PSH83" s="13"/>
      <c r="PSI83" s="13"/>
      <c r="PSJ83" s="13"/>
      <c r="PSK83" s="13"/>
      <c r="PSL83" s="13"/>
      <c r="PSM83" s="13"/>
      <c r="PSN83" s="13"/>
      <c r="PSO83" s="13"/>
      <c r="PSP83" s="13"/>
      <c r="PSQ83" s="13"/>
      <c r="PSR83" s="13"/>
      <c r="PSS83" s="13"/>
      <c r="PST83" s="13"/>
      <c r="PSU83" s="13"/>
      <c r="PSV83" s="13"/>
      <c r="PSW83" s="13"/>
      <c r="PSX83" s="13"/>
      <c r="PSY83" s="13"/>
      <c r="PSZ83" s="13"/>
      <c r="PTA83" s="13"/>
      <c r="PTB83" s="13"/>
      <c r="PTC83" s="13"/>
      <c r="PTD83" s="13"/>
      <c r="PTE83" s="13"/>
      <c r="PTF83" s="13"/>
      <c r="PTG83" s="13"/>
      <c r="PTH83" s="13"/>
      <c r="PTI83" s="13"/>
      <c r="PTJ83" s="13"/>
      <c r="PTK83" s="13"/>
      <c r="PTL83" s="13"/>
      <c r="PTM83" s="13"/>
      <c r="PTN83" s="13"/>
      <c r="PTO83" s="13"/>
      <c r="PTP83" s="13"/>
      <c r="PTQ83" s="13"/>
      <c r="PTR83" s="13"/>
      <c r="PTS83" s="13"/>
      <c r="PTT83" s="13"/>
      <c r="PTU83" s="13"/>
      <c r="PTV83" s="13"/>
      <c r="PTW83" s="13"/>
      <c r="PTX83" s="13"/>
      <c r="PTY83" s="13"/>
      <c r="PTZ83" s="13"/>
      <c r="PUA83" s="13"/>
      <c r="PUB83" s="13"/>
      <c r="PUC83" s="13"/>
      <c r="PUD83" s="13"/>
      <c r="PUE83" s="13"/>
      <c r="PUF83" s="13"/>
      <c r="PUG83" s="13"/>
      <c r="PUH83" s="13"/>
      <c r="PUI83" s="13"/>
      <c r="PUJ83" s="13"/>
      <c r="PUK83" s="13"/>
      <c r="PUL83" s="13"/>
      <c r="PUM83" s="13"/>
      <c r="PUN83" s="13"/>
      <c r="PUO83" s="13"/>
      <c r="PUP83" s="13"/>
      <c r="PUQ83" s="13"/>
      <c r="PUR83" s="13"/>
      <c r="PUS83" s="13"/>
      <c r="PUT83" s="13"/>
      <c r="PUU83" s="13"/>
      <c r="PUV83" s="13"/>
      <c r="PUW83" s="13"/>
      <c r="PUX83" s="13"/>
      <c r="PUY83" s="13"/>
      <c r="PUZ83" s="13"/>
      <c r="PVA83" s="13"/>
      <c r="PVB83" s="13"/>
      <c r="PVC83" s="13"/>
      <c r="PVD83" s="13"/>
      <c r="PVE83" s="13"/>
      <c r="PVF83" s="13"/>
      <c r="PVG83" s="13"/>
      <c r="PVH83" s="13"/>
      <c r="PVI83" s="13"/>
      <c r="PVJ83" s="13"/>
      <c r="PVK83" s="13"/>
      <c r="PVL83" s="13"/>
      <c r="PVM83" s="13"/>
      <c r="PVN83" s="13"/>
      <c r="PVO83" s="13"/>
      <c r="PVP83" s="13"/>
      <c r="PVQ83" s="13"/>
      <c r="PVR83" s="13"/>
      <c r="PVS83" s="13"/>
      <c r="PVT83" s="13"/>
      <c r="PVU83" s="13"/>
      <c r="PVV83" s="13"/>
      <c r="PVW83" s="13"/>
      <c r="PVX83" s="13"/>
      <c r="PVY83" s="13"/>
      <c r="PVZ83" s="13"/>
      <c r="PWA83" s="13"/>
      <c r="PWB83" s="13"/>
      <c r="PWC83" s="13"/>
      <c r="PWD83" s="13"/>
      <c r="PWE83" s="13"/>
      <c r="PWF83" s="13"/>
      <c r="PWG83" s="13"/>
      <c r="PWH83" s="13"/>
      <c r="PWI83" s="13"/>
      <c r="PWJ83" s="13"/>
      <c r="PWK83" s="13"/>
      <c r="PWL83" s="13"/>
      <c r="PWM83" s="13"/>
      <c r="PWN83" s="13"/>
      <c r="PWO83" s="13"/>
      <c r="PWP83" s="13"/>
      <c r="PWQ83" s="13"/>
      <c r="PWR83" s="13"/>
      <c r="PWS83" s="13"/>
      <c r="PWT83" s="13"/>
      <c r="PWU83" s="13"/>
      <c r="PWV83" s="13"/>
      <c r="PWW83" s="13"/>
      <c r="PWX83" s="13"/>
      <c r="PWY83" s="13"/>
      <c r="PWZ83" s="13"/>
      <c r="PXA83" s="13"/>
      <c r="PXB83" s="13"/>
      <c r="PXC83" s="13"/>
      <c r="PXD83" s="13"/>
      <c r="PXE83" s="13"/>
      <c r="PXF83" s="13"/>
      <c r="PXG83" s="13"/>
      <c r="PXH83" s="13"/>
      <c r="PXI83" s="13"/>
      <c r="PXJ83" s="13"/>
      <c r="PXK83" s="13"/>
      <c r="PXL83" s="13"/>
      <c r="PXM83" s="13"/>
      <c r="PXN83" s="13"/>
      <c r="PXO83" s="13"/>
      <c r="PXP83" s="13"/>
      <c r="PXQ83" s="13"/>
      <c r="PXR83" s="13"/>
      <c r="PXS83" s="13"/>
      <c r="PXT83" s="13"/>
      <c r="PXU83" s="13"/>
      <c r="PXV83" s="13"/>
      <c r="PXW83" s="13"/>
      <c r="PXX83" s="13"/>
      <c r="PXY83" s="13"/>
      <c r="PXZ83" s="13"/>
      <c r="PYA83" s="13"/>
      <c r="PYB83" s="13"/>
      <c r="PYC83" s="13"/>
      <c r="PYD83" s="13"/>
      <c r="PYE83" s="13"/>
      <c r="PYF83" s="13"/>
      <c r="PYG83" s="13"/>
      <c r="PYH83" s="13"/>
      <c r="PYI83" s="13"/>
      <c r="PYJ83" s="13"/>
      <c r="PYK83" s="13"/>
      <c r="PYL83" s="13"/>
      <c r="PYM83" s="13"/>
      <c r="PYN83" s="13"/>
      <c r="PYO83" s="13"/>
      <c r="PYP83" s="13"/>
      <c r="PYQ83" s="13"/>
      <c r="PYR83" s="13"/>
      <c r="PYS83" s="13"/>
      <c r="PYT83" s="13"/>
      <c r="PYU83" s="13"/>
      <c r="PYV83" s="13"/>
      <c r="PYW83" s="13"/>
      <c r="PYX83" s="13"/>
      <c r="PYY83" s="13"/>
      <c r="PYZ83" s="13"/>
      <c r="PZA83" s="13"/>
      <c r="PZB83" s="13"/>
      <c r="PZC83" s="13"/>
      <c r="PZD83" s="13"/>
      <c r="PZE83" s="13"/>
      <c r="PZF83" s="13"/>
      <c r="PZG83" s="13"/>
      <c r="PZH83" s="13"/>
      <c r="PZI83" s="13"/>
      <c r="PZJ83" s="13"/>
      <c r="PZK83" s="13"/>
      <c r="PZL83" s="13"/>
      <c r="PZM83" s="13"/>
      <c r="PZN83" s="13"/>
      <c r="PZO83" s="13"/>
      <c r="PZP83" s="13"/>
      <c r="PZQ83" s="13"/>
      <c r="PZR83" s="13"/>
      <c r="PZS83" s="13"/>
      <c r="PZT83" s="13"/>
      <c r="PZU83" s="13"/>
      <c r="PZV83" s="13"/>
      <c r="PZW83" s="13"/>
      <c r="PZX83" s="13"/>
      <c r="PZY83" s="13"/>
      <c r="PZZ83" s="13"/>
      <c r="QAA83" s="13"/>
      <c r="QAB83" s="13"/>
      <c r="QAC83" s="13"/>
      <c r="QAD83" s="13"/>
      <c r="QAE83" s="13"/>
      <c r="QAF83" s="13"/>
      <c r="QAG83" s="13"/>
      <c r="QAH83" s="13"/>
      <c r="QAI83" s="13"/>
      <c r="QAJ83" s="13"/>
      <c r="QAK83" s="13"/>
      <c r="QAL83" s="13"/>
      <c r="QAM83" s="13"/>
      <c r="QAN83" s="13"/>
      <c r="QAO83" s="13"/>
      <c r="QAP83" s="13"/>
      <c r="QAQ83" s="13"/>
      <c r="QAR83" s="13"/>
      <c r="QAS83" s="13"/>
      <c r="QAT83" s="13"/>
      <c r="QAU83" s="13"/>
      <c r="QAV83" s="13"/>
      <c r="QAW83" s="13"/>
      <c r="QAX83" s="13"/>
      <c r="QAY83" s="13"/>
      <c r="QAZ83" s="13"/>
      <c r="QBA83" s="13"/>
      <c r="QBB83" s="13"/>
      <c r="QBC83" s="13"/>
      <c r="QBD83" s="13"/>
      <c r="QBE83" s="13"/>
      <c r="QBF83" s="13"/>
      <c r="QBG83" s="13"/>
      <c r="QBH83" s="13"/>
      <c r="QBI83" s="13"/>
      <c r="QBJ83" s="13"/>
      <c r="QBK83" s="13"/>
      <c r="QBL83" s="13"/>
      <c r="QBM83" s="13"/>
      <c r="QBN83" s="13"/>
      <c r="QBO83" s="13"/>
      <c r="QBP83" s="13"/>
      <c r="QBQ83" s="13"/>
      <c r="QBR83" s="13"/>
      <c r="QBS83" s="13"/>
      <c r="QBT83" s="13"/>
      <c r="QBU83" s="13"/>
      <c r="QBV83" s="13"/>
      <c r="QBW83" s="13"/>
      <c r="QBX83" s="13"/>
      <c r="QBY83" s="13"/>
      <c r="QBZ83" s="13"/>
      <c r="QCA83" s="13"/>
      <c r="QCB83" s="13"/>
      <c r="QCC83" s="13"/>
      <c r="QCD83" s="13"/>
      <c r="QCE83" s="13"/>
      <c r="QCF83" s="13"/>
      <c r="QCG83" s="13"/>
      <c r="QCH83" s="13"/>
      <c r="QCI83" s="13"/>
      <c r="QCJ83" s="13"/>
      <c r="QCK83" s="13"/>
      <c r="QCL83" s="13"/>
      <c r="QCM83" s="13"/>
      <c r="QCN83" s="13"/>
      <c r="QCO83" s="13"/>
      <c r="QCP83" s="13"/>
      <c r="QCQ83" s="13"/>
      <c r="QCR83" s="13"/>
      <c r="QCS83" s="13"/>
      <c r="QCT83" s="13"/>
      <c r="QCU83" s="13"/>
      <c r="QCV83" s="13"/>
      <c r="QCW83" s="13"/>
      <c r="QCX83" s="13"/>
      <c r="QCY83" s="13"/>
      <c r="QCZ83" s="13"/>
      <c r="QDA83" s="13"/>
      <c r="QDB83" s="13"/>
      <c r="QDC83" s="13"/>
      <c r="QDD83" s="13"/>
      <c r="QDE83" s="13"/>
      <c r="QDF83" s="13"/>
      <c r="QDG83" s="13"/>
      <c r="QDH83" s="13"/>
      <c r="QDI83" s="13"/>
      <c r="QDJ83" s="13"/>
      <c r="QDK83" s="13"/>
      <c r="QDL83" s="13"/>
      <c r="QDM83" s="13"/>
      <c r="QDN83" s="13"/>
      <c r="QDO83" s="13"/>
      <c r="QDP83" s="13"/>
      <c r="QDQ83" s="13"/>
      <c r="QDR83" s="13"/>
      <c r="QDS83" s="13"/>
      <c r="QDT83" s="13"/>
      <c r="QDU83" s="13"/>
      <c r="QDV83" s="13"/>
      <c r="QDW83" s="13"/>
      <c r="QDX83" s="13"/>
      <c r="QDY83" s="13"/>
      <c r="QDZ83" s="13"/>
      <c r="QEA83" s="13"/>
      <c r="QEB83" s="13"/>
      <c r="QEC83" s="13"/>
      <c r="QED83" s="13"/>
      <c r="QEE83" s="13"/>
      <c r="QEF83" s="13"/>
      <c r="QEG83" s="13"/>
      <c r="QEH83" s="13"/>
      <c r="QEI83" s="13"/>
      <c r="QEJ83" s="13"/>
      <c r="QEK83" s="13"/>
      <c r="QEL83" s="13"/>
      <c r="QEM83" s="13"/>
      <c r="QEN83" s="13"/>
      <c r="QEO83" s="13"/>
      <c r="QEP83" s="13"/>
      <c r="QEQ83" s="13"/>
      <c r="QER83" s="13"/>
      <c r="QES83" s="13"/>
      <c r="QET83" s="13"/>
      <c r="QEU83" s="13"/>
      <c r="QEV83" s="13"/>
      <c r="QEW83" s="13"/>
      <c r="QEX83" s="13"/>
      <c r="QEY83" s="13"/>
      <c r="QEZ83" s="13"/>
      <c r="QFA83" s="13"/>
      <c r="QFB83" s="13"/>
      <c r="QFC83" s="13"/>
      <c r="QFD83" s="13"/>
      <c r="QFE83" s="13"/>
      <c r="QFF83" s="13"/>
      <c r="QFG83" s="13"/>
      <c r="QFH83" s="13"/>
      <c r="QFI83" s="13"/>
      <c r="QFJ83" s="13"/>
      <c r="QFK83" s="13"/>
      <c r="QFL83" s="13"/>
      <c r="QFM83" s="13"/>
      <c r="QFN83" s="13"/>
      <c r="QFO83" s="13"/>
      <c r="QFP83" s="13"/>
      <c r="QFQ83" s="13"/>
      <c r="QFR83" s="13"/>
      <c r="QFS83" s="13"/>
      <c r="QFT83" s="13"/>
      <c r="QFU83" s="13"/>
      <c r="QFV83" s="13"/>
      <c r="QFW83" s="13"/>
      <c r="QFX83" s="13"/>
      <c r="QFY83" s="13"/>
      <c r="QFZ83" s="13"/>
      <c r="QGA83" s="13"/>
      <c r="QGB83" s="13"/>
      <c r="QGC83" s="13"/>
      <c r="QGD83" s="13"/>
      <c r="QGE83" s="13"/>
      <c r="QGF83" s="13"/>
      <c r="QGG83" s="13"/>
      <c r="QGH83" s="13"/>
      <c r="QGI83" s="13"/>
      <c r="QGJ83" s="13"/>
      <c r="QGK83" s="13"/>
      <c r="QGL83" s="13"/>
      <c r="QGM83" s="13"/>
      <c r="QGN83" s="13"/>
      <c r="QGO83" s="13"/>
      <c r="QGP83" s="13"/>
      <c r="QGQ83" s="13"/>
      <c r="QGR83" s="13"/>
      <c r="QGS83" s="13"/>
      <c r="QGT83" s="13"/>
      <c r="QGU83" s="13"/>
      <c r="QGV83" s="13"/>
      <c r="QGW83" s="13"/>
      <c r="QGX83" s="13"/>
      <c r="QGY83" s="13"/>
      <c r="QGZ83" s="13"/>
      <c r="QHA83" s="13"/>
      <c r="QHB83" s="13"/>
      <c r="QHC83" s="13"/>
      <c r="QHD83" s="13"/>
      <c r="QHE83" s="13"/>
      <c r="QHF83" s="13"/>
      <c r="QHG83" s="13"/>
      <c r="QHH83" s="13"/>
      <c r="QHI83" s="13"/>
      <c r="QHJ83" s="13"/>
      <c r="QHK83" s="13"/>
      <c r="QHL83" s="13"/>
      <c r="QHM83" s="13"/>
      <c r="QHN83" s="13"/>
      <c r="QHO83" s="13"/>
      <c r="QHP83" s="13"/>
      <c r="QHQ83" s="13"/>
      <c r="QHR83" s="13"/>
      <c r="QHS83" s="13"/>
      <c r="QHT83" s="13"/>
      <c r="QHU83" s="13"/>
      <c r="QHV83" s="13"/>
      <c r="QHW83" s="13"/>
      <c r="QHX83" s="13"/>
      <c r="QHY83" s="13"/>
      <c r="QHZ83" s="13"/>
      <c r="QIA83" s="13"/>
      <c r="QIB83" s="13"/>
      <c r="QIC83" s="13"/>
      <c r="QID83" s="13"/>
      <c r="QIE83" s="13"/>
      <c r="QIF83" s="13"/>
      <c r="QIG83" s="13"/>
      <c r="QIH83" s="13"/>
      <c r="QII83" s="13"/>
      <c r="QIJ83" s="13"/>
      <c r="QIK83" s="13"/>
      <c r="QIL83" s="13"/>
      <c r="QIM83" s="13"/>
      <c r="QIN83" s="13"/>
      <c r="QIO83" s="13"/>
      <c r="QIP83" s="13"/>
      <c r="QIQ83" s="13"/>
      <c r="QIR83" s="13"/>
      <c r="QIS83" s="13"/>
      <c r="QIT83" s="13"/>
      <c r="QIU83" s="13"/>
      <c r="QIV83" s="13"/>
      <c r="QIW83" s="13"/>
      <c r="QIX83" s="13"/>
      <c r="QIY83" s="13"/>
      <c r="QIZ83" s="13"/>
      <c r="QJA83" s="13"/>
      <c r="QJB83" s="13"/>
      <c r="QJC83" s="13"/>
      <c r="QJD83" s="13"/>
      <c r="QJE83" s="13"/>
      <c r="QJF83" s="13"/>
      <c r="QJG83" s="13"/>
      <c r="QJH83" s="13"/>
      <c r="QJI83" s="13"/>
      <c r="QJJ83" s="13"/>
      <c r="QJK83" s="13"/>
      <c r="QJL83" s="13"/>
      <c r="QJM83" s="13"/>
      <c r="QJN83" s="13"/>
      <c r="QJO83" s="13"/>
      <c r="QJP83" s="13"/>
      <c r="QJQ83" s="13"/>
      <c r="QJR83" s="13"/>
      <c r="QJS83" s="13"/>
      <c r="QJT83" s="13"/>
      <c r="QJU83" s="13"/>
      <c r="QJV83" s="13"/>
      <c r="QJW83" s="13"/>
      <c r="QJX83" s="13"/>
      <c r="QJY83" s="13"/>
      <c r="QJZ83" s="13"/>
      <c r="QKA83" s="13"/>
      <c r="QKB83" s="13"/>
      <c r="QKC83" s="13"/>
      <c r="QKD83" s="13"/>
      <c r="QKE83" s="13"/>
      <c r="QKF83" s="13"/>
      <c r="QKG83" s="13"/>
      <c r="QKH83" s="13"/>
      <c r="QKI83" s="13"/>
      <c r="QKJ83" s="13"/>
      <c r="QKK83" s="13"/>
      <c r="QKL83" s="13"/>
      <c r="QKM83" s="13"/>
      <c r="QKN83" s="13"/>
      <c r="QKO83" s="13"/>
      <c r="QKP83" s="13"/>
      <c r="QKQ83" s="13"/>
      <c r="QKR83" s="13"/>
      <c r="QKS83" s="13"/>
      <c r="QKT83" s="13"/>
      <c r="QKU83" s="13"/>
      <c r="QKV83" s="13"/>
      <c r="QKW83" s="13"/>
      <c r="QKX83" s="13"/>
      <c r="QKY83" s="13"/>
      <c r="QKZ83" s="13"/>
      <c r="QLA83" s="13"/>
      <c r="QLB83" s="13"/>
      <c r="QLC83" s="13"/>
      <c r="QLD83" s="13"/>
      <c r="QLE83" s="13"/>
      <c r="QLF83" s="13"/>
      <c r="QLG83" s="13"/>
      <c r="QLH83" s="13"/>
      <c r="QLI83" s="13"/>
      <c r="QLJ83" s="13"/>
      <c r="QLK83" s="13"/>
      <c r="QLL83" s="13"/>
      <c r="QLM83" s="13"/>
      <c r="QLN83" s="13"/>
      <c r="QLO83" s="13"/>
      <c r="QLP83" s="13"/>
      <c r="QLQ83" s="13"/>
      <c r="QLR83" s="13"/>
      <c r="QLS83" s="13"/>
      <c r="QLT83" s="13"/>
      <c r="QLU83" s="13"/>
      <c r="QLV83" s="13"/>
      <c r="QLW83" s="13"/>
      <c r="QLX83" s="13"/>
      <c r="QLY83" s="13"/>
      <c r="QLZ83" s="13"/>
      <c r="QMA83" s="13"/>
      <c r="QMB83" s="13"/>
      <c r="QMC83" s="13"/>
      <c r="QMD83" s="13"/>
      <c r="QME83" s="13"/>
      <c r="QMF83" s="13"/>
      <c r="QMG83" s="13"/>
      <c r="QMH83" s="13"/>
      <c r="QMI83" s="13"/>
      <c r="QMJ83" s="13"/>
      <c r="QMK83" s="13"/>
      <c r="QML83" s="13"/>
      <c r="QMM83" s="13"/>
      <c r="QMN83" s="13"/>
      <c r="QMO83" s="13"/>
      <c r="QMP83" s="13"/>
      <c r="QMQ83" s="13"/>
      <c r="QMR83" s="13"/>
      <c r="QMS83" s="13"/>
      <c r="QMT83" s="13"/>
      <c r="QMU83" s="13"/>
      <c r="QMV83" s="13"/>
      <c r="QMW83" s="13"/>
      <c r="QMX83" s="13"/>
      <c r="QMY83" s="13"/>
      <c r="QMZ83" s="13"/>
      <c r="QNA83" s="13"/>
      <c r="QNB83" s="13"/>
      <c r="QNC83" s="13"/>
      <c r="QND83" s="13"/>
      <c r="QNE83" s="13"/>
      <c r="QNF83" s="13"/>
      <c r="QNG83" s="13"/>
      <c r="QNH83" s="13"/>
      <c r="QNI83" s="13"/>
      <c r="QNJ83" s="13"/>
      <c r="QNK83" s="13"/>
      <c r="QNL83" s="13"/>
      <c r="QNM83" s="13"/>
      <c r="QNN83" s="13"/>
      <c r="QNO83" s="13"/>
      <c r="QNP83" s="13"/>
      <c r="QNQ83" s="13"/>
      <c r="QNR83" s="13"/>
      <c r="QNS83" s="13"/>
      <c r="QNT83" s="13"/>
      <c r="QNU83" s="13"/>
      <c r="QNV83" s="13"/>
      <c r="QNW83" s="13"/>
      <c r="QNX83" s="13"/>
      <c r="QNY83" s="13"/>
      <c r="QNZ83" s="13"/>
      <c r="QOA83" s="13"/>
      <c r="QOB83" s="13"/>
      <c r="QOC83" s="13"/>
      <c r="QOD83" s="13"/>
      <c r="QOE83" s="13"/>
      <c r="QOF83" s="13"/>
      <c r="QOG83" s="13"/>
      <c r="QOH83" s="13"/>
      <c r="QOI83" s="13"/>
      <c r="QOJ83" s="13"/>
      <c r="QOK83" s="13"/>
      <c r="QOL83" s="13"/>
      <c r="QOM83" s="13"/>
      <c r="QON83" s="13"/>
      <c r="QOO83" s="13"/>
      <c r="QOP83" s="13"/>
      <c r="QOQ83" s="13"/>
      <c r="QOR83" s="13"/>
      <c r="QOS83" s="13"/>
      <c r="QOT83" s="13"/>
      <c r="QOU83" s="13"/>
      <c r="QOV83" s="13"/>
      <c r="QOW83" s="13"/>
      <c r="QOX83" s="13"/>
      <c r="QOY83" s="13"/>
      <c r="QOZ83" s="13"/>
      <c r="QPA83" s="13"/>
      <c r="QPB83" s="13"/>
      <c r="QPC83" s="13"/>
      <c r="QPD83" s="13"/>
      <c r="QPE83" s="13"/>
      <c r="QPF83" s="13"/>
      <c r="QPG83" s="13"/>
      <c r="QPH83" s="13"/>
      <c r="QPI83" s="13"/>
      <c r="QPJ83" s="13"/>
      <c r="QPK83" s="13"/>
      <c r="QPL83" s="13"/>
      <c r="QPM83" s="13"/>
      <c r="QPN83" s="13"/>
      <c r="QPO83" s="13"/>
      <c r="QPP83" s="13"/>
      <c r="QPQ83" s="13"/>
      <c r="QPR83" s="13"/>
      <c r="QPS83" s="13"/>
      <c r="QPT83" s="13"/>
      <c r="QPU83" s="13"/>
      <c r="QPV83" s="13"/>
      <c r="QPW83" s="13"/>
      <c r="QPX83" s="13"/>
      <c r="QPY83" s="13"/>
      <c r="QPZ83" s="13"/>
      <c r="QQA83" s="13"/>
      <c r="QQB83" s="13"/>
      <c r="QQC83" s="13"/>
      <c r="QQD83" s="13"/>
      <c r="QQE83" s="13"/>
      <c r="QQF83" s="13"/>
      <c r="QQG83" s="13"/>
      <c r="QQH83" s="13"/>
      <c r="QQI83" s="13"/>
      <c r="QQJ83" s="13"/>
      <c r="QQK83" s="13"/>
      <c r="QQL83" s="13"/>
      <c r="QQM83" s="13"/>
      <c r="QQN83" s="13"/>
      <c r="QQO83" s="13"/>
      <c r="QQP83" s="13"/>
      <c r="QQQ83" s="13"/>
      <c r="QQR83" s="13"/>
      <c r="QQS83" s="13"/>
      <c r="QQT83" s="13"/>
      <c r="QQU83" s="13"/>
      <c r="QQV83" s="13"/>
      <c r="QQW83" s="13"/>
      <c r="QQX83" s="13"/>
      <c r="QQY83" s="13"/>
      <c r="QQZ83" s="13"/>
      <c r="QRA83" s="13"/>
      <c r="QRB83" s="13"/>
      <c r="QRC83" s="13"/>
      <c r="QRD83" s="13"/>
      <c r="QRE83" s="13"/>
      <c r="QRF83" s="13"/>
      <c r="QRG83" s="13"/>
      <c r="QRH83" s="13"/>
      <c r="QRI83" s="13"/>
      <c r="QRJ83" s="13"/>
      <c r="QRK83" s="13"/>
      <c r="QRL83" s="13"/>
      <c r="QRM83" s="13"/>
      <c r="QRN83" s="13"/>
      <c r="QRO83" s="13"/>
      <c r="QRP83" s="13"/>
      <c r="QRQ83" s="13"/>
      <c r="QRR83" s="13"/>
      <c r="QRS83" s="13"/>
      <c r="QRT83" s="13"/>
      <c r="QRU83" s="13"/>
      <c r="QRV83" s="13"/>
      <c r="QRW83" s="13"/>
      <c r="QRX83" s="13"/>
      <c r="QRY83" s="13"/>
      <c r="QRZ83" s="13"/>
      <c r="QSA83" s="13"/>
      <c r="QSB83" s="13"/>
      <c r="QSC83" s="13"/>
      <c r="QSD83" s="13"/>
      <c r="QSE83" s="13"/>
      <c r="QSF83" s="13"/>
      <c r="QSG83" s="13"/>
      <c r="QSH83" s="13"/>
      <c r="QSI83" s="13"/>
      <c r="QSJ83" s="13"/>
      <c r="QSK83" s="13"/>
      <c r="QSL83" s="13"/>
      <c r="QSM83" s="13"/>
      <c r="QSN83" s="13"/>
      <c r="QSO83" s="13"/>
      <c r="QSP83" s="13"/>
      <c r="QSQ83" s="13"/>
      <c r="QSR83" s="13"/>
      <c r="QSS83" s="13"/>
      <c r="QST83" s="13"/>
      <c r="QSU83" s="13"/>
      <c r="QSV83" s="13"/>
      <c r="QSW83" s="13"/>
      <c r="QSX83" s="13"/>
      <c r="QSY83" s="13"/>
      <c r="QSZ83" s="13"/>
      <c r="QTA83" s="13"/>
      <c r="QTB83" s="13"/>
      <c r="QTC83" s="13"/>
      <c r="QTD83" s="13"/>
      <c r="QTE83" s="13"/>
      <c r="QTF83" s="13"/>
      <c r="QTG83" s="13"/>
      <c r="QTH83" s="13"/>
      <c r="QTI83" s="13"/>
      <c r="QTJ83" s="13"/>
      <c r="QTK83" s="13"/>
      <c r="QTL83" s="13"/>
      <c r="QTM83" s="13"/>
      <c r="QTN83" s="13"/>
      <c r="QTO83" s="13"/>
      <c r="QTP83" s="13"/>
      <c r="QTQ83" s="13"/>
      <c r="QTR83" s="13"/>
      <c r="QTS83" s="13"/>
      <c r="QTT83" s="13"/>
      <c r="QTU83" s="13"/>
      <c r="QTV83" s="13"/>
      <c r="QTW83" s="13"/>
      <c r="QTX83" s="13"/>
      <c r="QTY83" s="13"/>
      <c r="QTZ83" s="13"/>
      <c r="QUA83" s="13"/>
      <c r="QUB83" s="13"/>
      <c r="QUC83" s="13"/>
      <c r="QUD83" s="13"/>
      <c r="QUE83" s="13"/>
      <c r="QUF83" s="13"/>
      <c r="QUG83" s="13"/>
      <c r="QUH83" s="13"/>
      <c r="QUI83" s="13"/>
      <c r="QUJ83" s="13"/>
      <c r="QUK83" s="13"/>
      <c r="QUL83" s="13"/>
      <c r="QUM83" s="13"/>
      <c r="QUN83" s="13"/>
      <c r="QUO83" s="13"/>
      <c r="QUP83" s="13"/>
      <c r="QUQ83" s="13"/>
      <c r="QUR83" s="13"/>
      <c r="QUS83" s="13"/>
      <c r="QUT83" s="13"/>
      <c r="QUU83" s="13"/>
      <c r="QUV83" s="13"/>
      <c r="QUW83" s="13"/>
      <c r="QUX83" s="13"/>
      <c r="QUY83" s="13"/>
      <c r="QUZ83" s="13"/>
      <c r="QVA83" s="13"/>
      <c r="QVB83" s="13"/>
      <c r="QVC83" s="13"/>
      <c r="QVD83" s="13"/>
      <c r="QVE83" s="13"/>
      <c r="QVF83" s="13"/>
      <c r="QVG83" s="13"/>
      <c r="QVH83" s="13"/>
      <c r="QVI83" s="13"/>
      <c r="QVJ83" s="13"/>
      <c r="QVK83" s="13"/>
      <c r="QVL83" s="13"/>
      <c r="QVM83" s="13"/>
      <c r="QVN83" s="13"/>
      <c r="QVO83" s="13"/>
      <c r="QVP83" s="13"/>
      <c r="QVQ83" s="13"/>
      <c r="QVR83" s="13"/>
      <c r="QVS83" s="13"/>
      <c r="QVT83" s="13"/>
      <c r="QVU83" s="13"/>
      <c r="QVV83" s="13"/>
      <c r="QVW83" s="13"/>
      <c r="QVX83" s="13"/>
      <c r="QVY83" s="13"/>
      <c r="QVZ83" s="13"/>
      <c r="QWA83" s="13"/>
      <c r="QWB83" s="13"/>
      <c r="QWC83" s="13"/>
      <c r="QWD83" s="13"/>
      <c r="QWE83" s="13"/>
      <c r="QWF83" s="13"/>
      <c r="QWG83" s="13"/>
      <c r="QWH83" s="13"/>
      <c r="QWI83" s="13"/>
      <c r="QWJ83" s="13"/>
      <c r="QWK83" s="13"/>
      <c r="QWL83" s="13"/>
      <c r="QWM83" s="13"/>
      <c r="QWN83" s="13"/>
      <c r="QWO83" s="13"/>
      <c r="QWP83" s="13"/>
      <c r="QWQ83" s="13"/>
      <c r="QWR83" s="13"/>
      <c r="QWS83" s="13"/>
      <c r="QWT83" s="13"/>
      <c r="QWU83" s="13"/>
      <c r="QWV83" s="13"/>
      <c r="QWW83" s="13"/>
      <c r="QWX83" s="13"/>
      <c r="QWY83" s="13"/>
      <c r="QWZ83" s="13"/>
      <c r="QXA83" s="13"/>
      <c r="QXB83" s="13"/>
      <c r="QXC83" s="13"/>
      <c r="QXD83" s="13"/>
      <c r="QXE83" s="13"/>
      <c r="QXF83" s="13"/>
      <c r="QXG83" s="13"/>
      <c r="QXH83" s="13"/>
      <c r="QXI83" s="13"/>
      <c r="QXJ83" s="13"/>
      <c r="QXK83" s="13"/>
      <c r="QXL83" s="13"/>
      <c r="QXM83" s="13"/>
      <c r="QXN83" s="13"/>
      <c r="QXO83" s="13"/>
      <c r="QXP83" s="13"/>
      <c r="QXQ83" s="13"/>
      <c r="QXR83" s="13"/>
      <c r="QXS83" s="13"/>
      <c r="QXT83" s="13"/>
      <c r="QXU83" s="13"/>
      <c r="QXV83" s="13"/>
      <c r="QXW83" s="13"/>
      <c r="QXX83" s="13"/>
      <c r="QXY83" s="13"/>
      <c r="QXZ83" s="13"/>
      <c r="QYA83" s="13"/>
      <c r="QYB83" s="13"/>
      <c r="QYC83" s="13"/>
      <c r="QYD83" s="13"/>
      <c r="QYE83" s="13"/>
      <c r="QYF83" s="13"/>
      <c r="QYG83" s="13"/>
      <c r="QYH83" s="13"/>
      <c r="QYI83" s="13"/>
      <c r="QYJ83" s="13"/>
      <c r="QYK83" s="13"/>
      <c r="QYL83" s="13"/>
      <c r="QYM83" s="13"/>
      <c r="QYN83" s="13"/>
      <c r="QYO83" s="13"/>
      <c r="QYP83" s="13"/>
      <c r="QYQ83" s="13"/>
      <c r="QYR83" s="13"/>
      <c r="QYS83" s="13"/>
      <c r="QYT83" s="13"/>
      <c r="QYU83" s="13"/>
      <c r="QYV83" s="13"/>
      <c r="QYW83" s="13"/>
      <c r="QYX83" s="13"/>
      <c r="QYY83" s="13"/>
      <c r="QYZ83" s="13"/>
      <c r="QZA83" s="13"/>
      <c r="QZB83" s="13"/>
      <c r="QZC83" s="13"/>
      <c r="QZD83" s="13"/>
      <c r="QZE83" s="13"/>
      <c r="QZF83" s="13"/>
      <c r="QZG83" s="13"/>
      <c r="QZH83" s="13"/>
      <c r="QZI83" s="13"/>
      <c r="QZJ83" s="13"/>
      <c r="QZK83" s="13"/>
      <c r="QZL83" s="13"/>
      <c r="QZM83" s="13"/>
      <c r="QZN83" s="13"/>
      <c r="QZO83" s="13"/>
      <c r="QZP83" s="13"/>
      <c r="QZQ83" s="13"/>
      <c r="QZR83" s="13"/>
      <c r="QZS83" s="13"/>
      <c r="QZT83" s="13"/>
      <c r="QZU83" s="13"/>
      <c r="QZV83" s="13"/>
      <c r="QZW83" s="13"/>
      <c r="QZX83" s="13"/>
      <c r="QZY83" s="13"/>
      <c r="QZZ83" s="13"/>
      <c r="RAA83" s="13"/>
      <c r="RAB83" s="13"/>
      <c r="RAC83" s="13"/>
      <c r="RAD83" s="13"/>
      <c r="RAE83" s="13"/>
      <c r="RAF83" s="13"/>
      <c r="RAG83" s="13"/>
      <c r="RAH83" s="13"/>
      <c r="RAI83" s="13"/>
      <c r="RAJ83" s="13"/>
      <c r="RAK83" s="13"/>
      <c r="RAL83" s="13"/>
      <c r="RAM83" s="13"/>
      <c r="RAN83" s="13"/>
      <c r="RAO83" s="13"/>
      <c r="RAP83" s="13"/>
      <c r="RAQ83" s="13"/>
      <c r="RAR83" s="13"/>
      <c r="RAS83" s="13"/>
      <c r="RAT83" s="13"/>
      <c r="RAU83" s="13"/>
      <c r="RAV83" s="13"/>
      <c r="RAW83" s="13"/>
      <c r="RAX83" s="13"/>
      <c r="RAY83" s="13"/>
      <c r="RAZ83" s="13"/>
      <c r="RBA83" s="13"/>
      <c r="RBB83" s="13"/>
      <c r="RBC83" s="13"/>
      <c r="RBD83" s="13"/>
      <c r="RBE83" s="13"/>
      <c r="RBF83" s="13"/>
      <c r="RBG83" s="13"/>
      <c r="RBH83" s="13"/>
      <c r="RBI83" s="13"/>
      <c r="RBJ83" s="13"/>
      <c r="RBK83" s="13"/>
      <c r="RBL83" s="13"/>
      <c r="RBM83" s="13"/>
      <c r="RBN83" s="13"/>
      <c r="RBO83" s="13"/>
      <c r="RBP83" s="13"/>
      <c r="RBQ83" s="13"/>
      <c r="RBR83" s="13"/>
      <c r="RBS83" s="13"/>
      <c r="RBT83" s="13"/>
      <c r="RBU83" s="13"/>
      <c r="RBV83" s="13"/>
      <c r="RBW83" s="13"/>
      <c r="RBX83" s="13"/>
      <c r="RBY83" s="13"/>
      <c r="RBZ83" s="13"/>
      <c r="RCA83" s="13"/>
      <c r="RCB83" s="13"/>
      <c r="RCC83" s="13"/>
      <c r="RCD83" s="13"/>
      <c r="RCE83" s="13"/>
      <c r="RCF83" s="13"/>
      <c r="RCG83" s="13"/>
      <c r="RCH83" s="13"/>
      <c r="RCI83" s="13"/>
      <c r="RCJ83" s="13"/>
      <c r="RCK83" s="13"/>
      <c r="RCL83" s="13"/>
      <c r="RCM83" s="13"/>
      <c r="RCN83" s="13"/>
      <c r="RCO83" s="13"/>
      <c r="RCP83" s="13"/>
      <c r="RCQ83" s="13"/>
      <c r="RCR83" s="13"/>
      <c r="RCS83" s="13"/>
      <c r="RCT83" s="13"/>
      <c r="RCU83" s="13"/>
      <c r="RCV83" s="13"/>
      <c r="RCW83" s="13"/>
      <c r="RCX83" s="13"/>
      <c r="RCY83" s="13"/>
      <c r="RCZ83" s="13"/>
      <c r="RDA83" s="13"/>
      <c r="RDB83" s="13"/>
      <c r="RDC83" s="13"/>
      <c r="RDD83" s="13"/>
      <c r="RDE83" s="13"/>
      <c r="RDF83" s="13"/>
      <c r="RDG83" s="13"/>
      <c r="RDH83" s="13"/>
      <c r="RDI83" s="13"/>
      <c r="RDJ83" s="13"/>
      <c r="RDK83" s="13"/>
      <c r="RDL83" s="13"/>
      <c r="RDM83" s="13"/>
      <c r="RDN83" s="13"/>
      <c r="RDO83" s="13"/>
      <c r="RDP83" s="13"/>
      <c r="RDQ83" s="13"/>
      <c r="RDR83" s="13"/>
      <c r="RDS83" s="13"/>
      <c r="RDT83" s="13"/>
      <c r="RDU83" s="13"/>
      <c r="RDV83" s="13"/>
      <c r="RDW83" s="13"/>
      <c r="RDX83" s="13"/>
      <c r="RDY83" s="13"/>
      <c r="RDZ83" s="13"/>
      <c r="REA83" s="13"/>
      <c r="REB83" s="13"/>
      <c r="REC83" s="13"/>
      <c r="RED83" s="13"/>
      <c r="REE83" s="13"/>
      <c r="REF83" s="13"/>
      <c r="REG83" s="13"/>
      <c r="REH83" s="13"/>
      <c r="REI83" s="13"/>
      <c r="REJ83" s="13"/>
      <c r="REK83" s="13"/>
      <c r="REL83" s="13"/>
      <c r="REM83" s="13"/>
      <c r="REN83" s="13"/>
      <c r="REO83" s="13"/>
      <c r="REP83" s="13"/>
      <c r="REQ83" s="13"/>
      <c r="RER83" s="13"/>
      <c r="RES83" s="13"/>
      <c r="RET83" s="13"/>
      <c r="REU83" s="13"/>
      <c r="REV83" s="13"/>
      <c r="REW83" s="13"/>
      <c r="REX83" s="13"/>
      <c r="REY83" s="13"/>
      <c r="REZ83" s="13"/>
      <c r="RFA83" s="13"/>
      <c r="RFB83" s="13"/>
      <c r="RFC83" s="13"/>
      <c r="RFD83" s="13"/>
      <c r="RFE83" s="13"/>
      <c r="RFF83" s="13"/>
      <c r="RFG83" s="13"/>
      <c r="RFH83" s="13"/>
      <c r="RFI83" s="13"/>
      <c r="RFJ83" s="13"/>
      <c r="RFK83" s="13"/>
      <c r="RFL83" s="13"/>
      <c r="RFM83" s="13"/>
      <c r="RFN83" s="13"/>
      <c r="RFO83" s="13"/>
      <c r="RFP83" s="13"/>
      <c r="RFQ83" s="13"/>
      <c r="RFR83" s="13"/>
      <c r="RFS83" s="13"/>
      <c r="RFT83" s="13"/>
      <c r="RFU83" s="13"/>
      <c r="RFV83" s="13"/>
      <c r="RFW83" s="13"/>
      <c r="RFX83" s="13"/>
      <c r="RFY83" s="13"/>
      <c r="RFZ83" s="13"/>
      <c r="RGA83" s="13"/>
      <c r="RGB83" s="13"/>
      <c r="RGC83" s="13"/>
      <c r="RGD83" s="13"/>
      <c r="RGE83" s="13"/>
      <c r="RGF83" s="13"/>
      <c r="RGG83" s="13"/>
      <c r="RGH83" s="13"/>
      <c r="RGI83" s="13"/>
      <c r="RGJ83" s="13"/>
      <c r="RGK83" s="13"/>
      <c r="RGL83" s="13"/>
      <c r="RGM83" s="13"/>
      <c r="RGN83" s="13"/>
      <c r="RGO83" s="13"/>
      <c r="RGP83" s="13"/>
      <c r="RGQ83" s="13"/>
      <c r="RGR83" s="13"/>
      <c r="RGS83" s="13"/>
      <c r="RGT83" s="13"/>
      <c r="RGU83" s="13"/>
      <c r="RGV83" s="13"/>
      <c r="RGW83" s="13"/>
      <c r="RGX83" s="13"/>
      <c r="RGY83" s="13"/>
      <c r="RGZ83" s="13"/>
      <c r="RHA83" s="13"/>
      <c r="RHB83" s="13"/>
      <c r="RHC83" s="13"/>
      <c r="RHD83" s="13"/>
      <c r="RHE83" s="13"/>
      <c r="RHF83" s="13"/>
      <c r="RHG83" s="13"/>
      <c r="RHH83" s="13"/>
      <c r="RHI83" s="13"/>
      <c r="RHJ83" s="13"/>
      <c r="RHK83" s="13"/>
      <c r="RHL83" s="13"/>
      <c r="RHM83" s="13"/>
      <c r="RHN83" s="13"/>
      <c r="RHO83" s="13"/>
      <c r="RHP83" s="13"/>
      <c r="RHQ83" s="13"/>
      <c r="RHR83" s="13"/>
      <c r="RHS83" s="13"/>
      <c r="RHT83" s="13"/>
      <c r="RHU83" s="13"/>
      <c r="RHV83" s="13"/>
      <c r="RHW83" s="13"/>
      <c r="RHX83" s="13"/>
      <c r="RHY83" s="13"/>
      <c r="RHZ83" s="13"/>
      <c r="RIA83" s="13"/>
      <c r="RIB83" s="13"/>
      <c r="RIC83" s="13"/>
      <c r="RID83" s="13"/>
      <c r="RIE83" s="13"/>
      <c r="RIF83" s="13"/>
      <c r="RIG83" s="13"/>
      <c r="RIH83" s="13"/>
      <c r="RII83" s="13"/>
      <c r="RIJ83" s="13"/>
      <c r="RIK83" s="13"/>
      <c r="RIL83" s="13"/>
      <c r="RIM83" s="13"/>
      <c r="RIN83" s="13"/>
      <c r="RIO83" s="13"/>
      <c r="RIP83" s="13"/>
      <c r="RIQ83" s="13"/>
      <c r="RIR83" s="13"/>
      <c r="RIS83" s="13"/>
      <c r="RIT83" s="13"/>
      <c r="RIU83" s="13"/>
      <c r="RIV83" s="13"/>
      <c r="RIW83" s="13"/>
      <c r="RIX83" s="13"/>
      <c r="RIY83" s="13"/>
      <c r="RIZ83" s="13"/>
      <c r="RJA83" s="13"/>
      <c r="RJB83" s="13"/>
      <c r="RJC83" s="13"/>
      <c r="RJD83" s="13"/>
      <c r="RJE83" s="13"/>
      <c r="RJF83" s="13"/>
      <c r="RJG83" s="13"/>
      <c r="RJH83" s="13"/>
      <c r="RJI83" s="13"/>
      <c r="RJJ83" s="13"/>
      <c r="RJK83" s="13"/>
      <c r="RJL83" s="13"/>
      <c r="RJM83" s="13"/>
      <c r="RJN83" s="13"/>
      <c r="RJO83" s="13"/>
      <c r="RJP83" s="13"/>
      <c r="RJQ83" s="13"/>
      <c r="RJR83" s="13"/>
      <c r="RJS83" s="13"/>
      <c r="RJT83" s="13"/>
      <c r="RJU83" s="13"/>
      <c r="RJV83" s="13"/>
      <c r="RJW83" s="13"/>
      <c r="RJX83" s="13"/>
      <c r="RJY83" s="13"/>
      <c r="RJZ83" s="13"/>
      <c r="RKA83" s="13"/>
      <c r="RKB83" s="13"/>
      <c r="RKC83" s="13"/>
      <c r="RKD83" s="13"/>
      <c r="RKE83" s="13"/>
      <c r="RKF83" s="13"/>
      <c r="RKG83" s="13"/>
      <c r="RKH83" s="13"/>
      <c r="RKI83" s="13"/>
      <c r="RKJ83" s="13"/>
      <c r="RKK83" s="13"/>
      <c r="RKL83" s="13"/>
      <c r="RKM83" s="13"/>
      <c r="RKN83" s="13"/>
      <c r="RKO83" s="13"/>
      <c r="RKP83" s="13"/>
      <c r="RKQ83" s="13"/>
      <c r="RKR83" s="13"/>
      <c r="RKS83" s="13"/>
      <c r="RKT83" s="13"/>
      <c r="RKU83" s="13"/>
      <c r="RKV83" s="13"/>
      <c r="RKW83" s="13"/>
      <c r="RKX83" s="13"/>
      <c r="RKY83" s="13"/>
      <c r="RKZ83" s="13"/>
      <c r="RLA83" s="13"/>
      <c r="RLB83" s="13"/>
      <c r="RLC83" s="13"/>
      <c r="RLD83" s="13"/>
      <c r="RLE83" s="13"/>
      <c r="RLF83" s="13"/>
      <c r="RLG83" s="13"/>
      <c r="RLH83" s="13"/>
      <c r="RLI83" s="13"/>
      <c r="RLJ83" s="13"/>
      <c r="RLK83" s="13"/>
      <c r="RLL83" s="13"/>
      <c r="RLM83" s="13"/>
      <c r="RLN83" s="13"/>
      <c r="RLO83" s="13"/>
      <c r="RLP83" s="13"/>
      <c r="RLQ83" s="13"/>
      <c r="RLR83" s="13"/>
      <c r="RLS83" s="13"/>
      <c r="RLT83" s="13"/>
      <c r="RLU83" s="13"/>
      <c r="RLV83" s="13"/>
      <c r="RLW83" s="13"/>
      <c r="RLX83" s="13"/>
      <c r="RLY83" s="13"/>
      <c r="RLZ83" s="13"/>
      <c r="RMA83" s="13"/>
      <c r="RMB83" s="13"/>
      <c r="RMC83" s="13"/>
      <c r="RMD83" s="13"/>
      <c r="RME83" s="13"/>
      <c r="RMF83" s="13"/>
      <c r="RMG83" s="13"/>
      <c r="RMH83" s="13"/>
      <c r="RMI83" s="13"/>
      <c r="RMJ83" s="13"/>
      <c r="RMK83" s="13"/>
      <c r="RML83" s="13"/>
      <c r="RMM83" s="13"/>
      <c r="RMN83" s="13"/>
      <c r="RMO83" s="13"/>
      <c r="RMP83" s="13"/>
      <c r="RMQ83" s="13"/>
      <c r="RMR83" s="13"/>
      <c r="RMS83" s="13"/>
      <c r="RMT83" s="13"/>
      <c r="RMU83" s="13"/>
      <c r="RMV83" s="13"/>
      <c r="RMW83" s="13"/>
      <c r="RMX83" s="13"/>
      <c r="RMY83" s="13"/>
      <c r="RMZ83" s="13"/>
      <c r="RNA83" s="13"/>
      <c r="RNB83" s="13"/>
      <c r="RNC83" s="13"/>
      <c r="RND83" s="13"/>
      <c r="RNE83" s="13"/>
      <c r="RNF83" s="13"/>
      <c r="RNG83" s="13"/>
      <c r="RNH83" s="13"/>
      <c r="RNI83" s="13"/>
      <c r="RNJ83" s="13"/>
      <c r="RNK83" s="13"/>
      <c r="RNL83" s="13"/>
      <c r="RNM83" s="13"/>
      <c r="RNN83" s="13"/>
      <c r="RNO83" s="13"/>
      <c r="RNP83" s="13"/>
      <c r="RNQ83" s="13"/>
      <c r="RNR83" s="13"/>
      <c r="RNS83" s="13"/>
      <c r="RNT83" s="13"/>
      <c r="RNU83" s="13"/>
      <c r="RNV83" s="13"/>
      <c r="RNW83" s="13"/>
      <c r="RNX83" s="13"/>
      <c r="RNY83" s="13"/>
      <c r="RNZ83" s="13"/>
      <c r="ROA83" s="13"/>
      <c r="ROB83" s="13"/>
      <c r="ROC83" s="13"/>
      <c r="ROD83" s="13"/>
      <c r="ROE83" s="13"/>
      <c r="ROF83" s="13"/>
      <c r="ROG83" s="13"/>
      <c r="ROH83" s="13"/>
      <c r="ROI83" s="13"/>
      <c r="ROJ83" s="13"/>
      <c r="ROK83" s="13"/>
      <c r="ROL83" s="13"/>
      <c r="ROM83" s="13"/>
      <c r="RON83" s="13"/>
      <c r="ROO83" s="13"/>
      <c r="ROP83" s="13"/>
      <c r="ROQ83" s="13"/>
      <c r="ROR83" s="13"/>
      <c r="ROS83" s="13"/>
      <c r="ROT83" s="13"/>
      <c r="ROU83" s="13"/>
      <c r="ROV83" s="13"/>
      <c r="ROW83" s="13"/>
      <c r="ROX83" s="13"/>
      <c r="ROY83" s="13"/>
      <c r="ROZ83" s="13"/>
      <c r="RPA83" s="13"/>
      <c r="RPB83" s="13"/>
      <c r="RPC83" s="13"/>
      <c r="RPD83" s="13"/>
      <c r="RPE83" s="13"/>
      <c r="RPF83" s="13"/>
      <c r="RPG83" s="13"/>
      <c r="RPH83" s="13"/>
      <c r="RPI83" s="13"/>
      <c r="RPJ83" s="13"/>
      <c r="RPK83" s="13"/>
      <c r="RPL83" s="13"/>
      <c r="RPM83" s="13"/>
      <c r="RPN83" s="13"/>
      <c r="RPO83" s="13"/>
      <c r="RPP83" s="13"/>
      <c r="RPQ83" s="13"/>
      <c r="RPR83" s="13"/>
      <c r="RPS83" s="13"/>
      <c r="RPT83" s="13"/>
      <c r="RPU83" s="13"/>
      <c r="RPV83" s="13"/>
      <c r="RPW83" s="13"/>
      <c r="RPX83" s="13"/>
      <c r="RPY83" s="13"/>
      <c r="RPZ83" s="13"/>
      <c r="RQA83" s="13"/>
      <c r="RQB83" s="13"/>
      <c r="RQC83" s="13"/>
      <c r="RQD83" s="13"/>
      <c r="RQE83" s="13"/>
      <c r="RQF83" s="13"/>
      <c r="RQG83" s="13"/>
      <c r="RQH83" s="13"/>
      <c r="RQI83" s="13"/>
      <c r="RQJ83" s="13"/>
      <c r="RQK83" s="13"/>
      <c r="RQL83" s="13"/>
      <c r="RQM83" s="13"/>
      <c r="RQN83" s="13"/>
      <c r="RQO83" s="13"/>
      <c r="RQP83" s="13"/>
      <c r="RQQ83" s="13"/>
      <c r="RQR83" s="13"/>
      <c r="RQS83" s="13"/>
      <c r="RQT83" s="13"/>
      <c r="RQU83" s="13"/>
      <c r="RQV83" s="13"/>
      <c r="RQW83" s="13"/>
      <c r="RQX83" s="13"/>
      <c r="RQY83" s="13"/>
      <c r="RQZ83" s="13"/>
      <c r="RRA83" s="13"/>
      <c r="RRB83" s="13"/>
      <c r="RRC83" s="13"/>
      <c r="RRD83" s="13"/>
      <c r="RRE83" s="13"/>
      <c r="RRF83" s="13"/>
      <c r="RRG83" s="13"/>
      <c r="RRH83" s="13"/>
      <c r="RRI83" s="13"/>
      <c r="RRJ83" s="13"/>
      <c r="RRK83" s="13"/>
      <c r="RRL83" s="13"/>
      <c r="RRM83" s="13"/>
      <c r="RRN83" s="13"/>
      <c r="RRO83" s="13"/>
      <c r="RRP83" s="13"/>
      <c r="RRQ83" s="13"/>
      <c r="RRR83" s="13"/>
      <c r="RRS83" s="13"/>
      <c r="RRT83" s="13"/>
      <c r="RRU83" s="13"/>
      <c r="RRV83" s="13"/>
      <c r="RRW83" s="13"/>
      <c r="RRX83" s="13"/>
      <c r="RRY83" s="13"/>
      <c r="RRZ83" s="13"/>
      <c r="RSA83" s="13"/>
      <c r="RSB83" s="13"/>
      <c r="RSC83" s="13"/>
      <c r="RSD83" s="13"/>
      <c r="RSE83" s="13"/>
      <c r="RSF83" s="13"/>
      <c r="RSG83" s="13"/>
      <c r="RSH83" s="13"/>
      <c r="RSI83" s="13"/>
      <c r="RSJ83" s="13"/>
      <c r="RSK83" s="13"/>
      <c r="RSL83" s="13"/>
      <c r="RSM83" s="13"/>
      <c r="RSN83" s="13"/>
      <c r="RSO83" s="13"/>
      <c r="RSP83" s="13"/>
      <c r="RSQ83" s="13"/>
      <c r="RSR83" s="13"/>
      <c r="RSS83" s="13"/>
      <c r="RST83" s="13"/>
      <c r="RSU83" s="13"/>
      <c r="RSV83" s="13"/>
      <c r="RSW83" s="13"/>
      <c r="RSX83" s="13"/>
      <c r="RSY83" s="13"/>
      <c r="RSZ83" s="13"/>
      <c r="RTA83" s="13"/>
      <c r="RTB83" s="13"/>
      <c r="RTC83" s="13"/>
      <c r="RTD83" s="13"/>
      <c r="RTE83" s="13"/>
      <c r="RTF83" s="13"/>
      <c r="RTG83" s="13"/>
      <c r="RTH83" s="13"/>
      <c r="RTI83" s="13"/>
      <c r="RTJ83" s="13"/>
      <c r="RTK83" s="13"/>
      <c r="RTL83" s="13"/>
      <c r="RTM83" s="13"/>
      <c r="RTN83" s="13"/>
      <c r="RTO83" s="13"/>
      <c r="RTP83" s="13"/>
      <c r="RTQ83" s="13"/>
      <c r="RTR83" s="13"/>
      <c r="RTS83" s="13"/>
      <c r="RTT83" s="13"/>
      <c r="RTU83" s="13"/>
      <c r="RTV83" s="13"/>
      <c r="RTW83" s="13"/>
      <c r="RTX83" s="13"/>
      <c r="RTY83" s="13"/>
      <c r="RTZ83" s="13"/>
      <c r="RUA83" s="13"/>
      <c r="RUB83" s="13"/>
      <c r="RUC83" s="13"/>
      <c r="RUD83" s="13"/>
      <c r="RUE83" s="13"/>
      <c r="RUF83" s="13"/>
      <c r="RUG83" s="13"/>
      <c r="RUH83" s="13"/>
      <c r="RUI83" s="13"/>
      <c r="RUJ83" s="13"/>
      <c r="RUK83" s="13"/>
      <c r="RUL83" s="13"/>
      <c r="RUM83" s="13"/>
      <c r="RUN83" s="13"/>
      <c r="RUO83" s="13"/>
      <c r="RUP83" s="13"/>
      <c r="RUQ83" s="13"/>
      <c r="RUR83" s="13"/>
      <c r="RUS83" s="13"/>
      <c r="RUT83" s="13"/>
      <c r="RUU83" s="13"/>
      <c r="RUV83" s="13"/>
      <c r="RUW83" s="13"/>
      <c r="RUX83" s="13"/>
      <c r="RUY83" s="13"/>
      <c r="RUZ83" s="13"/>
      <c r="RVA83" s="13"/>
      <c r="RVB83" s="13"/>
      <c r="RVC83" s="13"/>
      <c r="RVD83" s="13"/>
      <c r="RVE83" s="13"/>
      <c r="RVF83" s="13"/>
      <c r="RVG83" s="13"/>
      <c r="RVH83" s="13"/>
      <c r="RVI83" s="13"/>
      <c r="RVJ83" s="13"/>
      <c r="RVK83" s="13"/>
      <c r="RVL83" s="13"/>
      <c r="RVM83" s="13"/>
      <c r="RVN83" s="13"/>
      <c r="RVO83" s="13"/>
      <c r="RVP83" s="13"/>
      <c r="RVQ83" s="13"/>
      <c r="RVR83" s="13"/>
      <c r="RVS83" s="13"/>
      <c r="RVT83" s="13"/>
      <c r="RVU83" s="13"/>
      <c r="RVV83" s="13"/>
      <c r="RVW83" s="13"/>
      <c r="RVX83" s="13"/>
      <c r="RVY83" s="13"/>
      <c r="RVZ83" s="13"/>
      <c r="RWA83" s="13"/>
      <c r="RWB83" s="13"/>
      <c r="RWC83" s="13"/>
      <c r="RWD83" s="13"/>
      <c r="RWE83" s="13"/>
      <c r="RWF83" s="13"/>
      <c r="RWG83" s="13"/>
      <c r="RWH83" s="13"/>
      <c r="RWI83" s="13"/>
      <c r="RWJ83" s="13"/>
      <c r="RWK83" s="13"/>
      <c r="RWL83" s="13"/>
      <c r="RWM83" s="13"/>
      <c r="RWN83" s="13"/>
      <c r="RWO83" s="13"/>
      <c r="RWP83" s="13"/>
      <c r="RWQ83" s="13"/>
      <c r="RWR83" s="13"/>
      <c r="RWS83" s="13"/>
      <c r="RWT83" s="13"/>
      <c r="RWU83" s="13"/>
      <c r="RWV83" s="13"/>
      <c r="RWW83" s="13"/>
      <c r="RWX83" s="13"/>
      <c r="RWY83" s="13"/>
      <c r="RWZ83" s="13"/>
      <c r="RXA83" s="13"/>
      <c r="RXB83" s="13"/>
      <c r="RXC83" s="13"/>
      <c r="RXD83" s="13"/>
      <c r="RXE83" s="13"/>
      <c r="RXF83" s="13"/>
      <c r="RXG83" s="13"/>
      <c r="RXH83" s="13"/>
      <c r="RXI83" s="13"/>
      <c r="RXJ83" s="13"/>
      <c r="RXK83" s="13"/>
      <c r="RXL83" s="13"/>
      <c r="RXM83" s="13"/>
      <c r="RXN83" s="13"/>
      <c r="RXO83" s="13"/>
      <c r="RXP83" s="13"/>
      <c r="RXQ83" s="13"/>
      <c r="RXR83" s="13"/>
      <c r="RXS83" s="13"/>
      <c r="RXT83" s="13"/>
      <c r="RXU83" s="13"/>
      <c r="RXV83" s="13"/>
      <c r="RXW83" s="13"/>
      <c r="RXX83" s="13"/>
      <c r="RXY83" s="13"/>
      <c r="RXZ83" s="13"/>
      <c r="RYA83" s="13"/>
      <c r="RYB83" s="13"/>
      <c r="RYC83" s="13"/>
      <c r="RYD83" s="13"/>
      <c r="RYE83" s="13"/>
      <c r="RYF83" s="13"/>
      <c r="RYG83" s="13"/>
      <c r="RYH83" s="13"/>
      <c r="RYI83" s="13"/>
      <c r="RYJ83" s="13"/>
      <c r="RYK83" s="13"/>
      <c r="RYL83" s="13"/>
      <c r="RYM83" s="13"/>
      <c r="RYN83" s="13"/>
      <c r="RYO83" s="13"/>
      <c r="RYP83" s="13"/>
      <c r="RYQ83" s="13"/>
      <c r="RYR83" s="13"/>
      <c r="RYS83" s="13"/>
      <c r="RYT83" s="13"/>
      <c r="RYU83" s="13"/>
      <c r="RYV83" s="13"/>
      <c r="RYW83" s="13"/>
      <c r="RYX83" s="13"/>
      <c r="RYY83" s="13"/>
      <c r="RYZ83" s="13"/>
      <c r="RZA83" s="13"/>
      <c r="RZB83" s="13"/>
      <c r="RZC83" s="13"/>
      <c r="RZD83" s="13"/>
      <c r="RZE83" s="13"/>
      <c r="RZF83" s="13"/>
      <c r="RZG83" s="13"/>
      <c r="RZH83" s="13"/>
      <c r="RZI83" s="13"/>
      <c r="RZJ83" s="13"/>
      <c r="RZK83" s="13"/>
      <c r="RZL83" s="13"/>
      <c r="RZM83" s="13"/>
      <c r="RZN83" s="13"/>
      <c r="RZO83" s="13"/>
      <c r="RZP83" s="13"/>
      <c r="RZQ83" s="13"/>
      <c r="RZR83" s="13"/>
      <c r="RZS83" s="13"/>
      <c r="RZT83" s="13"/>
      <c r="RZU83" s="13"/>
      <c r="RZV83" s="13"/>
      <c r="RZW83" s="13"/>
      <c r="RZX83" s="13"/>
      <c r="RZY83" s="13"/>
      <c r="RZZ83" s="13"/>
      <c r="SAA83" s="13"/>
      <c r="SAB83" s="13"/>
      <c r="SAC83" s="13"/>
      <c r="SAD83" s="13"/>
      <c r="SAE83" s="13"/>
      <c r="SAF83" s="13"/>
      <c r="SAG83" s="13"/>
      <c r="SAH83" s="13"/>
      <c r="SAI83" s="13"/>
      <c r="SAJ83" s="13"/>
      <c r="SAK83" s="13"/>
      <c r="SAL83" s="13"/>
      <c r="SAM83" s="13"/>
      <c r="SAN83" s="13"/>
      <c r="SAO83" s="13"/>
      <c r="SAP83" s="13"/>
      <c r="SAQ83" s="13"/>
      <c r="SAR83" s="13"/>
      <c r="SAS83" s="13"/>
      <c r="SAT83" s="13"/>
      <c r="SAU83" s="13"/>
      <c r="SAV83" s="13"/>
      <c r="SAW83" s="13"/>
      <c r="SAX83" s="13"/>
      <c r="SAY83" s="13"/>
      <c r="SAZ83" s="13"/>
      <c r="SBA83" s="13"/>
      <c r="SBB83" s="13"/>
      <c r="SBC83" s="13"/>
      <c r="SBD83" s="13"/>
      <c r="SBE83" s="13"/>
      <c r="SBF83" s="13"/>
      <c r="SBG83" s="13"/>
      <c r="SBH83" s="13"/>
      <c r="SBI83" s="13"/>
      <c r="SBJ83" s="13"/>
      <c r="SBK83" s="13"/>
      <c r="SBL83" s="13"/>
      <c r="SBM83" s="13"/>
      <c r="SBN83" s="13"/>
      <c r="SBO83" s="13"/>
      <c r="SBP83" s="13"/>
      <c r="SBQ83" s="13"/>
      <c r="SBR83" s="13"/>
      <c r="SBS83" s="13"/>
      <c r="SBT83" s="13"/>
      <c r="SBU83" s="13"/>
      <c r="SBV83" s="13"/>
      <c r="SBW83" s="13"/>
      <c r="SBX83" s="13"/>
      <c r="SBY83" s="13"/>
      <c r="SBZ83" s="13"/>
      <c r="SCA83" s="13"/>
      <c r="SCB83" s="13"/>
      <c r="SCC83" s="13"/>
      <c r="SCD83" s="13"/>
      <c r="SCE83" s="13"/>
      <c r="SCF83" s="13"/>
      <c r="SCG83" s="13"/>
      <c r="SCH83" s="13"/>
      <c r="SCI83" s="13"/>
      <c r="SCJ83" s="13"/>
      <c r="SCK83" s="13"/>
      <c r="SCL83" s="13"/>
      <c r="SCM83" s="13"/>
      <c r="SCN83" s="13"/>
      <c r="SCO83" s="13"/>
      <c r="SCP83" s="13"/>
      <c r="SCQ83" s="13"/>
      <c r="SCR83" s="13"/>
      <c r="SCS83" s="13"/>
      <c r="SCT83" s="13"/>
      <c r="SCU83" s="13"/>
      <c r="SCV83" s="13"/>
      <c r="SCW83" s="13"/>
      <c r="SCX83" s="13"/>
      <c r="SCY83" s="13"/>
      <c r="SCZ83" s="13"/>
      <c r="SDA83" s="13"/>
      <c r="SDB83" s="13"/>
      <c r="SDC83" s="13"/>
      <c r="SDD83" s="13"/>
      <c r="SDE83" s="13"/>
      <c r="SDF83" s="13"/>
      <c r="SDG83" s="13"/>
      <c r="SDH83" s="13"/>
      <c r="SDI83" s="13"/>
      <c r="SDJ83" s="13"/>
      <c r="SDK83" s="13"/>
      <c r="SDL83" s="13"/>
      <c r="SDM83" s="13"/>
      <c r="SDN83" s="13"/>
      <c r="SDO83" s="13"/>
      <c r="SDP83" s="13"/>
      <c r="SDQ83" s="13"/>
      <c r="SDR83" s="13"/>
      <c r="SDS83" s="13"/>
      <c r="SDT83" s="13"/>
      <c r="SDU83" s="13"/>
      <c r="SDV83" s="13"/>
      <c r="SDW83" s="13"/>
      <c r="SDX83" s="13"/>
      <c r="SDY83" s="13"/>
      <c r="SDZ83" s="13"/>
      <c r="SEA83" s="13"/>
      <c r="SEB83" s="13"/>
      <c r="SEC83" s="13"/>
      <c r="SED83" s="13"/>
      <c r="SEE83" s="13"/>
      <c r="SEF83" s="13"/>
      <c r="SEG83" s="13"/>
      <c r="SEH83" s="13"/>
      <c r="SEI83" s="13"/>
      <c r="SEJ83" s="13"/>
      <c r="SEK83" s="13"/>
      <c r="SEL83" s="13"/>
      <c r="SEM83" s="13"/>
      <c r="SEN83" s="13"/>
      <c r="SEO83" s="13"/>
      <c r="SEP83" s="13"/>
      <c r="SEQ83" s="13"/>
      <c r="SER83" s="13"/>
      <c r="SES83" s="13"/>
      <c r="SET83" s="13"/>
      <c r="SEU83" s="13"/>
      <c r="SEV83" s="13"/>
      <c r="SEW83" s="13"/>
      <c r="SEX83" s="13"/>
      <c r="SEY83" s="13"/>
      <c r="SEZ83" s="13"/>
      <c r="SFA83" s="13"/>
      <c r="SFB83" s="13"/>
      <c r="SFC83" s="13"/>
      <c r="SFD83" s="13"/>
      <c r="SFE83" s="13"/>
      <c r="SFF83" s="13"/>
      <c r="SFG83" s="13"/>
      <c r="SFH83" s="13"/>
      <c r="SFI83" s="13"/>
      <c r="SFJ83" s="13"/>
      <c r="SFK83" s="13"/>
      <c r="SFL83" s="13"/>
      <c r="SFM83" s="13"/>
      <c r="SFN83" s="13"/>
      <c r="SFO83" s="13"/>
      <c r="SFP83" s="13"/>
      <c r="SFQ83" s="13"/>
      <c r="SFR83" s="13"/>
      <c r="SFS83" s="13"/>
      <c r="SFT83" s="13"/>
      <c r="SFU83" s="13"/>
      <c r="SFV83" s="13"/>
      <c r="SFW83" s="13"/>
      <c r="SFX83" s="13"/>
      <c r="SFY83" s="13"/>
      <c r="SFZ83" s="13"/>
      <c r="SGA83" s="13"/>
      <c r="SGB83" s="13"/>
      <c r="SGC83" s="13"/>
      <c r="SGD83" s="13"/>
      <c r="SGE83" s="13"/>
      <c r="SGF83" s="13"/>
      <c r="SGG83" s="13"/>
      <c r="SGH83" s="13"/>
      <c r="SGI83" s="13"/>
      <c r="SGJ83" s="13"/>
      <c r="SGK83" s="13"/>
      <c r="SGL83" s="13"/>
      <c r="SGM83" s="13"/>
      <c r="SGN83" s="13"/>
      <c r="SGO83" s="13"/>
      <c r="SGP83" s="13"/>
      <c r="SGQ83" s="13"/>
      <c r="SGR83" s="13"/>
      <c r="SGS83" s="13"/>
      <c r="SGT83" s="13"/>
      <c r="SGU83" s="13"/>
      <c r="SGV83" s="13"/>
      <c r="SGW83" s="13"/>
      <c r="SGX83" s="13"/>
      <c r="SGY83" s="13"/>
      <c r="SGZ83" s="13"/>
      <c r="SHA83" s="13"/>
      <c r="SHB83" s="13"/>
      <c r="SHC83" s="13"/>
      <c r="SHD83" s="13"/>
      <c r="SHE83" s="13"/>
      <c r="SHF83" s="13"/>
      <c r="SHG83" s="13"/>
      <c r="SHH83" s="13"/>
      <c r="SHI83" s="13"/>
      <c r="SHJ83" s="13"/>
      <c r="SHK83" s="13"/>
      <c r="SHL83" s="13"/>
      <c r="SHM83" s="13"/>
      <c r="SHN83" s="13"/>
      <c r="SHO83" s="13"/>
      <c r="SHP83" s="13"/>
      <c r="SHQ83" s="13"/>
      <c r="SHR83" s="13"/>
      <c r="SHS83" s="13"/>
      <c r="SHT83" s="13"/>
      <c r="SHU83" s="13"/>
      <c r="SHV83" s="13"/>
      <c r="SHW83" s="13"/>
      <c r="SHX83" s="13"/>
      <c r="SHY83" s="13"/>
      <c r="SHZ83" s="13"/>
      <c r="SIA83" s="13"/>
      <c r="SIB83" s="13"/>
      <c r="SIC83" s="13"/>
      <c r="SID83" s="13"/>
      <c r="SIE83" s="13"/>
      <c r="SIF83" s="13"/>
      <c r="SIG83" s="13"/>
      <c r="SIH83" s="13"/>
      <c r="SII83" s="13"/>
      <c r="SIJ83" s="13"/>
      <c r="SIK83" s="13"/>
      <c r="SIL83" s="13"/>
      <c r="SIM83" s="13"/>
      <c r="SIN83" s="13"/>
      <c r="SIO83" s="13"/>
      <c r="SIP83" s="13"/>
      <c r="SIQ83" s="13"/>
      <c r="SIR83" s="13"/>
      <c r="SIS83" s="13"/>
      <c r="SIT83" s="13"/>
      <c r="SIU83" s="13"/>
      <c r="SIV83" s="13"/>
      <c r="SIW83" s="13"/>
      <c r="SIX83" s="13"/>
      <c r="SIY83" s="13"/>
      <c r="SIZ83" s="13"/>
      <c r="SJA83" s="13"/>
      <c r="SJB83" s="13"/>
      <c r="SJC83" s="13"/>
      <c r="SJD83" s="13"/>
      <c r="SJE83" s="13"/>
      <c r="SJF83" s="13"/>
      <c r="SJG83" s="13"/>
      <c r="SJH83" s="13"/>
      <c r="SJI83" s="13"/>
      <c r="SJJ83" s="13"/>
      <c r="SJK83" s="13"/>
      <c r="SJL83" s="13"/>
      <c r="SJM83" s="13"/>
      <c r="SJN83" s="13"/>
      <c r="SJO83" s="13"/>
      <c r="SJP83" s="13"/>
      <c r="SJQ83" s="13"/>
      <c r="SJR83" s="13"/>
      <c r="SJS83" s="13"/>
      <c r="SJT83" s="13"/>
      <c r="SJU83" s="13"/>
      <c r="SJV83" s="13"/>
      <c r="SJW83" s="13"/>
      <c r="SJX83" s="13"/>
      <c r="SJY83" s="13"/>
      <c r="SJZ83" s="13"/>
      <c r="SKA83" s="13"/>
      <c r="SKB83" s="13"/>
      <c r="SKC83" s="13"/>
      <c r="SKD83" s="13"/>
      <c r="SKE83" s="13"/>
      <c r="SKF83" s="13"/>
      <c r="SKG83" s="13"/>
      <c r="SKH83" s="13"/>
      <c r="SKI83" s="13"/>
      <c r="SKJ83" s="13"/>
      <c r="SKK83" s="13"/>
      <c r="SKL83" s="13"/>
      <c r="SKM83" s="13"/>
      <c r="SKN83" s="13"/>
      <c r="SKO83" s="13"/>
      <c r="SKP83" s="13"/>
      <c r="SKQ83" s="13"/>
      <c r="SKR83" s="13"/>
      <c r="SKS83" s="13"/>
      <c r="SKT83" s="13"/>
      <c r="SKU83" s="13"/>
      <c r="SKV83" s="13"/>
      <c r="SKW83" s="13"/>
      <c r="SKX83" s="13"/>
      <c r="SKY83" s="13"/>
      <c r="SKZ83" s="13"/>
      <c r="SLA83" s="13"/>
      <c r="SLB83" s="13"/>
      <c r="SLC83" s="13"/>
      <c r="SLD83" s="13"/>
      <c r="SLE83" s="13"/>
      <c r="SLF83" s="13"/>
      <c r="SLG83" s="13"/>
      <c r="SLH83" s="13"/>
      <c r="SLI83" s="13"/>
      <c r="SLJ83" s="13"/>
      <c r="SLK83" s="13"/>
      <c r="SLL83" s="13"/>
      <c r="SLM83" s="13"/>
      <c r="SLN83" s="13"/>
      <c r="SLO83" s="13"/>
      <c r="SLP83" s="13"/>
      <c r="SLQ83" s="13"/>
      <c r="SLR83" s="13"/>
      <c r="SLS83" s="13"/>
      <c r="SLT83" s="13"/>
      <c r="SLU83" s="13"/>
      <c r="SLV83" s="13"/>
      <c r="SLW83" s="13"/>
      <c r="SLX83" s="13"/>
      <c r="SLY83" s="13"/>
      <c r="SLZ83" s="13"/>
      <c r="SMA83" s="13"/>
      <c r="SMB83" s="13"/>
      <c r="SMC83" s="13"/>
      <c r="SMD83" s="13"/>
      <c r="SME83" s="13"/>
      <c r="SMF83" s="13"/>
      <c r="SMG83" s="13"/>
      <c r="SMH83" s="13"/>
      <c r="SMI83" s="13"/>
      <c r="SMJ83" s="13"/>
      <c r="SMK83" s="13"/>
      <c r="SML83" s="13"/>
      <c r="SMM83" s="13"/>
      <c r="SMN83" s="13"/>
      <c r="SMO83" s="13"/>
      <c r="SMP83" s="13"/>
      <c r="SMQ83" s="13"/>
      <c r="SMR83" s="13"/>
      <c r="SMS83" s="13"/>
      <c r="SMT83" s="13"/>
      <c r="SMU83" s="13"/>
      <c r="SMV83" s="13"/>
      <c r="SMW83" s="13"/>
      <c r="SMX83" s="13"/>
      <c r="SMY83" s="13"/>
      <c r="SMZ83" s="13"/>
      <c r="SNA83" s="13"/>
      <c r="SNB83" s="13"/>
      <c r="SNC83" s="13"/>
      <c r="SND83" s="13"/>
      <c r="SNE83" s="13"/>
      <c r="SNF83" s="13"/>
      <c r="SNG83" s="13"/>
      <c r="SNH83" s="13"/>
      <c r="SNI83" s="13"/>
      <c r="SNJ83" s="13"/>
      <c r="SNK83" s="13"/>
      <c r="SNL83" s="13"/>
      <c r="SNM83" s="13"/>
      <c r="SNN83" s="13"/>
      <c r="SNO83" s="13"/>
      <c r="SNP83" s="13"/>
      <c r="SNQ83" s="13"/>
      <c r="SNR83" s="13"/>
      <c r="SNS83" s="13"/>
      <c r="SNT83" s="13"/>
      <c r="SNU83" s="13"/>
      <c r="SNV83" s="13"/>
      <c r="SNW83" s="13"/>
      <c r="SNX83" s="13"/>
      <c r="SNY83" s="13"/>
      <c r="SNZ83" s="13"/>
      <c r="SOA83" s="13"/>
      <c r="SOB83" s="13"/>
      <c r="SOC83" s="13"/>
      <c r="SOD83" s="13"/>
      <c r="SOE83" s="13"/>
      <c r="SOF83" s="13"/>
      <c r="SOG83" s="13"/>
      <c r="SOH83" s="13"/>
      <c r="SOI83" s="13"/>
      <c r="SOJ83" s="13"/>
      <c r="SOK83" s="13"/>
      <c r="SOL83" s="13"/>
      <c r="SOM83" s="13"/>
      <c r="SON83" s="13"/>
      <c r="SOO83" s="13"/>
      <c r="SOP83" s="13"/>
      <c r="SOQ83" s="13"/>
      <c r="SOR83" s="13"/>
      <c r="SOS83" s="13"/>
      <c r="SOT83" s="13"/>
      <c r="SOU83" s="13"/>
      <c r="SOV83" s="13"/>
      <c r="SOW83" s="13"/>
      <c r="SOX83" s="13"/>
      <c r="SOY83" s="13"/>
      <c r="SOZ83" s="13"/>
      <c r="SPA83" s="13"/>
      <c r="SPB83" s="13"/>
      <c r="SPC83" s="13"/>
      <c r="SPD83" s="13"/>
      <c r="SPE83" s="13"/>
      <c r="SPF83" s="13"/>
      <c r="SPG83" s="13"/>
      <c r="SPH83" s="13"/>
      <c r="SPI83" s="13"/>
      <c r="SPJ83" s="13"/>
      <c r="SPK83" s="13"/>
      <c r="SPL83" s="13"/>
      <c r="SPM83" s="13"/>
      <c r="SPN83" s="13"/>
      <c r="SPO83" s="13"/>
      <c r="SPP83" s="13"/>
      <c r="SPQ83" s="13"/>
      <c r="SPR83" s="13"/>
      <c r="SPS83" s="13"/>
      <c r="SPT83" s="13"/>
      <c r="SPU83" s="13"/>
      <c r="SPV83" s="13"/>
      <c r="SPW83" s="13"/>
      <c r="SPX83" s="13"/>
      <c r="SPY83" s="13"/>
      <c r="SPZ83" s="13"/>
      <c r="SQA83" s="13"/>
      <c r="SQB83" s="13"/>
      <c r="SQC83" s="13"/>
      <c r="SQD83" s="13"/>
      <c r="SQE83" s="13"/>
      <c r="SQF83" s="13"/>
      <c r="SQG83" s="13"/>
      <c r="SQH83" s="13"/>
      <c r="SQI83" s="13"/>
      <c r="SQJ83" s="13"/>
      <c r="SQK83" s="13"/>
      <c r="SQL83" s="13"/>
      <c r="SQM83" s="13"/>
      <c r="SQN83" s="13"/>
      <c r="SQO83" s="13"/>
      <c r="SQP83" s="13"/>
      <c r="SQQ83" s="13"/>
      <c r="SQR83" s="13"/>
      <c r="SQS83" s="13"/>
      <c r="SQT83" s="13"/>
      <c r="SQU83" s="13"/>
      <c r="SQV83" s="13"/>
      <c r="SQW83" s="13"/>
      <c r="SQX83" s="13"/>
      <c r="SQY83" s="13"/>
      <c r="SQZ83" s="13"/>
      <c r="SRA83" s="13"/>
      <c r="SRB83" s="13"/>
      <c r="SRC83" s="13"/>
      <c r="SRD83" s="13"/>
      <c r="SRE83" s="13"/>
      <c r="SRF83" s="13"/>
      <c r="SRG83" s="13"/>
      <c r="SRH83" s="13"/>
      <c r="SRI83" s="13"/>
      <c r="SRJ83" s="13"/>
      <c r="SRK83" s="13"/>
      <c r="SRL83" s="13"/>
      <c r="SRM83" s="13"/>
      <c r="SRN83" s="13"/>
      <c r="SRO83" s="13"/>
      <c r="SRP83" s="13"/>
      <c r="SRQ83" s="13"/>
      <c r="SRR83" s="13"/>
      <c r="SRS83" s="13"/>
      <c r="SRT83" s="13"/>
      <c r="SRU83" s="13"/>
      <c r="SRV83" s="13"/>
      <c r="SRW83" s="13"/>
      <c r="SRX83" s="13"/>
      <c r="SRY83" s="13"/>
      <c r="SRZ83" s="13"/>
      <c r="SSA83" s="13"/>
      <c r="SSB83" s="13"/>
      <c r="SSC83" s="13"/>
      <c r="SSD83" s="13"/>
      <c r="SSE83" s="13"/>
      <c r="SSF83" s="13"/>
      <c r="SSG83" s="13"/>
      <c r="SSH83" s="13"/>
      <c r="SSI83" s="13"/>
      <c r="SSJ83" s="13"/>
      <c r="SSK83" s="13"/>
      <c r="SSL83" s="13"/>
      <c r="SSM83" s="13"/>
      <c r="SSN83" s="13"/>
      <c r="SSO83" s="13"/>
      <c r="SSP83" s="13"/>
      <c r="SSQ83" s="13"/>
      <c r="SSR83" s="13"/>
      <c r="SSS83" s="13"/>
      <c r="SST83" s="13"/>
      <c r="SSU83" s="13"/>
      <c r="SSV83" s="13"/>
      <c r="SSW83" s="13"/>
      <c r="SSX83" s="13"/>
      <c r="SSY83" s="13"/>
      <c r="SSZ83" s="13"/>
      <c r="STA83" s="13"/>
      <c r="STB83" s="13"/>
      <c r="STC83" s="13"/>
      <c r="STD83" s="13"/>
      <c r="STE83" s="13"/>
      <c r="STF83" s="13"/>
      <c r="STG83" s="13"/>
      <c r="STH83" s="13"/>
      <c r="STI83" s="13"/>
      <c r="STJ83" s="13"/>
      <c r="STK83" s="13"/>
      <c r="STL83" s="13"/>
      <c r="STM83" s="13"/>
      <c r="STN83" s="13"/>
      <c r="STO83" s="13"/>
      <c r="STP83" s="13"/>
      <c r="STQ83" s="13"/>
      <c r="STR83" s="13"/>
      <c r="STS83" s="13"/>
      <c r="STT83" s="13"/>
      <c r="STU83" s="13"/>
      <c r="STV83" s="13"/>
      <c r="STW83" s="13"/>
      <c r="STX83" s="13"/>
      <c r="STY83" s="13"/>
      <c r="STZ83" s="13"/>
      <c r="SUA83" s="13"/>
      <c r="SUB83" s="13"/>
      <c r="SUC83" s="13"/>
      <c r="SUD83" s="13"/>
      <c r="SUE83" s="13"/>
      <c r="SUF83" s="13"/>
      <c r="SUG83" s="13"/>
      <c r="SUH83" s="13"/>
      <c r="SUI83" s="13"/>
      <c r="SUJ83" s="13"/>
      <c r="SUK83" s="13"/>
      <c r="SUL83" s="13"/>
      <c r="SUM83" s="13"/>
      <c r="SUN83" s="13"/>
      <c r="SUO83" s="13"/>
      <c r="SUP83" s="13"/>
      <c r="SUQ83" s="13"/>
      <c r="SUR83" s="13"/>
      <c r="SUS83" s="13"/>
      <c r="SUT83" s="13"/>
      <c r="SUU83" s="13"/>
      <c r="SUV83" s="13"/>
      <c r="SUW83" s="13"/>
      <c r="SUX83" s="13"/>
      <c r="SUY83" s="13"/>
      <c r="SUZ83" s="13"/>
      <c r="SVA83" s="13"/>
      <c r="SVB83" s="13"/>
      <c r="SVC83" s="13"/>
      <c r="SVD83" s="13"/>
      <c r="SVE83" s="13"/>
      <c r="SVF83" s="13"/>
      <c r="SVG83" s="13"/>
      <c r="SVH83" s="13"/>
      <c r="SVI83" s="13"/>
      <c r="SVJ83" s="13"/>
      <c r="SVK83" s="13"/>
      <c r="SVL83" s="13"/>
      <c r="SVM83" s="13"/>
      <c r="SVN83" s="13"/>
      <c r="SVO83" s="13"/>
      <c r="SVP83" s="13"/>
      <c r="SVQ83" s="13"/>
      <c r="SVR83" s="13"/>
      <c r="SVS83" s="13"/>
      <c r="SVT83" s="13"/>
      <c r="SVU83" s="13"/>
      <c r="SVV83" s="13"/>
      <c r="SVW83" s="13"/>
      <c r="SVX83" s="13"/>
      <c r="SVY83" s="13"/>
      <c r="SVZ83" s="13"/>
      <c r="SWA83" s="13"/>
      <c r="SWB83" s="13"/>
      <c r="SWC83" s="13"/>
      <c r="SWD83" s="13"/>
      <c r="SWE83" s="13"/>
      <c r="SWF83" s="13"/>
      <c r="SWG83" s="13"/>
      <c r="SWH83" s="13"/>
      <c r="SWI83" s="13"/>
      <c r="SWJ83" s="13"/>
      <c r="SWK83" s="13"/>
      <c r="SWL83" s="13"/>
      <c r="SWM83" s="13"/>
      <c r="SWN83" s="13"/>
      <c r="SWO83" s="13"/>
      <c r="SWP83" s="13"/>
      <c r="SWQ83" s="13"/>
      <c r="SWR83" s="13"/>
      <c r="SWS83" s="13"/>
      <c r="SWT83" s="13"/>
      <c r="SWU83" s="13"/>
      <c r="SWV83" s="13"/>
      <c r="SWW83" s="13"/>
      <c r="SWX83" s="13"/>
      <c r="SWY83" s="13"/>
      <c r="SWZ83" s="13"/>
      <c r="SXA83" s="13"/>
      <c r="SXB83" s="13"/>
      <c r="SXC83" s="13"/>
      <c r="SXD83" s="13"/>
      <c r="SXE83" s="13"/>
      <c r="SXF83" s="13"/>
      <c r="SXG83" s="13"/>
      <c r="SXH83" s="13"/>
      <c r="SXI83" s="13"/>
      <c r="SXJ83" s="13"/>
      <c r="SXK83" s="13"/>
      <c r="SXL83" s="13"/>
      <c r="SXM83" s="13"/>
      <c r="SXN83" s="13"/>
      <c r="SXO83" s="13"/>
      <c r="SXP83" s="13"/>
      <c r="SXQ83" s="13"/>
      <c r="SXR83" s="13"/>
      <c r="SXS83" s="13"/>
      <c r="SXT83" s="13"/>
      <c r="SXU83" s="13"/>
      <c r="SXV83" s="13"/>
      <c r="SXW83" s="13"/>
      <c r="SXX83" s="13"/>
      <c r="SXY83" s="13"/>
      <c r="SXZ83" s="13"/>
      <c r="SYA83" s="13"/>
      <c r="SYB83" s="13"/>
      <c r="SYC83" s="13"/>
      <c r="SYD83" s="13"/>
      <c r="SYE83" s="13"/>
      <c r="SYF83" s="13"/>
      <c r="SYG83" s="13"/>
      <c r="SYH83" s="13"/>
      <c r="SYI83" s="13"/>
      <c r="SYJ83" s="13"/>
      <c r="SYK83" s="13"/>
      <c r="SYL83" s="13"/>
      <c r="SYM83" s="13"/>
      <c r="SYN83" s="13"/>
      <c r="SYO83" s="13"/>
      <c r="SYP83" s="13"/>
      <c r="SYQ83" s="13"/>
      <c r="SYR83" s="13"/>
      <c r="SYS83" s="13"/>
      <c r="SYT83" s="13"/>
      <c r="SYU83" s="13"/>
      <c r="SYV83" s="13"/>
      <c r="SYW83" s="13"/>
      <c r="SYX83" s="13"/>
      <c r="SYY83" s="13"/>
      <c r="SYZ83" s="13"/>
      <c r="SZA83" s="13"/>
      <c r="SZB83" s="13"/>
      <c r="SZC83" s="13"/>
      <c r="SZD83" s="13"/>
      <c r="SZE83" s="13"/>
      <c r="SZF83" s="13"/>
      <c r="SZG83" s="13"/>
      <c r="SZH83" s="13"/>
      <c r="SZI83" s="13"/>
      <c r="SZJ83" s="13"/>
      <c r="SZK83" s="13"/>
      <c r="SZL83" s="13"/>
      <c r="SZM83" s="13"/>
      <c r="SZN83" s="13"/>
      <c r="SZO83" s="13"/>
      <c r="SZP83" s="13"/>
      <c r="SZQ83" s="13"/>
      <c r="SZR83" s="13"/>
      <c r="SZS83" s="13"/>
      <c r="SZT83" s="13"/>
      <c r="SZU83" s="13"/>
      <c r="SZV83" s="13"/>
      <c r="SZW83" s="13"/>
      <c r="SZX83" s="13"/>
      <c r="SZY83" s="13"/>
      <c r="SZZ83" s="13"/>
      <c r="TAA83" s="13"/>
      <c r="TAB83" s="13"/>
      <c r="TAC83" s="13"/>
      <c r="TAD83" s="13"/>
      <c r="TAE83" s="13"/>
      <c r="TAF83" s="13"/>
      <c r="TAG83" s="13"/>
      <c r="TAH83" s="13"/>
      <c r="TAI83" s="13"/>
      <c r="TAJ83" s="13"/>
      <c r="TAK83" s="13"/>
      <c r="TAL83" s="13"/>
      <c r="TAM83" s="13"/>
      <c r="TAN83" s="13"/>
      <c r="TAO83" s="13"/>
      <c r="TAP83" s="13"/>
      <c r="TAQ83" s="13"/>
      <c r="TAR83" s="13"/>
      <c r="TAS83" s="13"/>
      <c r="TAT83" s="13"/>
      <c r="TAU83" s="13"/>
      <c r="TAV83" s="13"/>
      <c r="TAW83" s="13"/>
      <c r="TAX83" s="13"/>
      <c r="TAY83" s="13"/>
      <c r="TAZ83" s="13"/>
      <c r="TBA83" s="13"/>
      <c r="TBB83" s="13"/>
      <c r="TBC83" s="13"/>
      <c r="TBD83" s="13"/>
      <c r="TBE83" s="13"/>
      <c r="TBF83" s="13"/>
      <c r="TBG83" s="13"/>
      <c r="TBH83" s="13"/>
      <c r="TBI83" s="13"/>
      <c r="TBJ83" s="13"/>
      <c r="TBK83" s="13"/>
      <c r="TBL83" s="13"/>
      <c r="TBM83" s="13"/>
      <c r="TBN83" s="13"/>
      <c r="TBO83" s="13"/>
      <c r="TBP83" s="13"/>
      <c r="TBQ83" s="13"/>
      <c r="TBR83" s="13"/>
      <c r="TBS83" s="13"/>
      <c r="TBT83" s="13"/>
      <c r="TBU83" s="13"/>
      <c r="TBV83" s="13"/>
      <c r="TBW83" s="13"/>
      <c r="TBX83" s="13"/>
      <c r="TBY83" s="13"/>
      <c r="TBZ83" s="13"/>
      <c r="TCA83" s="13"/>
      <c r="TCB83" s="13"/>
      <c r="TCC83" s="13"/>
      <c r="TCD83" s="13"/>
      <c r="TCE83" s="13"/>
      <c r="TCF83" s="13"/>
      <c r="TCG83" s="13"/>
      <c r="TCH83" s="13"/>
      <c r="TCI83" s="13"/>
      <c r="TCJ83" s="13"/>
      <c r="TCK83" s="13"/>
      <c r="TCL83" s="13"/>
      <c r="TCM83" s="13"/>
      <c r="TCN83" s="13"/>
      <c r="TCO83" s="13"/>
      <c r="TCP83" s="13"/>
      <c r="TCQ83" s="13"/>
      <c r="TCR83" s="13"/>
      <c r="TCS83" s="13"/>
      <c r="TCT83" s="13"/>
      <c r="TCU83" s="13"/>
      <c r="TCV83" s="13"/>
      <c r="TCW83" s="13"/>
      <c r="TCX83" s="13"/>
      <c r="TCY83" s="13"/>
      <c r="TCZ83" s="13"/>
      <c r="TDA83" s="13"/>
      <c r="TDB83" s="13"/>
      <c r="TDC83" s="13"/>
      <c r="TDD83" s="13"/>
      <c r="TDE83" s="13"/>
      <c r="TDF83" s="13"/>
      <c r="TDG83" s="13"/>
      <c r="TDH83" s="13"/>
      <c r="TDI83" s="13"/>
      <c r="TDJ83" s="13"/>
      <c r="TDK83" s="13"/>
      <c r="TDL83" s="13"/>
      <c r="TDM83" s="13"/>
      <c r="TDN83" s="13"/>
      <c r="TDO83" s="13"/>
      <c r="TDP83" s="13"/>
      <c r="TDQ83" s="13"/>
      <c r="TDR83" s="13"/>
      <c r="TDS83" s="13"/>
      <c r="TDT83" s="13"/>
      <c r="TDU83" s="13"/>
      <c r="TDV83" s="13"/>
      <c r="TDW83" s="13"/>
      <c r="TDX83" s="13"/>
      <c r="TDY83" s="13"/>
      <c r="TDZ83" s="13"/>
      <c r="TEA83" s="13"/>
      <c r="TEB83" s="13"/>
      <c r="TEC83" s="13"/>
      <c r="TED83" s="13"/>
      <c r="TEE83" s="13"/>
      <c r="TEF83" s="13"/>
      <c r="TEG83" s="13"/>
      <c r="TEH83" s="13"/>
      <c r="TEI83" s="13"/>
      <c r="TEJ83" s="13"/>
      <c r="TEK83" s="13"/>
      <c r="TEL83" s="13"/>
      <c r="TEM83" s="13"/>
      <c r="TEN83" s="13"/>
      <c r="TEO83" s="13"/>
      <c r="TEP83" s="13"/>
      <c r="TEQ83" s="13"/>
      <c r="TER83" s="13"/>
      <c r="TES83" s="13"/>
      <c r="TET83" s="13"/>
      <c r="TEU83" s="13"/>
      <c r="TEV83" s="13"/>
      <c r="TEW83" s="13"/>
      <c r="TEX83" s="13"/>
      <c r="TEY83" s="13"/>
      <c r="TEZ83" s="13"/>
      <c r="TFA83" s="13"/>
      <c r="TFB83" s="13"/>
      <c r="TFC83" s="13"/>
      <c r="TFD83" s="13"/>
      <c r="TFE83" s="13"/>
      <c r="TFF83" s="13"/>
      <c r="TFG83" s="13"/>
      <c r="TFH83" s="13"/>
      <c r="TFI83" s="13"/>
      <c r="TFJ83" s="13"/>
      <c r="TFK83" s="13"/>
      <c r="TFL83" s="13"/>
      <c r="TFM83" s="13"/>
      <c r="TFN83" s="13"/>
      <c r="TFO83" s="13"/>
      <c r="TFP83" s="13"/>
      <c r="TFQ83" s="13"/>
      <c r="TFR83" s="13"/>
      <c r="TFS83" s="13"/>
      <c r="TFT83" s="13"/>
      <c r="TFU83" s="13"/>
      <c r="TFV83" s="13"/>
      <c r="TFW83" s="13"/>
      <c r="TFX83" s="13"/>
      <c r="TFY83" s="13"/>
      <c r="TFZ83" s="13"/>
      <c r="TGA83" s="13"/>
      <c r="TGB83" s="13"/>
      <c r="TGC83" s="13"/>
      <c r="TGD83" s="13"/>
      <c r="TGE83" s="13"/>
      <c r="TGF83" s="13"/>
      <c r="TGG83" s="13"/>
      <c r="TGH83" s="13"/>
      <c r="TGI83" s="13"/>
      <c r="TGJ83" s="13"/>
      <c r="TGK83" s="13"/>
      <c r="TGL83" s="13"/>
      <c r="TGM83" s="13"/>
      <c r="TGN83" s="13"/>
      <c r="TGO83" s="13"/>
      <c r="TGP83" s="13"/>
      <c r="TGQ83" s="13"/>
      <c r="TGR83" s="13"/>
      <c r="TGS83" s="13"/>
      <c r="TGT83" s="13"/>
      <c r="TGU83" s="13"/>
      <c r="TGV83" s="13"/>
      <c r="TGW83" s="13"/>
      <c r="TGX83" s="13"/>
      <c r="TGY83" s="13"/>
      <c r="TGZ83" s="13"/>
      <c r="THA83" s="13"/>
      <c r="THB83" s="13"/>
      <c r="THC83" s="13"/>
      <c r="THD83" s="13"/>
      <c r="THE83" s="13"/>
      <c r="THF83" s="13"/>
      <c r="THG83" s="13"/>
      <c r="THH83" s="13"/>
      <c r="THI83" s="13"/>
      <c r="THJ83" s="13"/>
      <c r="THK83" s="13"/>
      <c r="THL83" s="13"/>
      <c r="THM83" s="13"/>
      <c r="THN83" s="13"/>
      <c r="THO83" s="13"/>
      <c r="THP83" s="13"/>
      <c r="THQ83" s="13"/>
      <c r="THR83" s="13"/>
      <c r="THS83" s="13"/>
      <c r="THT83" s="13"/>
      <c r="THU83" s="13"/>
      <c r="THV83" s="13"/>
      <c r="THW83" s="13"/>
      <c r="THX83" s="13"/>
      <c r="THY83" s="13"/>
      <c r="THZ83" s="13"/>
      <c r="TIA83" s="13"/>
      <c r="TIB83" s="13"/>
      <c r="TIC83" s="13"/>
      <c r="TID83" s="13"/>
      <c r="TIE83" s="13"/>
      <c r="TIF83" s="13"/>
      <c r="TIG83" s="13"/>
      <c r="TIH83" s="13"/>
      <c r="TII83" s="13"/>
      <c r="TIJ83" s="13"/>
      <c r="TIK83" s="13"/>
      <c r="TIL83" s="13"/>
      <c r="TIM83" s="13"/>
      <c r="TIN83" s="13"/>
      <c r="TIO83" s="13"/>
      <c r="TIP83" s="13"/>
      <c r="TIQ83" s="13"/>
      <c r="TIR83" s="13"/>
      <c r="TIS83" s="13"/>
      <c r="TIT83" s="13"/>
      <c r="TIU83" s="13"/>
      <c r="TIV83" s="13"/>
      <c r="TIW83" s="13"/>
      <c r="TIX83" s="13"/>
      <c r="TIY83" s="13"/>
      <c r="TIZ83" s="13"/>
      <c r="TJA83" s="13"/>
      <c r="TJB83" s="13"/>
      <c r="TJC83" s="13"/>
      <c r="TJD83" s="13"/>
      <c r="TJE83" s="13"/>
      <c r="TJF83" s="13"/>
      <c r="TJG83" s="13"/>
      <c r="TJH83" s="13"/>
      <c r="TJI83" s="13"/>
      <c r="TJJ83" s="13"/>
      <c r="TJK83" s="13"/>
      <c r="TJL83" s="13"/>
      <c r="TJM83" s="13"/>
      <c r="TJN83" s="13"/>
      <c r="TJO83" s="13"/>
      <c r="TJP83" s="13"/>
      <c r="TJQ83" s="13"/>
      <c r="TJR83" s="13"/>
      <c r="TJS83" s="13"/>
      <c r="TJT83" s="13"/>
      <c r="TJU83" s="13"/>
      <c r="TJV83" s="13"/>
      <c r="TJW83" s="13"/>
      <c r="TJX83" s="13"/>
      <c r="TJY83" s="13"/>
      <c r="TJZ83" s="13"/>
      <c r="TKA83" s="13"/>
      <c r="TKB83" s="13"/>
      <c r="TKC83" s="13"/>
      <c r="TKD83" s="13"/>
      <c r="TKE83" s="13"/>
      <c r="TKF83" s="13"/>
      <c r="TKG83" s="13"/>
      <c r="TKH83" s="13"/>
      <c r="TKI83" s="13"/>
      <c r="TKJ83" s="13"/>
      <c r="TKK83" s="13"/>
      <c r="TKL83" s="13"/>
      <c r="TKM83" s="13"/>
      <c r="TKN83" s="13"/>
      <c r="TKO83" s="13"/>
      <c r="TKP83" s="13"/>
      <c r="TKQ83" s="13"/>
      <c r="TKR83" s="13"/>
      <c r="TKS83" s="13"/>
      <c r="TKT83" s="13"/>
      <c r="TKU83" s="13"/>
      <c r="TKV83" s="13"/>
      <c r="TKW83" s="13"/>
      <c r="TKX83" s="13"/>
      <c r="TKY83" s="13"/>
      <c r="TKZ83" s="13"/>
      <c r="TLA83" s="13"/>
      <c r="TLB83" s="13"/>
      <c r="TLC83" s="13"/>
      <c r="TLD83" s="13"/>
      <c r="TLE83" s="13"/>
      <c r="TLF83" s="13"/>
      <c r="TLG83" s="13"/>
      <c r="TLH83" s="13"/>
      <c r="TLI83" s="13"/>
      <c r="TLJ83" s="13"/>
      <c r="TLK83" s="13"/>
      <c r="TLL83" s="13"/>
      <c r="TLM83" s="13"/>
      <c r="TLN83" s="13"/>
      <c r="TLO83" s="13"/>
      <c r="TLP83" s="13"/>
      <c r="TLQ83" s="13"/>
      <c r="TLR83" s="13"/>
      <c r="TLS83" s="13"/>
      <c r="TLT83" s="13"/>
      <c r="TLU83" s="13"/>
      <c r="TLV83" s="13"/>
      <c r="TLW83" s="13"/>
      <c r="TLX83" s="13"/>
      <c r="TLY83" s="13"/>
      <c r="TLZ83" s="13"/>
      <c r="TMA83" s="13"/>
      <c r="TMB83" s="13"/>
      <c r="TMC83" s="13"/>
      <c r="TMD83" s="13"/>
      <c r="TME83" s="13"/>
      <c r="TMF83" s="13"/>
      <c r="TMG83" s="13"/>
      <c r="TMH83" s="13"/>
      <c r="TMI83" s="13"/>
      <c r="TMJ83" s="13"/>
      <c r="TMK83" s="13"/>
      <c r="TML83" s="13"/>
      <c r="TMM83" s="13"/>
      <c r="TMN83" s="13"/>
      <c r="TMO83" s="13"/>
      <c r="TMP83" s="13"/>
      <c r="TMQ83" s="13"/>
      <c r="TMR83" s="13"/>
      <c r="TMS83" s="13"/>
      <c r="TMT83" s="13"/>
      <c r="TMU83" s="13"/>
      <c r="TMV83" s="13"/>
      <c r="TMW83" s="13"/>
      <c r="TMX83" s="13"/>
      <c r="TMY83" s="13"/>
      <c r="TMZ83" s="13"/>
      <c r="TNA83" s="13"/>
      <c r="TNB83" s="13"/>
      <c r="TNC83" s="13"/>
      <c r="TND83" s="13"/>
      <c r="TNE83" s="13"/>
      <c r="TNF83" s="13"/>
      <c r="TNG83" s="13"/>
      <c r="TNH83" s="13"/>
      <c r="TNI83" s="13"/>
      <c r="TNJ83" s="13"/>
      <c r="TNK83" s="13"/>
      <c r="TNL83" s="13"/>
      <c r="TNM83" s="13"/>
      <c r="TNN83" s="13"/>
      <c r="TNO83" s="13"/>
      <c r="TNP83" s="13"/>
      <c r="TNQ83" s="13"/>
      <c r="TNR83" s="13"/>
      <c r="TNS83" s="13"/>
      <c r="TNT83" s="13"/>
      <c r="TNU83" s="13"/>
      <c r="TNV83" s="13"/>
      <c r="TNW83" s="13"/>
      <c r="TNX83" s="13"/>
      <c r="TNY83" s="13"/>
      <c r="TNZ83" s="13"/>
      <c r="TOA83" s="13"/>
      <c r="TOB83" s="13"/>
      <c r="TOC83" s="13"/>
      <c r="TOD83" s="13"/>
      <c r="TOE83" s="13"/>
      <c r="TOF83" s="13"/>
      <c r="TOG83" s="13"/>
      <c r="TOH83" s="13"/>
      <c r="TOI83" s="13"/>
      <c r="TOJ83" s="13"/>
      <c r="TOK83" s="13"/>
      <c r="TOL83" s="13"/>
      <c r="TOM83" s="13"/>
      <c r="TON83" s="13"/>
      <c r="TOO83" s="13"/>
      <c r="TOP83" s="13"/>
      <c r="TOQ83" s="13"/>
      <c r="TOR83" s="13"/>
      <c r="TOS83" s="13"/>
      <c r="TOT83" s="13"/>
      <c r="TOU83" s="13"/>
      <c r="TOV83" s="13"/>
      <c r="TOW83" s="13"/>
      <c r="TOX83" s="13"/>
      <c r="TOY83" s="13"/>
      <c r="TOZ83" s="13"/>
      <c r="TPA83" s="13"/>
      <c r="TPB83" s="13"/>
      <c r="TPC83" s="13"/>
      <c r="TPD83" s="13"/>
      <c r="TPE83" s="13"/>
      <c r="TPF83" s="13"/>
      <c r="TPG83" s="13"/>
      <c r="TPH83" s="13"/>
      <c r="TPI83" s="13"/>
      <c r="TPJ83" s="13"/>
      <c r="TPK83" s="13"/>
      <c r="TPL83" s="13"/>
      <c r="TPM83" s="13"/>
      <c r="TPN83" s="13"/>
      <c r="TPO83" s="13"/>
      <c r="TPP83" s="13"/>
      <c r="TPQ83" s="13"/>
      <c r="TPR83" s="13"/>
      <c r="TPS83" s="13"/>
      <c r="TPT83" s="13"/>
      <c r="TPU83" s="13"/>
      <c r="TPV83" s="13"/>
      <c r="TPW83" s="13"/>
      <c r="TPX83" s="13"/>
      <c r="TPY83" s="13"/>
      <c r="TPZ83" s="13"/>
      <c r="TQA83" s="13"/>
      <c r="TQB83" s="13"/>
      <c r="TQC83" s="13"/>
      <c r="TQD83" s="13"/>
      <c r="TQE83" s="13"/>
      <c r="TQF83" s="13"/>
      <c r="TQG83" s="13"/>
      <c r="TQH83" s="13"/>
      <c r="TQI83" s="13"/>
      <c r="TQJ83" s="13"/>
      <c r="TQK83" s="13"/>
      <c r="TQL83" s="13"/>
      <c r="TQM83" s="13"/>
      <c r="TQN83" s="13"/>
      <c r="TQO83" s="13"/>
      <c r="TQP83" s="13"/>
      <c r="TQQ83" s="13"/>
      <c r="TQR83" s="13"/>
      <c r="TQS83" s="13"/>
      <c r="TQT83" s="13"/>
      <c r="TQU83" s="13"/>
      <c r="TQV83" s="13"/>
      <c r="TQW83" s="13"/>
      <c r="TQX83" s="13"/>
      <c r="TQY83" s="13"/>
      <c r="TQZ83" s="13"/>
      <c r="TRA83" s="13"/>
      <c r="TRB83" s="13"/>
      <c r="TRC83" s="13"/>
      <c r="TRD83" s="13"/>
      <c r="TRE83" s="13"/>
      <c r="TRF83" s="13"/>
      <c r="TRG83" s="13"/>
      <c r="TRH83" s="13"/>
      <c r="TRI83" s="13"/>
      <c r="TRJ83" s="13"/>
      <c r="TRK83" s="13"/>
      <c r="TRL83" s="13"/>
      <c r="TRM83" s="13"/>
      <c r="TRN83" s="13"/>
      <c r="TRO83" s="13"/>
      <c r="TRP83" s="13"/>
      <c r="TRQ83" s="13"/>
      <c r="TRR83" s="13"/>
      <c r="TRS83" s="13"/>
      <c r="TRT83" s="13"/>
      <c r="TRU83" s="13"/>
      <c r="TRV83" s="13"/>
      <c r="TRW83" s="13"/>
      <c r="TRX83" s="13"/>
      <c r="TRY83" s="13"/>
      <c r="TRZ83" s="13"/>
      <c r="TSA83" s="13"/>
      <c r="TSB83" s="13"/>
      <c r="TSC83" s="13"/>
      <c r="TSD83" s="13"/>
      <c r="TSE83" s="13"/>
      <c r="TSF83" s="13"/>
      <c r="TSG83" s="13"/>
      <c r="TSH83" s="13"/>
      <c r="TSI83" s="13"/>
      <c r="TSJ83" s="13"/>
      <c r="TSK83" s="13"/>
      <c r="TSL83" s="13"/>
      <c r="TSM83" s="13"/>
      <c r="TSN83" s="13"/>
      <c r="TSO83" s="13"/>
      <c r="TSP83" s="13"/>
      <c r="TSQ83" s="13"/>
      <c r="TSR83" s="13"/>
      <c r="TSS83" s="13"/>
      <c r="TST83" s="13"/>
      <c r="TSU83" s="13"/>
      <c r="TSV83" s="13"/>
      <c r="TSW83" s="13"/>
      <c r="TSX83" s="13"/>
      <c r="TSY83" s="13"/>
      <c r="TSZ83" s="13"/>
      <c r="TTA83" s="13"/>
      <c r="TTB83" s="13"/>
      <c r="TTC83" s="13"/>
      <c r="TTD83" s="13"/>
      <c r="TTE83" s="13"/>
      <c r="TTF83" s="13"/>
      <c r="TTG83" s="13"/>
      <c r="TTH83" s="13"/>
      <c r="TTI83" s="13"/>
      <c r="TTJ83" s="13"/>
      <c r="TTK83" s="13"/>
      <c r="TTL83" s="13"/>
      <c r="TTM83" s="13"/>
      <c r="TTN83" s="13"/>
      <c r="TTO83" s="13"/>
      <c r="TTP83" s="13"/>
      <c r="TTQ83" s="13"/>
      <c r="TTR83" s="13"/>
      <c r="TTS83" s="13"/>
      <c r="TTT83" s="13"/>
      <c r="TTU83" s="13"/>
      <c r="TTV83" s="13"/>
      <c r="TTW83" s="13"/>
      <c r="TTX83" s="13"/>
      <c r="TTY83" s="13"/>
      <c r="TTZ83" s="13"/>
      <c r="TUA83" s="13"/>
      <c r="TUB83" s="13"/>
      <c r="TUC83" s="13"/>
      <c r="TUD83" s="13"/>
      <c r="TUE83" s="13"/>
      <c r="TUF83" s="13"/>
      <c r="TUG83" s="13"/>
      <c r="TUH83" s="13"/>
      <c r="TUI83" s="13"/>
      <c r="TUJ83" s="13"/>
      <c r="TUK83" s="13"/>
      <c r="TUL83" s="13"/>
      <c r="TUM83" s="13"/>
      <c r="TUN83" s="13"/>
      <c r="TUO83" s="13"/>
      <c r="TUP83" s="13"/>
      <c r="TUQ83" s="13"/>
      <c r="TUR83" s="13"/>
      <c r="TUS83" s="13"/>
      <c r="TUT83" s="13"/>
      <c r="TUU83" s="13"/>
      <c r="TUV83" s="13"/>
      <c r="TUW83" s="13"/>
      <c r="TUX83" s="13"/>
      <c r="TUY83" s="13"/>
      <c r="TUZ83" s="13"/>
      <c r="TVA83" s="13"/>
      <c r="TVB83" s="13"/>
      <c r="TVC83" s="13"/>
      <c r="TVD83" s="13"/>
      <c r="TVE83" s="13"/>
      <c r="TVF83" s="13"/>
      <c r="TVG83" s="13"/>
      <c r="TVH83" s="13"/>
      <c r="TVI83" s="13"/>
      <c r="TVJ83" s="13"/>
      <c r="TVK83" s="13"/>
      <c r="TVL83" s="13"/>
      <c r="TVM83" s="13"/>
      <c r="TVN83" s="13"/>
      <c r="TVO83" s="13"/>
      <c r="TVP83" s="13"/>
      <c r="TVQ83" s="13"/>
      <c r="TVR83" s="13"/>
      <c r="TVS83" s="13"/>
      <c r="TVT83" s="13"/>
      <c r="TVU83" s="13"/>
      <c r="TVV83" s="13"/>
      <c r="TVW83" s="13"/>
      <c r="TVX83" s="13"/>
      <c r="TVY83" s="13"/>
      <c r="TVZ83" s="13"/>
      <c r="TWA83" s="13"/>
      <c r="TWB83" s="13"/>
      <c r="TWC83" s="13"/>
      <c r="TWD83" s="13"/>
      <c r="TWE83" s="13"/>
      <c r="TWF83" s="13"/>
      <c r="TWG83" s="13"/>
      <c r="TWH83" s="13"/>
      <c r="TWI83" s="13"/>
      <c r="TWJ83" s="13"/>
      <c r="TWK83" s="13"/>
      <c r="TWL83" s="13"/>
      <c r="TWM83" s="13"/>
      <c r="TWN83" s="13"/>
      <c r="TWO83" s="13"/>
      <c r="TWP83" s="13"/>
      <c r="TWQ83" s="13"/>
      <c r="TWR83" s="13"/>
      <c r="TWS83" s="13"/>
      <c r="TWT83" s="13"/>
      <c r="TWU83" s="13"/>
      <c r="TWV83" s="13"/>
      <c r="TWW83" s="13"/>
      <c r="TWX83" s="13"/>
      <c r="TWY83" s="13"/>
      <c r="TWZ83" s="13"/>
      <c r="TXA83" s="13"/>
      <c r="TXB83" s="13"/>
      <c r="TXC83" s="13"/>
      <c r="TXD83" s="13"/>
      <c r="TXE83" s="13"/>
      <c r="TXF83" s="13"/>
      <c r="TXG83" s="13"/>
      <c r="TXH83" s="13"/>
      <c r="TXI83" s="13"/>
      <c r="TXJ83" s="13"/>
      <c r="TXK83" s="13"/>
      <c r="TXL83" s="13"/>
      <c r="TXM83" s="13"/>
      <c r="TXN83" s="13"/>
      <c r="TXO83" s="13"/>
      <c r="TXP83" s="13"/>
      <c r="TXQ83" s="13"/>
      <c r="TXR83" s="13"/>
      <c r="TXS83" s="13"/>
      <c r="TXT83" s="13"/>
      <c r="TXU83" s="13"/>
      <c r="TXV83" s="13"/>
      <c r="TXW83" s="13"/>
      <c r="TXX83" s="13"/>
      <c r="TXY83" s="13"/>
      <c r="TXZ83" s="13"/>
      <c r="TYA83" s="13"/>
      <c r="TYB83" s="13"/>
      <c r="TYC83" s="13"/>
      <c r="TYD83" s="13"/>
      <c r="TYE83" s="13"/>
      <c r="TYF83" s="13"/>
      <c r="TYG83" s="13"/>
      <c r="TYH83" s="13"/>
      <c r="TYI83" s="13"/>
      <c r="TYJ83" s="13"/>
      <c r="TYK83" s="13"/>
      <c r="TYL83" s="13"/>
      <c r="TYM83" s="13"/>
      <c r="TYN83" s="13"/>
      <c r="TYO83" s="13"/>
      <c r="TYP83" s="13"/>
      <c r="TYQ83" s="13"/>
      <c r="TYR83" s="13"/>
      <c r="TYS83" s="13"/>
      <c r="TYT83" s="13"/>
      <c r="TYU83" s="13"/>
      <c r="TYV83" s="13"/>
      <c r="TYW83" s="13"/>
      <c r="TYX83" s="13"/>
      <c r="TYY83" s="13"/>
      <c r="TYZ83" s="13"/>
      <c r="TZA83" s="13"/>
      <c r="TZB83" s="13"/>
      <c r="TZC83" s="13"/>
      <c r="TZD83" s="13"/>
      <c r="TZE83" s="13"/>
      <c r="TZF83" s="13"/>
      <c r="TZG83" s="13"/>
      <c r="TZH83" s="13"/>
      <c r="TZI83" s="13"/>
      <c r="TZJ83" s="13"/>
      <c r="TZK83" s="13"/>
      <c r="TZL83" s="13"/>
      <c r="TZM83" s="13"/>
      <c r="TZN83" s="13"/>
      <c r="TZO83" s="13"/>
      <c r="TZP83" s="13"/>
      <c r="TZQ83" s="13"/>
      <c r="TZR83" s="13"/>
      <c r="TZS83" s="13"/>
      <c r="TZT83" s="13"/>
      <c r="TZU83" s="13"/>
      <c r="TZV83" s="13"/>
      <c r="TZW83" s="13"/>
      <c r="TZX83" s="13"/>
      <c r="TZY83" s="13"/>
      <c r="TZZ83" s="13"/>
      <c r="UAA83" s="13"/>
      <c r="UAB83" s="13"/>
      <c r="UAC83" s="13"/>
      <c r="UAD83" s="13"/>
      <c r="UAE83" s="13"/>
      <c r="UAF83" s="13"/>
      <c r="UAG83" s="13"/>
      <c r="UAH83" s="13"/>
      <c r="UAI83" s="13"/>
      <c r="UAJ83" s="13"/>
      <c r="UAK83" s="13"/>
      <c r="UAL83" s="13"/>
      <c r="UAM83" s="13"/>
      <c r="UAN83" s="13"/>
      <c r="UAO83" s="13"/>
      <c r="UAP83" s="13"/>
      <c r="UAQ83" s="13"/>
      <c r="UAR83" s="13"/>
      <c r="UAS83" s="13"/>
      <c r="UAT83" s="13"/>
      <c r="UAU83" s="13"/>
      <c r="UAV83" s="13"/>
      <c r="UAW83" s="13"/>
      <c r="UAX83" s="13"/>
      <c r="UAY83" s="13"/>
      <c r="UAZ83" s="13"/>
      <c r="UBA83" s="13"/>
      <c r="UBB83" s="13"/>
      <c r="UBC83" s="13"/>
      <c r="UBD83" s="13"/>
      <c r="UBE83" s="13"/>
      <c r="UBF83" s="13"/>
      <c r="UBG83" s="13"/>
      <c r="UBH83" s="13"/>
      <c r="UBI83" s="13"/>
      <c r="UBJ83" s="13"/>
      <c r="UBK83" s="13"/>
      <c r="UBL83" s="13"/>
      <c r="UBM83" s="13"/>
      <c r="UBN83" s="13"/>
      <c r="UBO83" s="13"/>
      <c r="UBP83" s="13"/>
      <c r="UBQ83" s="13"/>
      <c r="UBR83" s="13"/>
      <c r="UBS83" s="13"/>
      <c r="UBT83" s="13"/>
      <c r="UBU83" s="13"/>
      <c r="UBV83" s="13"/>
      <c r="UBW83" s="13"/>
      <c r="UBX83" s="13"/>
      <c r="UBY83" s="13"/>
      <c r="UBZ83" s="13"/>
      <c r="UCA83" s="13"/>
      <c r="UCB83" s="13"/>
      <c r="UCC83" s="13"/>
      <c r="UCD83" s="13"/>
      <c r="UCE83" s="13"/>
      <c r="UCF83" s="13"/>
      <c r="UCG83" s="13"/>
      <c r="UCH83" s="13"/>
      <c r="UCI83" s="13"/>
      <c r="UCJ83" s="13"/>
      <c r="UCK83" s="13"/>
      <c r="UCL83" s="13"/>
      <c r="UCM83" s="13"/>
      <c r="UCN83" s="13"/>
      <c r="UCO83" s="13"/>
      <c r="UCP83" s="13"/>
      <c r="UCQ83" s="13"/>
      <c r="UCR83" s="13"/>
      <c r="UCS83" s="13"/>
      <c r="UCT83" s="13"/>
      <c r="UCU83" s="13"/>
      <c r="UCV83" s="13"/>
      <c r="UCW83" s="13"/>
      <c r="UCX83" s="13"/>
      <c r="UCY83" s="13"/>
      <c r="UCZ83" s="13"/>
      <c r="UDA83" s="13"/>
      <c r="UDB83" s="13"/>
      <c r="UDC83" s="13"/>
      <c r="UDD83" s="13"/>
      <c r="UDE83" s="13"/>
      <c r="UDF83" s="13"/>
      <c r="UDG83" s="13"/>
      <c r="UDH83" s="13"/>
      <c r="UDI83" s="13"/>
      <c r="UDJ83" s="13"/>
      <c r="UDK83" s="13"/>
      <c r="UDL83" s="13"/>
      <c r="UDM83" s="13"/>
      <c r="UDN83" s="13"/>
      <c r="UDO83" s="13"/>
      <c r="UDP83" s="13"/>
      <c r="UDQ83" s="13"/>
      <c r="UDR83" s="13"/>
      <c r="UDS83" s="13"/>
      <c r="UDT83" s="13"/>
      <c r="UDU83" s="13"/>
      <c r="UDV83" s="13"/>
      <c r="UDW83" s="13"/>
      <c r="UDX83" s="13"/>
      <c r="UDY83" s="13"/>
      <c r="UDZ83" s="13"/>
      <c r="UEA83" s="13"/>
      <c r="UEB83" s="13"/>
      <c r="UEC83" s="13"/>
      <c r="UED83" s="13"/>
      <c r="UEE83" s="13"/>
      <c r="UEF83" s="13"/>
      <c r="UEG83" s="13"/>
      <c r="UEH83" s="13"/>
      <c r="UEI83" s="13"/>
      <c r="UEJ83" s="13"/>
      <c r="UEK83" s="13"/>
      <c r="UEL83" s="13"/>
      <c r="UEM83" s="13"/>
      <c r="UEN83" s="13"/>
      <c r="UEO83" s="13"/>
      <c r="UEP83" s="13"/>
      <c r="UEQ83" s="13"/>
      <c r="UER83" s="13"/>
      <c r="UES83" s="13"/>
      <c r="UET83" s="13"/>
      <c r="UEU83" s="13"/>
      <c r="UEV83" s="13"/>
      <c r="UEW83" s="13"/>
      <c r="UEX83" s="13"/>
      <c r="UEY83" s="13"/>
      <c r="UEZ83" s="13"/>
      <c r="UFA83" s="13"/>
      <c r="UFB83" s="13"/>
      <c r="UFC83" s="13"/>
      <c r="UFD83" s="13"/>
      <c r="UFE83" s="13"/>
      <c r="UFF83" s="13"/>
      <c r="UFG83" s="13"/>
      <c r="UFH83" s="13"/>
      <c r="UFI83" s="13"/>
      <c r="UFJ83" s="13"/>
      <c r="UFK83" s="13"/>
      <c r="UFL83" s="13"/>
      <c r="UFM83" s="13"/>
      <c r="UFN83" s="13"/>
      <c r="UFO83" s="13"/>
      <c r="UFP83" s="13"/>
      <c r="UFQ83" s="13"/>
      <c r="UFR83" s="13"/>
      <c r="UFS83" s="13"/>
      <c r="UFT83" s="13"/>
      <c r="UFU83" s="13"/>
      <c r="UFV83" s="13"/>
      <c r="UFW83" s="13"/>
      <c r="UFX83" s="13"/>
      <c r="UFY83" s="13"/>
      <c r="UFZ83" s="13"/>
      <c r="UGA83" s="13"/>
      <c r="UGB83" s="13"/>
      <c r="UGC83" s="13"/>
      <c r="UGD83" s="13"/>
      <c r="UGE83" s="13"/>
      <c r="UGF83" s="13"/>
      <c r="UGG83" s="13"/>
      <c r="UGH83" s="13"/>
      <c r="UGI83" s="13"/>
      <c r="UGJ83" s="13"/>
      <c r="UGK83" s="13"/>
      <c r="UGL83" s="13"/>
      <c r="UGM83" s="13"/>
      <c r="UGN83" s="13"/>
      <c r="UGO83" s="13"/>
      <c r="UGP83" s="13"/>
      <c r="UGQ83" s="13"/>
      <c r="UGR83" s="13"/>
      <c r="UGS83" s="13"/>
      <c r="UGT83" s="13"/>
      <c r="UGU83" s="13"/>
      <c r="UGV83" s="13"/>
      <c r="UGW83" s="13"/>
      <c r="UGX83" s="13"/>
      <c r="UGY83" s="13"/>
      <c r="UGZ83" s="13"/>
      <c r="UHA83" s="13"/>
      <c r="UHB83" s="13"/>
      <c r="UHC83" s="13"/>
      <c r="UHD83" s="13"/>
      <c r="UHE83" s="13"/>
      <c r="UHF83" s="13"/>
      <c r="UHG83" s="13"/>
      <c r="UHH83" s="13"/>
      <c r="UHI83" s="13"/>
      <c r="UHJ83" s="13"/>
      <c r="UHK83" s="13"/>
      <c r="UHL83" s="13"/>
      <c r="UHM83" s="13"/>
      <c r="UHN83" s="13"/>
      <c r="UHO83" s="13"/>
      <c r="UHP83" s="13"/>
      <c r="UHQ83" s="13"/>
      <c r="UHR83" s="13"/>
      <c r="UHS83" s="13"/>
      <c r="UHT83" s="13"/>
      <c r="UHU83" s="13"/>
      <c r="UHV83" s="13"/>
      <c r="UHW83" s="13"/>
      <c r="UHX83" s="13"/>
      <c r="UHY83" s="13"/>
      <c r="UHZ83" s="13"/>
      <c r="UIA83" s="13"/>
      <c r="UIB83" s="13"/>
      <c r="UIC83" s="13"/>
      <c r="UID83" s="13"/>
      <c r="UIE83" s="13"/>
      <c r="UIF83" s="13"/>
      <c r="UIG83" s="13"/>
      <c r="UIH83" s="13"/>
      <c r="UII83" s="13"/>
      <c r="UIJ83" s="13"/>
      <c r="UIK83" s="13"/>
      <c r="UIL83" s="13"/>
      <c r="UIM83" s="13"/>
      <c r="UIN83" s="13"/>
      <c r="UIO83" s="13"/>
      <c r="UIP83" s="13"/>
      <c r="UIQ83" s="13"/>
      <c r="UIR83" s="13"/>
      <c r="UIS83" s="13"/>
      <c r="UIT83" s="13"/>
      <c r="UIU83" s="13"/>
      <c r="UIV83" s="13"/>
      <c r="UIW83" s="13"/>
      <c r="UIX83" s="13"/>
      <c r="UIY83" s="13"/>
      <c r="UIZ83" s="13"/>
      <c r="UJA83" s="13"/>
      <c r="UJB83" s="13"/>
      <c r="UJC83" s="13"/>
      <c r="UJD83" s="13"/>
      <c r="UJE83" s="13"/>
      <c r="UJF83" s="13"/>
      <c r="UJG83" s="13"/>
      <c r="UJH83" s="13"/>
      <c r="UJI83" s="13"/>
      <c r="UJJ83" s="13"/>
      <c r="UJK83" s="13"/>
      <c r="UJL83" s="13"/>
      <c r="UJM83" s="13"/>
      <c r="UJN83" s="13"/>
      <c r="UJO83" s="13"/>
      <c r="UJP83" s="13"/>
      <c r="UJQ83" s="13"/>
      <c r="UJR83" s="13"/>
      <c r="UJS83" s="13"/>
      <c r="UJT83" s="13"/>
      <c r="UJU83" s="13"/>
      <c r="UJV83" s="13"/>
      <c r="UJW83" s="13"/>
      <c r="UJX83" s="13"/>
      <c r="UJY83" s="13"/>
      <c r="UJZ83" s="13"/>
      <c r="UKA83" s="13"/>
      <c r="UKB83" s="13"/>
      <c r="UKC83" s="13"/>
      <c r="UKD83" s="13"/>
      <c r="UKE83" s="13"/>
      <c r="UKF83" s="13"/>
      <c r="UKG83" s="13"/>
      <c r="UKH83" s="13"/>
      <c r="UKI83" s="13"/>
      <c r="UKJ83" s="13"/>
      <c r="UKK83" s="13"/>
      <c r="UKL83" s="13"/>
      <c r="UKM83" s="13"/>
      <c r="UKN83" s="13"/>
      <c r="UKO83" s="13"/>
      <c r="UKP83" s="13"/>
      <c r="UKQ83" s="13"/>
      <c r="UKR83" s="13"/>
      <c r="UKS83" s="13"/>
      <c r="UKT83" s="13"/>
      <c r="UKU83" s="13"/>
      <c r="UKV83" s="13"/>
      <c r="UKW83" s="13"/>
      <c r="UKX83" s="13"/>
      <c r="UKY83" s="13"/>
      <c r="UKZ83" s="13"/>
      <c r="ULA83" s="13"/>
      <c r="ULB83" s="13"/>
      <c r="ULC83" s="13"/>
      <c r="ULD83" s="13"/>
      <c r="ULE83" s="13"/>
      <c r="ULF83" s="13"/>
      <c r="ULG83" s="13"/>
      <c r="ULH83" s="13"/>
      <c r="ULI83" s="13"/>
      <c r="ULJ83" s="13"/>
      <c r="ULK83" s="13"/>
      <c r="ULL83" s="13"/>
      <c r="ULM83" s="13"/>
      <c r="ULN83" s="13"/>
      <c r="ULO83" s="13"/>
      <c r="ULP83" s="13"/>
      <c r="ULQ83" s="13"/>
      <c r="ULR83" s="13"/>
      <c r="ULS83" s="13"/>
      <c r="ULT83" s="13"/>
      <c r="ULU83" s="13"/>
      <c r="ULV83" s="13"/>
      <c r="ULW83" s="13"/>
      <c r="ULX83" s="13"/>
      <c r="ULY83" s="13"/>
      <c r="ULZ83" s="13"/>
      <c r="UMA83" s="13"/>
      <c r="UMB83" s="13"/>
      <c r="UMC83" s="13"/>
      <c r="UMD83" s="13"/>
      <c r="UME83" s="13"/>
      <c r="UMF83" s="13"/>
      <c r="UMG83" s="13"/>
      <c r="UMH83" s="13"/>
      <c r="UMI83" s="13"/>
      <c r="UMJ83" s="13"/>
      <c r="UMK83" s="13"/>
      <c r="UML83" s="13"/>
      <c r="UMM83" s="13"/>
      <c r="UMN83" s="13"/>
      <c r="UMO83" s="13"/>
      <c r="UMP83" s="13"/>
      <c r="UMQ83" s="13"/>
      <c r="UMR83" s="13"/>
      <c r="UMS83" s="13"/>
      <c r="UMT83" s="13"/>
      <c r="UMU83" s="13"/>
      <c r="UMV83" s="13"/>
      <c r="UMW83" s="13"/>
      <c r="UMX83" s="13"/>
      <c r="UMY83" s="13"/>
      <c r="UMZ83" s="13"/>
      <c r="UNA83" s="13"/>
      <c r="UNB83" s="13"/>
      <c r="UNC83" s="13"/>
      <c r="UND83" s="13"/>
      <c r="UNE83" s="13"/>
      <c r="UNF83" s="13"/>
      <c r="UNG83" s="13"/>
      <c r="UNH83" s="13"/>
      <c r="UNI83" s="13"/>
      <c r="UNJ83" s="13"/>
      <c r="UNK83" s="13"/>
      <c r="UNL83" s="13"/>
      <c r="UNM83" s="13"/>
      <c r="UNN83" s="13"/>
      <c r="UNO83" s="13"/>
      <c r="UNP83" s="13"/>
      <c r="UNQ83" s="13"/>
      <c r="UNR83" s="13"/>
      <c r="UNS83" s="13"/>
      <c r="UNT83" s="13"/>
      <c r="UNU83" s="13"/>
      <c r="UNV83" s="13"/>
      <c r="UNW83" s="13"/>
      <c r="UNX83" s="13"/>
      <c r="UNY83" s="13"/>
      <c r="UNZ83" s="13"/>
      <c r="UOA83" s="13"/>
      <c r="UOB83" s="13"/>
      <c r="UOC83" s="13"/>
      <c r="UOD83" s="13"/>
      <c r="UOE83" s="13"/>
      <c r="UOF83" s="13"/>
      <c r="UOG83" s="13"/>
      <c r="UOH83" s="13"/>
      <c r="UOI83" s="13"/>
      <c r="UOJ83" s="13"/>
      <c r="UOK83" s="13"/>
      <c r="UOL83" s="13"/>
      <c r="UOM83" s="13"/>
      <c r="UON83" s="13"/>
      <c r="UOO83" s="13"/>
      <c r="UOP83" s="13"/>
      <c r="UOQ83" s="13"/>
      <c r="UOR83" s="13"/>
      <c r="UOS83" s="13"/>
      <c r="UOT83" s="13"/>
      <c r="UOU83" s="13"/>
      <c r="UOV83" s="13"/>
      <c r="UOW83" s="13"/>
      <c r="UOX83" s="13"/>
      <c r="UOY83" s="13"/>
      <c r="UOZ83" s="13"/>
      <c r="UPA83" s="13"/>
      <c r="UPB83" s="13"/>
      <c r="UPC83" s="13"/>
      <c r="UPD83" s="13"/>
      <c r="UPE83" s="13"/>
      <c r="UPF83" s="13"/>
      <c r="UPG83" s="13"/>
      <c r="UPH83" s="13"/>
      <c r="UPI83" s="13"/>
      <c r="UPJ83" s="13"/>
      <c r="UPK83" s="13"/>
      <c r="UPL83" s="13"/>
      <c r="UPM83" s="13"/>
      <c r="UPN83" s="13"/>
      <c r="UPO83" s="13"/>
      <c r="UPP83" s="13"/>
      <c r="UPQ83" s="13"/>
      <c r="UPR83" s="13"/>
      <c r="UPS83" s="13"/>
      <c r="UPT83" s="13"/>
      <c r="UPU83" s="13"/>
      <c r="UPV83" s="13"/>
      <c r="UPW83" s="13"/>
      <c r="UPX83" s="13"/>
      <c r="UPY83" s="13"/>
      <c r="UPZ83" s="13"/>
      <c r="UQA83" s="13"/>
      <c r="UQB83" s="13"/>
      <c r="UQC83" s="13"/>
      <c r="UQD83" s="13"/>
      <c r="UQE83" s="13"/>
      <c r="UQF83" s="13"/>
      <c r="UQG83" s="13"/>
      <c r="UQH83" s="13"/>
      <c r="UQI83" s="13"/>
      <c r="UQJ83" s="13"/>
      <c r="UQK83" s="13"/>
      <c r="UQL83" s="13"/>
      <c r="UQM83" s="13"/>
      <c r="UQN83" s="13"/>
      <c r="UQO83" s="13"/>
      <c r="UQP83" s="13"/>
      <c r="UQQ83" s="13"/>
      <c r="UQR83" s="13"/>
      <c r="UQS83" s="13"/>
      <c r="UQT83" s="13"/>
      <c r="UQU83" s="13"/>
      <c r="UQV83" s="13"/>
      <c r="UQW83" s="13"/>
      <c r="UQX83" s="13"/>
      <c r="UQY83" s="13"/>
      <c r="UQZ83" s="13"/>
      <c r="URA83" s="13"/>
      <c r="URB83" s="13"/>
      <c r="URC83" s="13"/>
      <c r="URD83" s="13"/>
      <c r="URE83" s="13"/>
      <c r="URF83" s="13"/>
      <c r="URG83" s="13"/>
      <c r="URH83" s="13"/>
      <c r="URI83" s="13"/>
      <c r="URJ83" s="13"/>
      <c r="URK83" s="13"/>
      <c r="URL83" s="13"/>
      <c r="URM83" s="13"/>
      <c r="URN83" s="13"/>
      <c r="URO83" s="13"/>
      <c r="URP83" s="13"/>
      <c r="URQ83" s="13"/>
      <c r="URR83" s="13"/>
      <c r="URS83" s="13"/>
      <c r="URT83" s="13"/>
      <c r="URU83" s="13"/>
      <c r="URV83" s="13"/>
      <c r="URW83" s="13"/>
      <c r="URX83" s="13"/>
      <c r="URY83" s="13"/>
      <c r="URZ83" s="13"/>
      <c r="USA83" s="13"/>
      <c r="USB83" s="13"/>
      <c r="USC83" s="13"/>
      <c r="USD83" s="13"/>
      <c r="USE83" s="13"/>
      <c r="USF83" s="13"/>
      <c r="USG83" s="13"/>
      <c r="USH83" s="13"/>
      <c r="USI83" s="13"/>
      <c r="USJ83" s="13"/>
      <c r="USK83" s="13"/>
      <c r="USL83" s="13"/>
      <c r="USM83" s="13"/>
      <c r="USN83" s="13"/>
      <c r="USO83" s="13"/>
      <c r="USP83" s="13"/>
      <c r="USQ83" s="13"/>
      <c r="USR83" s="13"/>
      <c r="USS83" s="13"/>
      <c r="UST83" s="13"/>
      <c r="USU83" s="13"/>
      <c r="USV83" s="13"/>
      <c r="USW83" s="13"/>
      <c r="USX83" s="13"/>
      <c r="USY83" s="13"/>
      <c r="USZ83" s="13"/>
      <c r="UTA83" s="13"/>
      <c r="UTB83" s="13"/>
      <c r="UTC83" s="13"/>
      <c r="UTD83" s="13"/>
      <c r="UTE83" s="13"/>
      <c r="UTF83" s="13"/>
      <c r="UTG83" s="13"/>
      <c r="UTH83" s="13"/>
      <c r="UTI83" s="13"/>
      <c r="UTJ83" s="13"/>
      <c r="UTK83" s="13"/>
      <c r="UTL83" s="13"/>
      <c r="UTM83" s="13"/>
      <c r="UTN83" s="13"/>
      <c r="UTO83" s="13"/>
      <c r="UTP83" s="13"/>
      <c r="UTQ83" s="13"/>
      <c r="UTR83" s="13"/>
      <c r="UTS83" s="13"/>
      <c r="UTT83" s="13"/>
      <c r="UTU83" s="13"/>
      <c r="UTV83" s="13"/>
      <c r="UTW83" s="13"/>
      <c r="UTX83" s="13"/>
      <c r="UTY83" s="13"/>
      <c r="UTZ83" s="13"/>
      <c r="UUA83" s="13"/>
      <c r="UUB83" s="13"/>
      <c r="UUC83" s="13"/>
      <c r="UUD83" s="13"/>
      <c r="UUE83" s="13"/>
      <c r="UUF83" s="13"/>
      <c r="UUG83" s="13"/>
      <c r="UUH83" s="13"/>
      <c r="UUI83" s="13"/>
      <c r="UUJ83" s="13"/>
      <c r="UUK83" s="13"/>
      <c r="UUL83" s="13"/>
      <c r="UUM83" s="13"/>
      <c r="UUN83" s="13"/>
      <c r="UUO83" s="13"/>
      <c r="UUP83" s="13"/>
      <c r="UUQ83" s="13"/>
      <c r="UUR83" s="13"/>
      <c r="UUS83" s="13"/>
      <c r="UUT83" s="13"/>
      <c r="UUU83" s="13"/>
      <c r="UUV83" s="13"/>
      <c r="UUW83" s="13"/>
      <c r="UUX83" s="13"/>
      <c r="UUY83" s="13"/>
      <c r="UUZ83" s="13"/>
      <c r="UVA83" s="13"/>
      <c r="UVB83" s="13"/>
      <c r="UVC83" s="13"/>
      <c r="UVD83" s="13"/>
      <c r="UVE83" s="13"/>
      <c r="UVF83" s="13"/>
      <c r="UVG83" s="13"/>
      <c r="UVH83" s="13"/>
      <c r="UVI83" s="13"/>
      <c r="UVJ83" s="13"/>
      <c r="UVK83" s="13"/>
      <c r="UVL83" s="13"/>
      <c r="UVM83" s="13"/>
      <c r="UVN83" s="13"/>
      <c r="UVO83" s="13"/>
      <c r="UVP83" s="13"/>
      <c r="UVQ83" s="13"/>
      <c r="UVR83" s="13"/>
      <c r="UVS83" s="13"/>
      <c r="UVT83" s="13"/>
      <c r="UVU83" s="13"/>
      <c r="UVV83" s="13"/>
      <c r="UVW83" s="13"/>
      <c r="UVX83" s="13"/>
      <c r="UVY83" s="13"/>
      <c r="UVZ83" s="13"/>
      <c r="UWA83" s="13"/>
      <c r="UWB83" s="13"/>
      <c r="UWC83" s="13"/>
      <c r="UWD83" s="13"/>
      <c r="UWE83" s="13"/>
      <c r="UWF83" s="13"/>
      <c r="UWG83" s="13"/>
      <c r="UWH83" s="13"/>
      <c r="UWI83" s="13"/>
      <c r="UWJ83" s="13"/>
      <c r="UWK83" s="13"/>
      <c r="UWL83" s="13"/>
      <c r="UWM83" s="13"/>
      <c r="UWN83" s="13"/>
      <c r="UWO83" s="13"/>
      <c r="UWP83" s="13"/>
      <c r="UWQ83" s="13"/>
      <c r="UWR83" s="13"/>
      <c r="UWS83" s="13"/>
      <c r="UWT83" s="13"/>
      <c r="UWU83" s="13"/>
      <c r="UWV83" s="13"/>
      <c r="UWW83" s="13"/>
      <c r="UWX83" s="13"/>
      <c r="UWY83" s="13"/>
      <c r="UWZ83" s="13"/>
      <c r="UXA83" s="13"/>
      <c r="UXB83" s="13"/>
      <c r="UXC83" s="13"/>
      <c r="UXD83" s="13"/>
      <c r="UXE83" s="13"/>
      <c r="UXF83" s="13"/>
      <c r="UXG83" s="13"/>
      <c r="UXH83" s="13"/>
      <c r="UXI83" s="13"/>
      <c r="UXJ83" s="13"/>
      <c r="UXK83" s="13"/>
      <c r="UXL83" s="13"/>
      <c r="UXM83" s="13"/>
      <c r="UXN83" s="13"/>
      <c r="UXO83" s="13"/>
      <c r="UXP83" s="13"/>
      <c r="UXQ83" s="13"/>
      <c r="UXR83" s="13"/>
      <c r="UXS83" s="13"/>
      <c r="UXT83" s="13"/>
      <c r="UXU83" s="13"/>
      <c r="UXV83" s="13"/>
      <c r="UXW83" s="13"/>
      <c r="UXX83" s="13"/>
      <c r="UXY83" s="13"/>
      <c r="UXZ83" s="13"/>
      <c r="UYA83" s="13"/>
      <c r="UYB83" s="13"/>
      <c r="UYC83" s="13"/>
      <c r="UYD83" s="13"/>
      <c r="UYE83" s="13"/>
      <c r="UYF83" s="13"/>
      <c r="UYG83" s="13"/>
      <c r="UYH83" s="13"/>
      <c r="UYI83" s="13"/>
      <c r="UYJ83" s="13"/>
      <c r="UYK83" s="13"/>
      <c r="UYL83" s="13"/>
      <c r="UYM83" s="13"/>
      <c r="UYN83" s="13"/>
      <c r="UYO83" s="13"/>
      <c r="UYP83" s="13"/>
      <c r="UYQ83" s="13"/>
      <c r="UYR83" s="13"/>
      <c r="UYS83" s="13"/>
      <c r="UYT83" s="13"/>
      <c r="UYU83" s="13"/>
      <c r="UYV83" s="13"/>
      <c r="UYW83" s="13"/>
      <c r="UYX83" s="13"/>
      <c r="UYY83" s="13"/>
      <c r="UYZ83" s="13"/>
      <c r="UZA83" s="13"/>
      <c r="UZB83" s="13"/>
      <c r="UZC83" s="13"/>
      <c r="UZD83" s="13"/>
      <c r="UZE83" s="13"/>
      <c r="UZF83" s="13"/>
      <c r="UZG83" s="13"/>
      <c r="UZH83" s="13"/>
      <c r="UZI83" s="13"/>
      <c r="UZJ83" s="13"/>
      <c r="UZK83" s="13"/>
      <c r="UZL83" s="13"/>
      <c r="UZM83" s="13"/>
      <c r="UZN83" s="13"/>
      <c r="UZO83" s="13"/>
      <c r="UZP83" s="13"/>
      <c r="UZQ83" s="13"/>
      <c r="UZR83" s="13"/>
      <c r="UZS83" s="13"/>
      <c r="UZT83" s="13"/>
      <c r="UZU83" s="13"/>
      <c r="UZV83" s="13"/>
      <c r="UZW83" s="13"/>
      <c r="UZX83" s="13"/>
      <c r="UZY83" s="13"/>
      <c r="UZZ83" s="13"/>
      <c r="VAA83" s="13"/>
      <c r="VAB83" s="13"/>
      <c r="VAC83" s="13"/>
      <c r="VAD83" s="13"/>
      <c r="VAE83" s="13"/>
      <c r="VAF83" s="13"/>
      <c r="VAG83" s="13"/>
      <c r="VAH83" s="13"/>
      <c r="VAI83" s="13"/>
      <c r="VAJ83" s="13"/>
      <c r="VAK83" s="13"/>
      <c r="VAL83" s="13"/>
      <c r="VAM83" s="13"/>
      <c r="VAN83" s="13"/>
      <c r="VAO83" s="13"/>
      <c r="VAP83" s="13"/>
      <c r="VAQ83" s="13"/>
      <c r="VAR83" s="13"/>
      <c r="VAS83" s="13"/>
      <c r="VAT83" s="13"/>
      <c r="VAU83" s="13"/>
      <c r="VAV83" s="13"/>
      <c r="VAW83" s="13"/>
      <c r="VAX83" s="13"/>
      <c r="VAY83" s="13"/>
      <c r="VAZ83" s="13"/>
      <c r="VBA83" s="13"/>
      <c r="VBB83" s="13"/>
      <c r="VBC83" s="13"/>
      <c r="VBD83" s="13"/>
      <c r="VBE83" s="13"/>
      <c r="VBF83" s="13"/>
      <c r="VBG83" s="13"/>
      <c r="VBH83" s="13"/>
      <c r="VBI83" s="13"/>
      <c r="VBJ83" s="13"/>
      <c r="VBK83" s="13"/>
      <c r="VBL83" s="13"/>
      <c r="VBM83" s="13"/>
      <c r="VBN83" s="13"/>
      <c r="VBO83" s="13"/>
      <c r="VBP83" s="13"/>
      <c r="VBQ83" s="13"/>
      <c r="VBR83" s="13"/>
      <c r="VBS83" s="13"/>
      <c r="VBT83" s="13"/>
      <c r="VBU83" s="13"/>
      <c r="VBV83" s="13"/>
      <c r="VBW83" s="13"/>
      <c r="VBX83" s="13"/>
      <c r="VBY83" s="13"/>
      <c r="VBZ83" s="13"/>
      <c r="VCA83" s="13"/>
      <c r="VCB83" s="13"/>
      <c r="VCC83" s="13"/>
      <c r="VCD83" s="13"/>
      <c r="VCE83" s="13"/>
      <c r="VCF83" s="13"/>
      <c r="VCG83" s="13"/>
      <c r="VCH83" s="13"/>
      <c r="VCI83" s="13"/>
      <c r="VCJ83" s="13"/>
      <c r="VCK83" s="13"/>
      <c r="VCL83" s="13"/>
      <c r="VCM83" s="13"/>
      <c r="VCN83" s="13"/>
      <c r="VCO83" s="13"/>
      <c r="VCP83" s="13"/>
      <c r="VCQ83" s="13"/>
      <c r="VCR83" s="13"/>
      <c r="VCS83" s="13"/>
      <c r="VCT83" s="13"/>
      <c r="VCU83" s="13"/>
      <c r="VCV83" s="13"/>
      <c r="VCW83" s="13"/>
      <c r="VCX83" s="13"/>
      <c r="VCY83" s="13"/>
      <c r="VCZ83" s="13"/>
      <c r="VDA83" s="13"/>
      <c r="VDB83" s="13"/>
      <c r="VDC83" s="13"/>
      <c r="VDD83" s="13"/>
      <c r="VDE83" s="13"/>
      <c r="VDF83" s="13"/>
      <c r="VDG83" s="13"/>
      <c r="VDH83" s="13"/>
      <c r="VDI83" s="13"/>
      <c r="VDJ83" s="13"/>
      <c r="VDK83" s="13"/>
      <c r="VDL83" s="13"/>
      <c r="VDM83" s="13"/>
      <c r="VDN83" s="13"/>
      <c r="VDO83" s="13"/>
      <c r="VDP83" s="13"/>
      <c r="VDQ83" s="13"/>
      <c r="VDR83" s="13"/>
      <c r="VDS83" s="13"/>
      <c r="VDT83" s="13"/>
      <c r="VDU83" s="13"/>
      <c r="VDV83" s="13"/>
      <c r="VDW83" s="13"/>
      <c r="VDX83" s="13"/>
      <c r="VDY83" s="13"/>
      <c r="VDZ83" s="13"/>
      <c r="VEA83" s="13"/>
      <c r="VEB83" s="13"/>
      <c r="VEC83" s="13"/>
      <c r="VED83" s="13"/>
      <c r="VEE83" s="13"/>
      <c r="VEF83" s="13"/>
      <c r="VEG83" s="13"/>
      <c r="VEH83" s="13"/>
      <c r="VEI83" s="13"/>
      <c r="VEJ83" s="13"/>
      <c r="VEK83" s="13"/>
      <c r="VEL83" s="13"/>
      <c r="VEM83" s="13"/>
      <c r="VEN83" s="13"/>
      <c r="VEO83" s="13"/>
      <c r="VEP83" s="13"/>
      <c r="VEQ83" s="13"/>
      <c r="VER83" s="13"/>
      <c r="VES83" s="13"/>
      <c r="VET83" s="13"/>
      <c r="VEU83" s="13"/>
      <c r="VEV83" s="13"/>
      <c r="VEW83" s="13"/>
      <c r="VEX83" s="13"/>
      <c r="VEY83" s="13"/>
      <c r="VEZ83" s="13"/>
      <c r="VFA83" s="13"/>
      <c r="VFB83" s="13"/>
      <c r="VFC83" s="13"/>
      <c r="VFD83" s="13"/>
      <c r="VFE83" s="13"/>
      <c r="VFF83" s="13"/>
      <c r="VFG83" s="13"/>
      <c r="VFH83" s="13"/>
      <c r="VFI83" s="13"/>
      <c r="VFJ83" s="13"/>
      <c r="VFK83" s="13"/>
      <c r="VFL83" s="13"/>
      <c r="VFM83" s="13"/>
      <c r="VFN83" s="13"/>
      <c r="VFO83" s="13"/>
      <c r="VFP83" s="13"/>
      <c r="VFQ83" s="13"/>
      <c r="VFR83" s="13"/>
      <c r="VFS83" s="13"/>
      <c r="VFT83" s="13"/>
      <c r="VFU83" s="13"/>
      <c r="VFV83" s="13"/>
      <c r="VFW83" s="13"/>
      <c r="VFX83" s="13"/>
      <c r="VFY83" s="13"/>
      <c r="VFZ83" s="13"/>
      <c r="VGA83" s="13"/>
      <c r="VGB83" s="13"/>
      <c r="VGC83" s="13"/>
      <c r="VGD83" s="13"/>
      <c r="VGE83" s="13"/>
      <c r="VGF83" s="13"/>
      <c r="VGG83" s="13"/>
      <c r="VGH83" s="13"/>
      <c r="VGI83" s="13"/>
      <c r="VGJ83" s="13"/>
      <c r="VGK83" s="13"/>
      <c r="VGL83" s="13"/>
      <c r="VGM83" s="13"/>
      <c r="VGN83" s="13"/>
      <c r="VGO83" s="13"/>
      <c r="VGP83" s="13"/>
      <c r="VGQ83" s="13"/>
      <c r="VGR83" s="13"/>
      <c r="VGS83" s="13"/>
      <c r="VGT83" s="13"/>
      <c r="VGU83" s="13"/>
      <c r="VGV83" s="13"/>
      <c r="VGW83" s="13"/>
      <c r="VGX83" s="13"/>
      <c r="VGY83" s="13"/>
      <c r="VGZ83" s="13"/>
      <c r="VHA83" s="13"/>
      <c r="VHB83" s="13"/>
      <c r="VHC83" s="13"/>
      <c r="VHD83" s="13"/>
      <c r="VHE83" s="13"/>
      <c r="VHF83" s="13"/>
      <c r="VHG83" s="13"/>
      <c r="VHH83" s="13"/>
      <c r="VHI83" s="13"/>
      <c r="VHJ83" s="13"/>
      <c r="VHK83" s="13"/>
      <c r="VHL83" s="13"/>
      <c r="VHM83" s="13"/>
      <c r="VHN83" s="13"/>
      <c r="VHO83" s="13"/>
      <c r="VHP83" s="13"/>
      <c r="VHQ83" s="13"/>
      <c r="VHR83" s="13"/>
      <c r="VHS83" s="13"/>
      <c r="VHT83" s="13"/>
      <c r="VHU83" s="13"/>
      <c r="VHV83" s="13"/>
      <c r="VHW83" s="13"/>
      <c r="VHX83" s="13"/>
      <c r="VHY83" s="13"/>
      <c r="VHZ83" s="13"/>
      <c r="VIA83" s="13"/>
      <c r="VIB83" s="13"/>
      <c r="VIC83" s="13"/>
      <c r="VID83" s="13"/>
      <c r="VIE83" s="13"/>
      <c r="VIF83" s="13"/>
      <c r="VIG83" s="13"/>
      <c r="VIH83" s="13"/>
      <c r="VII83" s="13"/>
      <c r="VIJ83" s="13"/>
      <c r="VIK83" s="13"/>
      <c r="VIL83" s="13"/>
      <c r="VIM83" s="13"/>
      <c r="VIN83" s="13"/>
      <c r="VIO83" s="13"/>
      <c r="VIP83" s="13"/>
      <c r="VIQ83" s="13"/>
      <c r="VIR83" s="13"/>
      <c r="VIS83" s="13"/>
      <c r="VIT83" s="13"/>
      <c r="VIU83" s="13"/>
      <c r="VIV83" s="13"/>
      <c r="VIW83" s="13"/>
      <c r="VIX83" s="13"/>
      <c r="VIY83" s="13"/>
      <c r="VIZ83" s="13"/>
      <c r="VJA83" s="13"/>
      <c r="VJB83" s="13"/>
      <c r="VJC83" s="13"/>
      <c r="VJD83" s="13"/>
      <c r="VJE83" s="13"/>
      <c r="VJF83" s="13"/>
      <c r="VJG83" s="13"/>
      <c r="VJH83" s="13"/>
      <c r="VJI83" s="13"/>
      <c r="VJJ83" s="13"/>
      <c r="VJK83" s="13"/>
      <c r="VJL83" s="13"/>
      <c r="VJM83" s="13"/>
      <c r="VJN83" s="13"/>
      <c r="VJO83" s="13"/>
      <c r="VJP83" s="13"/>
      <c r="VJQ83" s="13"/>
      <c r="VJR83" s="13"/>
      <c r="VJS83" s="13"/>
      <c r="VJT83" s="13"/>
      <c r="VJU83" s="13"/>
      <c r="VJV83" s="13"/>
      <c r="VJW83" s="13"/>
      <c r="VJX83" s="13"/>
      <c r="VJY83" s="13"/>
      <c r="VJZ83" s="13"/>
      <c r="VKA83" s="13"/>
      <c r="VKB83" s="13"/>
      <c r="VKC83" s="13"/>
      <c r="VKD83" s="13"/>
      <c r="VKE83" s="13"/>
      <c r="VKF83" s="13"/>
      <c r="VKG83" s="13"/>
      <c r="VKH83" s="13"/>
      <c r="VKI83" s="13"/>
      <c r="VKJ83" s="13"/>
      <c r="VKK83" s="13"/>
      <c r="VKL83" s="13"/>
      <c r="VKM83" s="13"/>
      <c r="VKN83" s="13"/>
      <c r="VKO83" s="13"/>
      <c r="VKP83" s="13"/>
      <c r="VKQ83" s="13"/>
      <c r="VKR83" s="13"/>
      <c r="VKS83" s="13"/>
      <c r="VKT83" s="13"/>
      <c r="VKU83" s="13"/>
      <c r="VKV83" s="13"/>
      <c r="VKW83" s="13"/>
      <c r="VKX83" s="13"/>
      <c r="VKY83" s="13"/>
      <c r="VKZ83" s="13"/>
      <c r="VLA83" s="13"/>
      <c r="VLB83" s="13"/>
      <c r="VLC83" s="13"/>
      <c r="VLD83" s="13"/>
      <c r="VLE83" s="13"/>
      <c r="VLF83" s="13"/>
      <c r="VLG83" s="13"/>
      <c r="VLH83" s="13"/>
      <c r="VLI83" s="13"/>
      <c r="VLJ83" s="13"/>
      <c r="VLK83" s="13"/>
      <c r="VLL83" s="13"/>
      <c r="VLM83" s="13"/>
      <c r="VLN83" s="13"/>
      <c r="VLO83" s="13"/>
      <c r="VLP83" s="13"/>
      <c r="VLQ83" s="13"/>
      <c r="VLR83" s="13"/>
      <c r="VLS83" s="13"/>
      <c r="VLT83" s="13"/>
      <c r="VLU83" s="13"/>
      <c r="VLV83" s="13"/>
      <c r="VLW83" s="13"/>
      <c r="VLX83" s="13"/>
      <c r="VLY83" s="13"/>
      <c r="VLZ83" s="13"/>
      <c r="VMA83" s="13"/>
      <c r="VMB83" s="13"/>
      <c r="VMC83" s="13"/>
      <c r="VMD83" s="13"/>
      <c r="VME83" s="13"/>
      <c r="VMF83" s="13"/>
      <c r="VMG83" s="13"/>
      <c r="VMH83" s="13"/>
      <c r="VMI83" s="13"/>
      <c r="VMJ83" s="13"/>
      <c r="VMK83" s="13"/>
      <c r="VML83" s="13"/>
      <c r="VMM83" s="13"/>
      <c r="VMN83" s="13"/>
      <c r="VMO83" s="13"/>
      <c r="VMP83" s="13"/>
      <c r="VMQ83" s="13"/>
      <c r="VMR83" s="13"/>
      <c r="VMS83" s="13"/>
      <c r="VMT83" s="13"/>
      <c r="VMU83" s="13"/>
      <c r="VMV83" s="13"/>
      <c r="VMW83" s="13"/>
      <c r="VMX83" s="13"/>
      <c r="VMY83" s="13"/>
      <c r="VMZ83" s="13"/>
      <c r="VNA83" s="13"/>
      <c r="VNB83" s="13"/>
      <c r="VNC83" s="13"/>
      <c r="VND83" s="13"/>
      <c r="VNE83" s="13"/>
      <c r="VNF83" s="13"/>
      <c r="VNG83" s="13"/>
      <c r="VNH83" s="13"/>
      <c r="VNI83" s="13"/>
      <c r="VNJ83" s="13"/>
      <c r="VNK83" s="13"/>
      <c r="VNL83" s="13"/>
      <c r="VNM83" s="13"/>
      <c r="VNN83" s="13"/>
      <c r="VNO83" s="13"/>
      <c r="VNP83" s="13"/>
      <c r="VNQ83" s="13"/>
      <c r="VNR83" s="13"/>
      <c r="VNS83" s="13"/>
      <c r="VNT83" s="13"/>
      <c r="VNU83" s="13"/>
      <c r="VNV83" s="13"/>
      <c r="VNW83" s="13"/>
      <c r="VNX83" s="13"/>
      <c r="VNY83" s="13"/>
      <c r="VNZ83" s="13"/>
      <c r="VOA83" s="13"/>
      <c r="VOB83" s="13"/>
      <c r="VOC83" s="13"/>
      <c r="VOD83" s="13"/>
      <c r="VOE83" s="13"/>
      <c r="VOF83" s="13"/>
      <c r="VOG83" s="13"/>
      <c r="VOH83" s="13"/>
      <c r="VOI83" s="13"/>
      <c r="VOJ83" s="13"/>
      <c r="VOK83" s="13"/>
      <c r="VOL83" s="13"/>
      <c r="VOM83" s="13"/>
      <c r="VON83" s="13"/>
      <c r="VOO83" s="13"/>
      <c r="VOP83" s="13"/>
      <c r="VOQ83" s="13"/>
      <c r="VOR83" s="13"/>
      <c r="VOS83" s="13"/>
      <c r="VOT83" s="13"/>
      <c r="VOU83" s="13"/>
      <c r="VOV83" s="13"/>
      <c r="VOW83" s="13"/>
      <c r="VOX83" s="13"/>
      <c r="VOY83" s="13"/>
      <c r="VOZ83" s="13"/>
      <c r="VPA83" s="13"/>
      <c r="VPB83" s="13"/>
      <c r="VPC83" s="13"/>
      <c r="VPD83" s="13"/>
      <c r="VPE83" s="13"/>
      <c r="VPF83" s="13"/>
      <c r="VPG83" s="13"/>
      <c r="VPH83" s="13"/>
      <c r="VPI83" s="13"/>
      <c r="VPJ83" s="13"/>
      <c r="VPK83" s="13"/>
      <c r="VPL83" s="13"/>
      <c r="VPM83" s="13"/>
      <c r="VPN83" s="13"/>
      <c r="VPO83" s="13"/>
      <c r="VPP83" s="13"/>
      <c r="VPQ83" s="13"/>
      <c r="VPR83" s="13"/>
      <c r="VPS83" s="13"/>
      <c r="VPT83" s="13"/>
      <c r="VPU83" s="13"/>
      <c r="VPV83" s="13"/>
      <c r="VPW83" s="13"/>
      <c r="VPX83" s="13"/>
      <c r="VPY83" s="13"/>
      <c r="VPZ83" s="13"/>
      <c r="VQA83" s="13"/>
      <c r="VQB83" s="13"/>
      <c r="VQC83" s="13"/>
      <c r="VQD83" s="13"/>
      <c r="VQE83" s="13"/>
      <c r="VQF83" s="13"/>
      <c r="VQG83" s="13"/>
      <c r="VQH83" s="13"/>
      <c r="VQI83" s="13"/>
      <c r="VQJ83" s="13"/>
      <c r="VQK83" s="13"/>
      <c r="VQL83" s="13"/>
      <c r="VQM83" s="13"/>
      <c r="VQN83" s="13"/>
      <c r="VQO83" s="13"/>
      <c r="VQP83" s="13"/>
      <c r="VQQ83" s="13"/>
      <c r="VQR83" s="13"/>
      <c r="VQS83" s="13"/>
      <c r="VQT83" s="13"/>
      <c r="VQU83" s="13"/>
      <c r="VQV83" s="13"/>
      <c r="VQW83" s="13"/>
      <c r="VQX83" s="13"/>
      <c r="VQY83" s="13"/>
      <c r="VQZ83" s="13"/>
      <c r="VRA83" s="13"/>
      <c r="VRB83" s="13"/>
      <c r="VRC83" s="13"/>
      <c r="VRD83" s="13"/>
      <c r="VRE83" s="13"/>
      <c r="VRF83" s="13"/>
      <c r="VRG83" s="13"/>
      <c r="VRH83" s="13"/>
      <c r="VRI83" s="13"/>
      <c r="VRJ83" s="13"/>
      <c r="VRK83" s="13"/>
      <c r="VRL83" s="13"/>
      <c r="VRM83" s="13"/>
      <c r="VRN83" s="13"/>
      <c r="VRO83" s="13"/>
      <c r="VRP83" s="13"/>
      <c r="VRQ83" s="13"/>
      <c r="VRR83" s="13"/>
      <c r="VRS83" s="13"/>
      <c r="VRT83" s="13"/>
      <c r="VRU83" s="13"/>
      <c r="VRV83" s="13"/>
      <c r="VRW83" s="13"/>
      <c r="VRX83" s="13"/>
      <c r="VRY83" s="13"/>
      <c r="VRZ83" s="13"/>
      <c r="VSA83" s="13"/>
      <c r="VSB83" s="13"/>
      <c r="VSC83" s="13"/>
      <c r="VSD83" s="13"/>
      <c r="VSE83" s="13"/>
      <c r="VSF83" s="13"/>
      <c r="VSG83" s="13"/>
      <c r="VSH83" s="13"/>
      <c r="VSI83" s="13"/>
      <c r="VSJ83" s="13"/>
      <c r="VSK83" s="13"/>
      <c r="VSL83" s="13"/>
      <c r="VSM83" s="13"/>
      <c r="VSN83" s="13"/>
      <c r="VSO83" s="13"/>
      <c r="VSP83" s="13"/>
      <c r="VSQ83" s="13"/>
      <c r="VSR83" s="13"/>
      <c r="VSS83" s="13"/>
      <c r="VST83" s="13"/>
      <c r="VSU83" s="13"/>
      <c r="VSV83" s="13"/>
      <c r="VSW83" s="13"/>
      <c r="VSX83" s="13"/>
      <c r="VSY83" s="13"/>
      <c r="VSZ83" s="13"/>
      <c r="VTA83" s="13"/>
      <c r="VTB83" s="13"/>
      <c r="VTC83" s="13"/>
      <c r="VTD83" s="13"/>
      <c r="VTE83" s="13"/>
      <c r="VTF83" s="13"/>
      <c r="VTG83" s="13"/>
      <c r="VTH83" s="13"/>
      <c r="VTI83" s="13"/>
      <c r="VTJ83" s="13"/>
      <c r="VTK83" s="13"/>
      <c r="VTL83" s="13"/>
      <c r="VTM83" s="13"/>
      <c r="VTN83" s="13"/>
      <c r="VTO83" s="13"/>
      <c r="VTP83" s="13"/>
      <c r="VTQ83" s="13"/>
      <c r="VTR83" s="13"/>
      <c r="VTS83" s="13"/>
      <c r="VTT83" s="13"/>
      <c r="VTU83" s="13"/>
      <c r="VTV83" s="13"/>
      <c r="VTW83" s="13"/>
      <c r="VTX83" s="13"/>
      <c r="VTY83" s="13"/>
      <c r="VTZ83" s="13"/>
      <c r="VUA83" s="13"/>
      <c r="VUB83" s="13"/>
      <c r="VUC83" s="13"/>
      <c r="VUD83" s="13"/>
      <c r="VUE83" s="13"/>
      <c r="VUF83" s="13"/>
      <c r="VUG83" s="13"/>
      <c r="VUH83" s="13"/>
      <c r="VUI83" s="13"/>
      <c r="VUJ83" s="13"/>
      <c r="VUK83" s="13"/>
      <c r="VUL83" s="13"/>
      <c r="VUM83" s="13"/>
      <c r="VUN83" s="13"/>
      <c r="VUO83" s="13"/>
      <c r="VUP83" s="13"/>
      <c r="VUQ83" s="13"/>
      <c r="VUR83" s="13"/>
      <c r="VUS83" s="13"/>
      <c r="VUT83" s="13"/>
      <c r="VUU83" s="13"/>
      <c r="VUV83" s="13"/>
      <c r="VUW83" s="13"/>
      <c r="VUX83" s="13"/>
      <c r="VUY83" s="13"/>
      <c r="VUZ83" s="13"/>
      <c r="VVA83" s="13"/>
      <c r="VVB83" s="13"/>
      <c r="VVC83" s="13"/>
      <c r="VVD83" s="13"/>
      <c r="VVE83" s="13"/>
      <c r="VVF83" s="13"/>
      <c r="VVG83" s="13"/>
      <c r="VVH83" s="13"/>
      <c r="VVI83" s="13"/>
      <c r="VVJ83" s="13"/>
      <c r="VVK83" s="13"/>
      <c r="VVL83" s="13"/>
      <c r="VVM83" s="13"/>
      <c r="VVN83" s="13"/>
      <c r="VVO83" s="13"/>
      <c r="VVP83" s="13"/>
      <c r="VVQ83" s="13"/>
      <c r="VVR83" s="13"/>
      <c r="VVS83" s="13"/>
      <c r="VVT83" s="13"/>
      <c r="VVU83" s="13"/>
      <c r="VVV83" s="13"/>
      <c r="VVW83" s="13"/>
      <c r="VVX83" s="13"/>
      <c r="VVY83" s="13"/>
      <c r="VVZ83" s="13"/>
      <c r="VWA83" s="13"/>
      <c r="VWB83" s="13"/>
      <c r="VWC83" s="13"/>
      <c r="VWD83" s="13"/>
      <c r="VWE83" s="13"/>
      <c r="VWF83" s="13"/>
      <c r="VWG83" s="13"/>
      <c r="VWH83" s="13"/>
      <c r="VWI83" s="13"/>
      <c r="VWJ83" s="13"/>
      <c r="VWK83" s="13"/>
      <c r="VWL83" s="13"/>
      <c r="VWM83" s="13"/>
      <c r="VWN83" s="13"/>
      <c r="VWO83" s="13"/>
      <c r="VWP83" s="13"/>
      <c r="VWQ83" s="13"/>
      <c r="VWR83" s="13"/>
      <c r="VWS83" s="13"/>
      <c r="VWT83" s="13"/>
      <c r="VWU83" s="13"/>
      <c r="VWV83" s="13"/>
      <c r="VWW83" s="13"/>
      <c r="VWX83" s="13"/>
      <c r="VWY83" s="13"/>
      <c r="VWZ83" s="13"/>
      <c r="VXA83" s="13"/>
      <c r="VXB83" s="13"/>
      <c r="VXC83" s="13"/>
      <c r="VXD83" s="13"/>
      <c r="VXE83" s="13"/>
      <c r="VXF83" s="13"/>
      <c r="VXG83" s="13"/>
      <c r="VXH83" s="13"/>
      <c r="VXI83" s="13"/>
      <c r="VXJ83" s="13"/>
      <c r="VXK83" s="13"/>
      <c r="VXL83" s="13"/>
      <c r="VXM83" s="13"/>
      <c r="VXN83" s="13"/>
      <c r="VXO83" s="13"/>
      <c r="VXP83" s="13"/>
      <c r="VXQ83" s="13"/>
      <c r="VXR83" s="13"/>
      <c r="VXS83" s="13"/>
      <c r="VXT83" s="13"/>
      <c r="VXU83" s="13"/>
      <c r="VXV83" s="13"/>
      <c r="VXW83" s="13"/>
      <c r="VXX83" s="13"/>
      <c r="VXY83" s="13"/>
      <c r="VXZ83" s="13"/>
      <c r="VYA83" s="13"/>
      <c r="VYB83" s="13"/>
      <c r="VYC83" s="13"/>
      <c r="VYD83" s="13"/>
      <c r="VYE83" s="13"/>
      <c r="VYF83" s="13"/>
      <c r="VYG83" s="13"/>
      <c r="VYH83" s="13"/>
      <c r="VYI83" s="13"/>
      <c r="VYJ83" s="13"/>
      <c r="VYK83" s="13"/>
      <c r="VYL83" s="13"/>
      <c r="VYM83" s="13"/>
      <c r="VYN83" s="13"/>
      <c r="VYO83" s="13"/>
      <c r="VYP83" s="13"/>
      <c r="VYQ83" s="13"/>
      <c r="VYR83" s="13"/>
      <c r="VYS83" s="13"/>
      <c r="VYT83" s="13"/>
      <c r="VYU83" s="13"/>
      <c r="VYV83" s="13"/>
      <c r="VYW83" s="13"/>
      <c r="VYX83" s="13"/>
      <c r="VYY83" s="13"/>
      <c r="VYZ83" s="13"/>
      <c r="VZA83" s="13"/>
      <c r="VZB83" s="13"/>
      <c r="VZC83" s="13"/>
      <c r="VZD83" s="13"/>
      <c r="VZE83" s="13"/>
      <c r="VZF83" s="13"/>
      <c r="VZG83" s="13"/>
      <c r="VZH83" s="13"/>
      <c r="VZI83" s="13"/>
      <c r="VZJ83" s="13"/>
      <c r="VZK83" s="13"/>
      <c r="VZL83" s="13"/>
      <c r="VZM83" s="13"/>
      <c r="VZN83" s="13"/>
      <c r="VZO83" s="13"/>
      <c r="VZP83" s="13"/>
      <c r="VZQ83" s="13"/>
      <c r="VZR83" s="13"/>
      <c r="VZS83" s="13"/>
      <c r="VZT83" s="13"/>
      <c r="VZU83" s="13"/>
      <c r="VZV83" s="13"/>
      <c r="VZW83" s="13"/>
      <c r="VZX83" s="13"/>
      <c r="VZY83" s="13"/>
      <c r="VZZ83" s="13"/>
      <c r="WAA83" s="13"/>
      <c r="WAB83" s="13"/>
      <c r="WAC83" s="13"/>
      <c r="WAD83" s="13"/>
      <c r="WAE83" s="13"/>
      <c r="WAF83" s="13"/>
      <c r="WAG83" s="13"/>
      <c r="WAH83" s="13"/>
      <c r="WAI83" s="13"/>
      <c r="WAJ83" s="13"/>
      <c r="WAK83" s="13"/>
      <c r="WAL83" s="13"/>
      <c r="WAM83" s="13"/>
      <c r="WAN83" s="13"/>
      <c r="WAO83" s="13"/>
      <c r="WAP83" s="13"/>
      <c r="WAQ83" s="13"/>
      <c r="WAR83" s="13"/>
      <c r="WAS83" s="13"/>
      <c r="WAT83" s="13"/>
      <c r="WAU83" s="13"/>
      <c r="WAV83" s="13"/>
      <c r="WAW83" s="13"/>
      <c r="WAX83" s="13"/>
      <c r="WAY83" s="13"/>
      <c r="WAZ83" s="13"/>
      <c r="WBA83" s="13"/>
      <c r="WBB83" s="13"/>
      <c r="WBC83" s="13"/>
      <c r="WBD83" s="13"/>
      <c r="WBE83" s="13"/>
      <c r="WBF83" s="13"/>
      <c r="WBG83" s="13"/>
      <c r="WBH83" s="13"/>
      <c r="WBI83" s="13"/>
      <c r="WBJ83" s="13"/>
      <c r="WBK83" s="13"/>
      <c r="WBL83" s="13"/>
      <c r="WBM83" s="13"/>
      <c r="WBN83" s="13"/>
      <c r="WBO83" s="13"/>
      <c r="WBP83" s="13"/>
      <c r="WBQ83" s="13"/>
      <c r="WBR83" s="13"/>
      <c r="WBS83" s="13"/>
      <c r="WBT83" s="13"/>
      <c r="WBU83" s="13"/>
      <c r="WBV83" s="13"/>
      <c r="WBW83" s="13"/>
      <c r="WBX83" s="13"/>
      <c r="WBY83" s="13"/>
      <c r="WBZ83" s="13"/>
      <c r="WCA83" s="13"/>
      <c r="WCB83" s="13"/>
      <c r="WCC83" s="13"/>
      <c r="WCD83" s="13"/>
      <c r="WCE83" s="13"/>
      <c r="WCF83" s="13"/>
      <c r="WCG83" s="13"/>
      <c r="WCH83" s="13"/>
      <c r="WCI83" s="13"/>
      <c r="WCJ83" s="13"/>
      <c r="WCK83" s="13"/>
      <c r="WCL83" s="13"/>
      <c r="WCM83" s="13"/>
      <c r="WCN83" s="13"/>
      <c r="WCO83" s="13"/>
      <c r="WCP83" s="13"/>
      <c r="WCQ83" s="13"/>
      <c r="WCR83" s="13"/>
      <c r="WCS83" s="13"/>
      <c r="WCT83" s="13"/>
      <c r="WCU83" s="13"/>
      <c r="WCV83" s="13"/>
      <c r="WCW83" s="13"/>
      <c r="WCX83" s="13"/>
      <c r="WCY83" s="13"/>
      <c r="WCZ83" s="13"/>
      <c r="WDA83" s="13"/>
      <c r="WDB83" s="13"/>
      <c r="WDC83" s="13"/>
      <c r="WDD83" s="13"/>
      <c r="WDE83" s="13"/>
      <c r="WDF83" s="13"/>
      <c r="WDG83" s="13"/>
      <c r="WDH83" s="13"/>
      <c r="WDI83" s="13"/>
      <c r="WDJ83" s="13"/>
      <c r="WDK83" s="13"/>
      <c r="WDL83" s="13"/>
      <c r="WDM83" s="13"/>
      <c r="WDN83" s="13"/>
      <c r="WDO83" s="13"/>
      <c r="WDP83" s="13"/>
      <c r="WDQ83" s="13"/>
      <c r="WDR83" s="13"/>
      <c r="WDS83" s="13"/>
      <c r="WDT83" s="13"/>
      <c r="WDU83" s="13"/>
      <c r="WDV83" s="13"/>
      <c r="WDW83" s="13"/>
      <c r="WDX83" s="13"/>
      <c r="WDY83" s="13"/>
      <c r="WDZ83" s="13"/>
      <c r="WEA83" s="13"/>
      <c r="WEB83" s="13"/>
      <c r="WEC83" s="13"/>
      <c r="WED83" s="13"/>
      <c r="WEE83" s="13"/>
      <c r="WEF83" s="13"/>
      <c r="WEG83" s="13"/>
      <c r="WEH83" s="13"/>
      <c r="WEI83" s="13"/>
      <c r="WEJ83" s="13"/>
      <c r="WEK83" s="13"/>
      <c r="WEL83" s="13"/>
      <c r="WEM83" s="13"/>
      <c r="WEN83" s="13"/>
      <c r="WEO83" s="13"/>
      <c r="WEP83" s="13"/>
      <c r="WEQ83" s="13"/>
      <c r="WER83" s="13"/>
      <c r="WES83" s="13"/>
      <c r="WET83" s="13"/>
      <c r="WEU83" s="13"/>
      <c r="WEV83" s="13"/>
      <c r="WEW83" s="13"/>
      <c r="WEX83" s="13"/>
      <c r="WEY83" s="13"/>
      <c r="WEZ83" s="13"/>
      <c r="WFA83" s="13"/>
      <c r="WFB83" s="13"/>
      <c r="WFC83" s="13"/>
      <c r="WFD83" s="13"/>
      <c r="WFE83" s="13"/>
      <c r="WFF83" s="13"/>
      <c r="WFG83" s="13"/>
      <c r="WFH83" s="13"/>
      <c r="WFI83" s="13"/>
      <c r="WFJ83" s="13"/>
      <c r="WFK83" s="13"/>
      <c r="WFL83" s="13"/>
      <c r="WFM83" s="13"/>
      <c r="WFN83" s="13"/>
      <c r="WFO83" s="13"/>
      <c r="WFP83" s="13"/>
      <c r="WFQ83" s="13"/>
      <c r="WFR83" s="13"/>
      <c r="WFS83" s="13"/>
      <c r="WFT83" s="13"/>
      <c r="WFU83" s="13"/>
      <c r="WFV83" s="13"/>
      <c r="WFW83" s="13"/>
      <c r="WFX83" s="13"/>
      <c r="WFY83" s="13"/>
      <c r="WFZ83" s="13"/>
      <c r="WGA83" s="13"/>
      <c r="WGB83" s="13"/>
      <c r="WGC83" s="13"/>
      <c r="WGD83" s="13"/>
      <c r="WGE83" s="13"/>
      <c r="WGF83" s="13"/>
      <c r="WGG83" s="13"/>
      <c r="WGH83" s="13"/>
      <c r="WGI83" s="13"/>
      <c r="WGJ83" s="13"/>
      <c r="WGK83" s="13"/>
      <c r="WGL83" s="13"/>
      <c r="WGM83" s="13"/>
      <c r="WGN83" s="13"/>
      <c r="WGO83" s="13"/>
      <c r="WGP83" s="13"/>
      <c r="WGQ83" s="13"/>
      <c r="WGR83" s="13"/>
      <c r="WGS83" s="13"/>
      <c r="WGT83" s="13"/>
      <c r="WGU83" s="13"/>
      <c r="WGV83" s="13"/>
      <c r="WGW83" s="13"/>
      <c r="WGX83" s="13"/>
      <c r="WGY83" s="13"/>
      <c r="WGZ83" s="13"/>
      <c r="WHA83" s="13"/>
      <c r="WHB83" s="13"/>
      <c r="WHC83" s="13"/>
      <c r="WHD83" s="13"/>
      <c r="WHE83" s="13"/>
      <c r="WHF83" s="13"/>
      <c r="WHG83" s="13"/>
      <c r="WHH83" s="13"/>
      <c r="WHI83" s="13"/>
      <c r="WHJ83" s="13"/>
      <c r="WHK83" s="13"/>
      <c r="WHL83" s="13"/>
      <c r="WHM83" s="13"/>
      <c r="WHN83" s="13"/>
      <c r="WHO83" s="13"/>
      <c r="WHP83" s="13"/>
      <c r="WHQ83" s="13"/>
      <c r="WHR83" s="13"/>
      <c r="WHS83" s="13"/>
      <c r="WHT83" s="13"/>
      <c r="WHU83" s="13"/>
      <c r="WHV83" s="13"/>
      <c r="WHW83" s="13"/>
      <c r="WHX83" s="13"/>
      <c r="WHY83" s="13"/>
      <c r="WHZ83" s="13"/>
      <c r="WIA83" s="13"/>
      <c r="WIB83" s="13"/>
      <c r="WIC83" s="13"/>
      <c r="WID83" s="13"/>
      <c r="WIE83" s="13"/>
      <c r="WIF83" s="13"/>
      <c r="WIG83" s="13"/>
      <c r="WIH83" s="13"/>
      <c r="WII83" s="13"/>
      <c r="WIJ83" s="13"/>
      <c r="WIK83" s="13"/>
      <c r="WIL83" s="13"/>
      <c r="WIM83" s="13"/>
      <c r="WIN83" s="13"/>
      <c r="WIO83" s="13"/>
      <c r="WIP83" s="13"/>
      <c r="WIQ83" s="13"/>
      <c r="WIR83" s="13"/>
      <c r="WIS83" s="13"/>
      <c r="WIT83" s="13"/>
      <c r="WIU83" s="13"/>
      <c r="WIV83" s="13"/>
      <c r="WIW83" s="13"/>
      <c r="WIX83" s="13"/>
      <c r="WIY83" s="13"/>
      <c r="WIZ83" s="13"/>
      <c r="WJA83" s="13"/>
      <c r="WJB83" s="13"/>
      <c r="WJC83" s="13"/>
      <c r="WJD83" s="13"/>
      <c r="WJE83" s="13"/>
      <c r="WJF83" s="13"/>
      <c r="WJG83" s="13"/>
      <c r="WJH83" s="13"/>
      <c r="WJI83" s="13"/>
      <c r="WJJ83" s="13"/>
      <c r="WJK83" s="13"/>
      <c r="WJL83" s="13"/>
      <c r="WJM83" s="13"/>
      <c r="WJN83" s="13"/>
      <c r="WJO83" s="13"/>
      <c r="WJP83" s="13"/>
      <c r="WJQ83" s="13"/>
      <c r="WJR83" s="13"/>
      <c r="WJS83" s="13"/>
      <c r="WJT83" s="13"/>
      <c r="WJU83" s="13"/>
      <c r="WJV83" s="13"/>
      <c r="WJW83" s="13"/>
      <c r="WJX83" s="13"/>
      <c r="WJY83" s="13"/>
      <c r="WJZ83" s="13"/>
      <c r="WKA83" s="13"/>
      <c r="WKB83" s="13"/>
      <c r="WKC83" s="13"/>
      <c r="WKD83" s="13"/>
      <c r="WKE83" s="13"/>
      <c r="WKF83" s="13"/>
      <c r="WKG83" s="13"/>
      <c r="WKH83" s="13"/>
      <c r="WKI83" s="13"/>
      <c r="WKJ83" s="13"/>
      <c r="WKK83" s="13"/>
      <c r="WKL83" s="13"/>
      <c r="WKM83" s="13"/>
      <c r="WKN83" s="13"/>
      <c r="WKO83" s="13"/>
      <c r="WKP83" s="13"/>
      <c r="WKQ83" s="13"/>
      <c r="WKR83" s="13"/>
      <c r="WKS83" s="13"/>
      <c r="WKT83" s="13"/>
      <c r="WKU83" s="13"/>
      <c r="WKV83" s="13"/>
      <c r="WKW83" s="13"/>
      <c r="WKX83" s="13"/>
      <c r="WKY83" s="13"/>
      <c r="WKZ83" s="13"/>
      <c r="WLA83" s="13"/>
      <c r="WLB83" s="13"/>
      <c r="WLC83" s="13"/>
      <c r="WLD83" s="13"/>
      <c r="WLE83" s="13"/>
      <c r="WLF83" s="13"/>
      <c r="WLG83" s="13"/>
      <c r="WLH83" s="13"/>
      <c r="WLI83" s="13"/>
      <c r="WLJ83" s="13"/>
      <c r="WLK83" s="13"/>
      <c r="WLL83" s="13"/>
      <c r="WLM83" s="13"/>
      <c r="WLN83" s="13"/>
      <c r="WLO83" s="13"/>
      <c r="WLP83" s="13"/>
      <c r="WLQ83" s="13"/>
      <c r="WLR83" s="13"/>
      <c r="WLS83" s="13"/>
      <c r="WLT83" s="13"/>
      <c r="WLU83" s="13"/>
      <c r="WLV83" s="13"/>
      <c r="WLW83" s="13"/>
      <c r="WLX83" s="13"/>
      <c r="WLY83" s="13"/>
      <c r="WLZ83" s="13"/>
      <c r="WMA83" s="13"/>
      <c r="WMB83" s="13"/>
      <c r="WMC83" s="13"/>
      <c r="WMD83" s="13"/>
      <c r="WME83" s="13"/>
      <c r="WMF83" s="13"/>
      <c r="WMG83" s="13"/>
      <c r="WMH83" s="13"/>
      <c r="WMI83" s="13"/>
      <c r="WMJ83" s="13"/>
      <c r="WMK83" s="13"/>
      <c r="WML83" s="13"/>
      <c r="WMM83" s="13"/>
      <c r="WMN83" s="13"/>
      <c r="WMO83" s="13"/>
      <c r="WMP83" s="13"/>
      <c r="WMQ83" s="13"/>
      <c r="WMR83" s="13"/>
      <c r="WMS83" s="13"/>
      <c r="WMT83" s="13"/>
      <c r="WMU83" s="13"/>
      <c r="WMV83" s="13"/>
      <c r="WMW83" s="13"/>
      <c r="WMX83" s="13"/>
      <c r="WMY83" s="13"/>
      <c r="WMZ83" s="13"/>
      <c r="WNA83" s="13"/>
      <c r="WNB83" s="13"/>
      <c r="WNC83" s="13"/>
      <c r="WND83" s="13"/>
      <c r="WNE83" s="13"/>
      <c r="WNF83" s="13"/>
      <c r="WNG83" s="13"/>
      <c r="WNH83" s="13"/>
      <c r="WNI83" s="13"/>
      <c r="WNJ83" s="13"/>
      <c r="WNK83" s="13"/>
      <c r="WNL83" s="13"/>
      <c r="WNM83" s="13"/>
      <c r="WNN83" s="13"/>
      <c r="WNO83" s="13"/>
      <c r="WNP83" s="13"/>
      <c r="WNQ83" s="13"/>
      <c r="WNR83" s="13"/>
      <c r="WNS83" s="13"/>
      <c r="WNT83" s="13"/>
      <c r="WNU83" s="13"/>
      <c r="WNV83" s="13"/>
      <c r="WNW83" s="13"/>
      <c r="WNX83" s="13"/>
      <c r="WNY83" s="13"/>
      <c r="WNZ83" s="13"/>
      <c r="WOA83" s="13"/>
      <c r="WOB83" s="13"/>
      <c r="WOC83" s="13"/>
      <c r="WOD83" s="13"/>
      <c r="WOE83" s="13"/>
      <c r="WOF83" s="13"/>
      <c r="WOG83" s="13"/>
      <c r="WOH83" s="13"/>
      <c r="WOI83" s="13"/>
      <c r="WOJ83" s="13"/>
      <c r="WOK83" s="13"/>
      <c r="WOL83" s="13"/>
      <c r="WOM83" s="13"/>
      <c r="WON83" s="13"/>
      <c r="WOO83" s="13"/>
      <c r="WOP83" s="13"/>
      <c r="WOQ83" s="13"/>
      <c r="WOR83" s="13"/>
      <c r="WOS83" s="13"/>
      <c r="WOT83" s="13"/>
      <c r="WOU83" s="13"/>
      <c r="WOV83" s="13"/>
      <c r="WOW83" s="13"/>
      <c r="WOX83" s="13"/>
      <c r="WOY83" s="13"/>
      <c r="WOZ83" s="13"/>
      <c r="WPA83" s="13"/>
      <c r="WPB83" s="13"/>
      <c r="WPC83" s="13"/>
      <c r="WPD83" s="13"/>
      <c r="WPE83" s="13"/>
      <c r="WPF83" s="13"/>
      <c r="WPG83" s="13"/>
      <c r="WPH83" s="13"/>
      <c r="WPI83" s="13"/>
      <c r="WPJ83" s="13"/>
      <c r="WPK83" s="13"/>
      <c r="WPL83" s="13"/>
      <c r="WPM83" s="13"/>
      <c r="WPN83" s="13"/>
      <c r="WPO83" s="13"/>
      <c r="WPP83" s="13"/>
      <c r="WPQ83" s="13"/>
      <c r="WPR83" s="13"/>
      <c r="WPS83" s="13"/>
      <c r="WPT83" s="13"/>
      <c r="WPU83" s="13"/>
      <c r="WPV83" s="13"/>
      <c r="WPW83" s="13"/>
      <c r="WPX83" s="13"/>
      <c r="WPY83" s="13"/>
      <c r="WPZ83" s="13"/>
      <c r="WQA83" s="13"/>
      <c r="WQB83" s="13"/>
      <c r="WQC83" s="13"/>
      <c r="WQD83" s="13"/>
      <c r="WQE83" s="13"/>
      <c r="WQF83" s="13"/>
      <c r="WQG83" s="13"/>
      <c r="WQH83" s="13"/>
      <c r="WQI83" s="13"/>
      <c r="WQJ83" s="13"/>
      <c r="WQK83" s="13"/>
      <c r="WQL83" s="13"/>
      <c r="WQM83" s="13"/>
      <c r="WQN83" s="13"/>
      <c r="WQO83" s="13"/>
      <c r="WQP83" s="13"/>
      <c r="WQQ83" s="13"/>
      <c r="WQR83" s="13"/>
      <c r="WQS83" s="13"/>
      <c r="WQT83" s="13"/>
      <c r="WQU83" s="13"/>
      <c r="WQV83" s="13"/>
      <c r="WQW83" s="13"/>
      <c r="WQX83" s="13"/>
      <c r="WQY83" s="13"/>
      <c r="WQZ83" s="13"/>
      <c r="WRA83" s="13"/>
      <c r="WRB83" s="13"/>
      <c r="WRC83" s="13"/>
      <c r="WRD83" s="13"/>
      <c r="WRE83" s="13"/>
      <c r="WRF83" s="13"/>
      <c r="WRG83" s="13"/>
      <c r="WRH83" s="13"/>
      <c r="WRI83" s="13"/>
      <c r="WRJ83" s="13"/>
      <c r="WRK83" s="13"/>
      <c r="WRL83" s="13"/>
      <c r="WRM83" s="13"/>
      <c r="WRN83" s="13"/>
      <c r="WRO83" s="13"/>
      <c r="WRP83" s="13"/>
      <c r="WRQ83" s="13"/>
      <c r="WRR83" s="13"/>
      <c r="WRS83" s="13"/>
      <c r="WRT83" s="13"/>
      <c r="WRU83" s="13"/>
      <c r="WRV83" s="13"/>
      <c r="WRW83" s="13"/>
      <c r="WRX83" s="13"/>
      <c r="WRY83" s="13"/>
      <c r="WRZ83" s="13"/>
      <c r="WSA83" s="13"/>
      <c r="WSB83" s="13"/>
      <c r="WSC83" s="13"/>
      <c r="WSD83" s="13"/>
      <c r="WSE83" s="13"/>
      <c r="WSF83" s="13"/>
      <c r="WSG83" s="13"/>
      <c r="WSH83" s="13"/>
      <c r="WSI83" s="13"/>
      <c r="WSJ83" s="13"/>
      <c r="WSK83" s="13"/>
      <c r="WSL83" s="13"/>
      <c r="WSM83" s="13"/>
      <c r="WSN83" s="13"/>
      <c r="WSO83" s="13"/>
      <c r="WSP83" s="13"/>
      <c r="WSQ83" s="13"/>
      <c r="WSR83" s="13"/>
      <c r="WSS83" s="13"/>
      <c r="WST83" s="13"/>
      <c r="WSU83" s="13"/>
      <c r="WSV83" s="13"/>
      <c r="WSW83" s="13"/>
      <c r="WSX83" s="13"/>
      <c r="WSY83" s="13"/>
      <c r="WSZ83" s="13"/>
      <c r="WTA83" s="13"/>
      <c r="WTB83" s="13"/>
      <c r="WTC83" s="13"/>
      <c r="WTD83" s="13"/>
      <c r="WTE83" s="13"/>
      <c r="WTF83" s="13"/>
      <c r="WTG83" s="13"/>
      <c r="WTH83" s="13"/>
      <c r="WTI83" s="13"/>
      <c r="WTJ83" s="13"/>
      <c r="WTK83" s="13"/>
      <c r="WTL83" s="13"/>
      <c r="WTM83" s="13"/>
      <c r="WTN83" s="13"/>
      <c r="WTO83" s="13"/>
      <c r="WTP83" s="13"/>
      <c r="WTQ83" s="13"/>
      <c r="WTR83" s="13"/>
      <c r="WTS83" s="13"/>
      <c r="WTT83" s="13"/>
      <c r="WTU83" s="13"/>
      <c r="WTV83" s="13"/>
      <c r="WTW83" s="13"/>
      <c r="WTX83" s="13"/>
      <c r="WTY83" s="13"/>
      <c r="WTZ83" s="13"/>
      <c r="WUA83" s="13"/>
      <c r="WUB83" s="13"/>
      <c r="WUC83" s="13"/>
      <c r="WUD83" s="13"/>
      <c r="WUE83" s="13"/>
      <c r="WUF83" s="13"/>
      <c r="WUG83" s="13"/>
      <c r="WUH83" s="13"/>
      <c r="WUI83" s="13"/>
      <c r="WUJ83" s="13"/>
      <c r="WUK83" s="13"/>
      <c r="WUL83" s="13"/>
      <c r="WUM83" s="13"/>
      <c r="WUN83" s="13"/>
      <c r="WUO83" s="13"/>
      <c r="WUP83" s="13"/>
      <c r="WUQ83" s="13"/>
      <c r="WUR83" s="13"/>
      <c r="WUS83" s="13"/>
      <c r="WUT83" s="13"/>
      <c r="WUU83" s="13"/>
      <c r="WUV83" s="13"/>
      <c r="WUW83" s="13"/>
      <c r="WUX83" s="13"/>
      <c r="WUY83" s="13"/>
      <c r="WUZ83" s="13"/>
      <c r="WVA83" s="13"/>
      <c r="WVB83" s="13"/>
      <c r="WVC83" s="13"/>
      <c r="WVD83" s="13"/>
      <c r="WVE83" s="13"/>
      <c r="WVF83" s="13"/>
      <c r="WVG83" s="13"/>
      <c r="WVH83" s="13"/>
      <c r="WVI83" s="13"/>
      <c r="WVJ83" s="13"/>
      <c r="WVK83" s="13"/>
      <c r="WVL83" s="13"/>
      <c r="WVM83" s="13"/>
      <c r="WVN83" s="13"/>
      <c r="WVO83" s="13"/>
      <c r="WVP83" s="13"/>
      <c r="WVQ83" s="13"/>
      <c r="WVR83" s="13"/>
      <c r="WVS83" s="13"/>
      <c r="WVT83" s="13"/>
      <c r="WVU83" s="13"/>
      <c r="WVV83" s="13"/>
      <c r="WVW83" s="13"/>
      <c r="WVX83" s="13"/>
      <c r="WVY83" s="13"/>
      <c r="WVZ83" s="13"/>
      <c r="WWA83" s="13"/>
      <c r="WWB83" s="13"/>
      <c r="WWC83" s="13"/>
      <c r="WWD83" s="13"/>
      <c r="WWE83" s="13"/>
      <c r="WWF83" s="13"/>
      <c r="WWG83" s="13"/>
      <c r="WWH83" s="13"/>
      <c r="WWI83" s="13"/>
      <c r="WWJ83" s="13"/>
      <c r="WWK83" s="13"/>
      <c r="WWL83" s="13"/>
      <c r="WWM83" s="13"/>
      <c r="WWN83" s="13"/>
      <c r="WWO83" s="13"/>
      <c r="WWP83" s="13"/>
      <c r="WWQ83" s="13"/>
      <c r="WWR83" s="13"/>
      <c r="WWS83" s="13"/>
      <c r="WWT83" s="13"/>
      <c r="WWU83" s="13"/>
      <c r="WWV83" s="13"/>
      <c r="WWW83" s="13"/>
      <c r="WWX83" s="13"/>
      <c r="WWY83" s="13"/>
      <c r="WWZ83" s="13"/>
      <c r="WXA83" s="13"/>
      <c r="WXB83" s="13"/>
      <c r="WXC83" s="13"/>
      <c r="WXD83" s="13"/>
      <c r="WXE83" s="13"/>
      <c r="WXF83" s="13"/>
      <c r="WXG83" s="13"/>
      <c r="WXH83" s="13"/>
      <c r="WXI83" s="13"/>
      <c r="WXJ83" s="13"/>
      <c r="WXK83" s="13"/>
      <c r="WXL83" s="13"/>
      <c r="WXM83" s="13"/>
      <c r="WXN83" s="13"/>
      <c r="WXO83" s="13"/>
      <c r="WXP83" s="13"/>
      <c r="WXQ83" s="13"/>
      <c r="WXR83" s="13"/>
      <c r="WXS83" s="13"/>
      <c r="WXT83" s="13"/>
      <c r="WXU83" s="13"/>
      <c r="WXV83" s="13"/>
      <c r="WXW83" s="13"/>
      <c r="WXX83" s="13"/>
      <c r="WXY83" s="13"/>
      <c r="WXZ83" s="13"/>
      <c r="WYA83" s="13"/>
      <c r="WYB83" s="13"/>
      <c r="WYC83" s="13"/>
      <c r="WYD83" s="13"/>
      <c r="WYE83" s="13"/>
      <c r="WYF83" s="13"/>
      <c r="WYG83" s="13"/>
      <c r="WYH83" s="13"/>
      <c r="WYI83" s="13"/>
      <c r="WYJ83" s="13"/>
      <c r="WYK83" s="13"/>
      <c r="WYL83" s="13"/>
      <c r="WYM83" s="13"/>
      <c r="WYN83" s="13"/>
      <c r="WYO83" s="13"/>
      <c r="WYP83" s="13"/>
      <c r="WYQ83" s="13"/>
      <c r="WYR83" s="13"/>
      <c r="WYS83" s="13"/>
      <c r="WYT83" s="13"/>
      <c r="WYU83" s="13"/>
      <c r="WYV83" s="13"/>
      <c r="WYW83" s="13"/>
      <c r="WYX83" s="13"/>
      <c r="WYY83" s="13"/>
      <c r="WYZ83" s="13"/>
      <c r="WZA83" s="13"/>
      <c r="WZB83" s="13"/>
      <c r="WZC83" s="13"/>
      <c r="WZD83" s="13"/>
      <c r="WZE83" s="13"/>
      <c r="WZF83" s="13"/>
      <c r="WZG83" s="13"/>
      <c r="WZH83" s="13"/>
      <c r="WZI83" s="13"/>
      <c r="WZJ83" s="13"/>
      <c r="WZK83" s="13"/>
      <c r="WZL83" s="13"/>
      <c r="WZM83" s="13"/>
      <c r="WZN83" s="13"/>
      <c r="WZO83" s="13"/>
      <c r="WZP83" s="13"/>
      <c r="WZQ83" s="13"/>
      <c r="WZR83" s="13"/>
      <c r="WZS83" s="13"/>
      <c r="WZT83" s="13"/>
      <c r="WZU83" s="13"/>
      <c r="WZV83" s="13"/>
      <c r="WZW83" s="13"/>
      <c r="WZX83" s="13"/>
      <c r="WZY83" s="13"/>
      <c r="WZZ83" s="13"/>
      <c r="XAA83" s="13"/>
      <c r="XAB83" s="13"/>
      <c r="XAC83" s="13"/>
      <c r="XAD83" s="13"/>
      <c r="XAE83" s="13"/>
      <c r="XAF83" s="13"/>
      <c r="XAG83" s="13"/>
      <c r="XAH83" s="13"/>
      <c r="XAI83" s="13"/>
      <c r="XAJ83" s="13"/>
      <c r="XAK83" s="13"/>
      <c r="XAL83" s="13"/>
      <c r="XAM83" s="13"/>
      <c r="XAN83" s="13"/>
      <c r="XAO83" s="13"/>
      <c r="XAP83" s="13"/>
      <c r="XAQ83" s="13"/>
      <c r="XAR83" s="13"/>
      <c r="XAS83" s="13"/>
      <c r="XAT83" s="13"/>
      <c r="XAU83" s="13"/>
      <c r="XAV83" s="13"/>
      <c r="XAW83" s="13"/>
      <c r="XAX83" s="13"/>
      <c r="XAY83" s="13"/>
      <c r="XAZ83" s="13"/>
      <c r="XBA83" s="13"/>
      <c r="XBB83" s="13"/>
      <c r="XBC83" s="13"/>
      <c r="XBD83" s="13"/>
      <c r="XBE83" s="13"/>
      <c r="XBF83" s="13"/>
      <c r="XBG83" s="13"/>
      <c r="XBH83" s="13"/>
      <c r="XBI83" s="13"/>
      <c r="XBJ83" s="13"/>
      <c r="XBK83" s="13"/>
      <c r="XBL83" s="13"/>
      <c r="XBM83" s="13"/>
      <c r="XBN83" s="13"/>
      <c r="XBO83" s="13"/>
      <c r="XBP83" s="13"/>
      <c r="XBQ83" s="13"/>
      <c r="XBR83" s="13"/>
      <c r="XBS83" s="13"/>
      <c r="XBT83" s="13"/>
      <c r="XBU83" s="13"/>
      <c r="XBV83" s="13"/>
      <c r="XBW83" s="13"/>
      <c r="XBX83" s="13"/>
      <c r="XBY83" s="13"/>
      <c r="XBZ83" s="13"/>
      <c r="XCA83" s="13"/>
      <c r="XCB83" s="13"/>
      <c r="XCC83" s="13"/>
      <c r="XCD83" s="13"/>
      <c r="XCE83" s="13"/>
      <c r="XCF83" s="13"/>
      <c r="XCG83" s="13"/>
      <c r="XCH83" s="13"/>
      <c r="XCI83" s="13"/>
      <c r="XCJ83" s="13"/>
      <c r="XCK83" s="13"/>
      <c r="XCL83" s="13"/>
      <c r="XCM83" s="13"/>
      <c r="XCN83" s="13"/>
      <c r="XCO83" s="13"/>
      <c r="XCP83" s="13"/>
      <c r="XCQ83" s="13"/>
      <c r="XCR83" s="13"/>
      <c r="XCS83" s="13"/>
      <c r="XCT83" s="13"/>
      <c r="XCU83" s="13"/>
      <c r="XCV83" s="13"/>
      <c r="XCW83" s="13"/>
      <c r="XCX83" s="13"/>
      <c r="XCY83" s="13"/>
      <c r="XCZ83" s="13"/>
      <c r="XDA83" s="13"/>
      <c r="XDB83" s="13"/>
      <c r="XDC83" s="13"/>
      <c r="XDD83" s="13"/>
      <c r="XDE83" s="13"/>
      <c r="XDF83" s="13"/>
      <c r="XDG83" s="13"/>
      <c r="XDH83" s="13"/>
      <c r="XDI83" s="13"/>
      <c r="XDJ83" s="13"/>
      <c r="XDK83" s="13"/>
      <c r="XDL83" s="13"/>
      <c r="XDM83" s="13"/>
      <c r="XDN83" s="13"/>
      <c r="XDO83" s="13"/>
      <c r="XDP83" s="13"/>
      <c r="XDQ83" s="13"/>
      <c r="XDR83" s="13"/>
      <c r="XDS83" s="13"/>
      <c r="XDT83" s="13"/>
      <c r="XDU83" s="13"/>
      <c r="XDV83" s="13"/>
      <c r="XDW83" s="13"/>
      <c r="XDX83" s="13"/>
      <c r="XDY83" s="13"/>
      <c r="XDZ83" s="13"/>
      <c r="XEA83" s="13"/>
      <c r="XEB83" s="13"/>
      <c r="XEC83" s="13"/>
      <c r="XED83" s="13"/>
      <c r="XEE83" s="13"/>
      <c r="XEF83" s="13"/>
      <c r="XEG83" s="13"/>
      <c r="XEH83" s="13"/>
      <c r="XEI83" s="13"/>
      <c r="XEJ83" s="13"/>
      <c r="XEK83" s="13"/>
      <c r="XEL83" s="13"/>
      <c r="XEM83" s="13"/>
      <c r="XEN83" s="13"/>
      <c r="XEO83" s="13"/>
      <c r="XEP83" s="13"/>
      <c r="XEQ83" s="13"/>
      <c r="XER83" s="13"/>
      <c r="XES83" s="13"/>
      <c r="XET83" s="13"/>
      <c r="XEU83" s="13"/>
      <c r="XEV83" s="13"/>
      <c r="XEW83" s="13"/>
      <c r="XEX83" s="13"/>
      <c r="XEY83" s="13"/>
      <c r="XEZ83" s="13"/>
      <c r="XFA83" s="13"/>
      <c r="XFB83" s="13"/>
      <c r="XFC83" s="13"/>
      <c r="XFD83" s="13"/>
    </row>
    <row r="84" spans="1:16384" x14ac:dyDescent="0.2">
      <c r="A84" t="s">
        <v>51</v>
      </c>
      <c r="B84" s="4">
        <v>4.4400000000000004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/>
      <c r="DRF84" s="13"/>
      <c r="DRG84" s="13"/>
      <c r="DRH84" s="13"/>
      <c r="DRI84" s="13"/>
      <c r="DRJ84" s="13"/>
      <c r="DRK84" s="13"/>
      <c r="DRL84" s="13"/>
      <c r="DRM84" s="13"/>
      <c r="DRN84" s="13"/>
      <c r="DRO84" s="13"/>
      <c r="DRP84" s="13"/>
      <c r="DRQ84" s="13"/>
      <c r="DRR84" s="13"/>
      <c r="DRS84" s="13"/>
      <c r="DRT84" s="13"/>
      <c r="DRU84" s="13"/>
      <c r="DRV84" s="13"/>
      <c r="DRW84" s="13"/>
      <c r="DRX84" s="13"/>
      <c r="DRY84" s="13"/>
      <c r="DRZ84" s="13"/>
      <c r="DSA84" s="13"/>
      <c r="DSB84" s="13"/>
      <c r="DSC84" s="13"/>
      <c r="DSD84" s="13"/>
      <c r="DSE84" s="13"/>
      <c r="DSF84" s="13"/>
      <c r="DSG84" s="13"/>
      <c r="DSH84" s="13"/>
      <c r="DSI84" s="13"/>
      <c r="DSJ84" s="13"/>
      <c r="DSK84" s="13"/>
      <c r="DSL84" s="13"/>
      <c r="DSM84" s="13"/>
      <c r="DSN84" s="13"/>
      <c r="DSO84" s="13"/>
      <c r="DSP84" s="13"/>
      <c r="DSQ84" s="13"/>
      <c r="DSR84" s="13"/>
      <c r="DSS84" s="13"/>
      <c r="DST84" s="13"/>
      <c r="DSU84" s="13"/>
      <c r="DSV84" s="13"/>
      <c r="DSW84" s="13"/>
      <c r="DSX84" s="13"/>
      <c r="DSY84" s="13"/>
      <c r="DSZ84" s="13"/>
      <c r="DTA84" s="13"/>
      <c r="DTB84" s="13"/>
      <c r="DTC84" s="13"/>
      <c r="DTD84" s="13"/>
      <c r="DTE84" s="13"/>
      <c r="DTF84" s="13"/>
      <c r="DTG84" s="13"/>
      <c r="DTH84" s="13"/>
      <c r="DTI84" s="13"/>
      <c r="DTJ84" s="13"/>
      <c r="DTK84" s="13"/>
      <c r="DTL84" s="13"/>
      <c r="DTM84" s="13"/>
      <c r="DTN84" s="13"/>
      <c r="DTO84" s="13"/>
      <c r="DTP84" s="13"/>
      <c r="DTQ84" s="13"/>
      <c r="DTR84" s="13"/>
      <c r="DTS84" s="13"/>
      <c r="DTT84" s="13"/>
      <c r="DTU84" s="13"/>
      <c r="DTV84" s="13"/>
      <c r="DTW84" s="13"/>
      <c r="DTX84" s="13"/>
      <c r="DTY84" s="13"/>
      <c r="DTZ84" s="13"/>
      <c r="DUA84" s="13"/>
      <c r="DUB84" s="13"/>
      <c r="DUC84" s="13"/>
      <c r="DUD84" s="13"/>
      <c r="DUE84" s="13"/>
      <c r="DUF84" s="13"/>
      <c r="DUG84" s="13"/>
      <c r="DUH84" s="13"/>
      <c r="DUI84" s="13"/>
      <c r="DUJ84" s="13"/>
      <c r="DUK84" s="13"/>
      <c r="DUL84" s="13"/>
      <c r="DUM84" s="13"/>
      <c r="DUN84" s="13"/>
      <c r="DUO84" s="13"/>
      <c r="DUP84" s="13"/>
      <c r="DUQ84" s="13"/>
      <c r="DUR84" s="13"/>
      <c r="DUS84" s="13"/>
      <c r="DUT84" s="13"/>
      <c r="DUU84" s="13"/>
      <c r="DUV84" s="13"/>
      <c r="DUW84" s="13"/>
      <c r="DUX84" s="13"/>
      <c r="DUY84" s="13"/>
      <c r="DUZ84" s="13"/>
      <c r="DVA84" s="13"/>
      <c r="DVB84" s="13"/>
      <c r="DVC84" s="13"/>
      <c r="DVD84" s="13"/>
      <c r="DVE84" s="13"/>
      <c r="DVF84" s="13"/>
      <c r="DVG84" s="13"/>
      <c r="DVH84" s="13"/>
      <c r="DVI84" s="13"/>
      <c r="DVJ84" s="13"/>
      <c r="DVK84" s="13"/>
      <c r="DVL84" s="13"/>
      <c r="DVM84" s="13"/>
      <c r="DVN84" s="13"/>
      <c r="DVO84" s="13"/>
      <c r="DVP84" s="13"/>
      <c r="DVQ84" s="13"/>
      <c r="DVR84" s="13"/>
      <c r="DVS84" s="13"/>
      <c r="DVT84" s="13"/>
      <c r="DVU84" s="13"/>
      <c r="DVV84" s="13"/>
      <c r="DVW84" s="13"/>
      <c r="DVX84" s="13"/>
      <c r="DVY84" s="13"/>
      <c r="DVZ84" s="13"/>
      <c r="DWA84" s="13"/>
      <c r="DWB84" s="13"/>
      <c r="DWC84" s="13"/>
      <c r="DWD84" s="13"/>
      <c r="DWE84" s="13"/>
      <c r="DWF84" s="13"/>
      <c r="DWG84" s="13"/>
      <c r="DWH84" s="13"/>
      <c r="DWI84" s="13"/>
      <c r="DWJ84" s="13"/>
      <c r="DWK84" s="13"/>
      <c r="DWL84" s="13"/>
      <c r="DWM84" s="13"/>
      <c r="DWN84" s="13"/>
      <c r="DWO84" s="13"/>
      <c r="DWP84" s="13"/>
      <c r="DWQ84" s="13"/>
      <c r="DWR84" s="13"/>
      <c r="DWS84" s="13"/>
      <c r="DWT84" s="13"/>
      <c r="DWU84" s="13"/>
      <c r="DWV84" s="13"/>
      <c r="DWW84" s="13"/>
      <c r="DWX84" s="13"/>
      <c r="DWY84" s="13"/>
      <c r="DWZ84" s="13"/>
      <c r="DXA84" s="13"/>
      <c r="DXB84" s="13"/>
      <c r="DXC84" s="13"/>
      <c r="DXD84" s="13"/>
      <c r="DXE84" s="13"/>
      <c r="DXF84" s="13"/>
      <c r="DXG84" s="13"/>
      <c r="DXH84" s="13"/>
      <c r="DXI84" s="13"/>
      <c r="DXJ84" s="13"/>
      <c r="DXK84" s="13"/>
      <c r="DXL84" s="13"/>
      <c r="DXM84" s="13"/>
      <c r="DXN84" s="13"/>
      <c r="DXO84" s="13"/>
      <c r="DXP84" s="13"/>
      <c r="DXQ84" s="13"/>
      <c r="DXR84" s="13"/>
      <c r="DXS84" s="13"/>
      <c r="DXT84" s="13"/>
      <c r="DXU84" s="13"/>
      <c r="DXV84" s="13"/>
      <c r="DXW84" s="13"/>
      <c r="DXX84" s="13"/>
      <c r="DXY84" s="13"/>
      <c r="DXZ84" s="13"/>
      <c r="DYA84" s="13"/>
      <c r="DYB84" s="13"/>
      <c r="DYC84" s="13"/>
      <c r="DYD84" s="13"/>
      <c r="DYE84" s="13"/>
      <c r="DYF84" s="13"/>
      <c r="DYG84" s="13"/>
      <c r="DYH84" s="13"/>
      <c r="DYI84" s="13"/>
      <c r="DYJ84" s="13"/>
      <c r="DYK84" s="13"/>
      <c r="DYL84" s="13"/>
      <c r="DYM84" s="13"/>
      <c r="DYN84" s="13"/>
      <c r="DYO84" s="13"/>
      <c r="DYP84" s="13"/>
      <c r="DYQ84" s="13"/>
      <c r="DYR84" s="13"/>
      <c r="DYS84" s="13"/>
      <c r="DYT84" s="13"/>
      <c r="DYU84" s="13"/>
      <c r="DYV84" s="13"/>
      <c r="DYW84" s="13"/>
      <c r="DYX84" s="13"/>
      <c r="DYY84" s="13"/>
      <c r="DYZ84" s="13"/>
      <c r="DZA84" s="13"/>
      <c r="DZB84" s="13"/>
      <c r="DZC84" s="13"/>
      <c r="DZD84" s="13"/>
      <c r="DZE84" s="13"/>
      <c r="DZF84" s="13"/>
      <c r="DZG84" s="13"/>
      <c r="DZH84" s="13"/>
      <c r="DZI84" s="13"/>
      <c r="DZJ84" s="13"/>
      <c r="DZK84" s="13"/>
      <c r="DZL84" s="13"/>
      <c r="DZM84" s="13"/>
      <c r="DZN84" s="13"/>
      <c r="DZO84" s="13"/>
      <c r="DZP84" s="13"/>
      <c r="DZQ84" s="13"/>
      <c r="DZR84" s="13"/>
      <c r="DZS84" s="13"/>
      <c r="DZT84" s="13"/>
      <c r="DZU84" s="13"/>
      <c r="DZV84" s="13"/>
      <c r="DZW84" s="13"/>
      <c r="DZX84" s="13"/>
      <c r="DZY84" s="13"/>
      <c r="DZZ84" s="13"/>
      <c r="EAA84" s="13"/>
      <c r="EAB84" s="13"/>
      <c r="EAC84" s="13"/>
      <c r="EAD84" s="13"/>
      <c r="EAE84" s="13"/>
      <c r="EAF84" s="13"/>
      <c r="EAG84" s="13"/>
      <c r="EAH84" s="13"/>
      <c r="EAI84" s="13"/>
      <c r="EAJ84" s="13"/>
      <c r="EAK84" s="13"/>
      <c r="EAL84" s="13"/>
      <c r="EAM84" s="13"/>
      <c r="EAN84" s="13"/>
      <c r="EAO84" s="13"/>
      <c r="EAP84" s="13"/>
      <c r="EAQ84" s="13"/>
      <c r="EAR84" s="13"/>
      <c r="EAS84" s="13"/>
      <c r="EAT84" s="13"/>
      <c r="EAU84" s="13"/>
      <c r="EAV84" s="13"/>
      <c r="EAW84" s="13"/>
      <c r="EAX84" s="13"/>
      <c r="EAY84" s="13"/>
      <c r="EAZ84" s="13"/>
      <c r="EBA84" s="13"/>
      <c r="EBB84" s="13"/>
      <c r="EBC84" s="13"/>
      <c r="EBD84" s="13"/>
      <c r="EBE84" s="13"/>
      <c r="EBF84" s="13"/>
      <c r="EBG84" s="13"/>
      <c r="EBH84" s="13"/>
      <c r="EBI84" s="13"/>
      <c r="EBJ84" s="13"/>
      <c r="EBK84" s="13"/>
      <c r="EBL84" s="13"/>
      <c r="EBM84" s="13"/>
      <c r="EBN84" s="13"/>
      <c r="EBO84" s="13"/>
      <c r="EBP84" s="13"/>
      <c r="EBQ84" s="13"/>
      <c r="EBR84" s="13"/>
      <c r="EBS84" s="13"/>
      <c r="EBT84" s="13"/>
      <c r="EBU84" s="13"/>
      <c r="EBV84" s="13"/>
      <c r="EBW84" s="13"/>
      <c r="EBX84" s="13"/>
      <c r="EBY84" s="13"/>
      <c r="EBZ84" s="13"/>
      <c r="ECA84" s="13"/>
      <c r="ECB84" s="13"/>
      <c r="ECC84" s="13"/>
      <c r="ECD84" s="13"/>
      <c r="ECE84" s="13"/>
      <c r="ECF84" s="13"/>
      <c r="ECG84" s="13"/>
      <c r="ECH84" s="13"/>
      <c r="ECI84" s="13"/>
      <c r="ECJ84" s="13"/>
      <c r="ECK84" s="13"/>
      <c r="ECL84" s="13"/>
      <c r="ECM84" s="13"/>
      <c r="ECN84" s="13"/>
      <c r="ECO84" s="13"/>
      <c r="ECP84" s="13"/>
      <c r="ECQ84" s="13"/>
      <c r="ECR84" s="13"/>
      <c r="ECS84" s="13"/>
      <c r="ECT84" s="13"/>
      <c r="ECU84" s="13"/>
      <c r="ECV84" s="13"/>
      <c r="ECW84" s="13"/>
      <c r="ECX84" s="13"/>
      <c r="ECY84" s="13"/>
      <c r="ECZ84" s="13"/>
      <c r="EDA84" s="13"/>
      <c r="EDB84" s="13"/>
      <c r="EDC84" s="13"/>
      <c r="EDD84" s="13"/>
      <c r="EDE84" s="13"/>
      <c r="EDF84" s="13"/>
      <c r="EDG84" s="13"/>
      <c r="EDH84" s="13"/>
      <c r="EDI84" s="13"/>
      <c r="EDJ84" s="13"/>
      <c r="EDK84" s="13"/>
      <c r="EDL84" s="13"/>
      <c r="EDM84" s="13"/>
      <c r="EDN84" s="13"/>
      <c r="EDO84" s="13"/>
      <c r="EDP84" s="13"/>
      <c r="EDQ84" s="13"/>
      <c r="EDR84" s="13"/>
      <c r="EDS84" s="13"/>
      <c r="EDT84" s="13"/>
      <c r="EDU84" s="13"/>
      <c r="EDV84" s="13"/>
      <c r="EDW84" s="13"/>
      <c r="EDX84" s="13"/>
      <c r="EDY84" s="13"/>
      <c r="EDZ84" s="13"/>
      <c r="EEA84" s="13"/>
      <c r="EEB84" s="13"/>
      <c r="EEC84" s="13"/>
      <c r="EED84" s="13"/>
      <c r="EEE84" s="13"/>
      <c r="EEF84" s="13"/>
      <c r="EEG84" s="13"/>
      <c r="EEH84" s="13"/>
      <c r="EEI84" s="13"/>
      <c r="EEJ84" s="13"/>
      <c r="EEK84" s="13"/>
      <c r="EEL84" s="13"/>
      <c r="EEM84" s="13"/>
      <c r="EEN84" s="13"/>
      <c r="EEO84" s="13"/>
      <c r="EEP84" s="13"/>
      <c r="EEQ84" s="13"/>
      <c r="EER84" s="13"/>
      <c r="EES84" s="13"/>
      <c r="EET84" s="13"/>
      <c r="EEU84" s="13"/>
      <c r="EEV84" s="13"/>
      <c r="EEW84" s="13"/>
      <c r="EEX84" s="13"/>
      <c r="EEY84" s="13"/>
      <c r="EEZ84" s="13"/>
      <c r="EFA84" s="13"/>
      <c r="EFB84" s="13"/>
      <c r="EFC84" s="13"/>
      <c r="EFD84" s="13"/>
      <c r="EFE84" s="13"/>
      <c r="EFF84" s="13"/>
      <c r="EFG84" s="13"/>
      <c r="EFH84" s="13"/>
      <c r="EFI84" s="13"/>
      <c r="EFJ84" s="13"/>
      <c r="EFK84" s="13"/>
      <c r="EFL84" s="13"/>
      <c r="EFM84" s="13"/>
      <c r="EFN84" s="13"/>
      <c r="EFO84" s="13"/>
      <c r="EFP84" s="13"/>
      <c r="EFQ84" s="13"/>
      <c r="EFR84" s="13"/>
      <c r="EFS84" s="13"/>
      <c r="EFT84" s="13"/>
      <c r="EFU84" s="13"/>
      <c r="EFV84" s="13"/>
      <c r="EFW84" s="13"/>
      <c r="EFX84" s="13"/>
      <c r="EFY84" s="13"/>
      <c r="EFZ84" s="13"/>
      <c r="EGA84" s="13"/>
      <c r="EGB84" s="13"/>
      <c r="EGC84" s="13"/>
      <c r="EGD84" s="13"/>
      <c r="EGE84" s="13"/>
      <c r="EGF84" s="13"/>
      <c r="EGG84" s="13"/>
      <c r="EGH84" s="13"/>
      <c r="EGI84" s="13"/>
      <c r="EGJ84" s="13"/>
      <c r="EGK84" s="13"/>
      <c r="EGL84" s="13"/>
      <c r="EGM84" s="13"/>
      <c r="EGN84" s="13"/>
      <c r="EGO84" s="13"/>
      <c r="EGP84" s="13"/>
      <c r="EGQ84" s="13"/>
      <c r="EGR84" s="13"/>
      <c r="EGS84" s="13"/>
      <c r="EGT84" s="13"/>
      <c r="EGU84" s="13"/>
      <c r="EGV84" s="13"/>
      <c r="EGW84" s="13"/>
      <c r="EGX84" s="13"/>
      <c r="EGY84" s="13"/>
      <c r="EGZ84" s="13"/>
      <c r="EHA84" s="13"/>
      <c r="EHB84" s="13"/>
      <c r="EHC84" s="13"/>
      <c r="EHD84" s="13"/>
      <c r="EHE84" s="13"/>
      <c r="EHF84" s="13"/>
      <c r="EHG84" s="13"/>
      <c r="EHH84" s="13"/>
      <c r="EHI84" s="13"/>
      <c r="EHJ84" s="13"/>
      <c r="EHK84" s="13"/>
      <c r="EHL84" s="13"/>
      <c r="EHM84" s="13"/>
      <c r="EHN84" s="13"/>
      <c r="EHO84" s="13"/>
      <c r="EHP84" s="13"/>
      <c r="EHQ84" s="13"/>
      <c r="EHR84" s="13"/>
      <c r="EHS84" s="13"/>
      <c r="EHT84" s="13"/>
      <c r="EHU84" s="13"/>
      <c r="EHV84" s="13"/>
      <c r="EHW84" s="13"/>
      <c r="EHX84" s="13"/>
      <c r="EHY84" s="13"/>
      <c r="EHZ84" s="13"/>
      <c r="EIA84" s="13"/>
      <c r="EIB84" s="13"/>
      <c r="EIC84" s="13"/>
      <c r="EID84" s="13"/>
      <c r="EIE84" s="13"/>
      <c r="EIF84" s="13"/>
      <c r="EIG84" s="13"/>
      <c r="EIH84" s="13"/>
      <c r="EII84" s="13"/>
      <c r="EIJ84" s="13"/>
      <c r="EIK84" s="13"/>
      <c r="EIL84" s="13"/>
      <c r="EIM84" s="13"/>
      <c r="EIN84" s="13"/>
      <c r="EIO84" s="13"/>
      <c r="EIP84" s="13"/>
      <c r="EIQ84" s="13"/>
      <c r="EIR84" s="13"/>
      <c r="EIS84" s="13"/>
      <c r="EIT84" s="13"/>
      <c r="EIU84" s="13"/>
      <c r="EIV84" s="13"/>
      <c r="EIW84" s="13"/>
      <c r="EIX84" s="13"/>
      <c r="EIY84" s="13"/>
      <c r="EIZ84" s="13"/>
      <c r="EJA84" s="13"/>
      <c r="EJB84" s="13"/>
      <c r="EJC84" s="13"/>
      <c r="EJD84" s="13"/>
      <c r="EJE84" s="13"/>
      <c r="EJF84" s="13"/>
      <c r="EJG84" s="13"/>
      <c r="EJH84" s="13"/>
      <c r="EJI84" s="13"/>
      <c r="EJJ84" s="13"/>
      <c r="EJK84" s="13"/>
      <c r="EJL84" s="13"/>
      <c r="EJM84" s="13"/>
      <c r="EJN84" s="13"/>
      <c r="EJO84" s="13"/>
      <c r="EJP84" s="13"/>
      <c r="EJQ84" s="13"/>
      <c r="EJR84" s="13"/>
      <c r="EJS84" s="13"/>
      <c r="EJT84" s="13"/>
      <c r="EJU84" s="13"/>
      <c r="EJV84" s="13"/>
      <c r="EJW84" s="13"/>
      <c r="EJX84" s="13"/>
      <c r="EJY84" s="13"/>
      <c r="EJZ84" s="13"/>
      <c r="EKA84" s="13"/>
      <c r="EKB84" s="13"/>
      <c r="EKC84" s="13"/>
      <c r="EKD84" s="13"/>
      <c r="EKE84" s="13"/>
      <c r="EKF84" s="13"/>
      <c r="EKG84" s="13"/>
      <c r="EKH84" s="13"/>
      <c r="EKI84" s="13"/>
      <c r="EKJ84" s="13"/>
      <c r="EKK84" s="13"/>
      <c r="EKL84" s="13"/>
      <c r="EKM84" s="13"/>
      <c r="EKN84" s="13"/>
      <c r="EKO84" s="13"/>
      <c r="EKP84" s="13"/>
      <c r="EKQ84" s="13"/>
      <c r="EKR84" s="13"/>
      <c r="EKS84" s="13"/>
      <c r="EKT84" s="13"/>
      <c r="EKU84" s="13"/>
      <c r="EKV84" s="13"/>
      <c r="EKW84" s="13"/>
      <c r="EKX84" s="13"/>
      <c r="EKY84" s="13"/>
      <c r="EKZ84" s="13"/>
      <c r="ELA84" s="13"/>
      <c r="ELB84" s="13"/>
      <c r="ELC84" s="13"/>
      <c r="ELD84" s="13"/>
      <c r="ELE84" s="13"/>
      <c r="ELF84" s="13"/>
      <c r="ELG84" s="13"/>
      <c r="ELH84" s="13"/>
      <c r="ELI84" s="13"/>
      <c r="ELJ84" s="13"/>
      <c r="ELK84" s="13"/>
      <c r="ELL84" s="13"/>
      <c r="ELM84" s="13"/>
      <c r="ELN84" s="13"/>
      <c r="ELO84" s="13"/>
      <c r="ELP84" s="13"/>
      <c r="ELQ84" s="13"/>
      <c r="ELR84" s="13"/>
      <c r="ELS84" s="13"/>
      <c r="ELT84" s="13"/>
      <c r="ELU84" s="13"/>
      <c r="ELV84" s="13"/>
      <c r="ELW84" s="13"/>
      <c r="ELX84" s="13"/>
      <c r="ELY84" s="13"/>
      <c r="ELZ84" s="13"/>
      <c r="EMA84" s="13"/>
      <c r="EMB84" s="13"/>
      <c r="EMC84" s="13"/>
      <c r="EMD84" s="13"/>
      <c r="EME84" s="13"/>
      <c r="EMF84" s="13"/>
      <c r="EMG84" s="13"/>
      <c r="EMH84" s="13"/>
      <c r="EMI84" s="13"/>
      <c r="EMJ84" s="13"/>
      <c r="EMK84" s="13"/>
      <c r="EML84" s="13"/>
      <c r="EMM84" s="13"/>
      <c r="EMN84" s="13"/>
      <c r="EMO84" s="13"/>
      <c r="EMP84" s="13"/>
      <c r="EMQ84" s="13"/>
      <c r="EMR84" s="13"/>
      <c r="EMS84" s="13"/>
      <c r="EMT84" s="13"/>
      <c r="EMU84" s="13"/>
      <c r="EMV84" s="13"/>
      <c r="EMW84" s="13"/>
      <c r="EMX84" s="13"/>
      <c r="EMY84" s="13"/>
      <c r="EMZ84" s="13"/>
      <c r="ENA84" s="13"/>
      <c r="ENB84" s="13"/>
      <c r="ENC84" s="13"/>
      <c r="END84" s="13"/>
      <c r="ENE84" s="13"/>
      <c r="ENF84" s="13"/>
      <c r="ENG84" s="13"/>
      <c r="ENH84" s="13"/>
      <c r="ENI84" s="13"/>
      <c r="ENJ84" s="13"/>
      <c r="ENK84" s="13"/>
      <c r="ENL84" s="13"/>
      <c r="ENM84" s="13"/>
      <c r="ENN84" s="13"/>
      <c r="ENO84" s="13"/>
      <c r="ENP84" s="13"/>
      <c r="ENQ84" s="13"/>
      <c r="ENR84" s="13"/>
      <c r="ENS84" s="13"/>
      <c r="ENT84" s="13"/>
      <c r="ENU84" s="13"/>
      <c r="ENV84" s="13"/>
      <c r="ENW84" s="13"/>
      <c r="ENX84" s="13"/>
      <c r="ENY84" s="13"/>
      <c r="ENZ84" s="13"/>
      <c r="EOA84" s="13"/>
      <c r="EOB84" s="13"/>
      <c r="EOC84" s="13"/>
      <c r="EOD84" s="13"/>
      <c r="EOE84" s="13"/>
      <c r="EOF84" s="13"/>
      <c r="EOG84" s="13"/>
      <c r="EOH84" s="13"/>
      <c r="EOI84" s="13"/>
      <c r="EOJ84" s="13"/>
      <c r="EOK84" s="13"/>
      <c r="EOL84" s="13"/>
      <c r="EOM84" s="13"/>
      <c r="EON84" s="13"/>
      <c r="EOO84" s="13"/>
      <c r="EOP84" s="13"/>
      <c r="EOQ84" s="13"/>
      <c r="EOR84" s="13"/>
      <c r="EOS84" s="13"/>
      <c r="EOT84" s="13"/>
      <c r="EOU84" s="13"/>
      <c r="EOV84" s="13"/>
      <c r="EOW84" s="13"/>
      <c r="EOX84" s="13"/>
      <c r="EOY84" s="13"/>
      <c r="EOZ84" s="13"/>
      <c r="EPA84" s="13"/>
      <c r="EPB84" s="13"/>
      <c r="EPC84" s="13"/>
      <c r="EPD84" s="13"/>
      <c r="EPE84" s="13"/>
      <c r="EPF84" s="13"/>
      <c r="EPG84" s="13"/>
      <c r="EPH84" s="13"/>
      <c r="EPI84" s="13"/>
      <c r="EPJ84" s="13"/>
      <c r="EPK84" s="13"/>
      <c r="EPL84" s="13"/>
      <c r="EPM84" s="13"/>
      <c r="EPN84" s="13"/>
      <c r="EPO84" s="13"/>
      <c r="EPP84" s="13"/>
      <c r="EPQ84" s="13"/>
      <c r="EPR84" s="13"/>
      <c r="EPS84" s="13"/>
      <c r="EPT84" s="13"/>
      <c r="EPU84" s="13"/>
      <c r="EPV84" s="13"/>
      <c r="EPW84" s="13"/>
      <c r="EPX84" s="13"/>
      <c r="EPY84" s="13"/>
      <c r="EPZ84" s="13"/>
      <c r="EQA84" s="13"/>
      <c r="EQB84" s="13"/>
      <c r="EQC84" s="13"/>
      <c r="EQD84" s="13"/>
      <c r="EQE84" s="13"/>
      <c r="EQF84" s="13"/>
      <c r="EQG84" s="13"/>
      <c r="EQH84" s="13"/>
      <c r="EQI84" s="13"/>
      <c r="EQJ84" s="13"/>
      <c r="EQK84" s="13"/>
      <c r="EQL84" s="13"/>
      <c r="EQM84" s="13"/>
      <c r="EQN84" s="13"/>
      <c r="EQO84" s="13"/>
      <c r="EQP84" s="13"/>
      <c r="EQQ84" s="13"/>
      <c r="EQR84" s="13"/>
      <c r="EQS84" s="13"/>
      <c r="EQT84" s="13"/>
      <c r="EQU84" s="13"/>
      <c r="EQV84" s="13"/>
      <c r="EQW84" s="13"/>
      <c r="EQX84" s="13"/>
      <c r="EQY84" s="13"/>
      <c r="EQZ84" s="13"/>
      <c r="ERA84" s="13"/>
      <c r="ERB84" s="13"/>
      <c r="ERC84" s="13"/>
      <c r="ERD84" s="13"/>
      <c r="ERE84" s="13"/>
      <c r="ERF84" s="13"/>
      <c r="ERG84" s="13"/>
      <c r="ERH84" s="13"/>
      <c r="ERI84" s="13"/>
      <c r="ERJ84" s="13"/>
      <c r="ERK84" s="13"/>
      <c r="ERL84" s="13"/>
      <c r="ERM84" s="13"/>
      <c r="ERN84" s="13"/>
      <c r="ERO84" s="13"/>
      <c r="ERP84" s="13"/>
      <c r="ERQ84" s="13"/>
      <c r="ERR84" s="13"/>
      <c r="ERS84" s="13"/>
      <c r="ERT84" s="13"/>
      <c r="ERU84" s="13"/>
      <c r="ERV84" s="13"/>
      <c r="ERW84" s="13"/>
      <c r="ERX84" s="13"/>
      <c r="ERY84" s="13"/>
      <c r="ERZ84" s="13"/>
      <c r="ESA84" s="13"/>
      <c r="ESB84" s="13"/>
      <c r="ESC84" s="13"/>
      <c r="ESD84" s="13"/>
      <c r="ESE84" s="13"/>
      <c r="ESF84" s="13"/>
      <c r="ESG84" s="13"/>
      <c r="ESH84" s="13"/>
      <c r="ESI84" s="13"/>
      <c r="ESJ84" s="13"/>
      <c r="ESK84" s="13"/>
      <c r="ESL84" s="13"/>
      <c r="ESM84" s="13"/>
      <c r="ESN84" s="13"/>
      <c r="ESO84" s="13"/>
      <c r="ESP84" s="13"/>
      <c r="ESQ84" s="13"/>
      <c r="ESR84" s="13"/>
      <c r="ESS84" s="13"/>
      <c r="EST84" s="13"/>
      <c r="ESU84" s="13"/>
      <c r="ESV84" s="13"/>
      <c r="ESW84" s="13"/>
      <c r="ESX84" s="13"/>
      <c r="ESY84" s="13"/>
      <c r="ESZ84" s="13"/>
      <c r="ETA84" s="13"/>
      <c r="ETB84" s="13"/>
      <c r="ETC84" s="13"/>
      <c r="ETD84" s="13"/>
      <c r="ETE84" s="13"/>
      <c r="ETF84" s="13"/>
      <c r="ETG84" s="13"/>
      <c r="ETH84" s="13"/>
      <c r="ETI84" s="13"/>
      <c r="ETJ84" s="13"/>
      <c r="ETK84" s="13"/>
      <c r="ETL84" s="13"/>
      <c r="ETM84" s="13"/>
      <c r="ETN84" s="13"/>
      <c r="ETO84" s="13"/>
      <c r="ETP84" s="13"/>
      <c r="ETQ84" s="13"/>
      <c r="ETR84" s="13"/>
      <c r="ETS84" s="13"/>
      <c r="ETT84" s="13"/>
      <c r="ETU84" s="13"/>
      <c r="ETV84" s="13"/>
      <c r="ETW84" s="13"/>
      <c r="ETX84" s="13"/>
      <c r="ETY84" s="13"/>
      <c r="ETZ84" s="13"/>
      <c r="EUA84" s="13"/>
      <c r="EUB84" s="13"/>
      <c r="EUC84" s="13"/>
      <c r="EUD84" s="13"/>
      <c r="EUE84" s="13"/>
      <c r="EUF84" s="13"/>
      <c r="EUG84" s="13"/>
      <c r="EUH84" s="13"/>
      <c r="EUI84" s="13"/>
      <c r="EUJ84" s="13"/>
      <c r="EUK84" s="13"/>
      <c r="EUL84" s="13"/>
      <c r="EUM84" s="13"/>
      <c r="EUN84" s="13"/>
      <c r="EUO84" s="13"/>
      <c r="EUP84" s="13"/>
      <c r="EUQ84" s="13"/>
      <c r="EUR84" s="13"/>
      <c r="EUS84" s="13"/>
      <c r="EUT84" s="13"/>
      <c r="EUU84" s="13"/>
      <c r="EUV84" s="13"/>
      <c r="EUW84" s="13"/>
      <c r="EUX84" s="13"/>
      <c r="EUY84" s="13"/>
      <c r="EUZ84" s="13"/>
      <c r="EVA84" s="13"/>
      <c r="EVB84" s="13"/>
      <c r="EVC84" s="13"/>
      <c r="EVD84" s="13"/>
      <c r="EVE84" s="13"/>
      <c r="EVF84" s="13"/>
      <c r="EVG84" s="13"/>
      <c r="EVH84" s="13"/>
      <c r="EVI84" s="13"/>
      <c r="EVJ84" s="13"/>
      <c r="EVK84" s="13"/>
      <c r="EVL84" s="13"/>
      <c r="EVM84" s="13"/>
      <c r="EVN84" s="13"/>
      <c r="EVO84" s="13"/>
      <c r="EVP84" s="13"/>
      <c r="EVQ84" s="13"/>
      <c r="EVR84" s="13"/>
      <c r="EVS84" s="13"/>
      <c r="EVT84" s="13"/>
      <c r="EVU84" s="13"/>
      <c r="EVV84" s="13"/>
      <c r="EVW84" s="13"/>
      <c r="EVX84" s="13"/>
      <c r="EVY84" s="13"/>
      <c r="EVZ84" s="13"/>
      <c r="EWA84" s="13"/>
      <c r="EWB84" s="13"/>
      <c r="EWC84" s="13"/>
      <c r="EWD84" s="13"/>
      <c r="EWE84" s="13"/>
      <c r="EWF84" s="13"/>
      <c r="EWG84" s="13"/>
      <c r="EWH84" s="13"/>
      <c r="EWI84" s="13"/>
      <c r="EWJ84" s="13"/>
      <c r="EWK84" s="13"/>
      <c r="EWL84" s="13"/>
      <c r="EWM84" s="13"/>
      <c r="EWN84" s="13"/>
      <c r="EWO84" s="13"/>
      <c r="EWP84" s="13"/>
      <c r="EWQ84" s="13"/>
      <c r="EWR84" s="13"/>
      <c r="EWS84" s="13"/>
      <c r="EWT84" s="13"/>
      <c r="EWU84" s="13"/>
      <c r="EWV84" s="13"/>
      <c r="EWW84" s="13"/>
      <c r="EWX84" s="13"/>
      <c r="EWY84" s="13"/>
      <c r="EWZ84" s="13"/>
      <c r="EXA84" s="13"/>
      <c r="EXB84" s="13"/>
      <c r="EXC84" s="13"/>
      <c r="EXD84" s="13"/>
      <c r="EXE84" s="13"/>
      <c r="EXF84" s="13"/>
      <c r="EXG84" s="13"/>
      <c r="EXH84" s="13"/>
      <c r="EXI84" s="13"/>
      <c r="EXJ84" s="13"/>
      <c r="EXK84" s="13"/>
      <c r="EXL84" s="13"/>
      <c r="EXM84" s="13"/>
      <c r="EXN84" s="13"/>
      <c r="EXO84" s="13"/>
      <c r="EXP84" s="13"/>
      <c r="EXQ84" s="13"/>
      <c r="EXR84" s="13"/>
      <c r="EXS84" s="13"/>
      <c r="EXT84" s="13"/>
      <c r="EXU84" s="13"/>
      <c r="EXV84" s="13"/>
      <c r="EXW84" s="13"/>
      <c r="EXX84" s="13"/>
      <c r="EXY84" s="13"/>
      <c r="EXZ84" s="13"/>
      <c r="EYA84" s="13"/>
      <c r="EYB84" s="13"/>
      <c r="EYC84" s="13"/>
      <c r="EYD84" s="13"/>
      <c r="EYE84" s="13"/>
      <c r="EYF84" s="13"/>
      <c r="EYG84" s="13"/>
      <c r="EYH84" s="13"/>
      <c r="EYI84" s="13"/>
      <c r="EYJ84" s="13"/>
      <c r="EYK84" s="13"/>
      <c r="EYL84" s="13"/>
      <c r="EYM84" s="13"/>
      <c r="EYN84" s="13"/>
      <c r="EYO84" s="13"/>
      <c r="EYP84" s="13"/>
      <c r="EYQ84" s="13"/>
      <c r="EYR84" s="13"/>
      <c r="EYS84" s="13"/>
      <c r="EYT84" s="13"/>
      <c r="EYU84" s="13"/>
      <c r="EYV84" s="13"/>
      <c r="EYW84" s="13"/>
      <c r="EYX84" s="13"/>
      <c r="EYY84" s="13"/>
      <c r="EYZ84" s="13"/>
      <c r="EZA84" s="13"/>
      <c r="EZB84" s="13"/>
      <c r="EZC84" s="13"/>
      <c r="EZD84" s="13"/>
      <c r="EZE84" s="13"/>
      <c r="EZF84" s="13"/>
      <c r="EZG84" s="13"/>
      <c r="EZH84" s="13"/>
      <c r="EZI84" s="13"/>
      <c r="EZJ84" s="13"/>
      <c r="EZK84" s="13"/>
      <c r="EZL84" s="13"/>
      <c r="EZM84" s="13"/>
      <c r="EZN84" s="13"/>
      <c r="EZO84" s="13"/>
      <c r="EZP84" s="13"/>
      <c r="EZQ84" s="13"/>
      <c r="EZR84" s="13"/>
      <c r="EZS84" s="13"/>
      <c r="EZT84" s="13"/>
      <c r="EZU84" s="13"/>
      <c r="EZV84" s="13"/>
      <c r="EZW84" s="13"/>
      <c r="EZX84" s="13"/>
      <c r="EZY84" s="13"/>
      <c r="EZZ84" s="13"/>
      <c r="FAA84" s="13"/>
      <c r="FAB84" s="13"/>
      <c r="FAC84" s="13"/>
      <c r="FAD84" s="13"/>
      <c r="FAE84" s="13"/>
      <c r="FAF84" s="13"/>
      <c r="FAG84" s="13"/>
      <c r="FAH84" s="13"/>
      <c r="FAI84" s="13"/>
      <c r="FAJ84" s="13"/>
      <c r="FAK84" s="13"/>
      <c r="FAL84" s="13"/>
      <c r="FAM84" s="13"/>
      <c r="FAN84" s="13"/>
      <c r="FAO84" s="13"/>
      <c r="FAP84" s="13"/>
      <c r="FAQ84" s="13"/>
      <c r="FAR84" s="13"/>
      <c r="FAS84" s="13"/>
      <c r="FAT84" s="13"/>
      <c r="FAU84" s="13"/>
      <c r="FAV84" s="13"/>
      <c r="FAW84" s="13"/>
      <c r="FAX84" s="13"/>
      <c r="FAY84" s="13"/>
      <c r="FAZ84" s="13"/>
      <c r="FBA84" s="13"/>
      <c r="FBB84" s="13"/>
      <c r="FBC84" s="13"/>
      <c r="FBD84" s="13"/>
      <c r="FBE84" s="13"/>
      <c r="FBF84" s="13"/>
      <c r="FBG84" s="13"/>
      <c r="FBH84" s="13"/>
      <c r="FBI84" s="13"/>
      <c r="FBJ84" s="13"/>
      <c r="FBK84" s="13"/>
      <c r="FBL84" s="13"/>
      <c r="FBM84" s="13"/>
      <c r="FBN84" s="13"/>
      <c r="FBO84" s="13"/>
      <c r="FBP84" s="13"/>
      <c r="FBQ84" s="13"/>
      <c r="FBR84" s="13"/>
      <c r="FBS84" s="13"/>
      <c r="FBT84" s="13"/>
      <c r="FBU84" s="13"/>
      <c r="FBV84" s="13"/>
      <c r="FBW84" s="13"/>
      <c r="FBX84" s="13"/>
      <c r="FBY84" s="13"/>
      <c r="FBZ84" s="13"/>
      <c r="FCA84" s="13"/>
      <c r="FCB84" s="13"/>
      <c r="FCC84" s="13"/>
      <c r="FCD84" s="13"/>
      <c r="FCE84" s="13"/>
      <c r="FCF84" s="13"/>
      <c r="FCG84" s="13"/>
      <c r="FCH84" s="13"/>
      <c r="FCI84" s="13"/>
      <c r="FCJ84" s="13"/>
      <c r="FCK84" s="13"/>
      <c r="FCL84" s="13"/>
      <c r="FCM84" s="13"/>
      <c r="FCN84" s="13"/>
      <c r="FCO84" s="13"/>
      <c r="FCP84" s="13"/>
      <c r="FCQ84" s="13"/>
      <c r="FCR84" s="13"/>
      <c r="FCS84" s="13"/>
      <c r="FCT84" s="13"/>
      <c r="FCU84" s="13"/>
      <c r="FCV84" s="13"/>
      <c r="FCW84" s="13"/>
      <c r="FCX84" s="13"/>
      <c r="FCY84" s="13"/>
      <c r="FCZ84" s="13"/>
      <c r="FDA84" s="13"/>
      <c r="FDB84" s="13"/>
      <c r="FDC84" s="13"/>
      <c r="FDD84" s="13"/>
      <c r="FDE84" s="13"/>
      <c r="FDF84" s="13"/>
      <c r="FDG84" s="13"/>
      <c r="FDH84" s="13"/>
      <c r="FDI84" s="13"/>
      <c r="FDJ84" s="13"/>
      <c r="FDK84" s="13"/>
      <c r="FDL84" s="13"/>
      <c r="FDM84" s="13"/>
      <c r="FDN84" s="13"/>
      <c r="FDO84" s="13"/>
      <c r="FDP84" s="13"/>
      <c r="FDQ84" s="13"/>
      <c r="FDR84" s="13"/>
      <c r="FDS84" s="13"/>
      <c r="FDT84" s="13"/>
      <c r="FDU84" s="13"/>
      <c r="FDV84" s="13"/>
      <c r="FDW84" s="13"/>
      <c r="FDX84" s="13"/>
      <c r="FDY84" s="13"/>
      <c r="FDZ84" s="13"/>
      <c r="FEA84" s="13"/>
      <c r="FEB84" s="13"/>
      <c r="FEC84" s="13"/>
      <c r="FED84" s="13"/>
      <c r="FEE84" s="13"/>
      <c r="FEF84" s="13"/>
      <c r="FEG84" s="13"/>
      <c r="FEH84" s="13"/>
      <c r="FEI84" s="13"/>
      <c r="FEJ84" s="13"/>
      <c r="FEK84" s="13"/>
      <c r="FEL84" s="13"/>
      <c r="FEM84" s="13"/>
      <c r="FEN84" s="13"/>
      <c r="FEO84" s="13"/>
      <c r="FEP84" s="13"/>
      <c r="FEQ84" s="13"/>
      <c r="FER84" s="13"/>
      <c r="FES84" s="13"/>
      <c r="FET84" s="13"/>
      <c r="FEU84" s="13"/>
      <c r="FEV84" s="13"/>
      <c r="FEW84" s="13"/>
      <c r="FEX84" s="13"/>
      <c r="FEY84" s="13"/>
      <c r="FEZ84" s="13"/>
      <c r="FFA84" s="13"/>
      <c r="FFB84" s="13"/>
      <c r="FFC84" s="13"/>
      <c r="FFD84" s="13"/>
      <c r="FFE84" s="13"/>
      <c r="FFF84" s="13"/>
      <c r="FFG84" s="13"/>
      <c r="FFH84" s="13"/>
      <c r="FFI84" s="13"/>
      <c r="FFJ84" s="13"/>
      <c r="FFK84" s="13"/>
      <c r="FFL84" s="13"/>
      <c r="FFM84" s="13"/>
      <c r="FFN84" s="13"/>
      <c r="FFO84" s="13"/>
      <c r="FFP84" s="13"/>
      <c r="FFQ84" s="13"/>
      <c r="FFR84" s="13"/>
      <c r="FFS84" s="13"/>
      <c r="FFT84" s="13"/>
      <c r="FFU84" s="13"/>
      <c r="FFV84" s="13"/>
      <c r="FFW84" s="13"/>
      <c r="FFX84" s="13"/>
      <c r="FFY84" s="13"/>
      <c r="FFZ84" s="13"/>
      <c r="FGA84" s="13"/>
      <c r="FGB84" s="13"/>
      <c r="FGC84" s="13"/>
      <c r="FGD84" s="13"/>
      <c r="FGE84" s="13"/>
      <c r="FGF84" s="13"/>
      <c r="FGG84" s="13"/>
      <c r="FGH84" s="13"/>
      <c r="FGI84" s="13"/>
      <c r="FGJ84" s="13"/>
      <c r="FGK84" s="13"/>
      <c r="FGL84" s="13"/>
      <c r="FGM84" s="13"/>
      <c r="FGN84" s="13"/>
      <c r="FGO84" s="13"/>
      <c r="FGP84" s="13"/>
      <c r="FGQ84" s="13"/>
      <c r="FGR84" s="13"/>
      <c r="FGS84" s="13"/>
      <c r="FGT84" s="13"/>
      <c r="FGU84" s="13"/>
      <c r="FGV84" s="13"/>
      <c r="FGW84" s="13"/>
      <c r="FGX84" s="13"/>
      <c r="FGY84" s="13"/>
      <c r="FGZ84" s="13"/>
      <c r="FHA84" s="13"/>
      <c r="FHB84" s="13"/>
      <c r="FHC84" s="13"/>
      <c r="FHD84" s="13"/>
      <c r="FHE84" s="13"/>
      <c r="FHF84" s="13"/>
      <c r="FHG84" s="13"/>
      <c r="FHH84" s="13"/>
      <c r="FHI84" s="13"/>
      <c r="FHJ84" s="13"/>
      <c r="FHK84" s="13"/>
      <c r="FHL84" s="13"/>
      <c r="FHM84" s="13"/>
      <c r="FHN84" s="13"/>
      <c r="FHO84" s="13"/>
      <c r="FHP84" s="13"/>
      <c r="FHQ84" s="13"/>
      <c r="FHR84" s="13"/>
      <c r="FHS84" s="13"/>
      <c r="FHT84" s="13"/>
      <c r="FHU84" s="13"/>
      <c r="FHV84" s="13"/>
      <c r="FHW84" s="13"/>
      <c r="FHX84" s="13"/>
      <c r="FHY84" s="13"/>
      <c r="FHZ84" s="13"/>
      <c r="FIA84" s="13"/>
      <c r="FIB84" s="13"/>
      <c r="FIC84" s="13"/>
      <c r="FID84" s="13"/>
      <c r="FIE84" s="13"/>
      <c r="FIF84" s="13"/>
      <c r="FIG84" s="13"/>
      <c r="FIH84" s="13"/>
      <c r="FII84" s="13"/>
      <c r="FIJ84" s="13"/>
      <c r="FIK84" s="13"/>
      <c r="FIL84" s="13"/>
      <c r="FIM84" s="13"/>
      <c r="FIN84" s="13"/>
      <c r="FIO84" s="13"/>
      <c r="FIP84" s="13"/>
      <c r="FIQ84" s="13"/>
      <c r="FIR84" s="13"/>
      <c r="FIS84" s="13"/>
      <c r="FIT84" s="13"/>
      <c r="FIU84" s="13"/>
      <c r="FIV84" s="13"/>
      <c r="FIW84" s="13"/>
      <c r="FIX84" s="13"/>
      <c r="FIY84" s="13"/>
      <c r="FIZ84" s="13"/>
      <c r="FJA84" s="13"/>
      <c r="FJB84" s="13"/>
      <c r="FJC84" s="13"/>
      <c r="FJD84" s="13"/>
      <c r="FJE84" s="13"/>
      <c r="FJF84" s="13"/>
      <c r="FJG84" s="13"/>
      <c r="FJH84" s="13"/>
      <c r="FJI84" s="13"/>
      <c r="FJJ84" s="13"/>
      <c r="FJK84" s="13"/>
      <c r="FJL84" s="13"/>
      <c r="FJM84" s="13"/>
      <c r="FJN84" s="13"/>
      <c r="FJO84" s="13"/>
      <c r="FJP84" s="13"/>
      <c r="FJQ84" s="13"/>
      <c r="FJR84" s="13"/>
      <c r="FJS84" s="13"/>
      <c r="FJT84" s="13"/>
      <c r="FJU84" s="13"/>
      <c r="FJV84" s="13"/>
      <c r="FJW84" s="13"/>
      <c r="FJX84" s="13"/>
      <c r="FJY84" s="13"/>
      <c r="FJZ84" s="13"/>
      <c r="FKA84" s="13"/>
      <c r="FKB84" s="13"/>
      <c r="FKC84" s="13"/>
      <c r="FKD84" s="13"/>
      <c r="FKE84" s="13"/>
      <c r="FKF84" s="13"/>
      <c r="FKG84" s="13"/>
      <c r="FKH84" s="13"/>
      <c r="FKI84" s="13"/>
      <c r="FKJ84" s="13"/>
      <c r="FKK84" s="13"/>
      <c r="FKL84" s="13"/>
      <c r="FKM84" s="13"/>
      <c r="FKN84" s="13"/>
      <c r="FKO84" s="13"/>
      <c r="FKP84" s="13"/>
      <c r="FKQ84" s="13"/>
      <c r="FKR84" s="13"/>
      <c r="FKS84" s="13"/>
      <c r="FKT84" s="13"/>
      <c r="FKU84" s="13"/>
      <c r="FKV84" s="13"/>
      <c r="FKW84" s="13"/>
      <c r="FKX84" s="13"/>
      <c r="FKY84" s="13"/>
      <c r="FKZ84" s="13"/>
      <c r="FLA84" s="13"/>
      <c r="FLB84" s="13"/>
      <c r="FLC84" s="13"/>
      <c r="FLD84" s="13"/>
      <c r="FLE84" s="13"/>
      <c r="FLF84" s="13"/>
      <c r="FLG84" s="13"/>
      <c r="FLH84" s="13"/>
      <c r="FLI84" s="13"/>
      <c r="FLJ84" s="13"/>
      <c r="FLK84" s="13"/>
      <c r="FLL84" s="13"/>
      <c r="FLM84" s="13"/>
      <c r="FLN84" s="13"/>
      <c r="FLO84" s="13"/>
      <c r="FLP84" s="13"/>
      <c r="FLQ84" s="13"/>
      <c r="FLR84" s="13"/>
      <c r="FLS84" s="13"/>
      <c r="FLT84" s="13"/>
      <c r="FLU84" s="13"/>
      <c r="FLV84" s="13"/>
      <c r="FLW84" s="13"/>
      <c r="FLX84" s="13"/>
      <c r="FLY84" s="13"/>
      <c r="FLZ84" s="13"/>
      <c r="FMA84" s="13"/>
      <c r="FMB84" s="13"/>
      <c r="FMC84" s="13"/>
      <c r="FMD84" s="13"/>
      <c r="FME84" s="13"/>
      <c r="FMF84" s="13"/>
      <c r="FMG84" s="13"/>
      <c r="FMH84" s="13"/>
      <c r="FMI84" s="13"/>
      <c r="FMJ84" s="13"/>
      <c r="FMK84" s="13"/>
      <c r="FML84" s="13"/>
      <c r="FMM84" s="13"/>
      <c r="FMN84" s="13"/>
      <c r="FMO84" s="13"/>
      <c r="FMP84" s="13"/>
      <c r="FMQ84" s="13"/>
      <c r="FMR84" s="13"/>
      <c r="FMS84" s="13"/>
      <c r="FMT84" s="13"/>
      <c r="FMU84" s="13"/>
      <c r="FMV84" s="13"/>
      <c r="FMW84" s="13"/>
      <c r="FMX84" s="13"/>
      <c r="FMY84" s="13"/>
      <c r="FMZ84" s="13"/>
      <c r="FNA84" s="13"/>
      <c r="FNB84" s="13"/>
      <c r="FNC84" s="13"/>
      <c r="FND84" s="13"/>
      <c r="FNE84" s="13"/>
      <c r="FNF84" s="13"/>
      <c r="FNG84" s="13"/>
      <c r="FNH84" s="13"/>
      <c r="FNI84" s="13"/>
      <c r="FNJ84" s="13"/>
      <c r="FNK84" s="13"/>
      <c r="FNL84" s="13"/>
      <c r="FNM84" s="13"/>
      <c r="FNN84" s="13"/>
      <c r="FNO84" s="13"/>
      <c r="FNP84" s="13"/>
      <c r="FNQ84" s="13"/>
      <c r="FNR84" s="13"/>
      <c r="FNS84" s="13"/>
      <c r="FNT84" s="13"/>
      <c r="FNU84" s="13"/>
      <c r="FNV84" s="13"/>
      <c r="FNW84" s="13"/>
      <c r="FNX84" s="13"/>
      <c r="FNY84" s="13"/>
      <c r="FNZ84" s="13"/>
      <c r="FOA84" s="13"/>
      <c r="FOB84" s="13"/>
      <c r="FOC84" s="13"/>
      <c r="FOD84" s="13"/>
      <c r="FOE84" s="13"/>
      <c r="FOF84" s="13"/>
      <c r="FOG84" s="13"/>
      <c r="FOH84" s="13"/>
      <c r="FOI84" s="13"/>
      <c r="FOJ84" s="13"/>
      <c r="FOK84" s="13"/>
      <c r="FOL84" s="13"/>
      <c r="FOM84" s="13"/>
      <c r="FON84" s="13"/>
      <c r="FOO84" s="13"/>
      <c r="FOP84" s="13"/>
      <c r="FOQ84" s="13"/>
      <c r="FOR84" s="13"/>
      <c r="FOS84" s="13"/>
      <c r="FOT84" s="13"/>
      <c r="FOU84" s="13"/>
      <c r="FOV84" s="13"/>
      <c r="FOW84" s="13"/>
      <c r="FOX84" s="13"/>
      <c r="FOY84" s="13"/>
      <c r="FOZ84" s="13"/>
      <c r="FPA84" s="13"/>
      <c r="FPB84" s="13"/>
      <c r="FPC84" s="13"/>
      <c r="FPD84" s="13"/>
      <c r="FPE84" s="13"/>
      <c r="FPF84" s="13"/>
      <c r="FPG84" s="13"/>
      <c r="FPH84" s="13"/>
      <c r="FPI84" s="13"/>
      <c r="FPJ84" s="13"/>
      <c r="FPK84" s="13"/>
      <c r="FPL84" s="13"/>
      <c r="FPM84" s="13"/>
      <c r="FPN84" s="13"/>
      <c r="FPO84" s="13"/>
      <c r="FPP84" s="13"/>
      <c r="FPQ84" s="13"/>
      <c r="FPR84" s="13"/>
      <c r="FPS84" s="13"/>
      <c r="FPT84" s="13"/>
      <c r="FPU84" s="13"/>
      <c r="FPV84" s="13"/>
      <c r="FPW84" s="13"/>
      <c r="FPX84" s="13"/>
      <c r="FPY84" s="13"/>
      <c r="FPZ84" s="13"/>
      <c r="FQA84" s="13"/>
      <c r="FQB84" s="13"/>
      <c r="FQC84" s="13"/>
      <c r="FQD84" s="13"/>
      <c r="FQE84" s="13"/>
      <c r="FQF84" s="13"/>
      <c r="FQG84" s="13"/>
      <c r="FQH84" s="13"/>
      <c r="FQI84" s="13"/>
      <c r="FQJ84" s="13"/>
      <c r="FQK84" s="13"/>
      <c r="FQL84" s="13"/>
      <c r="FQM84" s="13"/>
      <c r="FQN84" s="13"/>
      <c r="FQO84" s="13"/>
      <c r="FQP84" s="13"/>
      <c r="FQQ84" s="13"/>
      <c r="FQR84" s="13"/>
      <c r="FQS84" s="13"/>
      <c r="FQT84" s="13"/>
      <c r="FQU84" s="13"/>
      <c r="FQV84" s="13"/>
      <c r="FQW84" s="13"/>
      <c r="FQX84" s="13"/>
      <c r="FQY84" s="13"/>
      <c r="FQZ84" s="13"/>
      <c r="FRA84" s="13"/>
      <c r="FRB84" s="13"/>
      <c r="FRC84" s="13"/>
      <c r="FRD84" s="13"/>
      <c r="FRE84" s="13"/>
      <c r="FRF84" s="13"/>
      <c r="FRG84" s="13"/>
      <c r="FRH84" s="13"/>
      <c r="FRI84" s="13"/>
      <c r="FRJ84" s="13"/>
      <c r="FRK84" s="13"/>
      <c r="FRL84" s="13"/>
      <c r="FRM84" s="13"/>
      <c r="FRN84" s="13"/>
      <c r="FRO84" s="13"/>
      <c r="FRP84" s="13"/>
      <c r="FRQ84" s="13"/>
      <c r="FRR84" s="13"/>
      <c r="FRS84" s="13"/>
      <c r="FRT84" s="13"/>
      <c r="FRU84" s="13"/>
      <c r="FRV84" s="13"/>
      <c r="FRW84" s="13"/>
      <c r="FRX84" s="13"/>
      <c r="FRY84" s="13"/>
      <c r="FRZ84" s="13"/>
      <c r="FSA84" s="13"/>
      <c r="FSB84" s="13"/>
      <c r="FSC84" s="13"/>
      <c r="FSD84" s="13"/>
      <c r="FSE84" s="13"/>
      <c r="FSF84" s="13"/>
      <c r="FSG84" s="13"/>
      <c r="FSH84" s="13"/>
      <c r="FSI84" s="13"/>
      <c r="FSJ84" s="13"/>
      <c r="FSK84" s="13"/>
      <c r="FSL84" s="13"/>
      <c r="FSM84" s="13"/>
      <c r="FSN84" s="13"/>
      <c r="FSO84" s="13"/>
      <c r="FSP84" s="13"/>
      <c r="FSQ84" s="13"/>
      <c r="FSR84" s="13"/>
      <c r="FSS84" s="13"/>
      <c r="FST84" s="13"/>
      <c r="FSU84" s="13"/>
      <c r="FSV84" s="13"/>
      <c r="FSW84" s="13"/>
      <c r="FSX84" s="13"/>
      <c r="FSY84" s="13"/>
      <c r="FSZ84" s="13"/>
      <c r="FTA84" s="13"/>
      <c r="FTB84" s="13"/>
      <c r="FTC84" s="13"/>
      <c r="FTD84" s="13"/>
      <c r="FTE84" s="13"/>
      <c r="FTF84" s="13"/>
      <c r="FTG84" s="13"/>
      <c r="FTH84" s="13"/>
      <c r="FTI84" s="13"/>
      <c r="FTJ84" s="13"/>
      <c r="FTK84" s="13"/>
      <c r="FTL84" s="13"/>
      <c r="FTM84" s="13"/>
      <c r="FTN84" s="13"/>
      <c r="FTO84" s="13"/>
      <c r="FTP84" s="13"/>
      <c r="FTQ84" s="13"/>
      <c r="FTR84" s="13"/>
      <c r="FTS84" s="13"/>
      <c r="FTT84" s="13"/>
      <c r="FTU84" s="13"/>
      <c r="FTV84" s="13"/>
      <c r="FTW84" s="13"/>
      <c r="FTX84" s="13"/>
      <c r="FTY84" s="13"/>
      <c r="FTZ84" s="13"/>
      <c r="FUA84" s="13"/>
      <c r="FUB84" s="13"/>
      <c r="FUC84" s="13"/>
      <c r="FUD84" s="13"/>
      <c r="FUE84" s="13"/>
      <c r="FUF84" s="13"/>
      <c r="FUG84" s="13"/>
      <c r="FUH84" s="13"/>
      <c r="FUI84" s="13"/>
      <c r="FUJ84" s="13"/>
      <c r="FUK84" s="13"/>
      <c r="FUL84" s="13"/>
      <c r="FUM84" s="13"/>
      <c r="FUN84" s="13"/>
      <c r="FUO84" s="13"/>
      <c r="FUP84" s="13"/>
      <c r="FUQ84" s="13"/>
      <c r="FUR84" s="13"/>
      <c r="FUS84" s="13"/>
      <c r="FUT84" s="13"/>
      <c r="FUU84" s="13"/>
      <c r="FUV84" s="13"/>
      <c r="FUW84" s="13"/>
      <c r="FUX84" s="13"/>
      <c r="FUY84" s="13"/>
      <c r="FUZ84" s="13"/>
      <c r="FVA84" s="13"/>
      <c r="FVB84" s="13"/>
      <c r="FVC84" s="13"/>
      <c r="FVD84" s="13"/>
      <c r="FVE84" s="13"/>
      <c r="FVF84" s="13"/>
      <c r="FVG84" s="13"/>
      <c r="FVH84" s="13"/>
      <c r="FVI84" s="13"/>
      <c r="FVJ84" s="13"/>
      <c r="FVK84" s="13"/>
      <c r="FVL84" s="13"/>
      <c r="FVM84" s="13"/>
      <c r="FVN84" s="13"/>
      <c r="FVO84" s="13"/>
      <c r="FVP84" s="13"/>
      <c r="FVQ84" s="13"/>
      <c r="FVR84" s="13"/>
      <c r="FVS84" s="13"/>
      <c r="FVT84" s="13"/>
      <c r="FVU84" s="13"/>
      <c r="FVV84" s="13"/>
      <c r="FVW84" s="13"/>
      <c r="FVX84" s="13"/>
      <c r="FVY84" s="13"/>
      <c r="FVZ84" s="13"/>
      <c r="FWA84" s="13"/>
      <c r="FWB84" s="13"/>
      <c r="FWC84" s="13"/>
      <c r="FWD84" s="13"/>
      <c r="FWE84" s="13"/>
      <c r="FWF84" s="13"/>
      <c r="FWG84" s="13"/>
      <c r="FWH84" s="13"/>
      <c r="FWI84" s="13"/>
      <c r="FWJ84" s="13"/>
      <c r="FWK84" s="13"/>
      <c r="FWL84" s="13"/>
      <c r="FWM84" s="13"/>
      <c r="FWN84" s="13"/>
      <c r="FWO84" s="13"/>
      <c r="FWP84" s="13"/>
      <c r="FWQ84" s="13"/>
      <c r="FWR84" s="13"/>
      <c r="FWS84" s="13"/>
      <c r="FWT84" s="13"/>
      <c r="FWU84" s="13"/>
      <c r="FWV84" s="13"/>
      <c r="FWW84" s="13"/>
      <c r="FWX84" s="13"/>
      <c r="FWY84" s="13"/>
      <c r="FWZ84" s="13"/>
      <c r="FXA84" s="13"/>
      <c r="FXB84" s="13"/>
      <c r="FXC84" s="13"/>
      <c r="FXD84" s="13"/>
      <c r="FXE84" s="13"/>
      <c r="FXF84" s="13"/>
      <c r="FXG84" s="13"/>
      <c r="FXH84" s="13"/>
      <c r="FXI84" s="13"/>
      <c r="FXJ84" s="13"/>
      <c r="FXK84" s="13"/>
      <c r="FXL84" s="13"/>
      <c r="FXM84" s="13"/>
      <c r="FXN84" s="13"/>
      <c r="FXO84" s="13"/>
      <c r="FXP84" s="13"/>
      <c r="FXQ84" s="13"/>
      <c r="FXR84" s="13"/>
      <c r="FXS84" s="13"/>
      <c r="FXT84" s="13"/>
      <c r="FXU84" s="13"/>
      <c r="FXV84" s="13"/>
      <c r="FXW84" s="13"/>
      <c r="FXX84" s="13"/>
      <c r="FXY84" s="13"/>
      <c r="FXZ84" s="13"/>
      <c r="FYA84" s="13"/>
      <c r="FYB84" s="13"/>
      <c r="FYC84" s="13"/>
      <c r="FYD84" s="13"/>
      <c r="FYE84" s="13"/>
      <c r="FYF84" s="13"/>
      <c r="FYG84" s="13"/>
      <c r="FYH84" s="13"/>
      <c r="FYI84" s="13"/>
      <c r="FYJ84" s="13"/>
      <c r="FYK84" s="13"/>
      <c r="FYL84" s="13"/>
      <c r="FYM84" s="13"/>
      <c r="FYN84" s="13"/>
      <c r="FYO84" s="13"/>
      <c r="FYP84" s="13"/>
      <c r="FYQ84" s="13"/>
      <c r="FYR84" s="13"/>
      <c r="FYS84" s="13"/>
      <c r="FYT84" s="13"/>
      <c r="FYU84" s="13"/>
      <c r="FYV84" s="13"/>
      <c r="FYW84" s="13"/>
      <c r="FYX84" s="13"/>
      <c r="FYY84" s="13"/>
      <c r="FYZ84" s="13"/>
      <c r="FZA84" s="13"/>
      <c r="FZB84" s="13"/>
      <c r="FZC84" s="13"/>
      <c r="FZD84" s="13"/>
      <c r="FZE84" s="13"/>
      <c r="FZF84" s="13"/>
      <c r="FZG84" s="13"/>
      <c r="FZH84" s="13"/>
      <c r="FZI84" s="13"/>
      <c r="FZJ84" s="13"/>
      <c r="FZK84" s="13"/>
      <c r="FZL84" s="13"/>
      <c r="FZM84" s="13"/>
      <c r="FZN84" s="13"/>
      <c r="FZO84" s="13"/>
      <c r="FZP84" s="13"/>
      <c r="FZQ84" s="13"/>
      <c r="FZR84" s="13"/>
      <c r="FZS84" s="13"/>
      <c r="FZT84" s="13"/>
      <c r="FZU84" s="13"/>
      <c r="FZV84" s="13"/>
      <c r="FZW84" s="13"/>
      <c r="FZX84" s="13"/>
      <c r="FZY84" s="13"/>
      <c r="FZZ84" s="13"/>
      <c r="GAA84" s="13"/>
      <c r="GAB84" s="13"/>
      <c r="GAC84" s="13"/>
      <c r="GAD84" s="13"/>
      <c r="GAE84" s="13"/>
      <c r="GAF84" s="13"/>
      <c r="GAG84" s="13"/>
      <c r="GAH84" s="13"/>
      <c r="GAI84" s="13"/>
      <c r="GAJ84" s="13"/>
      <c r="GAK84" s="13"/>
      <c r="GAL84" s="13"/>
      <c r="GAM84" s="13"/>
      <c r="GAN84" s="13"/>
      <c r="GAO84" s="13"/>
      <c r="GAP84" s="13"/>
      <c r="GAQ84" s="13"/>
      <c r="GAR84" s="13"/>
      <c r="GAS84" s="13"/>
      <c r="GAT84" s="13"/>
      <c r="GAU84" s="13"/>
      <c r="GAV84" s="13"/>
      <c r="GAW84" s="13"/>
      <c r="GAX84" s="13"/>
      <c r="GAY84" s="13"/>
      <c r="GAZ84" s="13"/>
      <c r="GBA84" s="13"/>
      <c r="GBB84" s="13"/>
      <c r="GBC84" s="13"/>
      <c r="GBD84" s="13"/>
      <c r="GBE84" s="13"/>
      <c r="GBF84" s="13"/>
      <c r="GBG84" s="13"/>
      <c r="GBH84" s="13"/>
      <c r="GBI84" s="13"/>
      <c r="GBJ84" s="13"/>
      <c r="GBK84" s="13"/>
      <c r="GBL84" s="13"/>
      <c r="GBM84" s="13"/>
      <c r="GBN84" s="13"/>
      <c r="GBO84" s="13"/>
      <c r="GBP84" s="13"/>
      <c r="GBQ84" s="13"/>
      <c r="GBR84" s="13"/>
      <c r="GBS84" s="13"/>
      <c r="GBT84" s="13"/>
      <c r="GBU84" s="13"/>
      <c r="GBV84" s="13"/>
      <c r="GBW84" s="13"/>
      <c r="GBX84" s="13"/>
      <c r="GBY84" s="13"/>
      <c r="GBZ84" s="13"/>
      <c r="GCA84" s="13"/>
      <c r="GCB84" s="13"/>
      <c r="GCC84" s="13"/>
      <c r="GCD84" s="13"/>
      <c r="GCE84" s="13"/>
      <c r="GCF84" s="13"/>
      <c r="GCG84" s="13"/>
      <c r="GCH84" s="13"/>
      <c r="GCI84" s="13"/>
      <c r="GCJ84" s="13"/>
      <c r="GCK84" s="13"/>
      <c r="GCL84" s="13"/>
      <c r="GCM84" s="13"/>
      <c r="GCN84" s="13"/>
      <c r="GCO84" s="13"/>
      <c r="GCP84" s="13"/>
      <c r="GCQ84" s="13"/>
      <c r="GCR84" s="13"/>
      <c r="GCS84" s="13"/>
      <c r="GCT84" s="13"/>
      <c r="GCU84" s="13"/>
      <c r="GCV84" s="13"/>
      <c r="GCW84" s="13"/>
      <c r="GCX84" s="13"/>
      <c r="GCY84" s="13"/>
      <c r="GCZ84" s="13"/>
      <c r="GDA84" s="13"/>
      <c r="GDB84" s="13"/>
      <c r="GDC84" s="13"/>
      <c r="GDD84" s="13"/>
      <c r="GDE84" s="13"/>
      <c r="GDF84" s="13"/>
      <c r="GDG84" s="13"/>
      <c r="GDH84" s="13"/>
      <c r="GDI84" s="13"/>
      <c r="GDJ84" s="13"/>
      <c r="GDK84" s="13"/>
      <c r="GDL84" s="13"/>
      <c r="GDM84" s="13"/>
      <c r="GDN84" s="13"/>
      <c r="GDO84" s="13"/>
      <c r="GDP84" s="13"/>
      <c r="GDQ84" s="13"/>
      <c r="GDR84" s="13"/>
      <c r="GDS84" s="13"/>
      <c r="GDT84" s="13"/>
      <c r="GDU84" s="13"/>
      <c r="GDV84" s="13"/>
      <c r="GDW84" s="13"/>
      <c r="GDX84" s="13"/>
      <c r="GDY84" s="13"/>
      <c r="GDZ84" s="13"/>
      <c r="GEA84" s="13"/>
      <c r="GEB84" s="13"/>
      <c r="GEC84" s="13"/>
      <c r="GED84" s="13"/>
      <c r="GEE84" s="13"/>
      <c r="GEF84" s="13"/>
      <c r="GEG84" s="13"/>
      <c r="GEH84" s="13"/>
      <c r="GEI84" s="13"/>
      <c r="GEJ84" s="13"/>
      <c r="GEK84" s="13"/>
      <c r="GEL84" s="13"/>
      <c r="GEM84" s="13"/>
      <c r="GEN84" s="13"/>
      <c r="GEO84" s="13"/>
      <c r="GEP84" s="13"/>
      <c r="GEQ84" s="13"/>
      <c r="GER84" s="13"/>
      <c r="GES84" s="13"/>
      <c r="GET84" s="13"/>
      <c r="GEU84" s="13"/>
      <c r="GEV84" s="13"/>
      <c r="GEW84" s="13"/>
      <c r="GEX84" s="13"/>
      <c r="GEY84" s="13"/>
      <c r="GEZ84" s="13"/>
      <c r="GFA84" s="13"/>
      <c r="GFB84" s="13"/>
      <c r="GFC84" s="13"/>
      <c r="GFD84" s="13"/>
      <c r="GFE84" s="13"/>
      <c r="GFF84" s="13"/>
      <c r="GFG84" s="13"/>
      <c r="GFH84" s="13"/>
      <c r="GFI84" s="13"/>
      <c r="GFJ84" s="13"/>
      <c r="GFK84" s="13"/>
      <c r="GFL84" s="13"/>
      <c r="GFM84" s="13"/>
      <c r="GFN84" s="13"/>
      <c r="GFO84" s="13"/>
      <c r="GFP84" s="13"/>
      <c r="GFQ84" s="13"/>
      <c r="GFR84" s="13"/>
      <c r="GFS84" s="13"/>
      <c r="GFT84" s="13"/>
      <c r="GFU84" s="13"/>
      <c r="GFV84" s="13"/>
      <c r="GFW84" s="13"/>
      <c r="GFX84" s="13"/>
      <c r="GFY84" s="13"/>
      <c r="GFZ84" s="13"/>
      <c r="GGA84" s="13"/>
      <c r="GGB84" s="13"/>
      <c r="GGC84" s="13"/>
      <c r="GGD84" s="13"/>
      <c r="GGE84" s="13"/>
      <c r="GGF84" s="13"/>
      <c r="GGG84" s="13"/>
      <c r="GGH84" s="13"/>
      <c r="GGI84" s="13"/>
      <c r="GGJ84" s="13"/>
      <c r="GGK84" s="13"/>
      <c r="GGL84" s="13"/>
      <c r="GGM84" s="13"/>
      <c r="GGN84" s="13"/>
      <c r="GGO84" s="13"/>
      <c r="GGP84" s="13"/>
      <c r="GGQ84" s="13"/>
      <c r="GGR84" s="13"/>
      <c r="GGS84" s="13"/>
      <c r="GGT84" s="13"/>
      <c r="GGU84" s="13"/>
      <c r="GGV84" s="13"/>
      <c r="GGW84" s="13"/>
      <c r="GGX84" s="13"/>
      <c r="GGY84" s="13"/>
      <c r="GGZ84" s="13"/>
      <c r="GHA84" s="13"/>
      <c r="GHB84" s="13"/>
      <c r="GHC84" s="13"/>
      <c r="GHD84" s="13"/>
      <c r="GHE84" s="13"/>
      <c r="GHF84" s="13"/>
      <c r="GHG84" s="13"/>
      <c r="GHH84" s="13"/>
      <c r="GHI84" s="13"/>
      <c r="GHJ84" s="13"/>
      <c r="GHK84" s="13"/>
      <c r="GHL84" s="13"/>
      <c r="GHM84" s="13"/>
      <c r="GHN84" s="13"/>
      <c r="GHO84" s="13"/>
      <c r="GHP84" s="13"/>
      <c r="GHQ84" s="13"/>
      <c r="GHR84" s="13"/>
      <c r="GHS84" s="13"/>
      <c r="GHT84" s="13"/>
      <c r="GHU84" s="13"/>
      <c r="GHV84" s="13"/>
      <c r="GHW84" s="13"/>
      <c r="GHX84" s="13"/>
      <c r="GHY84" s="13"/>
      <c r="GHZ84" s="13"/>
      <c r="GIA84" s="13"/>
      <c r="GIB84" s="13"/>
      <c r="GIC84" s="13"/>
      <c r="GID84" s="13"/>
      <c r="GIE84" s="13"/>
      <c r="GIF84" s="13"/>
      <c r="GIG84" s="13"/>
      <c r="GIH84" s="13"/>
      <c r="GII84" s="13"/>
      <c r="GIJ84" s="13"/>
      <c r="GIK84" s="13"/>
      <c r="GIL84" s="13"/>
      <c r="GIM84" s="13"/>
      <c r="GIN84" s="13"/>
      <c r="GIO84" s="13"/>
      <c r="GIP84" s="13"/>
      <c r="GIQ84" s="13"/>
      <c r="GIR84" s="13"/>
      <c r="GIS84" s="13"/>
      <c r="GIT84" s="13"/>
      <c r="GIU84" s="13"/>
      <c r="GIV84" s="13"/>
      <c r="GIW84" s="13"/>
      <c r="GIX84" s="13"/>
      <c r="GIY84" s="13"/>
      <c r="GIZ84" s="13"/>
      <c r="GJA84" s="13"/>
      <c r="GJB84" s="13"/>
      <c r="GJC84" s="13"/>
      <c r="GJD84" s="13"/>
      <c r="GJE84" s="13"/>
      <c r="GJF84" s="13"/>
      <c r="GJG84" s="13"/>
      <c r="GJH84" s="13"/>
      <c r="GJI84" s="13"/>
      <c r="GJJ84" s="13"/>
      <c r="GJK84" s="13"/>
      <c r="GJL84" s="13"/>
      <c r="GJM84" s="13"/>
      <c r="GJN84" s="13"/>
      <c r="GJO84" s="13"/>
      <c r="GJP84" s="13"/>
      <c r="GJQ84" s="13"/>
      <c r="GJR84" s="13"/>
      <c r="GJS84" s="13"/>
      <c r="GJT84" s="13"/>
      <c r="GJU84" s="13"/>
      <c r="GJV84" s="13"/>
      <c r="GJW84" s="13"/>
      <c r="GJX84" s="13"/>
      <c r="GJY84" s="13"/>
      <c r="GJZ84" s="13"/>
      <c r="GKA84" s="13"/>
      <c r="GKB84" s="13"/>
      <c r="GKC84" s="13"/>
      <c r="GKD84" s="13"/>
      <c r="GKE84" s="13"/>
      <c r="GKF84" s="13"/>
      <c r="GKG84" s="13"/>
      <c r="GKH84" s="13"/>
      <c r="GKI84" s="13"/>
      <c r="GKJ84" s="13"/>
      <c r="GKK84" s="13"/>
      <c r="GKL84" s="13"/>
      <c r="GKM84" s="13"/>
      <c r="GKN84" s="13"/>
      <c r="GKO84" s="13"/>
      <c r="GKP84" s="13"/>
      <c r="GKQ84" s="13"/>
      <c r="GKR84" s="13"/>
      <c r="GKS84" s="13"/>
      <c r="GKT84" s="13"/>
      <c r="GKU84" s="13"/>
      <c r="GKV84" s="13"/>
      <c r="GKW84" s="13"/>
      <c r="GKX84" s="13"/>
      <c r="GKY84" s="13"/>
      <c r="GKZ84" s="13"/>
      <c r="GLA84" s="13"/>
      <c r="GLB84" s="13"/>
      <c r="GLC84" s="13"/>
      <c r="GLD84" s="13"/>
      <c r="GLE84" s="13"/>
      <c r="GLF84" s="13"/>
      <c r="GLG84" s="13"/>
      <c r="GLH84" s="13"/>
      <c r="GLI84" s="13"/>
      <c r="GLJ84" s="13"/>
      <c r="GLK84" s="13"/>
      <c r="GLL84" s="13"/>
      <c r="GLM84" s="13"/>
      <c r="GLN84" s="13"/>
      <c r="GLO84" s="13"/>
      <c r="GLP84" s="13"/>
      <c r="GLQ84" s="13"/>
      <c r="GLR84" s="13"/>
      <c r="GLS84" s="13"/>
      <c r="GLT84" s="13"/>
      <c r="GLU84" s="13"/>
      <c r="GLV84" s="13"/>
      <c r="GLW84" s="13"/>
      <c r="GLX84" s="13"/>
      <c r="GLY84" s="13"/>
      <c r="GLZ84" s="13"/>
      <c r="GMA84" s="13"/>
      <c r="GMB84" s="13"/>
      <c r="GMC84" s="13"/>
      <c r="GMD84" s="13"/>
      <c r="GME84" s="13"/>
      <c r="GMF84" s="13"/>
      <c r="GMG84" s="13"/>
      <c r="GMH84" s="13"/>
      <c r="GMI84" s="13"/>
      <c r="GMJ84" s="13"/>
      <c r="GMK84" s="13"/>
      <c r="GML84" s="13"/>
      <c r="GMM84" s="13"/>
      <c r="GMN84" s="13"/>
      <c r="GMO84" s="13"/>
      <c r="GMP84" s="13"/>
      <c r="GMQ84" s="13"/>
      <c r="GMR84" s="13"/>
      <c r="GMS84" s="13"/>
      <c r="GMT84" s="13"/>
      <c r="GMU84" s="13"/>
      <c r="GMV84" s="13"/>
      <c r="GMW84" s="13"/>
      <c r="GMX84" s="13"/>
      <c r="GMY84" s="13"/>
      <c r="GMZ84" s="13"/>
      <c r="GNA84" s="13"/>
      <c r="GNB84" s="13"/>
      <c r="GNC84" s="13"/>
      <c r="GND84" s="13"/>
      <c r="GNE84" s="13"/>
      <c r="GNF84" s="13"/>
      <c r="GNG84" s="13"/>
      <c r="GNH84" s="13"/>
      <c r="GNI84" s="13"/>
      <c r="GNJ84" s="13"/>
      <c r="GNK84" s="13"/>
      <c r="GNL84" s="13"/>
      <c r="GNM84" s="13"/>
      <c r="GNN84" s="13"/>
      <c r="GNO84" s="13"/>
      <c r="GNP84" s="13"/>
      <c r="GNQ84" s="13"/>
      <c r="GNR84" s="13"/>
      <c r="GNS84" s="13"/>
      <c r="GNT84" s="13"/>
      <c r="GNU84" s="13"/>
      <c r="GNV84" s="13"/>
      <c r="GNW84" s="13"/>
      <c r="GNX84" s="13"/>
      <c r="GNY84" s="13"/>
      <c r="GNZ84" s="13"/>
      <c r="GOA84" s="13"/>
      <c r="GOB84" s="13"/>
      <c r="GOC84" s="13"/>
      <c r="GOD84" s="13"/>
      <c r="GOE84" s="13"/>
      <c r="GOF84" s="13"/>
      <c r="GOG84" s="13"/>
      <c r="GOH84" s="13"/>
      <c r="GOI84" s="13"/>
      <c r="GOJ84" s="13"/>
      <c r="GOK84" s="13"/>
      <c r="GOL84" s="13"/>
      <c r="GOM84" s="13"/>
      <c r="GON84" s="13"/>
      <c r="GOO84" s="13"/>
      <c r="GOP84" s="13"/>
      <c r="GOQ84" s="13"/>
      <c r="GOR84" s="13"/>
      <c r="GOS84" s="13"/>
      <c r="GOT84" s="13"/>
      <c r="GOU84" s="13"/>
      <c r="GOV84" s="13"/>
      <c r="GOW84" s="13"/>
      <c r="GOX84" s="13"/>
      <c r="GOY84" s="13"/>
      <c r="GOZ84" s="13"/>
      <c r="GPA84" s="13"/>
      <c r="GPB84" s="13"/>
      <c r="GPC84" s="13"/>
      <c r="GPD84" s="13"/>
      <c r="GPE84" s="13"/>
      <c r="GPF84" s="13"/>
      <c r="GPG84" s="13"/>
      <c r="GPH84" s="13"/>
      <c r="GPI84" s="13"/>
      <c r="GPJ84" s="13"/>
      <c r="GPK84" s="13"/>
      <c r="GPL84" s="13"/>
      <c r="GPM84" s="13"/>
      <c r="GPN84" s="13"/>
      <c r="GPO84" s="13"/>
      <c r="GPP84" s="13"/>
      <c r="GPQ84" s="13"/>
      <c r="GPR84" s="13"/>
      <c r="GPS84" s="13"/>
      <c r="GPT84" s="13"/>
      <c r="GPU84" s="13"/>
      <c r="GPV84" s="13"/>
      <c r="GPW84" s="13"/>
      <c r="GPX84" s="13"/>
      <c r="GPY84" s="13"/>
      <c r="GPZ84" s="13"/>
      <c r="GQA84" s="13"/>
      <c r="GQB84" s="13"/>
      <c r="GQC84" s="13"/>
      <c r="GQD84" s="13"/>
      <c r="GQE84" s="13"/>
      <c r="GQF84" s="13"/>
      <c r="GQG84" s="13"/>
      <c r="GQH84" s="13"/>
      <c r="GQI84" s="13"/>
      <c r="GQJ84" s="13"/>
      <c r="GQK84" s="13"/>
      <c r="GQL84" s="13"/>
      <c r="GQM84" s="13"/>
      <c r="GQN84" s="13"/>
      <c r="GQO84" s="13"/>
      <c r="GQP84" s="13"/>
      <c r="GQQ84" s="13"/>
      <c r="GQR84" s="13"/>
      <c r="GQS84" s="13"/>
      <c r="GQT84" s="13"/>
      <c r="GQU84" s="13"/>
      <c r="GQV84" s="13"/>
      <c r="GQW84" s="13"/>
      <c r="GQX84" s="13"/>
      <c r="GQY84" s="13"/>
      <c r="GQZ84" s="13"/>
      <c r="GRA84" s="13"/>
      <c r="GRB84" s="13"/>
      <c r="GRC84" s="13"/>
      <c r="GRD84" s="13"/>
      <c r="GRE84" s="13"/>
      <c r="GRF84" s="13"/>
      <c r="GRG84" s="13"/>
      <c r="GRH84" s="13"/>
      <c r="GRI84" s="13"/>
      <c r="GRJ84" s="13"/>
      <c r="GRK84" s="13"/>
      <c r="GRL84" s="13"/>
      <c r="GRM84" s="13"/>
      <c r="GRN84" s="13"/>
      <c r="GRO84" s="13"/>
      <c r="GRP84" s="13"/>
      <c r="GRQ84" s="13"/>
      <c r="GRR84" s="13"/>
      <c r="GRS84" s="13"/>
      <c r="GRT84" s="13"/>
      <c r="GRU84" s="13"/>
      <c r="GRV84" s="13"/>
      <c r="GRW84" s="13"/>
      <c r="GRX84" s="13"/>
      <c r="GRY84" s="13"/>
      <c r="GRZ84" s="13"/>
      <c r="GSA84" s="13"/>
      <c r="GSB84" s="13"/>
      <c r="GSC84" s="13"/>
      <c r="GSD84" s="13"/>
      <c r="GSE84" s="13"/>
      <c r="GSF84" s="13"/>
      <c r="GSG84" s="13"/>
      <c r="GSH84" s="13"/>
      <c r="GSI84" s="13"/>
      <c r="GSJ84" s="13"/>
      <c r="GSK84" s="13"/>
      <c r="GSL84" s="13"/>
      <c r="GSM84" s="13"/>
      <c r="GSN84" s="13"/>
      <c r="GSO84" s="13"/>
      <c r="GSP84" s="13"/>
      <c r="GSQ84" s="13"/>
      <c r="GSR84" s="13"/>
      <c r="GSS84" s="13"/>
      <c r="GST84" s="13"/>
      <c r="GSU84" s="13"/>
      <c r="GSV84" s="13"/>
      <c r="GSW84" s="13"/>
      <c r="GSX84" s="13"/>
      <c r="GSY84" s="13"/>
      <c r="GSZ84" s="13"/>
      <c r="GTA84" s="13"/>
      <c r="GTB84" s="13"/>
      <c r="GTC84" s="13"/>
      <c r="GTD84" s="13"/>
      <c r="GTE84" s="13"/>
      <c r="GTF84" s="13"/>
      <c r="GTG84" s="13"/>
      <c r="GTH84" s="13"/>
      <c r="GTI84" s="13"/>
      <c r="GTJ84" s="13"/>
      <c r="GTK84" s="13"/>
      <c r="GTL84" s="13"/>
      <c r="GTM84" s="13"/>
      <c r="GTN84" s="13"/>
      <c r="GTO84" s="13"/>
      <c r="GTP84" s="13"/>
      <c r="GTQ84" s="13"/>
      <c r="GTR84" s="13"/>
      <c r="GTS84" s="13"/>
      <c r="GTT84" s="13"/>
      <c r="GTU84" s="13"/>
      <c r="GTV84" s="13"/>
      <c r="GTW84" s="13"/>
      <c r="GTX84" s="13"/>
      <c r="GTY84" s="13"/>
      <c r="GTZ84" s="13"/>
      <c r="GUA84" s="13"/>
      <c r="GUB84" s="13"/>
      <c r="GUC84" s="13"/>
      <c r="GUD84" s="13"/>
      <c r="GUE84" s="13"/>
      <c r="GUF84" s="13"/>
      <c r="GUG84" s="13"/>
      <c r="GUH84" s="13"/>
      <c r="GUI84" s="13"/>
      <c r="GUJ84" s="13"/>
      <c r="GUK84" s="13"/>
      <c r="GUL84" s="13"/>
      <c r="GUM84" s="13"/>
      <c r="GUN84" s="13"/>
      <c r="GUO84" s="13"/>
      <c r="GUP84" s="13"/>
      <c r="GUQ84" s="13"/>
      <c r="GUR84" s="13"/>
      <c r="GUS84" s="13"/>
      <c r="GUT84" s="13"/>
      <c r="GUU84" s="13"/>
      <c r="GUV84" s="13"/>
      <c r="GUW84" s="13"/>
      <c r="GUX84" s="13"/>
      <c r="GUY84" s="13"/>
      <c r="GUZ84" s="13"/>
      <c r="GVA84" s="13"/>
      <c r="GVB84" s="13"/>
      <c r="GVC84" s="13"/>
      <c r="GVD84" s="13"/>
      <c r="GVE84" s="13"/>
      <c r="GVF84" s="13"/>
      <c r="GVG84" s="13"/>
      <c r="GVH84" s="13"/>
      <c r="GVI84" s="13"/>
      <c r="GVJ84" s="13"/>
      <c r="GVK84" s="13"/>
      <c r="GVL84" s="13"/>
      <c r="GVM84" s="13"/>
      <c r="GVN84" s="13"/>
      <c r="GVO84" s="13"/>
      <c r="GVP84" s="13"/>
      <c r="GVQ84" s="13"/>
      <c r="GVR84" s="13"/>
      <c r="GVS84" s="13"/>
      <c r="GVT84" s="13"/>
      <c r="GVU84" s="13"/>
      <c r="GVV84" s="13"/>
      <c r="GVW84" s="13"/>
      <c r="GVX84" s="13"/>
      <c r="GVY84" s="13"/>
      <c r="GVZ84" s="13"/>
      <c r="GWA84" s="13"/>
      <c r="GWB84" s="13"/>
      <c r="GWC84" s="13"/>
      <c r="GWD84" s="13"/>
      <c r="GWE84" s="13"/>
      <c r="GWF84" s="13"/>
      <c r="GWG84" s="13"/>
      <c r="GWH84" s="13"/>
      <c r="GWI84" s="13"/>
      <c r="GWJ84" s="13"/>
      <c r="GWK84" s="13"/>
      <c r="GWL84" s="13"/>
      <c r="GWM84" s="13"/>
      <c r="GWN84" s="13"/>
      <c r="GWO84" s="13"/>
      <c r="GWP84" s="13"/>
      <c r="GWQ84" s="13"/>
      <c r="GWR84" s="13"/>
      <c r="GWS84" s="13"/>
      <c r="GWT84" s="13"/>
      <c r="GWU84" s="13"/>
      <c r="GWV84" s="13"/>
      <c r="GWW84" s="13"/>
      <c r="GWX84" s="13"/>
      <c r="GWY84" s="13"/>
      <c r="GWZ84" s="13"/>
      <c r="GXA84" s="13"/>
      <c r="GXB84" s="13"/>
      <c r="GXC84" s="13"/>
      <c r="GXD84" s="13"/>
      <c r="GXE84" s="13"/>
      <c r="GXF84" s="13"/>
      <c r="GXG84" s="13"/>
      <c r="GXH84" s="13"/>
      <c r="GXI84" s="13"/>
      <c r="GXJ84" s="13"/>
      <c r="GXK84" s="13"/>
      <c r="GXL84" s="13"/>
      <c r="GXM84" s="13"/>
      <c r="GXN84" s="13"/>
      <c r="GXO84" s="13"/>
      <c r="GXP84" s="13"/>
      <c r="GXQ84" s="13"/>
      <c r="GXR84" s="13"/>
      <c r="GXS84" s="13"/>
      <c r="GXT84" s="13"/>
      <c r="GXU84" s="13"/>
      <c r="GXV84" s="13"/>
      <c r="GXW84" s="13"/>
      <c r="GXX84" s="13"/>
      <c r="GXY84" s="13"/>
      <c r="GXZ84" s="13"/>
      <c r="GYA84" s="13"/>
      <c r="GYB84" s="13"/>
      <c r="GYC84" s="13"/>
      <c r="GYD84" s="13"/>
      <c r="GYE84" s="13"/>
      <c r="GYF84" s="13"/>
      <c r="GYG84" s="13"/>
      <c r="GYH84" s="13"/>
      <c r="GYI84" s="13"/>
      <c r="GYJ84" s="13"/>
      <c r="GYK84" s="13"/>
      <c r="GYL84" s="13"/>
      <c r="GYM84" s="13"/>
      <c r="GYN84" s="13"/>
      <c r="GYO84" s="13"/>
      <c r="GYP84" s="13"/>
      <c r="GYQ84" s="13"/>
      <c r="GYR84" s="13"/>
      <c r="GYS84" s="13"/>
      <c r="GYT84" s="13"/>
      <c r="GYU84" s="13"/>
      <c r="GYV84" s="13"/>
      <c r="GYW84" s="13"/>
      <c r="GYX84" s="13"/>
      <c r="GYY84" s="13"/>
      <c r="GYZ84" s="13"/>
      <c r="GZA84" s="13"/>
      <c r="GZB84" s="13"/>
      <c r="GZC84" s="13"/>
      <c r="GZD84" s="13"/>
      <c r="GZE84" s="13"/>
      <c r="GZF84" s="13"/>
      <c r="GZG84" s="13"/>
      <c r="GZH84" s="13"/>
      <c r="GZI84" s="13"/>
      <c r="GZJ84" s="13"/>
      <c r="GZK84" s="13"/>
      <c r="GZL84" s="13"/>
      <c r="GZM84" s="13"/>
      <c r="GZN84" s="13"/>
      <c r="GZO84" s="13"/>
      <c r="GZP84" s="13"/>
      <c r="GZQ84" s="13"/>
      <c r="GZR84" s="13"/>
      <c r="GZS84" s="13"/>
      <c r="GZT84" s="13"/>
      <c r="GZU84" s="13"/>
      <c r="GZV84" s="13"/>
      <c r="GZW84" s="13"/>
      <c r="GZX84" s="13"/>
      <c r="GZY84" s="13"/>
      <c r="GZZ84" s="13"/>
      <c r="HAA84" s="13"/>
      <c r="HAB84" s="13"/>
      <c r="HAC84" s="13"/>
      <c r="HAD84" s="13"/>
      <c r="HAE84" s="13"/>
      <c r="HAF84" s="13"/>
      <c r="HAG84" s="13"/>
      <c r="HAH84" s="13"/>
      <c r="HAI84" s="13"/>
      <c r="HAJ84" s="13"/>
      <c r="HAK84" s="13"/>
      <c r="HAL84" s="13"/>
      <c r="HAM84" s="13"/>
      <c r="HAN84" s="13"/>
      <c r="HAO84" s="13"/>
      <c r="HAP84" s="13"/>
      <c r="HAQ84" s="13"/>
      <c r="HAR84" s="13"/>
      <c r="HAS84" s="13"/>
      <c r="HAT84" s="13"/>
      <c r="HAU84" s="13"/>
      <c r="HAV84" s="13"/>
      <c r="HAW84" s="13"/>
      <c r="HAX84" s="13"/>
      <c r="HAY84" s="13"/>
      <c r="HAZ84" s="13"/>
      <c r="HBA84" s="13"/>
      <c r="HBB84" s="13"/>
      <c r="HBC84" s="13"/>
      <c r="HBD84" s="13"/>
      <c r="HBE84" s="13"/>
      <c r="HBF84" s="13"/>
      <c r="HBG84" s="13"/>
      <c r="HBH84" s="13"/>
      <c r="HBI84" s="13"/>
      <c r="HBJ84" s="13"/>
      <c r="HBK84" s="13"/>
      <c r="HBL84" s="13"/>
      <c r="HBM84" s="13"/>
      <c r="HBN84" s="13"/>
      <c r="HBO84" s="13"/>
      <c r="HBP84" s="13"/>
      <c r="HBQ84" s="13"/>
      <c r="HBR84" s="13"/>
      <c r="HBS84" s="13"/>
      <c r="HBT84" s="13"/>
      <c r="HBU84" s="13"/>
      <c r="HBV84" s="13"/>
      <c r="HBW84" s="13"/>
      <c r="HBX84" s="13"/>
      <c r="HBY84" s="13"/>
      <c r="HBZ84" s="13"/>
      <c r="HCA84" s="13"/>
      <c r="HCB84" s="13"/>
      <c r="HCC84" s="13"/>
      <c r="HCD84" s="13"/>
      <c r="HCE84" s="13"/>
      <c r="HCF84" s="13"/>
      <c r="HCG84" s="13"/>
      <c r="HCH84" s="13"/>
      <c r="HCI84" s="13"/>
      <c r="HCJ84" s="13"/>
      <c r="HCK84" s="13"/>
      <c r="HCL84" s="13"/>
      <c r="HCM84" s="13"/>
      <c r="HCN84" s="13"/>
      <c r="HCO84" s="13"/>
      <c r="HCP84" s="13"/>
      <c r="HCQ84" s="13"/>
      <c r="HCR84" s="13"/>
      <c r="HCS84" s="13"/>
      <c r="HCT84" s="13"/>
      <c r="HCU84" s="13"/>
      <c r="HCV84" s="13"/>
      <c r="HCW84" s="13"/>
      <c r="HCX84" s="13"/>
      <c r="HCY84" s="13"/>
      <c r="HCZ84" s="13"/>
      <c r="HDA84" s="13"/>
      <c r="HDB84" s="13"/>
      <c r="HDC84" s="13"/>
      <c r="HDD84" s="13"/>
      <c r="HDE84" s="13"/>
      <c r="HDF84" s="13"/>
      <c r="HDG84" s="13"/>
      <c r="HDH84" s="13"/>
      <c r="HDI84" s="13"/>
      <c r="HDJ84" s="13"/>
      <c r="HDK84" s="13"/>
      <c r="HDL84" s="13"/>
      <c r="HDM84" s="13"/>
      <c r="HDN84" s="13"/>
      <c r="HDO84" s="13"/>
      <c r="HDP84" s="13"/>
      <c r="HDQ84" s="13"/>
      <c r="HDR84" s="13"/>
      <c r="HDS84" s="13"/>
      <c r="HDT84" s="13"/>
      <c r="HDU84" s="13"/>
      <c r="HDV84" s="13"/>
      <c r="HDW84" s="13"/>
      <c r="HDX84" s="13"/>
      <c r="HDY84" s="13"/>
      <c r="HDZ84" s="13"/>
      <c r="HEA84" s="13"/>
      <c r="HEB84" s="13"/>
      <c r="HEC84" s="13"/>
      <c r="HED84" s="13"/>
      <c r="HEE84" s="13"/>
      <c r="HEF84" s="13"/>
      <c r="HEG84" s="13"/>
      <c r="HEH84" s="13"/>
      <c r="HEI84" s="13"/>
      <c r="HEJ84" s="13"/>
      <c r="HEK84" s="13"/>
      <c r="HEL84" s="13"/>
      <c r="HEM84" s="13"/>
      <c r="HEN84" s="13"/>
      <c r="HEO84" s="13"/>
      <c r="HEP84" s="13"/>
      <c r="HEQ84" s="13"/>
      <c r="HER84" s="13"/>
      <c r="HES84" s="13"/>
      <c r="HET84" s="13"/>
      <c r="HEU84" s="13"/>
      <c r="HEV84" s="13"/>
      <c r="HEW84" s="13"/>
      <c r="HEX84" s="13"/>
      <c r="HEY84" s="13"/>
      <c r="HEZ84" s="13"/>
      <c r="HFA84" s="13"/>
      <c r="HFB84" s="13"/>
      <c r="HFC84" s="13"/>
      <c r="HFD84" s="13"/>
      <c r="HFE84" s="13"/>
      <c r="HFF84" s="13"/>
      <c r="HFG84" s="13"/>
      <c r="HFH84" s="13"/>
      <c r="HFI84" s="13"/>
      <c r="HFJ84" s="13"/>
      <c r="HFK84" s="13"/>
      <c r="HFL84" s="13"/>
      <c r="HFM84" s="13"/>
      <c r="HFN84" s="13"/>
      <c r="HFO84" s="13"/>
      <c r="HFP84" s="13"/>
      <c r="HFQ84" s="13"/>
      <c r="HFR84" s="13"/>
      <c r="HFS84" s="13"/>
      <c r="HFT84" s="13"/>
      <c r="HFU84" s="13"/>
      <c r="HFV84" s="13"/>
      <c r="HFW84" s="13"/>
      <c r="HFX84" s="13"/>
      <c r="HFY84" s="13"/>
      <c r="HFZ84" s="13"/>
      <c r="HGA84" s="13"/>
      <c r="HGB84" s="13"/>
      <c r="HGC84" s="13"/>
      <c r="HGD84" s="13"/>
      <c r="HGE84" s="13"/>
      <c r="HGF84" s="13"/>
      <c r="HGG84" s="13"/>
      <c r="HGH84" s="13"/>
      <c r="HGI84" s="13"/>
      <c r="HGJ84" s="13"/>
      <c r="HGK84" s="13"/>
      <c r="HGL84" s="13"/>
      <c r="HGM84" s="13"/>
      <c r="HGN84" s="13"/>
      <c r="HGO84" s="13"/>
      <c r="HGP84" s="13"/>
      <c r="HGQ84" s="13"/>
      <c r="HGR84" s="13"/>
      <c r="HGS84" s="13"/>
      <c r="HGT84" s="13"/>
      <c r="HGU84" s="13"/>
      <c r="HGV84" s="13"/>
      <c r="HGW84" s="13"/>
      <c r="HGX84" s="13"/>
      <c r="HGY84" s="13"/>
      <c r="HGZ84" s="13"/>
      <c r="HHA84" s="13"/>
      <c r="HHB84" s="13"/>
      <c r="HHC84" s="13"/>
      <c r="HHD84" s="13"/>
      <c r="HHE84" s="13"/>
      <c r="HHF84" s="13"/>
      <c r="HHG84" s="13"/>
      <c r="HHH84" s="13"/>
      <c r="HHI84" s="13"/>
      <c r="HHJ84" s="13"/>
      <c r="HHK84" s="13"/>
      <c r="HHL84" s="13"/>
      <c r="HHM84" s="13"/>
      <c r="HHN84" s="13"/>
      <c r="HHO84" s="13"/>
      <c r="HHP84" s="13"/>
      <c r="HHQ84" s="13"/>
      <c r="HHR84" s="13"/>
      <c r="HHS84" s="13"/>
      <c r="HHT84" s="13"/>
      <c r="HHU84" s="13"/>
      <c r="HHV84" s="13"/>
      <c r="HHW84" s="13"/>
      <c r="HHX84" s="13"/>
      <c r="HHY84" s="13"/>
      <c r="HHZ84" s="13"/>
      <c r="HIA84" s="13"/>
      <c r="HIB84" s="13"/>
      <c r="HIC84" s="13"/>
      <c r="HID84" s="13"/>
      <c r="HIE84" s="13"/>
      <c r="HIF84" s="13"/>
      <c r="HIG84" s="13"/>
      <c r="HIH84" s="13"/>
      <c r="HII84" s="13"/>
      <c r="HIJ84" s="13"/>
      <c r="HIK84" s="13"/>
      <c r="HIL84" s="13"/>
      <c r="HIM84" s="13"/>
      <c r="HIN84" s="13"/>
      <c r="HIO84" s="13"/>
      <c r="HIP84" s="13"/>
      <c r="HIQ84" s="13"/>
      <c r="HIR84" s="13"/>
      <c r="HIS84" s="13"/>
      <c r="HIT84" s="13"/>
      <c r="HIU84" s="13"/>
      <c r="HIV84" s="13"/>
      <c r="HIW84" s="13"/>
      <c r="HIX84" s="13"/>
      <c r="HIY84" s="13"/>
      <c r="HIZ84" s="13"/>
      <c r="HJA84" s="13"/>
      <c r="HJB84" s="13"/>
      <c r="HJC84" s="13"/>
      <c r="HJD84" s="13"/>
      <c r="HJE84" s="13"/>
      <c r="HJF84" s="13"/>
      <c r="HJG84" s="13"/>
      <c r="HJH84" s="13"/>
      <c r="HJI84" s="13"/>
      <c r="HJJ84" s="13"/>
      <c r="HJK84" s="13"/>
      <c r="HJL84" s="13"/>
      <c r="HJM84" s="13"/>
      <c r="HJN84" s="13"/>
      <c r="HJO84" s="13"/>
      <c r="HJP84" s="13"/>
      <c r="HJQ84" s="13"/>
      <c r="HJR84" s="13"/>
      <c r="HJS84" s="13"/>
      <c r="HJT84" s="13"/>
      <c r="HJU84" s="13"/>
      <c r="HJV84" s="13"/>
      <c r="HJW84" s="13"/>
      <c r="HJX84" s="13"/>
      <c r="HJY84" s="13"/>
      <c r="HJZ84" s="13"/>
      <c r="HKA84" s="13"/>
      <c r="HKB84" s="13"/>
      <c r="HKC84" s="13"/>
      <c r="HKD84" s="13"/>
      <c r="HKE84" s="13"/>
      <c r="HKF84" s="13"/>
      <c r="HKG84" s="13"/>
      <c r="HKH84" s="13"/>
      <c r="HKI84" s="13"/>
      <c r="HKJ84" s="13"/>
      <c r="HKK84" s="13"/>
      <c r="HKL84" s="13"/>
      <c r="HKM84" s="13"/>
      <c r="HKN84" s="13"/>
      <c r="HKO84" s="13"/>
      <c r="HKP84" s="13"/>
      <c r="HKQ84" s="13"/>
      <c r="HKR84" s="13"/>
      <c r="HKS84" s="13"/>
      <c r="HKT84" s="13"/>
      <c r="HKU84" s="13"/>
      <c r="HKV84" s="13"/>
      <c r="HKW84" s="13"/>
      <c r="HKX84" s="13"/>
      <c r="HKY84" s="13"/>
      <c r="HKZ84" s="13"/>
      <c r="HLA84" s="13"/>
      <c r="HLB84" s="13"/>
      <c r="HLC84" s="13"/>
      <c r="HLD84" s="13"/>
      <c r="HLE84" s="13"/>
      <c r="HLF84" s="13"/>
      <c r="HLG84" s="13"/>
      <c r="HLH84" s="13"/>
      <c r="HLI84" s="13"/>
      <c r="HLJ84" s="13"/>
      <c r="HLK84" s="13"/>
      <c r="HLL84" s="13"/>
      <c r="HLM84" s="13"/>
      <c r="HLN84" s="13"/>
      <c r="HLO84" s="13"/>
      <c r="HLP84" s="13"/>
      <c r="HLQ84" s="13"/>
      <c r="HLR84" s="13"/>
      <c r="HLS84" s="13"/>
      <c r="HLT84" s="13"/>
      <c r="HLU84" s="13"/>
      <c r="HLV84" s="13"/>
      <c r="HLW84" s="13"/>
      <c r="HLX84" s="13"/>
      <c r="HLY84" s="13"/>
      <c r="HLZ84" s="13"/>
      <c r="HMA84" s="13"/>
      <c r="HMB84" s="13"/>
      <c r="HMC84" s="13"/>
      <c r="HMD84" s="13"/>
      <c r="HME84" s="13"/>
      <c r="HMF84" s="13"/>
      <c r="HMG84" s="13"/>
      <c r="HMH84" s="13"/>
      <c r="HMI84" s="13"/>
      <c r="HMJ84" s="13"/>
      <c r="HMK84" s="13"/>
      <c r="HML84" s="13"/>
      <c r="HMM84" s="13"/>
      <c r="HMN84" s="13"/>
      <c r="HMO84" s="13"/>
      <c r="HMP84" s="13"/>
      <c r="HMQ84" s="13"/>
      <c r="HMR84" s="13"/>
      <c r="HMS84" s="13"/>
      <c r="HMT84" s="13"/>
      <c r="HMU84" s="13"/>
      <c r="HMV84" s="13"/>
      <c r="HMW84" s="13"/>
      <c r="HMX84" s="13"/>
      <c r="HMY84" s="13"/>
      <c r="HMZ84" s="13"/>
      <c r="HNA84" s="13"/>
      <c r="HNB84" s="13"/>
      <c r="HNC84" s="13"/>
      <c r="HND84" s="13"/>
      <c r="HNE84" s="13"/>
      <c r="HNF84" s="13"/>
      <c r="HNG84" s="13"/>
      <c r="HNH84" s="13"/>
      <c r="HNI84" s="13"/>
      <c r="HNJ84" s="13"/>
      <c r="HNK84" s="13"/>
      <c r="HNL84" s="13"/>
      <c r="HNM84" s="13"/>
      <c r="HNN84" s="13"/>
      <c r="HNO84" s="13"/>
      <c r="HNP84" s="13"/>
      <c r="HNQ84" s="13"/>
      <c r="HNR84" s="13"/>
      <c r="HNS84" s="13"/>
      <c r="HNT84" s="13"/>
      <c r="HNU84" s="13"/>
      <c r="HNV84" s="13"/>
      <c r="HNW84" s="13"/>
      <c r="HNX84" s="13"/>
      <c r="HNY84" s="13"/>
      <c r="HNZ84" s="13"/>
      <c r="HOA84" s="13"/>
      <c r="HOB84" s="13"/>
      <c r="HOC84" s="13"/>
      <c r="HOD84" s="13"/>
      <c r="HOE84" s="13"/>
      <c r="HOF84" s="13"/>
      <c r="HOG84" s="13"/>
      <c r="HOH84" s="13"/>
      <c r="HOI84" s="13"/>
      <c r="HOJ84" s="13"/>
      <c r="HOK84" s="13"/>
      <c r="HOL84" s="13"/>
      <c r="HOM84" s="13"/>
      <c r="HON84" s="13"/>
      <c r="HOO84" s="13"/>
      <c r="HOP84" s="13"/>
      <c r="HOQ84" s="13"/>
      <c r="HOR84" s="13"/>
      <c r="HOS84" s="13"/>
      <c r="HOT84" s="13"/>
      <c r="HOU84" s="13"/>
      <c r="HOV84" s="13"/>
      <c r="HOW84" s="13"/>
      <c r="HOX84" s="13"/>
      <c r="HOY84" s="13"/>
      <c r="HOZ84" s="13"/>
      <c r="HPA84" s="13"/>
      <c r="HPB84" s="13"/>
      <c r="HPC84" s="13"/>
      <c r="HPD84" s="13"/>
      <c r="HPE84" s="13"/>
      <c r="HPF84" s="13"/>
      <c r="HPG84" s="13"/>
      <c r="HPH84" s="13"/>
      <c r="HPI84" s="13"/>
      <c r="HPJ84" s="13"/>
      <c r="HPK84" s="13"/>
      <c r="HPL84" s="13"/>
      <c r="HPM84" s="13"/>
      <c r="HPN84" s="13"/>
      <c r="HPO84" s="13"/>
      <c r="HPP84" s="13"/>
      <c r="HPQ84" s="13"/>
      <c r="HPR84" s="13"/>
      <c r="HPS84" s="13"/>
      <c r="HPT84" s="13"/>
      <c r="HPU84" s="13"/>
      <c r="HPV84" s="13"/>
      <c r="HPW84" s="13"/>
      <c r="HPX84" s="13"/>
      <c r="HPY84" s="13"/>
      <c r="HPZ84" s="13"/>
      <c r="HQA84" s="13"/>
      <c r="HQB84" s="13"/>
      <c r="HQC84" s="13"/>
      <c r="HQD84" s="13"/>
      <c r="HQE84" s="13"/>
      <c r="HQF84" s="13"/>
      <c r="HQG84" s="13"/>
      <c r="HQH84" s="13"/>
      <c r="HQI84" s="13"/>
      <c r="HQJ84" s="13"/>
      <c r="HQK84" s="13"/>
      <c r="HQL84" s="13"/>
      <c r="HQM84" s="13"/>
      <c r="HQN84" s="13"/>
      <c r="HQO84" s="13"/>
      <c r="HQP84" s="13"/>
      <c r="HQQ84" s="13"/>
      <c r="HQR84" s="13"/>
      <c r="HQS84" s="13"/>
      <c r="HQT84" s="13"/>
      <c r="HQU84" s="13"/>
      <c r="HQV84" s="13"/>
      <c r="HQW84" s="13"/>
      <c r="HQX84" s="13"/>
      <c r="HQY84" s="13"/>
      <c r="HQZ84" s="13"/>
      <c r="HRA84" s="13"/>
      <c r="HRB84" s="13"/>
      <c r="HRC84" s="13"/>
      <c r="HRD84" s="13"/>
      <c r="HRE84" s="13"/>
      <c r="HRF84" s="13"/>
      <c r="HRG84" s="13"/>
      <c r="HRH84" s="13"/>
      <c r="HRI84" s="13"/>
      <c r="HRJ84" s="13"/>
      <c r="HRK84" s="13"/>
      <c r="HRL84" s="13"/>
      <c r="HRM84" s="13"/>
      <c r="HRN84" s="13"/>
      <c r="HRO84" s="13"/>
      <c r="HRP84" s="13"/>
      <c r="HRQ84" s="13"/>
      <c r="HRR84" s="13"/>
      <c r="HRS84" s="13"/>
      <c r="HRT84" s="13"/>
      <c r="HRU84" s="13"/>
      <c r="HRV84" s="13"/>
      <c r="HRW84" s="13"/>
      <c r="HRX84" s="13"/>
      <c r="HRY84" s="13"/>
      <c r="HRZ84" s="13"/>
      <c r="HSA84" s="13"/>
      <c r="HSB84" s="13"/>
      <c r="HSC84" s="13"/>
      <c r="HSD84" s="13"/>
      <c r="HSE84" s="13"/>
      <c r="HSF84" s="13"/>
      <c r="HSG84" s="13"/>
      <c r="HSH84" s="13"/>
      <c r="HSI84" s="13"/>
      <c r="HSJ84" s="13"/>
      <c r="HSK84" s="13"/>
      <c r="HSL84" s="13"/>
      <c r="HSM84" s="13"/>
      <c r="HSN84" s="13"/>
      <c r="HSO84" s="13"/>
      <c r="HSP84" s="13"/>
      <c r="HSQ84" s="13"/>
      <c r="HSR84" s="13"/>
      <c r="HSS84" s="13"/>
      <c r="HST84" s="13"/>
      <c r="HSU84" s="13"/>
      <c r="HSV84" s="13"/>
      <c r="HSW84" s="13"/>
      <c r="HSX84" s="13"/>
      <c r="HSY84" s="13"/>
      <c r="HSZ84" s="13"/>
      <c r="HTA84" s="13"/>
      <c r="HTB84" s="13"/>
      <c r="HTC84" s="13"/>
      <c r="HTD84" s="13"/>
      <c r="HTE84" s="13"/>
      <c r="HTF84" s="13"/>
      <c r="HTG84" s="13"/>
      <c r="HTH84" s="13"/>
      <c r="HTI84" s="13"/>
      <c r="HTJ84" s="13"/>
      <c r="HTK84" s="13"/>
      <c r="HTL84" s="13"/>
      <c r="HTM84" s="13"/>
      <c r="HTN84" s="13"/>
      <c r="HTO84" s="13"/>
      <c r="HTP84" s="13"/>
      <c r="HTQ84" s="13"/>
      <c r="HTR84" s="13"/>
      <c r="HTS84" s="13"/>
      <c r="HTT84" s="13"/>
      <c r="HTU84" s="13"/>
      <c r="HTV84" s="13"/>
      <c r="HTW84" s="13"/>
      <c r="HTX84" s="13"/>
      <c r="HTY84" s="13"/>
      <c r="HTZ84" s="13"/>
      <c r="HUA84" s="13"/>
      <c r="HUB84" s="13"/>
      <c r="HUC84" s="13"/>
      <c r="HUD84" s="13"/>
      <c r="HUE84" s="13"/>
      <c r="HUF84" s="13"/>
      <c r="HUG84" s="13"/>
      <c r="HUH84" s="13"/>
      <c r="HUI84" s="13"/>
      <c r="HUJ84" s="13"/>
      <c r="HUK84" s="13"/>
      <c r="HUL84" s="13"/>
      <c r="HUM84" s="13"/>
      <c r="HUN84" s="13"/>
      <c r="HUO84" s="13"/>
      <c r="HUP84" s="13"/>
      <c r="HUQ84" s="13"/>
      <c r="HUR84" s="13"/>
      <c r="HUS84" s="13"/>
      <c r="HUT84" s="13"/>
      <c r="HUU84" s="13"/>
      <c r="HUV84" s="13"/>
      <c r="HUW84" s="13"/>
      <c r="HUX84" s="13"/>
      <c r="HUY84" s="13"/>
      <c r="HUZ84" s="13"/>
      <c r="HVA84" s="13"/>
      <c r="HVB84" s="13"/>
      <c r="HVC84" s="13"/>
      <c r="HVD84" s="13"/>
      <c r="HVE84" s="13"/>
      <c r="HVF84" s="13"/>
      <c r="HVG84" s="13"/>
      <c r="HVH84" s="13"/>
      <c r="HVI84" s="13"/>
      <c r="HVJ84" s="13"/>
      <c r="HVK84" s="13"/>
      <c r="HVL84" s="13"/>
      <c r="HVM84" s="13"/>
      <c r="HVN84" s="13"/>
      <c r="HVO84" s="13"/>
      <c r="HVP84" s="13"/>
      <c r="HVQ84" s="13"/>
      <c r="HVR84" s="13"/>
      <c r="HVS84" s="13"/>
      <c r="HVT84" s="13"/>
      <c r="HVU84" s="13"/>
      <c r="HVV84" s="13"/>
      <c r="HVW84" s="13"/>
      <c r="HVX84" s="13"/>
      <c r="HVY84" s="13"/>
      <c r="HVZ84" s="13"/>
      <c r="HWA84" s="13"/>
      <c r="HWB84" s="13"/>
      <c r="HWC84" s="13"/>
      <c r="HWD84" s="13"/>
      <c r="HWE84" s="13"/>
      <c r="HWF84" s="13"/>
      <c r="HWG84" s="13"/>
      <c r="HWH84" s="13"/>
      <c r="HWI84" s="13"/>
      <c r="HWJ84" s="13"/>
      <c r="HWK84" s="13"/>
      <c r="HWL84" s="13"/>
      <c r="HWM84" s="13"/>
      <c r="HWN84" s="13"/>
      <c r="HWO84" s="13"/>
      <c r="HWP84" s="13"/>
      <c r="HWQ84" s="13"/>
      <c r="HWR84" s="13"/>
      <c r="HWS84" s="13"/>
      <c r="HWT84" s="13"/>
      <c r="HWU84" s="13"/>
      <c r="HWV84" s="13"/>
      <c r="HWW84" s="13"/>
      <c r="HWX84" s="13"/>
      <c r="HWY84" s="13"/>
      <c r="HWZ84" s="13"/>
      <c r="HXA84" s="13"/>
      <c r="HXB84" s="13"/>
      <c r="HXC84" s="13"/>
      <c r="HXD84" s="13"/>
      <c r="HXE84" s="13"/>
      <c r="HXF84" s="13"/>
      <c r="HXG84" s="13"/>
      <c r="HXH84" s="13"/>
      <c r="HXI84" s="13"/>
      <c r="HXJ84" s="13"/>
      <c r="HXK84" s="13"/>
      <c r="HXL84" s="13"/>
      <c r="HXM84" s="13"/>
      <c r="HXN84" s="13"/>
      <c r="HXO84" s="13"/>
      <c r="HXP84" s="13"/>
      <c r="HXQ84" s="13"/>
      <c r="HXR84" s="13"/>
      <c r="HXS84" s="13"/>
      <c r="HXT84" s="13"/>
      <c r="HXU84" s="13"/>
      <c r="HXV84" s="13"/>
      <c r="HXW84" s="13"/>
      <c r="HXX84" s="13"/>
      <c r="HXY84" s="13"/>
      <c r="HXZ84" s="13"/>
      <c r="HYA84" s="13"/>
      <c r="HYB84" s="13"/>
      <c r="HYC84" s="13"/>
      <c r="HYD84" s="13"/>
      <c r="HYE84" s="13"/>
      <c r="HYF84" s="13"/>
      <c r="HYG84" s="13"/>
      <c r="HYH84" s="13"/>
      <c r="HYI84" s="13"/>
      <c r="HYJ84" s="13"/>
      <c r="HYK84" s="13"/>
      <c r="HYL84" s="13"/>
      <c r="HYM84" s="13"/>
      <c r="HYN84" s="13"/>
      <c r="HYO84" s="13"/>
      <c r="HYP84" s="13"/>
      <c r="HYQ84" s="13"/>
      <c r="HYR84" s="13"/>
      <c r="HYS84" s="13"/>
      <c r="HYT84" s="13"/>
      <c r="HYU84" s="13"/>
      <c r="HYV84" s="13"/>
      <c r="HYW84" s="13"/>
      <c r="HYX84" s="13"/>
      <c r="HYY84" s="13"/>
      <c r="HYZ84" s="13"/>
      <c r="HZA84" s="13"/>
      <c r="HZB84" s="13"/>
      <c r="HZC84" s="13"/>
      <c r="HZD84" s="13"/>
      <c r="HZE84" s="13"/>
      <c r="HZF84" s="13"/>
      <c r="HZG84" s="13"/>
      <c r="HZH84" s="13"/>
      <c r="HZI84" s="13"/>
      <c r="HZJ84" s="13"/>
      <c r="HZK84" s="13"/>
      <c r="HZL84" s="13"/>
      <c r="HZM84" s="13"/>
      <c r="HZN84" s="13"/>
      <c r="HZO84" s="13"/>
      <c r="HZP84" s="13"/>
      <c r="HZQ84" s="13"/>
      <c r="HZR84" s="13"/>
      <c r="HZS84" s="13"/>
      <c r="HZT84" s="13"/>
      <c r="HZU84" s="13"/>
      <c r="HZV84" s="13"/>
      <c r="HZW84" s="13"/>
      <c r="HZX84" s="13"/>
      <c r="HZY84" s="13"/>
      <c r="HZZ84" s="13"/>
      <c r="IAA84" s="13"/>
      <c r="IAB84" s="13"/>
      <c r="IAC84" s="13"/>
      <c r="IAD84" s="13"/>
      <c r="IAE84" s="13"/>
      <c r="IAF84" s="13"/>
      <c r="IAG84" s="13"/>
      <c r="IAH84" s="13"/>
      <c r="IAI84" s="13"/>
      <c r="IAJ84" s="13"/>
      <c r="IAK84" s="13"/>
      <c r="IAL84" s="13"/>
      <c r="IAM84" s="13"/>
      <c r="IAN84" s="13"/>
      <c r="IAO84" s="13"/>
      <c r="IAP84" s="13"/>
      <c r="IAQ84" s="13"/>
      <c r="IAR84" s="13"/>
      <c r="IAS84" s="13"/>
      <c r="IAT84" s="13"/>
      <c r="IAU84" s="13"/>
      <c r="IAV84" s="13"/>
      <c r="IAW84" s="13"/>
      <c r="IAX84" s="13"/>
      <c r="IAY84" s="13"/>
      <c r="IAZ84" s="13"/>
      <c r="IBA84" s="13"/>
      <c r="IBB84" s="13"/>
      <c r="IBC84" s="13"/>
      <c r="IBD84" s="13"/>
      <c r="IBE84" s="13"/>
      <c r="IBF84" s="13"/>
      <c r="IBG84" s="13"/>
      <c r="IBH84" s="13"/>
      <c r="IBI84" s="13"/>
      <c r="IBJ84" s="13"/>
      <c r="IBK84" s="13"/>
      <c r="IBL84" s="13"/>
      <c r="IBM84" s="13"/>
      <c r="IBN84" s="13"/>
      <c r="IBO84" s="13"/>
      <c r="IBP84" s="13"/>
      <c r="IBQ84" s="13"/>
      <c r="IBR84" s="13"/>
      <c r="IBS84" s="13"/>
      <c r="IBT84" s="13"/>
      <c r="IBU84" s="13"/>
      <c r="IBV84" s="13"/>
      <c r="IBW84" s="13"/>
      <c r="IBX84" s="13"/>
      <c r="IBY84" s="13"/>
      <c r="IBZ84" s="13"/>
      <c r="ICA84" s="13"/>
      <c r="ICB84" s="13"/>
      <c r="ICC84" s="13"/>
      <c r="ICD84" s="13"/>
      <c r="ICE84" s="13"/>
      <c r="ICF84" s="13"/>
      <c r="ICG84" s="13"/>
      <c r="ICH84" s="13"/>
      <c r="ICI84" s="13"/>
      <c r="ICJ84" s="13"/>
      <c r="ICK84" s="13"/>
      <c r="ICL84" s="13"/>
      <c r="ICM84" s="13"/>
      <c r="ICN84" s="13"/>
      <c r="ICO84" s="13"/>
      <c r="ICP84" s="13"/>
      <c r="ICQ84" s="13"/>
      <c r="ICR84" s="13"/>
      <c r="ICS84" s="13"/>
      <c r="ICT84" s="13"/>
      <c r="ICU84" s="13"/>
      <c r="ICV84" s="13"/>
      <c r="ICW84" s="13"/>
      <c r="ICX84" s="13"/>
      <c r="ICY84" s="13"/>
      <c r="ICZ84" s="13"/>
      <c r="IDA84" s="13"/>
      <c r="IDB84" s="13"/>
      <c r="IDC84" s="13"/>
      <c r="IDD84" s="13"/>
      <c r="IDE84" s="13"/>
      <c r="IDF84" s="13"/>
      <c r="IDG84" s="13"/>
      <c r="IDH84" s="13"/>
      <c r="IDI84" s="13"/>
      <c r="IDJ84" s="13"/>
      <c r="IDK84" s="13"/>
      <c r="IDL84" s="13"/>
      <c r="IDM84" s="13"/>
      <c r="IDN84" s="13"/>
      <c r="IDO84" s="13"/>
      <c r="IDP84" s="13"/>
      <c r="IDQ84" s="13"/>
      <c r="IDR84" s="13"/>
      <c r="IDS84" s="13"/>
      <c r="IDT84" s="13"/>
      <c r="IDU84" s="13"/>
      <c r="IDV84" s="13"/>
      <c r="IDW84" s="13"/>
      <c r="IDX84" s="13"/>
      <c r="IDY84" s="13"/>
      <c r="IDZ84" s="13"/>
      <c r="IEA84" s="13"/>
      <c r="IEB84" s="13"/>
      <c r="IEC84" s="13"/>
      <c r="IED84" s="13"/>
      <c r="IEE84" s="13"/>
      <c r="IEF84" s="13"/>
      <c r="IEG84" s="13"/>
      <c r="IEH84" s="13"/>
      <c r="IEI84" s="13"/>
      <c r="IEJ84" s="13"/>
      <c r="IEK84" s="13"/>
      <c r="IEL84" s="13"/>
      <c r="IEM84" s="13"/>
      <c r="IEN84" s="13"/>
      <c r="IEO84" s="13"/>
      <c r="IEP84" s="13"/>
      <c r="IEQ84" s="13"/>
      <c r="IER84" s="13"/>
      <c r="IES84" s="13"/>
      <c r="IET84" s="13"/>
      <c r="IEU84" s="13"/>
      <c r="IEV84" s="13"/>
      <c r="IEW84" s="13"/>
      <c r="IEX84" s="13"/>
      <c r="IEY84" s="13"/>
      <c r="IEZ84" s="13"/>
      <c r="IFA84" s="13"/>
      <c r="IFB84" s="13"/>
      <c r="IFC84" s="13"/>
      <c r="IFD84" s="13"/>
      <c r="IFE84" s="13"/>
      <c r="IFF84" s="13"/>
      <c r="IFG84" s="13"/>
      <c r="IFH84" s="13"/>
      <c r="IFI84" s="13"/>
      <c r="IFJ84" s="13"/>
      <c r="IFK84" s="13"/>
      <c r="IFL84" s="13"/>
      <c r="IFM84" s="13"/>
      <c r="IFN84" s="13"/>
      <c r="IFO84" s="13"/>
      <c r="IFP84" s="13"/>
      <c r="IFQ84" s="13"/>
      <c r="IFR84" s="13"/>
      <c r="IFS84" s="13"/>
      <c r="IFT84" s="13"/>
      <c r="IFU84" s="13"/>
      <c r="IFV84" s="13"/>
      <c r="IFW84" s="13"/>
      <c r="IFX84" s="13"/>
      <c r="IFY84" s="13"/>
      <c r="IFZ84" s="13"/>
      <c r="IGA84" s="13"/>
      <c r="IGB84" s="13"/>
      <c r="IGC84" s="13"/>
      <c r="IGD84" s="13"/>
      <c r="IGE84" s="13"/>
      <c r="IGF84" s="13"/>
      <c r="IGG84" s="13"/>
      <c r="IGH84" s="13"/>
      <c r="IGI84" s="13"/>
      <c r="IGJ84" s="13"/>
      <c r="IGK84" s="13"/>
      <c r="IGL84" s="13"/>
      <c r="IGM84" s="13"/>
      <c r="IGN84" s="13"/>
      <c r="IGO84" s="13"/>
      <c r="IGP84" s="13"/>
      <c r="IGQ84" s="13"/>
      <c r="IGR84" s="13"/>
      <c r="IGS84" s="13"/>
      <c r="IGT84" s="13"/>
      <c r="IGU84" s="13"/>
      <c r="IGV84" s="13"/>
      <c r="IGW84" s="13"/>
      <c r="IGX84" s="13"/>
      <c r="IGY84" s="13"/>
      <c r="IGZ84" s="13"/>
      <c r="IHA84" s="13"/>
      <c r="IHB84" s="13"/>
      <c r="IHC84" s="13"/>
      <c r="IHD84" s="13"/>
      <c r="IHE84" s="13"/>
      <c r="IHF84" s="13"/>
      <c r="IHG84" s="13"/>
      <c r="IHH84" s="13"/>
      <c r="IHI84" s="13"/>
      <c r="IHJ84" s="13"/>
      <c r="IHK84" s="13"/>
      <c r="IHL84" s="13"/>
      <c r="IHM84" s="13"/>
      <c r="IHN84" s="13"/>
      <c r="IHO84" s="13"/>
      <c r="IHP84" s="13"/>
      <c r="IHQ84" s="13"/>
      <c r="IHR84" s="13"/>
      <c r="IHS84" s="13"/>
      <c r="IHT84" s="13"/>
      <c r="IHU84" s="13"/>
      <c r="IHV84" s="13"/>
      <c r="IHW84" s="13"/>
      <c r="IHX84" s="13"/>
      <c r="IHY84" s="13"/>
      <c r="IHZ84" s="13"/>
      <c r="IIA84" s="13"/>
      <c r="IIB84" s="13"/>
      <c r="IIC84" s="13"/>
      <c r="IID84" s="13"/>
      <c r="IIE84" s="13"/>
      <c r="IIF84" s="13"/>
      <c r="IIG84" s="13"/>
      <c r="IIH84" s="13"/>
      <c r="III84" s="13"/>
      <c r="IIJ84" s="13"/>
      <c r="IIK84" s="13"/>
      <c r="IIL84" s="13"/>
      <c r="IIM84" s="13"/>
      <c r="IIN84" s="13"/>
      <c r="IIO84" s="13"/>
      <c r="IIP84" s="13"/>
      <c r="IIQ84" s="13"/>
      <c r="IIR84" s="13"/>
      <c r="IIS84" s="13"/>
      <c r="IIT84" s="13"/>
      <c r="IIU84" s="13"/>
      <c r="IIV84" s="13"/>
      <c r="IIW84" s="13"/>
      <c r="IIX84" s="13"/>
      <c r="IIY84" s="13"/>
      <c r="IIZ84" s="13"/>
      <c r="IJA84" s="13"/>
      <c r="IJB84" s="13"/>
      <c r="IJC84" s="13"/>
      <c r="IJD84" s="13"/>
      <c r="IJE84" s="13"/>
      <c r="IJF84" s="13"/>
      <c r="IJG84" s="13"/>
      <c r="IJH84" s="13"/>
      <c r="IJI84" s="13"/>
      <c r="IJJ84" s="13"/>
      <c r="IJK84" s="13"/>
      <c r="IJL84" s="13"/>
      <c r="IJM84" s="13"/>
      <c r="IJN84" s="13"/>
      <c r="IJO84" s="13"/>
      <c r="IJP84" s="13"/>
      <c r="IJQ84" s="13"/>
      <c r="IJR84" s="13"/>
      <c r="IJS84" s="13"/>
      <c r="IJT84" s="13"/>
      <c r="IJU84" s="13"/>
      <c r="IJV84" s="13"/>
      <c r="IJW84" s="13"/>
      <c r="IJX84" s="13"/>
      <c r="IJY84" s="13"/>
      <c r="IJZ84" s="13"/>
      <c r="IKA84" s="13"/>
      <c r="IKB84" s="13"/>
      <c r="IKC84" s="13"/>
      <c r="IKD84" s="13"/>
      <c r="IKE84" s="13"/>
      <c r="IKF84" s="13"/>
      <c r="IKG84" s="13"/>
      <c r="IKH84" s="13"/>
      <c r="IKI84" s="13"/>
      <c r="IKJ84" s="13"/>
      <c r="IKK84" s="13"/>
      <c r="IKL84" s="13"/>
      <c r="IKM84" s="13"/>
      <c r="IKN84" s="13"/>
      <c r="IKO84" s="13"/>
      <c r="IKP84" s="13"/>
      <c r="IKQ84" s="13"/>
      <c r="IKR84" s="13"/>
      <c r="IKS84" s="13"/>
      <c r="IKT84" s="13"/>
      <c r="IKU84" s="13"/>
      <c r="IKV84" s="13"/>
      <c r="IKW84" s="13"/>
      <c r="IKX84" s="13"/>
      <c r="IKY84" s="13"/>
      <c r="IKZ84" s="13"/>
      <c r="ILA84" s="13"/>
      <c r="ILB84" s="13"/>
      <c r="ILC84" s="13"/>
      <c r="ILD84" s="13"/>
      <c r="ILE84" s="13"/>
      <c r="ILF84" s="13"/>
      <c r="ILG84" s="13"/>
      <c r="ILH84" s="13"/>
      <c r="ILI84" s="13"/>
      <c r="ILJ84" s="13"/>
      <c r="ILK84" s="13"/>
      <c r="ILL84" s="13"/>
      <c r="ILM84" s="13"/>
      <c r="ILN84" s="13"/>
      <c r="ILO84" s="13"/>
      <c r="ILP84" s="13"/>
      <c r="ILQ84" s="13"/>
      <c r="ILR84" s="13"/>
      <c r="ILS84" s="13"/>
      <c r="ILT84" s="13"/>
      <c r="ILU84" s="13"/>
      <c r="ILV84" s="13"/>
      <c r="ILW84" s="13"/>
      <c r="ILX84" s="13"/>
      <c r="ILY84" s="13"/>
      <c r="ILZ84" s="13"/>
      <c r="IMA84" s="13"/>
      <c r="IMB84" s="13"/>
      <c r="IMC84" s="13"/>
      <c r="IMD84" s="13"/>
      <c r="IME84" s="13"/>
      <c r="IMF84" s="13"/>
      <c r="IMG84" s="13"/>
      <c r="IMH84" s="13"/>
      <c r="IMI84" s="13"/>
      <c r="IMJ84" s="13"/>
      <c r="IMK84" s="13"/>
      <c r="IML84" s="13"/>
      <c r="IMM84" s="13"/>
      <c r="IMN84" s="13"/>
      <c r="IMO84" s="13"/>
      <c r="IMP84" s="13"/>
      <c r="IMQ84" s="13"/>
      <c r="IMR84" s="13"/>
      <c r="IMS84" s="13"/>
      <c r="IMT84" s="13"/>
      <c r="IMU84" s="13"/>
      <c r="IMV84" s="13"/>
      <c r="IMW84" s="13"/>
      <c r="IMX84" s="13"/>
      <c r="IMY84" s="13"/>
      <c r="IMZ84" s="13"/>
      <c r="INA84" s="13"/>
      <c r="INB84" s="13"/>
      <c r="INC84" s="13"/>
      <c r="IND84" s="13"/>
      <c r="INE84" s="13"/>
      <c r="INF84" s="13"/>
      <c r="ING84" s="13"/>
      <c r="INH84" s="13"/>
      <c r="INI84" s="13"/>
      <c r="INJ84" s="13"/>
      <c r="INK84" s="13"/>
      <c r="INL84" s="13"/>
      <c r="INM84" s="13"/>
      <c r="INN84" s="13"/>
      <c r="INO84" s="13"/>
      <c r="INP84" s="13"/>
      <c r="INQ84" s="13"/>
      <c r="INR84" s="13"/>
      <c r="INS84" s="13"/>
      <c r="INT84" s="13"/>
      <c r="INU84" s="13"/>
      <c r="INV84" s="13"/>
      <c r="INW84" s="13"/>
      <c r="INX84" s="13"/>
      <c r="INY84" s="13"/>
      <c r="INZ84" s="13"/>
      <c r="IOA84" s="13"/>
      <c r="IOB84" s="13"/>
      <c r="IOC84" s="13"/>
      <c r="IOD84" s="13"/>
      <c r="IOE84" s="13"/>
      <c r="IOF84" s="13"/>
      <c r="IOG84" s="13"/>
      <c r="IOH84" s="13"/>
      <c r="IOI84" s="13"/>
      <c r="IOJ84" s="13"/>
      <c r="IOK84" s="13"/>
      <c r="IOL84" s="13"/>
      <c r="IOM84" s="13"/>
      <c r="ION84" s="13"/>
      <c r="IOO84" s="13"/>
      <c r="IOP84" s="13"/>
      <c r="IOQ84" s="13"/>
      <c r="IOR84" s="13"/>
      <c r="IOS84" s="13"/>
      <c r="IOT84" s="13"/>
      <c r="IOU84" s="13"/>
      <c r="IOV84" s="13"/>
      <c r="IOW84" s="13"/>
      <c r="IOX84" s="13"/>
      <c r="IOY84" s="13"/>
      <c r="IOZ84" s="13"/>
      <c r="IPA84" s="13"/>
      <c r="IPB84" s="13"/>
      <c r="IPC84" s="13"/>
      <c r="IPD84" s="13"/>
      <c r="IPE84" s="13"/>
      <c r="IPF84" s="13"/>
      <c r="IPG84" s="13"/>
      <c r="IPH84" s="13"/>
      <c r="IPI84" s="13"/>
      <c r="IPJ84" s="13"/>
      <c r="IPK84" s="13"/>
      <c r="IPL84" s="13"/>
      <c r="IPM84" s="13"/>
      <c r="IPN84" s="13"/>
      <c r="IPO84" s="13"/>
      <c r="IPP84" s="13"/>
      <c r="IPQ84" s="13"/>
      <c r="IPR84" s="13"/>
      <c r="IPS84" s="13"/>
      <c r="IPT84" s="13"/>
      <c r="IPU84" s="13"/>
      <c r="IPV84" s="13"/>
      <c r="IPW84" s="13"/>
      <c r="IPX84" s="13"/>
      <c r="IPY84" s="13"/>
      <c r="IPZ84" s="13"/>
      <c r="IQA84" s="13"/>
      <c r="IQB84" s="13"/>
      <c r="IQC84" s="13"/>
      <c r="IQD84" s="13"/>
      <c r="IQE84" s="13"/>
      <c r="IQF84" s="13"/>
      <c r="IQG84" s="13"/>
      <c r="IQH84" s="13"/>
      <c r="IQI84" s="13"/>
      <c r="IQJ84" s="13"/>
      <c r="IQK84" s="13"/>
      <c r="IQL84" s="13"/>
      <c r="IQM84" s="13"/>
      <c r="IQN84" s="13"/>
      <c r="IQO84" s="13"/>
      <c r="IQP84" s="13"/>
      <c r="IQQ84" s="13"/>
      <c r="IQR84" s="13"/>
      <c r="IQS84" s="13"/>
      <c r="IQT84" s="13"/>
      <c r="IQU84" s="13"/>
      <c r="IQV84" s="13"/>
      <c r="IQW84" s="13"/>
      <c r="IQX84" s="13"/>
      <c r="IQY84" s="13"/>
      <c r="IQZ84" s="13"/>
      <c r="IRA84" s="13"/>
      <c r="IRB84" s="13"/>
      <c r="IRC84" s="13"/>
      <c r="IRD84" s="13"/>
      <c r="IRE84" s="13"/>
      <c r="IRF84" s="13"/>
      <c r="IRG84" s="13"/>
      <c r="IRH84" s="13"/>
      <c r="IRI84" s="13"/>
      <c r="IRJ84" s="13"/>
      <c r="IRK84" s="13"/>
      <c r="IRL84" s="13"/>
      <c r="IRM84" s="13"/>
      <c r="IRN84" s="13"/>
      <c r="IRO84" s="13"/>
      <c r="IRP84" s="13"/>
      <c r="IRQ84" s="13"/>
      <c r="IRR84" s="13"/>
      <c r="IRS84" s="13"/>
      <c r="IRT84" s="13"/>
      <c r="IRU84" s="13"/>
      <c r="IRV84" s="13"/>
      <c r="IRW84" s="13"/>
      <c r="IRX84" s="13"/>
      <c r="IRY84" s="13"/>
      <c r="IRZ84" s="13"/>
      <c r="ISA84" s="13"/>
      <c r="ISB84" s="13"/>
      <c r="ISC84" s="13"/>
      <c r="ISD84" s="13"/>
      <c r="ISE84" s="13"/>
      <c r="ISF84" s="13"/>
      <c r="ISG84" s="13"/>
      <c r="ISH84" s="13"/>
      <c r="ISI84" s="13"/>
      <c r="ISJ84" s="13"/>
      <c r="ISK84" s="13"/>
      <c r="ISL84" s="13"/>
      <c r="ISM84" s="13"/>
      <c r="ISN84" s="13"/>
      <c r="ISO84" s="13"/>
      <c r="ISP84" s="13"/>
      <c r="ISQ84" s="13"/>
      <c r="ISR84" s="13"/>
      <c r="ISS84" s="13"/>
      <c r="IST84" s="13"/>
      <c r="ISU84" s="13"/>
      <c r="ISV84" s="13"/>
      <c r="ISW84" s="13"/>
      <c r="ISX84" s="13"/>
      <c r="ISY84" s="13"/>
      <c r="ISZ84" s="13"/>
      <c r="ITA84" s="13"/>
      <c r="ITB84" s="13"/>
      <c r="ITC84" s="13"/>
      <c r="ITD84" s="13"/>
      <c r="ITE84" s="13"/>
      <c r="ITF84" s="13"/>
      <c r="ITG84" s="13"/>
      <c r="ITH84" s="13"/>
      <c r="ITI84" s="13"/>
      <c r="ITJ84" s="13"/>
      <c r="ITK84" s="13"/>
      <c r="ITL84" s="13"/>
      <c r="ITM84" s="13"/>
      <c r="ITN84" s="13"/>
      <c r="ITO84" s="13"/>
      <c r="ITP84" s="13"/>
      <c r="ITQ84" s="13"/>
      <c r="ITR84" s="13"/>
      <c r="ITS84" s="13"/>
      <c r="ITT84" s="13"/>
      <c r="ITU84" s="13"/>
      <c r="ITV84" s="13"/>
      <c r="ITW84" s="13"/>
      <c r="ITX84" s="13"/>
      <c r="ITY84" s="13"/>
      <c r="ITZ84" s="13"/>
      <c r="IUA84" s="13"/>
      <c r="IUB84" s="13"/>
      <c r="IUC84" s="13"/>
      <c r="IUD84" s="13"/>
      <c r="IUE84" s="13"/>
      <c r="IUF84" s="13"/>
      <c r="IUG84" s="13"/>
      <c r="IUH84" s="13"/>
      <c r="IUI84" s="13"/>
      <c r="IUJ84" s="13"/>
      <c r="IUK84" s="13"/>
      <c r="IUL84" s="13"/>
      <c r="IUM84" s="13"/>
      <c r="IUN84" s="13"/>
      <c r="IUO84" s="13"/>
      <c r="IUP84" s="13"/>
      <c r="IUQ84" s="13"/>
      <c r="IUR84" s="13"/>
      <c r="IUS84" s="13"/>
      <c r="IUT84" s="13"/>
      <c r="IUU84" s="13"/>
      <c r="IUV84" s="13"/>
      <c r="IUW84" s="13"/>
      <c r="IUX84" s="13"/>
      <c r="IUY84" s="13"/>
      <c r="IUZ84" s="13"/>
      <c r="IVA84" s="13"/>
      <c r="IVB84" s="13"/>
      <c r="IVC84" s="13"/>
      <c r="IVD84" s="13"/>
      <c r="IVE84" s="13"/>
      <c r="IVF84" s="13"/>
      <c r="IVG84" s="13"/>
      <c r="IVH84" s="13"/>
      <c r="IVI84" s="13"/>
      <c r="IVJ84" s="13"/>
      <c r="IVK84" s="13"/>
      <c r="IVL84" s="13"/>
      <c r="IVM84" s="13"/>
      <c r="IVN84" s="13"/>
      <c r="IVO84" s="13"/>
      <c r="IVP84" s="13"/>
      <c r="IVQ84" s="13"/>
      <c r="IVR84" s="13"/>
      <c r="IVS84" s="13"/>
      <c r="IVT84" s="13"/>
      <c r="IVU84" s="13"/>
      <c r="IVV84" s="13"/>
      <c r="IVW84" s="13"/>
      <c r="IVX84" s="13"/>
      <c r="IVY84" s="13"/>
      <c r="IVZ84" s="13"/>
      <c r="IWA84" s="13"/>
      <c r="IWB84" s="13"/>
      <c r="IWC84" s="13"/>
      <c r="IWD84" s="13"/>
      <c r="IWE84" s="13"/>
      <c r="IWF84" s="13"/>
      <c r="IWG84" s="13"/>
      <c r="IWH84" s="13"/>
      <c r="IWI84" s="13"/>
      <c r="IWJ84" s="13"/>
      <c r="IWK84" s="13"/>
      <c r="IWL84" s="13"/>
      <c r="IWM84" s="13"/>
      <c r="IWN84" s="13"/>
      <c r="IWO84" s="13"/>
      <c r="IWP84" s="13"/>
      <c r="IWQ84" s="13"/>
      <c r="IWR84" s="13"/>
      <c r="IWS84" s="13"/>
      <c r="IWT84" s="13"/>
      <c r="IWU84" s="13"/>
      <c r="IWV84" s="13"/>
      <c r="IWW84" s="13"/>
      <c r="IWX84" s="13"/>
      <c r="IWY84" s="13"/>
      <c r="IWZ84" s="13"/>
      <c r="IXA84" s="13"/>
      <c r="IXB84" s="13"/>
      <c r="IXC84" s="13"/>
      <c r="IXD84" s="13"/>
      <c r="IXE84" s="13"/>
      <c r="IXF84" s="13"/>
      <c r="IXG84" s="13"/>
      <c r="IXH84" s="13"/>
      <c r="IXI84" s="13"/>
      <c r="IXJ84" s="13"/>
      <c r="IXK84" s="13"/>
      <c r="IXL84" s="13"/>
      <c r="IXM84" s="13"/>
      <c r="IXN84" s="13"/>
      <c r="IXO84" s="13"/>
      <c r="IXP84" s="13"/>
      <c r="IXQ84" s="13"/>
      <c r="IXR84" s="13"/>
      <c r="IXS84" s="13"/>
      <c r="IXT84" s="13"/>
      <c r="IXU84" s="13"/>
      <c r="IXV84" s="13"/>
      <c r="IXW84" s="13"/>
      <c r="IXX84" s="13"/>
      <c r="IXY84" s="13"/>
      <c r="IXZ84" s="13"/>
      <c r="IYA84" s="13"/>
      <c r="IYB84" s="13"/>
      <c r="IYC84" s="13"/>
      <c r="IYD84" s="13"/>
      <c r="IYE84" s="13"/>
      <c r="IYF84" s="13"/>
      <c r="IYG84" s="13"/>
      <c r="IYH84" s="13"/>
      <c r="IYI84" s="13"/>
      <c r="IYJ84" s="13"/>
      <c r="IYK84" s="13"/>
      <c r="IYL84" s="13"/>
      <c r="IYM84" s="13"/>
      <c r="IYN84" s="13"/>
      <c r="IYO84" s="13"/>
      <c r="IYP84" s="13"/>
      <c r="IYQ84" s="13"/>
      <c r="IYR84" s="13"/>
      <c r="IYS84" s="13"/>
      <c r="IYT84" s="13"/>
      <c r="IYU84" s="13"/>
      <c r="IYV84" s="13"/>
      <c r="IYW84" s="13"/>
      <c r="IYX84" s="13"/>
      <c r="IYY84" s="13"/>
      <c r="IYZ84" s="13"/>
      <c r="IZA84" s="13"/>
      <c r="IZB84" s="13"/>
      <c r="IZC84" s="13"/>
      <c r="IZD84" s="13"/>
      <c r="IZE84" s="13"/>
      <c r="IZF84" s="13"/>
      <c r="IZG84" s="13"/>
      <c r="IZH84" s="13"/>
      <c r="IZI84" s="13"/>
      <c r="IZJ84" s="13"/>
      <c r="IZK84" s="13"/>
      <c r="IZL84" s="13"/>
      <c r="IZM84" s="13"/>
      <c r="IZN84" s="13"/>
      <c r="IZO84" s="13"/>
      <c r="IZP84" s="13"/>
      <c r="IZQ84" s="13"/>
      <c r="IZR84" s="13"/>
      <c r="IZS84" s="13"/>
      <c r="IZT84" s="13"/>
      <c r="IZU84" s="13"/>
      <c r="IZV84" s="13"/>
      <c r="IZW84" s="13"/>
      <c r="IZX84" s="13"/>
      <c r="IZY84" s="13"/>
      <c r="IZZ84" s="13"/>
      <c r="JAA84" s="13"/>
      <c r="JAB84" s="13"/>
      <c r="JAC84" s="13"/>
      <c r="JAD84" s="13"/>
      <c r="JAE84" s="13"/>
      <c r="JAF84" s="13"/>
      <c r="JAG84" s="13"/>
      <c r="JAH84" s="13"/>
      <c r="JAI84" s="13"/>
      <c r="JAJ84" s="13"/>
      <c r="JAK84" s="13"/>
      <c r="JAL84" s="13"/>
      <c r="JAM84" s="13"/>
      <c r="JAN84" s="13"/>
      <c r="JAO84" s="13"/>
      <c r="JAP84" s="13"/>
      <c r="JAQ84" s="13"/>
      <c r="JAR84" s="13"/>
      <c r="JAS84" s="13"/>
      <c r="JAT84" s="13"/>
      <c r="JAU84" s="13"/>
      <c r="JAV84" s="13"/>
      <c r="JAW84" s="13"/>
      <c r="JAX84" s="13"/>
      <c r="JAY84" s="13"/>
      <c r="JAZ84" s="13"/>
      <c r="JBA84" s="13"/>
      <c r="JBB84" s="13"/>
      <c r="JBC84" s="13"/>
      <c r="JBD84" s="13"/>
      <c r="JBE84" s="13"/>
      <c r="JBF84" s="13"/>
      <c r="JBG84" s="13"/>
      <c r="JBH84" s="13"/>
      <c r="JBI84" s="13"/>
      <c r="JBJ84" s="13"/>
      <c r="JBK84" s="13"/>
      <c r="JBL84" s="13"/>
      <c r="JBM84" s="13"/>
      <c r="JBN84" s="13"/>
      <c r="JBO84" s="13"/>
      <c r="JBP84" s="13"/>
      <c r="JBQ84" s="13"/>
      <c r="JBR84" s="13"/>
      <c r="JBS84" s="13"/>
      <c r="JBT84" s="13"/>
      <c r="JBU84" s="13"/>
      <c r="JBV84" s="13"/>
      <c r="JBW84" s="13"/>
      <c r="JBX84" s="13"/>
      <c r="JBY84" s="13"/>
      <c r="JBZ84" s="13"/>
      <c r="JCA84" s="13"/>
      <c r="JCB84" s="13"/>
      <c r="JCC84" s="13"/>
      <c r="JCD84" s="13"/>
      <c r="JCE84" s="13"/>
      <c r="JCF84" s="13"/>
      <c r="JCG84" s="13"/>
      <c r="JCH84" s="13"/>
      <c r="JCI84" s="13"/>
      <c r="JCJ84" s="13"/>
      <c r="JCK84" s="13"/>
      <c r="JCL84" s="13"/>
      <c r="JCM84" s="13"/>
      <c r="JCN84" s="13"/>
      <c r="JCO84" s="13"/>
      <c r="JCP84" s="13"/>
      <c r="JCQ84" s="13"/>
      <c r="JCR84" s="13"/>
      <c r="JCS84" s="13"/>
      <c r="JCT84" s="13"/>
      <c r="JCU84" s="13"/>
      <c r="JCV84" s="13"/>
      <c r="JCW84" s="13"/>
      <c r="JCX84" s="13"/>
      <c r="JCY84" s="13"/>
      <c r="JCZ84" s="13"/>
      <c r="JDA84" s="13"/>
      <c r="JDB84" s="13"/>
      <c r="JDC84" s="13"/>
      <c r="JDD84" s="13"/>
      <c r="JDE84" s="13"/>
      <c r="JDF84" s="13"/>
      <c r="JDG84" s="13"/>
      <c r="JDH84" s="13"/>
      <c r="JDI84" s="13"/>
      <c r="JDJ84" s="13"/>
      <c r="JDK84" s="13"/>
      <c r="JDL84" s="13"/>
      <c r="JDM84" s="13"/>
      <c r="JDN84" s="13"/>
      <c r="JDO84" s="13"/>
      <c r="JDP84" s="13"/>
      <c r="JDQ84" s="13"/>
      <c r="JDR84" s="13"/>
      <c r="JDS84" s="13"/>
      <c r="JDT84" s="13"/>
      <c r="JDU84" s="13"/>
      <c r="JDV84" s="13"/>
      <c r="JDW84" s="13"/>
      <c r="JDX84" s="13"/>
      <c r="JDY84" s="13"/>
      <c r="JDZ84" s="13"/>
      <c r="JEA84" s="13"/>
      <c r="JEB84" s="13"/>
      <c r="JEC84" s="13"/>
      <c r="JED84" s="13"/>
      <c r="JEE84" s="13"/>
      <c r="JEF84" s="13"/>
      <c r="JEG84" s="13"/>
      <c r="JEH84" s="13"/>
      <c r="JEI84" s="13"/>
      <c r="JEJ84" s="13"/>
      <c r="JEK84" s="13"/>
      <c r="JEL84" s="13"/>
      <c r="JEM84" s="13"/>
      <c r="JEN84" s="13"/>
      <c r="JEO84" s="13"/>
      <c r="JEP84" s="13"/>
      <c r="JEQ84" s="13"/>
      <c r="JER84" s="13"/>
      <c r="JES84" s="13"/>
      <c r="JET84" s="13"/>
      <c r="JEU84" s="13"/>
      <c r="JEV84" s="13"/>
      <c r="JEW84" s="13"/>
      <c r="JEX84" s="13"/>
      <c r="JEY84" s="13"/>
      <c r="JEZ84" s="13"/>
      <c r="JFA84" s="13"/>
      <c r="JFB84" s="13"/>
      <c r="JFC84" s="13"/>
      <c r="JFD84" s="13"/>
      <c r="JFE84" s="13"/>
      <c r="JFF84" s="13"/>
      <c r="JFG84" s="13"/>
      <c r="JFH84" s="13"/>
      <c r="JFI84" s="13"/>
      <c r="JFJ84" s="13"/>
      <c r="JFK84" s="13"/>
      <c r="JFL84" s="13"/>
      <c r="JFM84" s="13"/>
      <c r="JFN84" s="13"/>
      <c r="JFO84" s="13"/>
      <c r="JFP84" s="13"/>
      <c r="JFQ84" s="13"/>
      <c r="JFR84" s="13"/>
      <c r="JFS84" s="13"/>
      <c r="JFT84" s="13"/>
      <c r="JFU84" s="13"/>
      <c r="JFV84" s="13"/>
      <c r="JFW84" s="13"/>
      <c r="JFX84" s="13"/>
      <c r="JFY84" s="13"/>
      <c r="JFZ84" s="13"/>
      <c r="JGA84" s="13"/>
      <c r="JGB84" s="13"/>
      <c r="JGC84" s="13"/>
      <c r="JGD84" s="13"/>
      <c r="JGE84" s="13"/>
      <c r="JGF84" s="13"/>
      <c r="JGG84" s="13"/>
      <c r="JGH84" s="13"/>
      <c r="JGI84" s="13"/>
      <c r="JGJ84" s="13"/>
      <c r="JGK84" s="13"/>
      <c r="JGL84" s="13"/>
      <c r="JGM84" s="13"/>
      <c r="JGN84" s="13"/>
      <c r="JGO84" s="13"/>
      <c r="JGP84" s="13"/>
      <c r="JGQ84" s="13"/>
      <c r="JGR84" s="13"/>
      <c r="JGS84" s="13"/>
      <c r="JGT84" s="13"/>
      <c r="JGU84" s="13"/>
      <c r="JGV84" s="13"/>
      <c r="JGW84" s="13"/>
      <c r="JGX84" s="13"/>
      <c r="JGY84" s="13"/>
      <c r="JGZ84" s="13"/>
      <c r="JHA84" s="13"/>
      <c r="JHB84" s="13"/>
      <c r="JHC84" s="13"/>
      <c r="JHD84" s="13"/>
      <c r="JHE84" s="13"/>
      <c r="JHF84" s="13"/>
      <c r="JHG84" s="13"/>
      <c r="JHH84" s="13"/>
      <c r="JHI84" s="13"/>
      <c r="JHJ84" s="13"/>
      <c r="JHK84" s="13"/>
      <c r="JHL84" s="13"/>
      <c r="JHM84" s="13"/>
      <c r="JHN84" s="13"/>
      <c r="JHO84" s="13"/>
      <c r="JHP84" s="13"/>
      <c r="JHQ84" s="13"/>
      <c r="JHR84" s="13"/>
      <c r="JHS84" s="13"/>
      <c r="JHT84" s="13"/>
      <c r="JHU84" s="13"/>
      <c r="JHV84" s="13"/>
      <c r="JHW84" s="13"/>
      <c r="JHX84" s="13"/>
      <c r="JHY84" s="13"/>
      <c r="JHZ84" s="13"/>
      <c r="JIA84" s="13"/>
      <c r="JIB84" s="13"/>
      <c r="JIC84" s="13"/>
      <c r="JID84" s="13"/>
      <c r="JIE84" s="13"/>
      <c r="JIF84" s="13"/>
      <c r="JIG84" s="13"/>
      <c r="JIH84" s="13"/>
      <c r="JII84" s="13"/>
      <c r="JIJ84" s="13"/>
      <c r="JIK84" s="13"/>
      <c r="JIL84" s="13"/>
      <c r="JIM84" s="13"/>
      <c r="JIN84" s="13"/>
      <c r="JIO84" s="13"/>
      <c r="JIP84" s="13"/>
      <c r="JIQ84" s="13"/>
      <c r="JIR84" s="13"/>
      <c r="JIS84" s="13"/>
      <c r="JIT84" s="13"/>
      <c r="JIU84" s="13"/>
      <c r="JIV84" s="13"/>
      <c r="JIW84" s="13"/>
      <c r="JIX84" s="13"/>
      <c r="JIY84" s="13"/>
      <c r="JIZ84" s="13"/>
      <c r="JJA84" s="13"/>
      <c r="JJB84" s="13"/>
      <c r="JJC84" s="13"/>
      <c r="JJD84" s="13"/>
      <c r="JJE84" s="13"/>
      <c r="JJF84" s="13"/>
      <c r="JJG84" s="13"/>
      <c r="JJH84" s="13"/>
      <c r="JJI84" s="13"/>
      <c r="JJJ84" s="13"/>
      <c r="JJK84" s="13"/>
      <c r="JJL84" s="13"/>
      <c r="JJM84" s="13"/>
      <c r="JJN84" s="13"/>
      <c r="JJO84" s="13"/>
      <c r="JJP84" s="13"/>
      <c r="JJQ84" s="13"/>
      <c r="JJR84" s="13"/>
      <c r="JJS84" s="13"/>
      <c r="JJT84" s="13"/>
      <c r="JJU84" s="13"/>
      <c r="JJV84" s="13"/>
      <c r="JJW84" s="13"/>
      <c r="JJX84" s="13"/>
      <c r="JJY84" s="13"/>
      <c r="JJZ84" s="13"/>
      <c r="JKA84" s="13"/>
      <c r="JKB84" s="13"/>
      <c r="JKC84" s="13"/>
      <c r="JKD84" s="13"/>
      <c r="JKE84" s="13"/>
      <c r="JKF84" s="13"/>
      <c r="JKG84" s="13"/>
      <c r="JKH84" s="13"/>
      <c r="JKI84" s="13"/>
      <c r="JKJ84" s="13"/>
      <c r="JKK84" s="13"/>
      <c r="JKL84" s="13"/>
      <c r="JKM84" s="13"/>
      <c r="JKN84" s="13"/>
      <c r="JKO84" s="13"/>
      <c r="JKP84" s="13"/>
      <c r="JKQ84" s="13"/>
      <c r="JKR84" s="13"/>
      <c r="JKS84" s="13"/>
      <c r="JKT84" s="13"/>
      <c r="JKU84" s="13"/>
      <c r="JKV84" s="13"/>
      <c r="JKW84" s="13"/>
      <c r="JKX84" s="13"/>
      <c r="JKY84" s="13"/>
      <c r="JKZ84" s="13"/>
      <c r="JLA84" s="13"/>
      <c r="JLB84" s="13"/>
      <c r="JLC84" s="13"/>
      <c r="JLD84" s="13"/>
      <c r="JLE84" s="13"/>
      <c r="JLF84" s="13"/>
      <c r="JLG84" s="13"/>
      <c r="JLH84" s="13"/>
      <c r="JLI84" s="13"/>
      <c r="JLJ84" s="13"/>
      <c r="JLK84" s="13"/>
      <c r="JLL84" s="13"/>
      <c r="JLM84" s="13"/>
      <c r="JLN84" s="13"/>
      <c r="JLO84" s="13"/>
      <c r="JLP84" s="13"/>
      <c r="JLQ84" s="13"/>
      <c r="JLR84" s="13"/>
      <c r="JLS84" s="13"/>
      <c r="JLT84" s="13"/>
      <c r="JLU84" s="13"/>
      <c r="JLV84" s="13"/>
      <c r="JLW84" s="13"/>
      <c r="JLX84" s="13"/>
      <c r="JLY84" s="13"/>
      <c r="JLZ84" s="13"/>
      <c r="JMA84" s="13"/>
      <c r="JMB84" s="13"/>
      <c r="JMC84" s="13"/>
      <c r="JMD84" s="13"/>
      <c r="JME84" s="13"/>
      <c r="JMF84" s="13"/>
      <c r="JMG84" s="13"/>
      <c r="JMH84" s="13"/>
      <c r="JMI84" s="13"/>
      <c r="JMJ84" s="13"/>
      <c r="JMK84" s="13"/>
      <c r="JML84" s="13"/>
      <c r="JMM84" s="13"/>
      <c r="JMN84" s="13"/>
      <c r="JMO84" s="13"/>
      <c r="JMP84" s="13"/>
      <c r="JMQ84" s="13"/>
      <c r="JMR84" s="13"/>
      <c r="JMS84" s="13"/>
      <c r="JMT84" s="13"/>
      <c r="JMU84" s="13"/>
      <c r="JMV84" s="13"/>
      <c r="JMW84" s="13"/>
      <c r="JMX84" s="13"/>
      <c r="JMY84" s="13"/>
      <c r="JMZ84" s="13"/>
      <c r="JNA84" s="13"/>
      <c r="JNB84" s="13"/>
      <c r="JNC84" s="13"/>
      <c r="JND84" s="13"/>
      <c r="JNE84" s="13"/>
      <c r="JNF84" s="13"/>
      <c r="JNG84" s="13"/>
      <c r="JNH84" s="13"/>
      <c r="JNI84" s="13"/>
      <c r="JNJ84" s="13"/>
      <c r="JNK84" s="13"/>
      <c r="JNL84" s="13"/>
      <c r="JNM84" s="13"/>
      <c r="JNN84" s="13"/>
      <c r="JNO84" s="13"/>
      <c r="JNP84" s="13"/>
      <c r="JNQ84" s="13"/>
      <c r="JNR84" s="13"/>
      <c r="JNS84" s="13"/>
      <c r="JNT84" s="13"/>
      <c r="JNU84" s="13"/>
      <c r="JNV84" s="13"/>
      <c r="JNW84" s="13"/>
      <c r="JNX84" s="13"/>
      <c r="JNY84" s="13"/>
      <c r="JNZ84" s="13"/>
      <c r="JOA84" s="13"/>
      <c r="JOB84" s="13"/>
      <c r="JOC84" s="13"/>
      <c r="JOD84" s="13"/>
      <c r="JOE84" s="13"/>
      <c r="JOF84" s="13"/>
      <c r="JOG84" s="13"/>
      <c r="JOH84" s="13"/>
      <c r="JOI84" s="13"/>
      <c r="JOJ84" s="13"/>
      <c r="JOK84" s="13"/>
      <c r="JOL84" s="13"/>
      <c r="JOM84" s="13"/>
      <c r="JON84" s="13"/>
      <c r="JOO84" s="13"/>
      <c r="JOP84" s="13"/>
      <c r="JOQ84" s="13"/>
      <c r="JOR84" s="13"/>
      <c r="JOS84" s="13"/>
      <c r="JOT84" s="13"/>
      <c r="JOU84" s="13"/>
      <c r="JOV84" s="13"/>
      <c r="JOW84" s="13"/>
      <c r="JOX84" s="13"/>
      <c r="JOY84" s="13"/>
      <c r="JOZ84" s="13"/>
      <c r="JPA84" s="13"/>
      <c r="JPB84" s="13"/>
      <c r="JPC84" s="13"/>
      <c r="JPD84" s="13"/>
      <c r="JPE84" s="13"/>
      <c r="JPF84" s="13"/>
      <c r="JPG84" s="13"/>
      <c r="JPH84" s="13"/>
      <c r="JPI84" s="13"/>
      <c r="JPJ84" s="13"/>
      <c r="JPK84" s="13"/>
      <c r="JPL84" s="13"/>
      <c r="JPM84" s="13"/>
      <c r="JPN84" s="13"/>
      <c r="JPO84" s="13"/>
      <c r="JPP84" s="13"/>
      <c r="JPQ84" s="13"/>
      <c r="JPR84" s="13"/>
      <c r="JPS84" s="13"/>
      <c r="JPT84" s="13"/>
      <c r="JPU84" s="13"/>
      <c r="JPV84" s="13"/>
      <c r="JPW84" s="13"/>
      <c r="JPX84" s="13"/>
      <c r="JPY84" s="13"/>
      <c r="JPZ84" s="13"/>
      <c r="JQA84" s="13"/>
      <c r="JQB84" s="13"/>
      <c r="JQC84" s="13"/>
      <c r="JQD84" s="13"/>
      <c r="JQE84" s="13"/>
      <c r="JQF84" s="13"/>
      <c r="JQG84" s="13"/>
      <c r="JQH84" s="13"/>
      <c r="JQI84" s="13"/>
      <c r="JQJ84" s="13"/>
      <c r="JQK84" s="13"/>
      <c r="JQL84" s="13"/>
      <c r="JQM84" s="13"/>
      <c r="JQN84" s="13"/>
      <c r="JQO84" s="13"/>
      <c r="JQP84" s="13"/>
      <c r="JQQ84" s="13"/>
      <c r="JQR84" s="13"/>
      <c r="JQS84" s="13"/>
      <c r="JQT84" s="13"/>
      <c r="JQU84" s="13"/>
      <c r="JQV84" s="13"/>
      <c r="JQW84" s="13"/>
      <c r="JQX84" s="13"/>
      <c r="JQY84" s="13"/>
      <c r="JQZ84" s="13"/>
      <c r="JRA84" s="13"/>
      <c r="JRB84" s="13"/>
      <c r="JRC84" s="13"/>
      <c r="JRD84" s="13"/>
      <c r="JRE84" s="13"/>
      <c r="JRF84" s="13"/>
      <c r="JRG84" s="13"/>
      <c r="JRH84" s="13"/>
      <c r="JRI84" s="13"/>
      <c r="JRJ84" s="13"/>
      <c r="JRK84" s="13"/>
      <c r="JRL84" s="13"/>
      <c r="JRM84" s="13"/>
      <c r="JRN84" s="13"/>
      <c r="JRO84" s="13"/>
      <c r="JRP84" s="13"/>
      <c r="JRQ84" s="13"/>
      <c r="JRR84" s="13"/>
      <c r="JRS84" s="13"/>
      <c r="JRT84" s="13"/>
      <c r="JRU84" s="13"/>
      <c r="JRV84" s="13"/>
      <c r="JRW84" s="13"/>
      <c r="JRX84" s="13"/>
      <c r="JRY84" s="13"/>
      <c r="JRZ84" s="13"/>
      <c r="JSA84" s="13"/>
      <c r="JSB84" s="13"/>
      <c r="JSC84" s="13"/>
      <c r="JSD84" s="13"/>
      <c r="JSE84" s="13"/>
      <c r="JSF84" s="13"/>
      <c r="JSG84" s="13"/>
      <c r="JSH84" s="13"/>
      <c r="JSI84" s="13"/>
      <c r="JSJ84" s="13"/>
      <c r="JSK84" s="13"/>
      <c r="JSL84" s="13"/>
      <c r="JSM84" s="13"/>
      <c r="JSN84" s="13"/>
      <c r="JSO84" s="13"/>
      <c r="JSP84" s="13"/>
      <c r="JSQ84" s="13"/>
      <c r="JSR84" s="13"/>
      <c r="JSS84" s="13"/>
      <c r="JST84" s="13"/>
      <c r="JSU84" s="13"/>
      <c r="JSV84" s="13"/>
      <c r="JSW84" s="13"/>
      <c r="JSX84" s="13"/>
      <c r="JSY84" s="13"/>
      <c r="JSZ84" s="13"/>
      <c r="JTA84" s="13"/>
      <c r="JTB84" s="13"/>
      <c r="JTC84" s="13"/>
      <c r="JTD84" s="13"/>
      <c r="JTE84" s="13"/>
      <c r="JTF84" s="13"/>
      <c r="JTG84" s="13"/>
      <c r="JTH84" s="13"/>
      <c r="JTI84" s="13"/>
      <c r="JTJ84" s="13"/>
      <c r="JTK84" s="13"/>
      <c r="JTL84" s="13"/>
      <c r="JTM84" s="13"/>
      <c r="JTN84" s="13"/>
      <c r="JTO84" s="13"/>
      <c r="JTP84" s="13"/>
      <c r="JTQ84" s="13"/>
      <c r="JTR84" s="13"/>
      <c r="JTS84" s="13"/>
      <c r="JTT84" s="13"/>
      <c r="JTU84" s="13"/>
      <c r="JTV84" s="13"/>
      <c r="JTW84" s="13"/>
      <c r="JTX84" s="13"/>
      <c r="JTY84" s="13"/>
      <c r="JTZ84" s="13"/>
      <c r="JUA84" s="13"/>
      <c r="JUB84" s="13"/>
      <c r="JUC84" s="13"/>
      <c r="JUD84" s="13"/>
      <c r="JUE84" s="13"/>
      <c r="JUF84" s="13"/>
      <c r="JUG84" s="13"/>
      <c r="JUH84" s="13"/>
      <c r="JUI84" s="13"/>
      <c r="JUJ84" s="13"/>
      <c r="JUK84" s="13"/>
      <c r="JUL84" s="13"/>
      <c r="JUM84" s="13"/>
      <c r="JUN84" s="13"/>
      <c r="JUO84" s="13"/>
      <c r="JUP84" s="13"/>
      <c r="JUQ84" s="13"/>
      <c r="JUR84" s="13"/>
      <c r="JUS84" s="13"/>
      <c r="JUT84" s="13"/>
      <c r="JUU84" s="13"/>
      <c r="JUV84" s="13"/>
      <c r="JUW84" s="13"/>
      <c r="JUX84" s="13"/>
      <c r="JUY84" s="13"/>
      <c r="JUZ84" s="13"/>
      <c r="JVA84" s="13"/>
      <c r="JVB84" s="13"/>
      <c r="JVC84" s="13"/>
      <c r="JVD84" s="13"/>
      <c r="JVE84" s="13"/>
      <c r="JVF84" s="13"/>
      <c r="JVG84" s="13"/>
      <c r="JVH84" s="13"/>
      <c r="JVI84" s="13"/>
      <c r="JVJ84" s="13"/>
      <c r="JVK84" s="13"/>
      <c r="JVL84" s="13"/>
      <c r="JVM84" s="13"/>
      <c r="JVN84" s="13"/>
      <c r="JVO84" s="13"/>
      <c r="JVP84" s="13"/>
      <c r="JVQ84" s="13"/>
      <c r="JVR84" s="13"/>
      <c r="JVS84" s="13"/>
      <c r="JVT84" s="13"/>
      <c r="JVU84" s="13"/>
      <c r="JVV84" s="13"/>
      <c r="JVW84" s="13"/>
      <c r="JVX84" s="13"/>
      <c r="JVY84" s="13"/>
      <c r="JVZ84" s="13"/>
      <c r="JWA84" s="13"/>
      <c r="JWB84" s="13"/>
      <c r="JWC84" s="13"/>
      <c r="JWD84" s="13"/>
      <c r="JWE84" s="13"/>
      <c r="JWF84" s="13"/>
      <c r="JWG84" s="13"/>
      <c r="JWH84" s="13"/>
      <c r="JWI84" s="13"/>
      <c r="JWJ84" s="13"/>
      <c r="JWK84" s="13"/>
      <c r="JWL84" s="13"/>
      <c r="JWM84" s="13"/>
      <c r="JWN84" s="13"/>
      <c r="JWO84" s="13"/>
      <c r="JWP84" s="13"/>
      <c r="JWQ84" s="13"/>
      <c r="JWR84" s="13"/>
      <c r="JWS84" s="13"/>
      <c r="JWT84" s="13"/>
      <c r="JWU84" s="13"/>
      <c r="JWV84" s="13"/>
      <c r="JWW84" s="13"/>
      <c r="JWX84" s="13"/>
      <c r="JWY84" s="13"/>
      <c r="JWZ84" s="13"/>
      <c r="JXA84" s="13"/>
      <c r="JXB84" s="13"/>
      <c r="JXC84" s="13"/>
      <c r="JXD84" s="13"/>
      <c r="JXE84" s="13"/>
      <c r="JXF84" s="13"/>
      <c r="JXG84" s="13"/>
      <c r="JXH84" s="13"/>
      <c r="JXI84" s="13"/>
      <c r="JXJ84" s="13"/>
      <c r="JXK84" s="13"/>
      <c r="JXL84" s="13"/>
      <c r="JXM84" s="13"/>
      <c r="JXN84" s="13"/>
      <c r="JXO84" s="13"/>
      <c r="JXP84" s="13"/>
      <c r="JXQ84" s="13"/>
      <c r="JXR84" s="13"/>
      <c r="JXS84" s="13"/>
      <c r="JXT84" s="13"/>
      <c r="JXU84" s="13"/>
      <c r="JXV84" s="13"/>
      <c r="JXW84" s="13"/>
      <c r="JXX84" s="13"/>
      <c r="JXY84" s="13"/>
      <c r="JXZ84" s="13"/>
      <c r="JYA84" s="13"/>
      <c r="JYB84" s="13"/>
      <c r="JYC84" s="13"/>
      <c r="JYD84" s="13"/>
      <c r="JYE84" s="13"/>
      <c r="JYF84" s="13"/>
      <c r="JYG84" s="13"/>
      <c r="JYH84" s="13"/>
      <c r="JYI84" s="13"/>
      <c r="JYJ84" s="13"/>
      <c r="JYK84" s="13"/>
      <c r="JYL84" s="13"/>
      <c r="JYM84" s="13"/>
      <c r="JYN84" s="13"/>
      <c r="JYO84" s="13"/>
      <c r="JYP84" s="13"/>
      <c r="JYQ84" s="13"/>
      <c r="JYR84" s="13"/>
      <c r="JYS84" s="13"/>
      <c r="JYT84" s="13"/>
      <c r="JYU84" s="13"/>
      <c r="JYV84" s="13"/>
      <c r="JYW84" s="13"/>
      <c r="JYX84" s="13"/>
      <c r="JYY84" s="13"/>
      <c r="JYZ84" s="13"/>
      <c r="JZA84" s="13"/>
      <c r="JZB84" s="13"/>
      <c r="JZC84" s="13"/>
      <c r="JZD84" s="13"/>
      <c r="JZE84" s="13"/>
      <c r="JZF84" s="13"/>
      <c r="JZG84" s="13"/>
      <c r="JZH84" s="13"/>
      <c r="JZI84" s="13"/>
      <c r="JZJ84" s="13"/>
      <c r="JZK84" s="13"/>
      <c r="JZL84" s="13"/>
      <c r="JZM84" s="13"/>
      <c r="JZN84" s="13"/>
      <c r="JZO84" s="13"/>
      <c r="JZP84" s="13"/>
      <c r="JZQ84" s="13"/>
      <c r="JZR84" s="13"/>
      <c r="JZS84" s="13"/>
      <c r="JZT84" s="13"/>
      <c r="JZU84" s="13"/>
      <c r="JZV84" s="13"/>
      <c r="JZW84" s="13"/>
      <c r="JZX84" s="13"/>
      <c r="JZY84" s="13"/>
      <c r="JZZ84" s="13"/>
      <c r="KAA84" s="13"/>
      <c r="KAB84" s="13"/>
      <c r="KAC84" s="13"/>
      <c r="KAD84" s="13"/>
      <c r="KAE84" s="13"/>
      <c r="KAF84" s="13"/>
      <c r="KAG84" s="13"/>
      <c r="KAH84" s="13"/>
      <c r="KAI84" s="13"/>
      <c r="KAJ84" s="13"/>
      <c r="KAK84" s="13"/>
      <c r="KAL84" s="13"/>
      <c r="KAM84" s="13"/>
      <c r="KAN84" s="13"/>
      <c r="KAO84" s="13"/>
      <c r="KAP84" s="13"/>
      <c r="KAQ84" s="13"/>
      <c r="KAR84" s="13"/>
      <c r="KAS84" s="13"/>
      <c r="KAT84" s="13"/>
      <c r="KAU84" s="13"/>
      <c r="KAV84" s="13"/>
      <c r="KAW84" s="13"/>
      <c r="KAX84" s="13"/>
      <c r="KAY84" s="13"/>
      <c r="KAZ84" s="13"/>
      <c r="KBA84" s="13"/>
      <c r="KBB84" s="13"/>
      <c r="KBC84" s="13"/>
      <c r="KBD84" s="13"/>
      <c r="KBE84" s="13"/>
      <c r="KBF84" s="13"/>
      <c r="KBG84" s="13"/>
      <c r="KBH84" s="13"/>
      <c r="KBI84" s="13"/>
      <c r="KBJ84" s="13"/>
      <c r="KBK84" s="13"/>
      <c r="KBL84" s="13"/>
      <c r="KBM84" s="13"/>
      <c r="KBN84" s="13"/>
      <c r="KBO84" s="13"/>
      <c r="KBP84" s="13"/>
      <c r="KBQ84" s="13"/>
      <c r="KBR84" s="13"/>
      <c r="KBS84" s="13"/>
      <c r="KBT84" s="13"/>
      <c r="KBU84" s="13"/>
      <c r="KBV84" s="13"/>
      <c r="KBW84" s="13"/>
      <c r="KBX84" s="13"/>
      <c r="KBY84" s="13"/>
      <c r="KBZ84" s="13"/>
      <c r="KCA84" s="13"/>
      <c r="KCB84" s="13"/>
      <c r="KCC84" s="13"/>
      <c r="KCD84" s="13"/>
      <c r="KCE84" s="13"/>
      <c r="KCF84" s="13"/>
      <c r="KCG84" s="13"/>
      <c r="KCH84" s="13"/>
      <c r="KCI84" s="13"/>
      <c r="KCJ84" s="13"/>
      <c r="KCK84" s="13"/>
      <c r="KCL84" s="13"/>
      <c r="KCM84" s="13"/>
      <c r="KCN84" s="13"/>
      <c r="KCO84" s="13"/>
      <c r="KCP84" s="13"/>
      <c r="KCQ84" s="13"/>
      <c r="KCR84" s="13"/>
      <c r="KCS84" s="13"/>
      <c r="KCT84" s="13"/>
      <c r="KCU84" s="13"/>
      <c r="KCV84" s="13"/>
      <c r="KCW84" s="13"/>
      <c r="KCX84" s="13"/>
      <c r="KCY84" s="13"/>
      <c r="KCZ84" s="13"/>
      <c r="KDA84" s="13"/>
      <c r="KDB84" s="13"/>
      <c r="KDC84" s="13"/>
      <c r="KDD84" s="13"/>
      <c r="KDE84" s="13"/>
      <c r="KDF84" s="13"/>
      <c r="KDG84" s="13"/>
      <c r="KDH84" s="13"/>
      <c r="KDI84" s="13"/>
      <c r="KDJ84" s="13"/>
      <c r="KDK84" s="13"/>
      <c r="KDL84" s="13"/>
      <c r="KDM84" s="13"/>
      <c r="KDN84" s="13"/>
      <c r="KDO84" s="13"/>
      <c r="KDP84" s="13"/>
      <c r="KDQ84" s="13"/>
      <c r="KDR84" s="13"/>
      <c r="KDS84" s="13"/>
      <c r="KDT84" s="13"/>
      <c r="KDU84" s="13"/>
      <c r="KDV84" s="13"/>
      <c r="KDW84" s="13"/>
      <c r="KDX84" s="13"/>
      <c r="KDY84" s="13"/>
      <c r="KDZ84" s="13"/>
      <c r="KEA84" s="13"/>
      <c r="KEB84" s="13"/>
      <c r="KEC84" s="13"/>
      <c r="KED84" s="13"/>
      <c r="KEE84" s="13"/>
      <c r="KEF84" s="13"/>
      <c r="KEG84" s="13"/>
      <c r="KEH84" s="13"/>
      <c r="KEI84" s="13"/>
      <c r="KEJ84" s="13"/>
      <c r="KEK84" s="13"/>
      <c r="KEL84" s="13"/>
      <c r="KEM84" s="13"/>
      <c r="KEN84" s="13"/>
      <c r="KEO84" s="13"/>
      <c r="KEP84" s="13"/>
      <c r="KEQ84" s="13"/>
      <c r="KER84" s="13"/>
      <c r="KES84" s="13"/>
      <c r="KET84" s="13"/>
      <c r="KEU84" s="13"/>
      <c r="KEV84" s="13"/>
      <c r="KEW84" s="13"/>
      <c r="KEX84" s="13"/>
      <c r="KEY84" s="13"/>
      <c r="KEZ84" s="13"/>
      <c r="KFA84" s="13"/>
      <c r="KFB84" s="13"/>
      <c r="KFC84" s="13"/>
      <c r="KFD84" s="13"/>
      <c r="KFE84" s="13"/>
      <c r="KFF84" s="13"/>
      <c r="KFG84" s="13"/>
      <c r="KFH84" s="13"/>
      <c r="KFI84" s="13"/>
      <c r="KFJ84" s="13"/>
      <c r="KFK84" s="13"/>
      <c r="KFL84" s="13"/>
      <c r="KFM84" s="13"/>
      <c r="KFN84" s="13"/>
      <c r="KFO84" s="13"/>
      <c r="KFP84" s="13"/>
      <c r="KFQ84" s="13"/>
      <c r="KFR84" s="13"/>
      <c r="KFS84" s="13"/>
      <c r="KFT84" s="13"/>
      <c r="KFU84" s="13"/>
      <c r="KFV84" s="13"/>
      <c r="KFW84" s="13"/>
      <c r="KFX84" s="13"/>
      <c r="KFY84" s="13"/>
      <c r="KFZ84" s="13"/>
      <c r="KGA84" s="13"/>
      <c r="KGB84" s="13"/>
      <c r="KGC84" s="13"/>
      <c r="KGD84" s="13"/>
      <c r="KGE84" s="13"/>
      <c r="KGF84" s="13"/>
      <c r="KGG84" s="13"/>
      <c r="KGH84" s="13"/>
      <c r="KGI84" s="13"/>
      <c r="KGJ84" s="13"/>
      <c r="KGK84" s="13"/>
      <c r="KGL84" s="13"/>
      <c r="KGM84" s="13"/>
      <c r="KGN84" s="13"/>
      <c r="KGO84" s="13"/>
      <c r="KGP84" s="13"/>
      <c r="KGQ84" s="13"/>
      <c r="KGR84" s="13"/>
      <c r="KGS84" s="13"/>
      <c r="KGT84" s="13"/>
      <c r="KGU84" s="13"/>
      <c r="KGV84" s="13"/>
      <c r="KGW84" s="13"/>
      <c r="KGX84" s="13"/>
      <c r="KGY84" s="13"/>
      <c r="KGZ84" s="13"/>
      <c r="KHA84" s="13"/>
      <c r="KHB84" s="13"/>
      <c r="KHC84" s="13"/>
      <c r="KHD84" s="13"/>
      <c r="KHE84" s="13"/>
      <c r="KHF84" s="13"/>
      <c r="KHG84" s="13"/>
      <c r="KHH84" s="13"/>
      <c r="KHI84" s="13"/>
      <c r="KHJ84" s="13"/>
      <c r="KHK84" s="13"/>
      <c r="KHL84" s="13"/>
      <c r="KHM84" s="13"/>
      <c r="KHN84" s="13"/>
      <c r="KHO84" s="13"/>
      <c r="KHP84" s="13"/>
      <c r="KHQ84" s="13"/>
      <c r="KHR84" s="13"/>
      <c r="KHS84" s="13"/>
      <c r="KHT84" s="13"/>
      <c r="KHU84" s="13"/>
      <c r="KHV84" s="13"/>
      <c r="KHW84" s="13"/>
      <c r="KHX84" s="13"/>
      <c r="KHY84" s="13"/>
      <c r="KHZ84" s="13"/>
      <c r="KIA84" s="13"/>
      <c r="KIB84" s="13"/>
      <c r="KIC84" s="13"/>
      <c r="KID84" s="13"/>
      <c r="KIE84" s="13"/>
      <c r="KIF84" s="13"/>
      <c r="KIG84" s="13"/>
      <c r="KIH84" s="13"/>
      <c r="KII84" s="13"/>
      <c r="KIJ84" s="13"/>
      <c r="KIK84" s="13"/>
      <c r="KIL84" s="13"/>
      <c r="KIM84" s="13"/>
      <c r="KIN84" s="13"/>
      <c r="KIO84" s="13"/>
      <c r="KIP84" s="13"/>
      <c r="KIQ84" s="13"/>
      <c r="KIR84" s="13"/>
      <c r="KIS84" s="13"/>
      <c r="KIT84" s="13"/>
      <c r="KIU84" s="13"/>
      <c r="KIV84" s="13"/>
      <c r="KIW84" s="13"/>
      <c r="KIX84" s="13"/>
      <c r="KIY84" s="13"/>
      <c r="KIZ84" s="13"/>
      <c r="KJA84" s="13"/>
      <c r="KJB84" s="13"/>
      <c r="KJC84" s="13"/>
      <c r="KJD84" s="13"/>
      <c r="KJE84" s="13"/>
      <c r="KJF84" s="13"/>
      <c r="KJG84" s="13"/>
      <c r="KJH84" s="13"/>
      <c r="KJI84" s="13"/>
      <c r="KJJ84" s="13"/>
      <c r="KJK84" s="13"/>
      <c r="KJL84" s="13"/>
      <c r="KJM84" s="13"/>
      <c r="KJN84" s="13"/>
      <c r="KJO84" s="13"/>
      <c r="KJP84" s="13"/>
      <c r="KJQ84" s="13"/>
      <c r="KJR84" s="13"/>
      <c r="KJS84" s="13"/>
      <c r="KJT84" s="13"/>
      <c r="KJU84" s="13"/>
      <c r="KJV84" s="13"/>
      <c r="KJW84" s="13"/>
      <c r="KJX84" s="13"/>
      <c r="KJY84" s="13"/>
      <c r="KJZ84" s="13"/>
      <c r="KKA84" s="13"/>
      <c r="KKB84" s="13"/>
      <c r="KKC84" s="13"/>
      <c r="KKD84" s="13"/>
      <c r="KKE84" s="13"/>
      <c r="KKF84" s="13"/>
      <c r="KKG84" s="13"/>
      <c r="KKH84" s="13"/>
      <c r="KKI84" s="13"/>
      <c r="KKJ84" s="13"/>
      <c r="KKK84" s="13"/>
      <c r="KKL84" s="13"/>
      <c r="KKM84" s="13"/>
      <c r="KKN84" s="13"/>
      <c r="KKO84" s="13"/>
      <c r="KKP84" s="13"/>
      <c r="KKQ84" s="13"/>
      <c r="KKR84" s="13"/>
      <c r="KKS84" s="13"/>
      <c r="KKT84" s="13"/>
      <c r="KKU84" s="13"/>
      <c r="KKV84" s="13"/>
      <c r="KKW84" s="13"/>
      <c r="KKX84" s="13"/>
      <c r="KKY84" s="13"/>
      <c r="KKZ84" s="13"/>
      <c r="KLA84" s="13"/>
      <c r="KLB84" s="13"/>
      <c r="KLC84" s="13"/>
      <c r="KLD84" s="13"/>
      <c r="KLE84" s="13"/>
      <c r="KLF84" s="13"/>
      <c r="KLG84" s="13"/>
      <c r="KLH84" s="13"/>
      <c r="KLI84" s="13"/>
      <c r="KLJ84" s="13"/>
      <c r="KLK84" s="13"/>
      <c r="KLL84" s="13"/>
      <c r="KLM84" s="13"/>
      <c r="KLN84" s="13"/>
      <c r="KLO84" s="13"/>
      <c r="KLP84" s="13"/>
      <c r="KLQ84" s="13"/>
      <c r="KLR84" s="13"/>
      <c r="KLS84" s="13"/>
      <c r="KLT84" s="13"/>
      <c r="KLU84" s="13"/>
      <c r="KLV84" s="13"/>
      <c r="KLW84" s="13"/>
      <c r="KLX84" s="13"/>
      <c r="KLY84" s="13"/>
      <c r="KLZ84" s="13"/>
      <c r="KMA84" s="13"/>
      <c r="KMB84" s="13"/>
      <c r="KMC84" s="13"/>
      <c r="KMD84" s="13"/>
      <c r="KME84" s="13"/>
      <c r="KMF84" s="13"/>
      <c r="KMG84" s="13"/>
      <c r="KMH84" s="13"/>
      <c r="KMI84" s="13"/>
      <c r="KMJ84" s="13"/>
      <c r="KMK84" s="13"/>
      <c r="KML84" s="13"/>
      <c r="KMM84" s="13"/>
      <c r="KMN84" s="13"/>
      <c r="KMO84" s="13"/>
      <c r="KMP84" s="13"/>
      <c r="KMQ84" s="13"/>
      <c r="KMR84" s="13"/>
      <c r="KMS84" s="13"/>
      <c r="KMT84" s="13"/>
      <c r="KMU84" s="13"/>
      <c r="KMV84" s="13"/>
      <c r="KMW84" s="13"/>
      <c r="KMX84" s="13"/>
      <c r="KMY84" s="13"/>
      <c r="KMZ84" s="13"/>
      <c r="KNA84" s="13"/>
      <c r="KNB84" s="13"/>
      <c r="KNC84" s="13"/>
      <c r="KND84" s="13"/>
      <c r="KNE84" s="13"/>
      <c r="KNF84" s="13"/>
      <c r="KNG84" s="13"/>
      <c r="KNH84" s="13"/>
      <c r="KNI84" s="13"/>
      <c r="KNJ84" s="13"/>
      <c r="KNK84" s="13"/>
      <c r="KNL84" s="13"/>
      <c r="KNM84" s="13"/>
      <c r="KNN84" s="13"/>
      <c r="KNO84" s="13"/>
      <c r="KNP84" s="13"/>
      <c r="KNQ84" s="13"/>
      <c r="KNR84" s="13"/>
      <c r="KNS84" s="13"/>
      <c r="KNT84" s="13"/>
      <c r="KNU84" s="13"/>
      <c r="KNV84" s="13"/>
      <c r="KNW84" s="13"/>
      <c r="KNX84" s="13"/>
      <c r="KNY84" s="13"/>
      <c r="KNZ84" s="13"/>
      <c r="KOA84" s="13"/>
      <c r="KOB84" s="13"/>
      <c r="KOC84" s="13"/>
      <c r="KOD84" s="13"/>
      <c r="KOE84" s="13"/>
      <c r="KOF84" s="13"/>
      <c r="KOG84" s="13"/>
      <c r="KOH84" s="13"/>
      <c r="KOI84" s="13"/>
      <c r="KOJ84" s="13"/>
      <c r="KOK84" s="13"/>
      <c r="KOL84" s="13"/>
      <c r="KOM84" s="13"/>
      <c r="KON84" s="13"/>
      <c r="KOO84" s="13"/>
      <c r="KOP84" s="13"/>
      <c r="KOQ84" s="13"/>
      <c r="KOR84" s="13"/>
      <c r="KOS84" s="13"/>
      <c r="KOT84" s="13"/>
      <c r="KOU84" s="13"/>
      <c r="KOV84" s="13"/>
      <c r="KOW84" s="13"/>
      <c r="KOX84" s="13"/>
      <c r="KOY84" s="13"/>
      <c r="KOZ84" s="13"/>
      <c r="KPA84" s="13"/>
      <c r="KPB84" s="13"/>
      <c r="KPC84" s="13"/>
      <c r="KPD84" s="13"/>
      <c r="KPE84" s="13"/>
      <c r="KPF84" s="13"/>
      <c r="KPG84" s="13"/>
      <c r="KPH84" s="13"/>
      <c r="KPI84" s="13"/>
      <c r="KPJ84" s="13"/>
      <c r="KPK84" s="13"/>
      <c r="KPL84" s="13"/>
      <c r="KPM84" s="13"/>
      <c r="KPN84" s="13"/>
      <c r="KPO84" s="13"/>
      <c r="KPP84" s="13"/>
      <c r="KPQ84" s="13"/>
      <c r="KPR84" s="13"/>
      <c r="KPS84" s="13"/>
      <c r="KPT84" s="13"/>
      <c r="KPU84" s="13"/>
      <c r="KPV84" s="13"/>
      <c r="KPW84" s="13"/>
      <c r="KPX84" s="13"/>
      <c r="KPY84" s="13"/>
      <c r="KPZ84" s="13"/>
      <c r="KQA84" s="13"/>
      <c r="KQB84" s="13"/>
      <c r="KQC84" s="13"/>
      <c r="KQD84" s="13"/>
      <c r="KQE84" s="13"/>
      <c r="KQF84" s="13"/>
      <c r="KQG84" s="13"/>
      <c r="KQH84" s="13"/>
      <c r="KQI84" s="13"/>
      <c r="KQJ84" s="13"/>
      <c r="KQK84" s="13"/>
      <c r="KQL84" s="13"/>
      <c r="KQM84" s="13"/>
      <c r="KQN84" s="13"/>
      <c r="KQO84" s="13"/>
      <c r="KQP84" s="13"/>
      <c r="KQQ84" s="13"/>
      <c r="KQR84" s="13"/>
      <c r="KQS84" s="13"/>
      <c r="KQT84" s="13"/>
      <c r="KQU84" s="13"/>
      <c r="KQV84" s="13"/>
      <c r="KQW84" s="13"/>
      <c r="KQX84" s="13"/>
      <c r="KQY84" s="13"/>
      <c r="KQZ84" s="13"/>
      <c r="KRA84" s="13"/>
      <c r="KRB84" s="13"/>
      <c r="KRC84" s="13"/>
      <c r="KRD84" s="13"/>
      <c r="KRE84" s="13"/>
      <c r="KRF84" s="13"/>
      <c r="KRG84" s="13"/>
      <c r="KRH84" s="13"/>
      <c r="KRI84" s="13"/>
      <c r="KRJ84" s="13"/>
      <c r="KRK84" s="13"/>
      <c r="KRL84" s="13"/>
      <c r="KRM84" s="13"/>
      <c r="KRN84" s="13"/>
      <c r="KRO84" s="13"/>
      <c r="KRP84" s="13"/>
      <c r="KRQ84" s="13"/>
      <c r="KRR84" s="13"/>
      <c r="KRS84" s="13"/>
      <c r="KRT84" s="13"/>
      <c r="KRU84" s="13"/>
      <c r="KRV84" s="13"/>
      <c r="KRW84" s="13"/>
      <c r="KRX84" s="13"/>
      <c r="KRY84" s="13"/>
      <c r="KRZ84" s="13"/>
      <c r="KSA84" s="13"/>
      <c r="KSB84" s="13"/>
      <c r="KSC84" s="13"/>
      <c r="KSD84" s="13"/>
      <c r="KSE84" s="13"/>
      <c r="KSF84" s="13"/>
      <c r="KSG84" s="13"/>
      <c r="KSH84" s="13"/>
      <c r="KSI84" s="13"/>
      <c r="KSJ84" s="13"/>
      <c r="KSK84" s="13"/>
      <c r="KSL84" s="13"/>
      <c r="KSM84" s="13"/>
      <c r="KSN84" s="13"/>
      <c r="KSO84" s="13"/>
      <c r="KSP84" s="13"/>
      <c r="KSQ84" s="13"/>
      <c r="KSR84" s="13"/>
      <c r="KSS84" s="13"/>
      <c r="KST84" s="13"/>
      <c r="KSU84" s="13"/>
      <c r="KSV84" s="13"/>
      <c r="KSW84" s="13"/>
      <c r="KSX84" s="13"/>
      <c r="KSY84" s="13"/>
      <c r="KSZ84" s="13"/>
      <c r="KTA84" s="13"/>
      <c r="KTB84" s="13"/>
      <c r="KTC84" s="13"/>
      <c r="KTD84" s="13"/>
      <c r="KTE84" s="13"/>
      <c r="KTF84" s="13"/>
      <c r="KTG84" s="13"/>
      <c r="KTH84" s="13"/>
      <c r="KTI84" s="13"/>
      <c r="KTJ84" s="13"/>
      <c r="KTK84" s="13"/>
      <c r="KTL84" s="13"/>
      <c r="KTM84" s="13"/>
      <c r="KTN84" s="13"/>
      <c r="KTO84" s="13"/>
      <c r="KTP84" s="13"/>
      <c r="KTQ84" s="13"/>
      <c r="KTR84" s="13"/>
      <c r="KTS84" s="13"/>
      <c r="KTT84" s="13"/>
      <c r="KTU84" s="13"/>
      <c r="KTV84" s="13"/>
      <c r="KTW84" s="13"/>
      <c r="KTX84" s="13"/>
      <c r="KTY84" s="13"/>
      <c r="KTZ84" s="13"/>
      <c r="KUA84" s="13"/>
      <c r="KUB84" s="13"/>
      <c r="KUC84" s="13"/>
      <c r="KUD84" s="13"/>
      <c r="KUE84" s="13"/>
      <c r="KUF84" s="13"/>
      <c r="KUG84" s="13"/>
      <c r="KUH84" s="13"/>
      <c r="KUI84" s="13"/>
      <c r="KUJ84" s="13"/>
      <c r="KUK84" s="13"/>
      <c r="KUL84" s="13"/>
      <c r="KUM84" s="13"/>
      <c r="KUN84" s="13"/>
      <c r="KUO84" s="13"/>
      <c r="KUP84" s="13"/>
      <c r="KUQ84" s="13"/>
      <c r="KUR84" s="13"/>
      <c r="KUS84" s="13"/>
      <c r="KUT84" s="13"/>
      <c r="KUU84" s="13"/>
      <c r="KUV84" s="13"/>
      <c r="KUW84" s="13"/>
      <c r="KUX84" s="13"/>
      <c r="KUY84" s="13"/>
      <c r="KUZ84" s="13"/>
      <c r="KVA84" s="13"/>
      <c r="KVB84" s="13"/>
      <c r="KVC84" s="13"/>
      <c r="KVD84" s="13"/>
      <c r="KVE84" s="13"/>
      <c r="KVF84" s="13"/>
      <c r="KVG84" s="13"/>
      <c r="KVH84" s="13"/>
      <c r="KVI84" s="13"/>
      <c r="KVJ84" s="13"/>
      <c r="KVK84" s="13"/>
      <c r="KVL84" s="13"/>
      <c r="KVM84" s="13"/>
      <c r="KVN84" s="13"/>
      <c r="KVO84" s="13"/>
      <c r="KVP84" s="13"/>
      <c r="KVQ84" s="13"/>
      <c r="KVR84" s="13"/>
      <c r="KVS84" s="13"/>
      <c r="KVT84" s="13"/>
      <c r="KVU84" s="13"/>
      <c r="KVV84" s="13"/>
      <c r="KVW84" s="13"/>
      <c r="KVX84" s="13"/>
      <c r="KVY84" s="13"/>
      <c r="KVZ84" s="13"/>
      <c r="KWA84" s="13"/>
      <c r="KWB84" s="13"/>
      <c r="KWC84" s="13"/>
      <c r="KWD84" s="13"/>
      <c r="KWE84" s="13"/>
      <c r="KWF84" s="13"/>
      <c r="KWG84" s="13"/>
      <c r="KWH84" s="13"/>
      <c r="KWI84" s="13"/>
      <c r="KWJ84" s="13"/>
      <c r="KWK84" s="13"/>
      <c r="KWL84" s="13"/>
      <c r="KWM84" s="13"/>
      <c r="KWN84" s="13"/>
      <c r="KWO84" s="13"/>
      <c r="KWP84" s="13"/>
      <c r="KWQ84" s="13"/>
      <c r="KWR84" s="13"/>
      <c r="KWS84" s="13"/>
      <c r="KWT84" s="13"/>
      <c r="KWU84" s="13"/>
      <c r="KWV84" s="13"/>
      <c r="KWW84" s="13"/>
      <c r="KWX84" s="13"/>
      <c r="KWY84" s="13"/>
      <c r="KWZ84" s="13"/>
      <c r="KXA84" s="13"/>
      <c r="KXB84" s="13"/>
      <c r="KXC84" s="13"/>
      <c r="KXD84" s="13"/>
      <c r="KXE84" s="13"/>
      <c r="KXF84" s="13"/>
      <c r="KXG84" s="13"/>
      <c r="KXH84" s="13"/>
      <c r="KXI84" s="13"/>
      <c r="KXJ84" s="13"/>
      <c r="KXK84" s="13"/>
      <c r="KXL84" s="13"/>
      <c r="KXM84" s="13"/>
      <c r="KXN84" s="13"/>
      <c r="KXO84" s="13"/>
      <c r="KXP84" s="13"/>
      <c r="KXQ84" s="13"/>
      <c r="KXR84" s="13"/>
      <c r="KXS84" s="13"/>
      <c r="KXT84" s="13"/>
      <c r="KXU84" s="13"/>
      <c r="KXV84" s="13"/>
      <c r="KXW84" s="13"/>
      <c r="KXX84" s="13"/>
      <c r="KXY84" s="13"/>
      <c r="KXZ84" s="13"/>
      <c r="KYA84" s="13"/>
      <c r="KYB84" s="13"/>
      <c r="KYC84" s="13"/>
      <c r="KYD84" s="13"/>
      <c r="KYE84" s="13"/>
      <c r="KYF84" s="13"/>
      <c r="KYG84" s="13"/>
      <c r="KYH84" s="13"/>
      <c r="KYI84" s="13"/>
      <c r="KYJ84" s="13"/>
      <c r="KYK84" s="13"/>
      <c r="KYL84" s="13"/>
      <c r="KYM84" s="13"/>
      <c r="KYN84" s="13"/>
      <c r="KYO84" s="13"/>
      <c r="KYP84" s="13"/>
      <c r="KYQ84" s="13"/>
      <c r="KYR84" s="13"/>
      <c r="KYS84" s="13"/>
      <c r="KYT84" s="13"/>
      <c r="KYU84" s="13"/>
      <c r="KYV84" s="13"/>
      <c r="KYW84" s="13"/>
      <c r="KYX84" s="13"/>
      <c r="KYY84" s="13"/>
      <c r="KYZ84" s="13"/>
      <c r="KZA84" s="13"/>
      <c r="KZB84" s="13"/>
      <c r="KZC84" s="13"/>
      <c r="KZD84" s="13"/>
      <c r="KZE84" s="13"/>
      <c r="KZF84" s="13"/>
      <c r="KZG84" s="13"/>
      <c r="KZH84" s="13"/>
      <c r="KZI84" s="13"/>
      <c r="KZJ84" s="13"/>
      <c r="KZK84" s="13"/>
      <c r="KZL84" s="13"/>
      <c r="KZM84" s="13"/>
      <c r="KZN84" s="13"/>
      <c r="KZO84" s="13"/>
      <c r="KZP84" s="13"/>
      <c r="KZQ84" s="13"/>
      <c r="KZR84" s="13"/>
      <c r="KZS84" s="13"/>
      <c r="KZT84" s="13"/>
      <c r="KZU84" s="13"/>
      <c r="KZV84" s="13"/>
      <c r="KZW84" s="13"/>
      <c r="KZX84" s="13"/>
      <c r="KZY84" s="13"/>
      <c r="KZZ84" s="13"/>
      <c r="LAA84" s="13"/>
      <c r="LAB84" s="13"/>
      <c r="LAC84" s="13"/>
      <c r="LAD84" s="13"/>
      <c r="LAE84" s="13"/>
      <c r="LAF84" s="13"/>
      <c r="LAG84" s="13"/>
      <c r="LAH84" s="13"/>
      <c r="LAI84" s="13"/>
      <c r="LAJ84" s="13"/>
      <c r="LAK84" s="13"/>
      <c r="LAL84" s="13"/>
      <c r="LAM84" s="13"/>
      <c r="LAN84" s="13"/>
      <c r="LAO84" s="13"/>
      <c r="LAP84" s="13"/>
      <c r="LAQ84" s="13"/>
      <c r="LAR84" s="13"/>
      <c r="LAS84" s="13"/>
      <c r="LAT84" s="13"/>
      <c r="LAU84" s="13"/>
      <c r="LAV84" s="13"/>
      <c r="LAW84" s="13"/>
      <c r="LAX84" s="13"/>
      <c r="LAY84" s="13"/>
      <c r="LAZ84" s="13"/>
      <c r="LBA84" s="13"/>
      <c r="LBB84" s="13"/>
      <c r="LBC84" s="13"/>
      <c r="LBD84" s="13"/>
      <c r="LBE84" s="13"/>
      <c r="LBF84" s="13"/>
      <c r="LBG84" s="13"/>
      <c r="LBH84" s="13"/>
      <c r="LBI84" s="13"/>
      <c r="LBJ84" s="13"/>
      <c r="LBK84" s="13"/>
      <c r="LBL84" s="13"/>
      <c r="LBM84" s="13"/>
      <c r="LBN84" s="13"/>
      <c r="LBO84" s="13"/>
      <c r="LBP84" s="13"/>
      <c r="LBQ84" s="13"/>
      <c r="LBR84" s="13"/>
      <c r="LBS84" s="13"/>
      <c r="LBT84" s="13"/>
      <c r="LBU84" s="13"/>
      <c r="LBV84" s="13"/>
      <c r="LBW84" s="13"/>
      <c r="LBX84" s="13"/>
      <c r="LBY84" s="13"/>
      <c r="LBZ84" s="13"/>
      <c r="LCA84" s="13"/>
      <c r="LCB84" s="13"/>
      <c r="LCC84" s="13"/>
      <c r="LCD84" s="13"/>
      <c r="LCE84" s="13"/>
      <c r="LCF84" s="13"/>
      <c r="LCG84" s="13"/>
      <c r="LCH84" s="13"/>
      <c r="LCI84" s="13"/>
      <c r="LCJ84" s="13"/>
      <c r="LCK84" s="13"/>
      <c r="LCL84" s="13"/>
      <c r="LCM84" s="13"/>
      <c r="LCN84" s="13"/>
      <c r="LCO84" s="13"/>
      <c r="LCP84" s="13"/>
      <c r="LCQ84" s="13"/>
      <c r="LCR84" s="13"/>
      <c r="LCS84" s="13"/>
      <c r="LCT84" s="13"/>
      <c r="LCU84" s="13"/>
      <c r="LCV84" s="13"/>
      <c r="LCW84" s="13"/>
      <c r="LCX84" s="13"/>
      <c r="LCY84" s="13"/>
      <c r="LCZ84" s="13"/>
      <c r="LDA84" s="13"/>
      <c r="LDB84" s="13"/>
      <c r="LDC84" s="13"/>
      <c r="LDD84" s="13"/>
      <c r="LDE84" s="13"/>
      <c r="LDF84" s="13"/>
      <c r="LDG84" s="13"/>
      <c r="LDH84" s="13"/>
      <c r="LDI84" s="13"/>
      <c r="LDJ84" s="13"/>
      <c r="LDK84" s="13"/>
      <c r="LDL84" s="13"/>
      <c r="LDM84" s="13"/>
      <c r="LDN84" s="13"/>
      <c r="LDO84" s="13"/>
      <c r="LDP84" s="13"/>
      <c r="LDQ84" s="13"/>
      <c r="LDR84" s="13"/>
      <c r="LDS84" s="13"/>
      <c r="LDT84" s="13"/>
      <c r="LDU84" s="13"/>
      <c r="LDV84" s="13"/>
      <c r="LDW84" s="13"/>
      <c r="LDX84" s="13"/>
      <c r="LDY84" s="13"/>
      <c r="LDZ84" s="13"/>
      <c r="LEA84" s="13"/>
      <c r="LEB84" s="13"/>
      <c r="LEC84" s="13"/>
      <c r="LED84" s="13"/>
      <c r="LEE84" s="13"/>
      <c r="LEF84" s="13"/>
      <c r="LEG84" s="13"/>
      <c r="LEH84" s="13"/>
      <c r="LEI84" s="13"/>
      <c r="LEJ84" s="13"/>
      <c r="LEK84" s="13"/>
      <c r="LEL84" s="13"/>
      <c r="LEM84" s="13"/>
      <c r="LEN84" s="13"/>
      <c r="LEO84" s="13"/>
      <c r="LEP84" s="13"/>
      <c r="LEQ84" s="13"/>
      <c r="LER84" s="13"/>
      <c r="LES84" s="13"/>
      <c r="LET84" s="13"/>
      <c r="LEU84" s="13"/>
      <c r="LEV84" s="13"/>
      <c r="LEW84" s="13"/>
      <c r="LEX84" s="13"/>
      <c r="LEY84" s="13"/>
      <c r="LEZ84" s="13"/>
      <c r="LFA84" s="13"/>
      <c r="LFB84" s="13"/>
      <c r="LFC84" s="13"/>
      <c r="LFD84" s="13"/>
      <c r="LFE84" s="13"/>
      <c r="LFF84" s="13"/>
      <c r="LFG84" s="13"/>
      <c r="LFH84" s="13"/>
      <c r="LFI84" s="13"/>
      <c r="LFJ84" s="13"/>
      <c r="LFK84" s="13"/>
      <c r="LFL84" s="13"/>
      <c r="LFM84" s="13"/>
      <c r="LFN84" s="13"/>
      <c r="LFO84" s="13"/>
      <c r="LFP84" s="13"/>
      <c r="LFQ84" s="13"/>
      <c r="LFR84" s="13"/>
      <c r="LFS84" s="13"/>
      <c r="LFT84" s="13"/>
      <c r="LFU84" s="13"/>
      <c r="LFV84" s="13"/>
      <c r="LFW84" s="13"/>
      <c r="LFX84" s="13"/>
      <c r="LFY84" s="13"/>
      <c r="LFZ84" s="13"/>
      <c r="LGA84" s="13"/>
      <c r="LGB84" s="13"/>
      <c r="LGC84" s="13"/>
      <c r="LGD84" s="13"/>
      <c r="LGE84" s="13"/>
      <c r="LGF84" s="13"/>
      <c r="LGG84" s="13"/>
      <c r="LGH84" s="13"/>
      <c r="LGI84" s="13"/>
      <c r="LGJ84" s="13"/>
      <c r="LGK84" s="13"/>
      <c r="LGL84" s="13"/>
      <c r="LGM84" s="13"/>
      <c r="LGN84" s="13"/>
      <c r="LGO84" s="13"/>
      <c r="LGP84" s="13"/>
      <c r="LGQ84" s="13"/>
      <c r="LGR84" s="13"/>
      <c r="LGS84" s="13"/>
      <c r="LGT84" s="13"/>
      <c r="LGU84" s="13"/>
      <c r="LGV84" s="13"/>
      <c r="LGW84" s="13"/>
      <c r="LGX84" s="13"/>
      <c r="LGY84" s="13"/>
      <c r="LGZ84" s="13"/>
      <c r="LHA84" s="13"/>
      <c r="LHB84" s="13"/>
      <c r="LHC84" s="13"/>
      <c r="LHD84" s="13"/>
      <c r="LHE84" s="13"/>
      <c r="LHF84" s="13"/>
      <c r="LHG84" s="13"/>
      <c r="LHH84" s="13"/>
      <c r="LHI84" s="13"/>
      <c r="LHJ84" s="13"/>
      <c r="LHK84" s="13"/>
      <c r="LHL84" s="13"/>
      <c r="LHM84" s="13"/>
      <c r="LHN84" s="13"/>
      <c r="LHO84" s="13"/>
      <c r="LHP84" s="13"/>
      <c r="LHQ84" s="13"/>
      <c r="LHR84" s="13"/>
      <c r="LHS84" s="13"/>
      <c r="LHT84" s="13"/>
      <c r="LHU84" s="13"/>
      <c r="LHV84" s="13"/>
      <c r="LHW84" s="13"/>
      <c r="LHX84" s="13"/>
      <c r="LHY84" s="13"/>
      <c r="LHZ84" s="13"/>
      <c r="LIA84" s="13"/>
      <c r="LIB84" s="13"/>
      <c r="LIC84" s="13"/>
      <c r="LID84" s="13"/>
      <c r="LIE84" s="13"/>
      <c r="LIF84" s="13"/>
      <c r="LIG84" s="13"/>
      <c r="LIH84" s="13"/>
      <c r="LII84" s="13"/>
      <c r="LIJ84" s="13"/>
      <c r="LIK84" s="13"/>
      <c r="LIL84" s="13"/>
      <c r="LIM84" s="13"/>
      <c r="LIN84" s="13"/>
      <c r="LIO84" s="13"/>
      <c r="LIP84" s="13"/>
      <c r="LIQ84" s="13"/>
      <c r="LIR84" s="13"/>
      <c r="LIS84" s="13"/>
      <c r="LIT84" s="13"/>
      <c r="LIU84" s="13"/>
      <c r="LIV84" s="13"/>
      <c r="LIW84" s="13"/>
      <c r="LIX84" s="13"/>
      <c r="LIY84" s="13"/>
      <c r="LIZ84" s="13"/>
      <c r="LJA84" s="13"/>
      <c r="LJB84" s="13"/>
      <c r="LJC84" s="13"/>
      <c r="LJD84" s="13"/>
      <c r="LJE84" s="13"/>
      <c r="LJF84" s="13"/>
      <c r="LJG84" s="13"/>
      <c r="LJH84" s="13"/>
      <c r="LJI84" s="13"/>
      <c r="LJJ84" s="13"/>
      <c r="LJK84" s="13"/>
      <c r="LJL84" s="13"/>
      <c r="LJM84" s="13"/>
      <c r="LJN84" s="13"/>
      <c r="LJO84" s="13"/>
      <c r="LJP84" s="13"/>
      <c r="LJQ84" s="13"/>
      <c r="LJR84" s="13"/>
      <c r="LJS84" s="13"/>
      <c r="LJT84" s="13"/>
      <c r="LJU84" s="13"/>
      <c r="LJV84" s="13"/>
      <c r="LJW84" s="13"/>
      <c r="LJX84" s="13"/>
      <c r="LJY84" s="13"/>
      <c r="LJZ84" s="13"/>
      <c r="LKA84" s="13"/>
      <c r="LKB84" s="13"/>
      <c r="LKC84" s="13"/>
      <c r="LKD84" s="13"/>
      <c r="LKE84" s="13"/>
      <c r="LKF84" s="13"/>
      <c r="LKG84" s="13"/>
      <c r="LKH84" s="13"/>
      <c r="LKI84" s="13"/>
      <c r="LKJ84" s="13"/>
      <c r="LKK84" s="13"/>
      <c r="LKL84" s="13"/>
      <c r="LKM84" s="13"/>
      <c r="LKN84" s="13"/>
      <c r="LKO84" s="13"/>
      <c r="LKP84" s="13"/>
      <c r="LKQ84" s="13"/>
      <c r="LKR84" s="13"/>
      <c r="LKS84" s="13"/>
      <c r="LKT84" s="13"/>
      <c r="LKU84" s="13"/>
      <c r="LKV84" s="13"/>
      <c r="LKW84" s="13"/>
      <c r="LKX84" s="13"/>
      <c r="LKY84" s="13"/>
      <c r="LKZ84" s="13"/>
      <c r="LLA84" s="13"/>
      <c r="LLB84" s="13"/>
      <c r="LLC84" s="13"/>
      <c r="LLD84" s="13"/>
      <c r="LLE84" s="13"/>
      <c r="LLF84" s="13"/>
      <c r="LLG84" s="13"/>
      <c r="LLH84" s="13"/>
      <c r="LLI84" s="13"/>
      <c r="LLJ84" s="13"/>
      <c r="LLK84" s="13"/>
      <c r="LLL84" s="13"/>
      <c r="LLM84" s="13"/>
      <c r="LLN84" s="13"/>
      <c r="LLO84" s="13"/>
      <c r="LLP84" s="13"/>
      <c r="LLQ84" s="13"/>
      <c r="LLR84" s="13"/>
      <c r="LLS84" s="13"/>
      <c r="LLT84" s="13"/>
      <c r="LLU84" s="13"/>
      <c r="LLV84" s="13"/>
      <c r="LLW84" s="13"/>
      <c r="LLX84" s="13"/>
      <c r="LLY84" s="13"/>
      <c r="LLZ84" s="13"/>
      <c r="LMA84" s="13"/>
      <c r="LMB84" s="13"/>
      <c r="LMC84" s="13"/>
      <c r="LMD84" s="13"/>
      <c r="LME84" s="13"/>
      <c r="LMF84" s="13"/>
      <c r="LMG84" s="13"/>
      <c r="LMH84" s="13"/>
      <c r="LMI84" s="13"/>
      <c r="LMJ84" s="13"/>
      <c r="LMK84" s="13"/>
      <c r="LML84" s="13"/>
      <c r="LMM84" s="13"/>
      <c r="LMN84" s="13"/>
      <c r="LMO84" s="13"/>
      <c r="LMP84" s="13"/>
      <c r="LMQ84" s="13"/>
      <c r="LMR84" s="13"/>
      <c r="LMS84" s="13"/>
      <c r="LMT84" s="13"/>
      <c r="LMU84" s="13"/>
      <c r="LMV84" s="13"/>
      <c r="LMW84" s="13"/>
      <c r="LMX84" s="13"/>
      <c r="LMY84" s="13"/>
      <c r="LMZ84" s="13"/>
      <c r="LNA84" s="13"/>
      <c r="LNB84" s="13"/>
      <c r="LNC84" s="13"/>
      <c r="LND84" s="13"/>
      <c r="LNE84" s="13"/>
      <c r="LNF84" s="13"/>
      <c r="LNG84" s="13"/>
      <c r="LNH84" s="13"/>
      <c r="LNI84" s="13"/>
      <c r="LNJ84" s="13"/>
      <c r="LNK84" s="13"/>
      <c r="LNL84" s="13"/>
      <c r="LNM84" s="13"/>
      <c r="LNN84" s="13"/>
      <c r="LNO84" s="13"/>
      <c r="LNP84" s="13"/>
      <c r="LNQ84" s="13"/>
      <c r="LNR84" s="13"/>
      <c r="LNS84" s="13"/>
      <c r="LNT84" s="13"/>
      <c r="LNU84" s="13"/>
      <c r="LNV84" s="13"/>
      <c r="LNW84" s="13"/>
      <c r="LNX84" s="13"/>
      <c r="LNY84" s="13"/>
      <c r="LNZ84" s="13"/>
      <c r="LOA84" s="13"/>
      <c r="LOB84" s="13"/>
      <c r="LOC84" s="13"/>
      <c r="LOD84" s="13"/>
      <c r="LOE84" s="13"/>
      <c r="LOF84" s="13"/>
      <c r="LOG84" s="13"/>
      <c r="LOH84" s="13"/>
      <c r="LOI84" s="13"/>
      <c r="LOJ84" s="13"/>
      <c r="LOK84" s="13"/>
      <c r="LOL84" s="13"/>
      <c r="LOM84" s="13"/>
      <c r="LON84" s="13"/>
      <c r="LOO84" s="13"/>
      <c r="LOP84" s="13"/>
      <c r="LOQ84" s="13"/>
      <c r="LOR84" s="13"/>
      <c r="LOS84" s="13"/>
      <c r="LOT84" s="13"/>
      <c r="LOU84" s="13"/>
      <c r="LOV84" s="13"/>
      <c r="LOW84" s="13"/>
      <c r="LOX84" s="13"/>
      <c r="LOY84" s="13"/>
      <c r="LOZ84" s="13"/>
      <c r="LPA84" s="13"/>
      <c r="LPB84" s="13"/>
      <c r="LPC84" s="13"/>
      <c r="LPD84" s="13"/>
      <c r="LPE84" s="13"/>
      <c r="LPF84" s="13"/>
      <c r="LPG84" s="13"/>
      <c r="LPH84" s="13"/>
      <c r="LPI84" s="13"/>
      <c r="LPJ84" s="13"/>
      <c r="LPK84" s="13"/>
      <c r="LPL84" s="13"/>
      <c r="LPM84" s="13"/>
      <c r="LPN84" s="13"/>
      <c r="LPO84" s="13"/>
      <c r="LPP84" s="13"/>
      <c r="LPQ84" s="13"/>
      <c r="LPR84" s="13"/>
      <c r="LPS84" s="13"/>
      <c r="LPT84" s="13"/>
      <c r="LPU84" s="13"/>
      <c r="LPV84" s="13"/>
      <c r="LPW84" s="13"/>
      <c r="LPX84" s="13"/>
      <c r="LPY84" s="13"/>
      <c r="LPZ84" s="13"/>
      <c r="LQA84" s="13"/>
      <c r="LQB84" s="13"/>
      <c r="LQC84" s="13"/>
      <c r="LQD84" s="13"/>
      <c r="LQE84" s="13"/>
      <c r="LQF84" s="13"/>
      <c r="LQG84" s="13"/>
      <c r="LQH84" s="13"/>
      <c r="LQI84" s="13"/>
      <c r="LQJ84" s="13"/>
      <c r="LQK84" s="13"/>
      <c r="LQL84" s="13"/>
      <c r="LQM84" s="13"/>
      <c r="LQN84" s="13"/>
      <c r="LQO84" s="13"/>
      <c r="LQP84" s="13"/>
      <c r="LQQ84" s="13"/>
      <c r="LQR84" s="13"/>
      <c r="LQS84" s="13"/>
      <c r="LQT84" s="13"/>
      <c r="LQU84" s="13"/>
      <c r="LQV84" s="13"/>
      <c r="LQW84" s="13"/>
      <c r="LQX84" s="13"/>
      <c r="LQY84" s="13"/>
      <c r="LQZ84" s="13"/>
      <c r="LRA84" s="13"/>
      <c r="LRB84" s="13"/>
      <c r="LRC84" s="13"/>
      <c r="LRD84" s="13"/>
      <c r="LRE84" s="13"/>
      <c r="LRF84" s="13"/>
      <c r="LRG84" s="13"/>
      <c r="LRH84" s="13"/>
      <c r="LRI84" s="13"/>
      <c r="LRJ84" s="13"/>
      <c r="LRK84" s="13"/>
      <c r="LRL84" s="13"/>
      <c r="LRM84" s="13"/>
      <c r="LRN84" s="13"/>
      <c r="LRO84" s="13"/>
      <c r="LRP84" s="13"/>
      <c r="LRQ84" s="13"/>
      <c r="LRR84" s="13"/>
      <c r="LRS84" s="13"/>
      <c r="LRT84" s="13"/>
      <c r="LRU84" s="13"/>
      <c r="LRV84" s="13"/>
      <c r="LRW84" s="13"/>
      <c r="LRX84" s="13"/>
      <c r="LRY84" s="13"/>
      <c r="LRZ84" s="13"/>
      <c r="LSA84" s="13"/>
      <c r="LSB84" s="13"/>
      <c r="LSC84" s="13"/>
      <c r="LSD84" s="13"/>
      <c r="LSE84" s="13"/>
      <c r="LSF84" s="13"/>
      <c r="LSG84" s="13"/>
      <c r="LSH84" s="13"/>
      <c r="LSI84" s="13"/>
      <c r="LSJ84" s="13"/>
      <c r="LSK84" s="13"/>
      <c r="LSL84" s="13"/>
      <c r="LSM84" s="13"/>
      <c r="LSN84" s="13"/>
      <c r="LSO84" s="13"/>
      <c r="LSP84" s="13"/>
      <c r="LSQ84" s="13"/>
      <c r="LSR84" s="13"/>
      <c r="LSS84" s="13"/>
      <c r="LST84" s="13"/>
      <c r="LSU84" s="13"/>
      <c r="LSV84" s="13"/>
      <c r="LSW84" s="13"/>
      <c r="LSX84" s="13"/>
      <c r="LSY84" s="13"/>
      <c r="LSZ84" s="13"/>
      <c r="LTA84" s="13"/>
      <c r="LTB84" s="13"/>
      <c r="LTC84" s="13"/>
      <c r="LTD84" s="13"/>
      <c r="LTE84" s="13"/>
      <c r="LTF84" s="13"/>
      <c r="LTG84" s="13"/>
      <c r="LTH84" s="13"/>
      <c r="LTI84" s="13"/>
      <c r="LTJ84" s="13"/>
      <c r="LTK84" s="13"/>
      <c r="LTL84" s="13"/>
      <c r="LTM84" s="13"/>
      <c r="LTN84" s="13"/>
      <c r="LTO84" s="13"/>
      <c r="LTP84" s="13"/>
      <c r="LTQ84" s="13"/>
      <c r="LTR84" s="13"/>
      <c r="LTS84" s="13"/>
      <c r="LTT84" s="13"/>
      <c r="LTU84" s="13"/>
      <c r="LTV84" s="13"/>
      <c r="LTW84" s="13"/>
      <c r="LTX84" s="13"/>
      <c r="LTY84" s="13"/>
      <c r="LTZ84" s="13"/>
      <c r="LUA84" s="13"/>
      <c r="LUB84" s="13"/>
      <c r="LUC84" s="13"/>
      <c r="LUD84" s="13"/>
      <c r="LUE84" s="13"/>
      <c r="LUF84" s="13"/>
      <c r="LUG84" s="13"/>
      <c r="LUH84" s="13"/>
      <c r="LUI84" s="13"/>
      <c r="LUJ84" s="13"/>
      <c r="LUK84" s="13"/>
      <c r="LUL84" s="13"/>
      <c r="LUM84" s="13"/>
      <c r="LUN84" s="13"/>
      <c r="LUO84" s="13"/>
      <c r="LUP84" s="13"/>
      <c r="LUQ84" s="13"/>
      <c r="LUR84" s="13"/>
      <c r="LUS84" s="13"/>
      <c r="LUT84" s="13"/>
      <c r="LUU84" s="13"/>
      <c r="LUV84" s="13"/>
      <c r="LUW84" s="13"/>
      <c r="LUX84" s="13"/>
      <c r="LUY84" s="13"/>
      <c r="LUZ84" s="13"/>
      <c r="LVA84" s="13"/>
      <c r="LVB84" s="13"/>
      <c r="LVC84" s="13"/>
      <c r="LVD84" s="13"/>
      <c r="LVE84" s="13"/>
      <c r="LVF84" s="13"/>
      <c r="LVG84" s="13"/>
      <c r="LVH84" s="13"/>
      <c r="LVI84" s="13"/>
      <c r="LVJ84" s="13"/>
      <c r="LVK84" s="13"/>
      <c r="LVL84" s="13"/>
      <c r="LVM84" s="13"/>
      <c r="LVN84" s="13"/>
      <c r="LVO84" s="13"/>
      <c r="LVP84" s="13"/>
      <c r="LVQ84" s="13"/>
      <c r="LVR84" s="13"/>
      <c r="LVS84" s="13"/>
      <c r="LVT84" s="13"/>
      <c r="LVU84" s="13"/>
      <c r="LVV84" s="13"/>
      <c r="LVW84" s="13"/>
      <c r="LVX84" s="13"/>
      <c r="LVY84" s="13"/>
      <c r="LVZ84" s="13"/>
      <c r="LWA84" s="13"/>
      <c r="LWB84" s="13"/>
      <c r="LWC84" s="13"/>
      <c r="LWD84" s="13"/>
      <c r="LWE84" s="13"/>
      <c r="LWF84" s="13"/>
      <c r="LWG84" s="13"/>
      <c r="LWH84" s="13"/>
      <c r="LWI84" s="13"/>
      <c r="LWJ84" s="13"/>
      <c r="LWK84" s="13"/>
      <c r="LWL84" s="13"/>
      <c r="LWM84" s="13"/>
      <c r="LWN84" s="13"/>
      <c r="LWO84" s="13"/>
      <c r="LWP84" s="13"/>
      <c r="LWQ84" s="13"/>
      <c r="LWR84" s="13"/>
      <c r="LWS84" s="13"/>
      <c r="LWT84" s="13"/>
      <c r="LWU84" s="13"/>
      <c r="LWV84" s="13"/>
      <c r="LWW84" s="13"/>
      <c r="LWX84" s="13"/>
      <c r="LWY84" s="13"/>
      <c r="LWZ84" s="13"/>
      <c r="LXA84" s="13"/>
      <c r="LXB84" s="13"/>
      <c r="LXC84" s="13"/>
      <c r="LXD84" s="13"/>
      <c r="LXE84" s="13"/>
      <c r="LXF84" s="13"/>
      <c r="LXG84" s="13"/>
      <c r="LXH84" s="13"/>
      <c r="LXI84" s="13"/>
      <c r="LXJ84" s="13"/>
      <c r="LXK84" s="13"/>
      <c r="LXL84" s="13"/>
      <c r="LXM84" s="13"/>
      <c r="LXN84" s="13"/>
      <c r="LXO84" s="13"/>
      <c r="LXP84" s="13"/>
      <c r="LXQ84" s="13"/>
      <c r="LXR84" s="13"/>
      <c r="LXS84" s="13"/>
      <c r="LXT84" s="13"/>
      <c r="LXU84" s="13"/>
      <c r="LXV84" s="13"/>
      <c r="LXW84" s="13"/>
      <c r="LXX84" s="13"/>
      <c r="LXY84" s="13"/>
      <c r="LXZ84" s="13"/>
      <c r="LYA84" s="13"/>
      <c r="LYB84" s="13"/>
      <c r="LYC84" s="13"/>
      <c r="LYD84" s="13"/>
      <c r="LYE84" s="13"/>
      <c r="LYF84" s="13"/>
      <c r="LYG84" s="13"/>
      <c r="LYH84" s="13"/>
      <c r="LYI84" s="13"/>
      <c r="LYJ84" s="13"/>
      <c r="LYK84" s="13"/>
      <c r="LYL84" s="13"/>
      <c r="LYM84" s="13"/>
      <c r="LYN84" s="13"/>
      <c r="LYO84" s="13"/>
      <c r="LYP84" s="13"/>
      <c r="LYQ84" s="13"/>
      <c r="LYR84" s="13"/>
      <c r="LYS84" s="13"/>
      <c r="LYT84" s="13"/>
      <c r="LYU84" s="13"/>
      <c r="LYV84" s="13"/>
      <c r="LYW84" s="13"/>
      <c r="LYX84" s="13"/>
      <c r="LYY84" s="13"/>
      <c r="LYZ84" s="13"/>
      <c r="LZA84" s="13"/>
      <c r="LZB84" s="13"/>
      <c r="LZC84" s="13"/>
      <c r="LZD84" s="13"/>
      <c r="LZE84" s="13"/>
      <c r="LZF84" s="13"/>
      <c r="LZG84" s="13"/>
      <c r="LZH84" s="13"/>
      <c r="LZI84" s="13"/>
      <c r="LZJ84" s="13"/>
      <c r="LZK84" s="13"/>
      <c r="LZL84" s="13"/>
      <c r="LZM84" s="13"/>
      <c r="LZN84" s="13"/>
      <c r="LZO84" s="13"/>
      <c r="LZP84" s="13"/>
      <c r="LZQ84" s="13"/>
      <c r="LZR84" s="13"/>
      <c r="LZS84" s="13"/>
      <c r="LZT84" s="13"/>
      <c r="LZU84" s="13"/>
      <c r="LZV84" s="13"/>
      <c r="LZW84" s="13"/>
      <c r="LZX84" s="13"/>
      <c r="LZY84" s="13"/>
      <c r="LZZ84" s="13"/>
      <c r="MAA84" s="13"/>
      <c r="MAB84" s="13"/>
      <c r="MAC84" s="13"/>
      <c r="MAD84" s="13"/>
      <c r="MAE84" s="13"/>
      <c r="MAF84" s="13"/>
      <c r="MAG84" s="13"/>
      <c r="MAH84" s="13"/>
      <c r="MAI84" s="13"/>
      <c r="MAJ84" s="13"/>
      <c r="MAK84" s="13"/>
      <c r="MAL84" s="13"/>
      <c r="MAM84" s="13"/>
      <c r="MAN84" s="13"/>
      <c r="MAO84" s="13"/>
      <c r="MAP84" s="13"/>
      <c r="MAQ84" s="13"/>
      <c r="MAR84" s="13"/>
      <c r="MAS84" s="13"/>
      <c r="MAT84" s="13"/>
      <c r="MAU84" s="13"/>
      <c r="MAV84" s="13"/>
      <c r="MAW84" s="13"/>
      <c r="MAX84" s="13"/>
      <c r="MAY84" s="13"/>
      <c r="MAZ84" s="13"/>
      <c r="MBA84" s="13"/>
      <c r="MBB84" s="13"/>
      <c r="MBC84" s="13"/>
      <c r="MBD84" s="13"/>
      <c r="MBE84" s="13"/>
      <c r="MBF84" s="13"/>
      <c r="MBG84" s="13"/>
      <c r="MBH84" s="13"/>
      <c r="MBI84" s="13"/>
      <c r="MBJ84" s="13"/>
      <c r="MBK84" s="13"/>
      <c r="MBL84" s="13"/>
      <c r="MBM84" s="13"/>
      <c r="MBN84" s="13"/>
      <c r="MBO84" s="13"/>
      <c r="MBP84" s="13"/>
      <c r="MBQ84" s="13"/>
      <c r="MBR84" s="13"/>
      <c r="MBS84" s="13"/>
      <c r="MBT84" s="13"/>
      <c r="MBU84" s="13"/>
      <c r="MBV84" s="13"/>
      <c r="MBW84" s="13"/>
      <c r="MBX84" s="13"/>
      <c r="MBY84" s="13"/>
      <c r="MBZ84" s="13"/>
      <c r="MCA84" s="13"/>
      <c r="MCB84" s="13"/>
      <c r="MCC84" s="13"/>
      <c r="MCD84" s="13"/>
      <c r="MCE84" s="13"/>
      <c r="MCF84" s="13"/>
      <c r="MCG84" s="13"/>
      <c r="MCH84" s="13"/>
      <c r="MCI84" s="13"/>
      <c r="MCJ84" s="13"/>
      <c r="MCK84" s="13"/>
      <c r="MCL84" s="13"/>
      <c r="MCM84" s="13"/>
      <c r="MCN84" s="13"/>
      <c r="MCO84" s="13"/>
      <c r="MCP84" s="13"/>
      <c r="MCQ84" s="13"/>
      <c r="MCR84" s="13"/>
      <c r="MCS84" s="13"/>
      <c r="MCT84" s="13"/>
      <c r="MCU84" s="13"/>
      <c r="MCV84" s="13"/>
      <c r="MCW84" s="13"/>
      <c r="MCX84" s="13"/>
      <c r="MCY84" s="13"/>
      <c r="MCZ84" s="13"/>
      <c r="MDA84" s="13"/>
      <c r="MDB84" s="13"/>
      <c r="MDC84" s="13"/>
      <c r="MDD84" s="13"/>
      <c r="MDE84" s="13"/>
      <c r="MDF84" s="13"/>
      <c r="MDG84" s="13"/>
      <c r="MDH84" s="13"/>
      <c r="MDI84" s="13"/>
      <c r="MDJ84" s="13"/>
      <c r="MDK84" s="13"/>
      <c r="MDL84" s="13"/>
      <c r="MDM84" s="13"/>
      <c r="MDN84" s="13"/>
      <c r="MDO84" s="13"/>
      <c r="MDP84" s="13"/>
      <c r="MDQ84" s="13"/>
      <c r="MDR84" s="13"/>
      <c r="MDS84" s="13"/>
      <c r="MDT84" s="13"/>
      <c r="MDU84" s="13"/>
      <c r="MDV84" s="13"/>
      <c r="MDW84" s="13"/>
      <c r="MDX84" s="13"/>
      <c r="MDY84" s="13"/>
      <c r="MDZ84" s="13"/>
      <c r="MEA84" s="13"/>
      <c r="MEB84" s="13"/>
      <c r="MEC84" s="13"/>
      <c r="MED84" s="13"/>
      <c r="MEE84" s="13"/>
      <c r="MEF84" s="13"/>
      <c r="MEG84" s="13"/>
      <c r="MEH84" s="13"/>
      <c r="MEI84" s="13"/>
      <c r="MEJ84" s="13"/>
      <c r="MEK84" s="13"/>
      <c r="MEL84" s="13"/>
      <c r="MEM84" s="13"/>
      <c r="MEN84" s="13"/>
      <c r="MEO84" s="13"/>
      <c r="MEP84" s="13"/>
      <c r="MEQ84" s="13"/>
      <c r="MER84" s="13"/>
      <c r="MES84" s="13"/>
      <c r="MET84" s="13"/>
      <c r="MEU84" s="13"/>
      <c r="MEV84" s="13"/>
      <c r="MEW84" s="13"/>
      <c r="MEX84" s="13"/>
      <c r="MEY84" s="13"/>
      <c r="MEZ84" s="13"/>
      <c r="MFA84" s="13"/>
      <c r="MFB84" s="13"/>
      <c r="MFC84" s="13"/>
      <c r="MFD84" s="13"/>
      <c r="MFE84" s="13"/>
      <c r="MFF84" s="13"/>
      <c r="MFG84" s="13"/>
      <c r="MFH84" s="13"/>
      <c r="MFI84" s="13"/>
      <c r="MFJ84" s="13"/>
      <c r="MFK84" s="13"/>
      <c r="MFL84" s="13"/>
      <c r="MFM84" s="13"/>
      <c r="MFN84" s="13"/>
      <c r="MFO84" s="13"/>
      <c r="MFP84" s="13"/>
      <c r="MFQ84" s="13"/>
      <c r="MFR84" s="13"/>
      <c r="MFS84" s="13"/>
      <c r="MFT84" s="13"/>
      <c r="MFU84" s="13"/>
      <c r="MFV84" s="13"/>
      <c r="MFW84" s="13"/>
      <c r="MFX84" s="13"/>
      <c r="MFY84" s="13"/>
      <c r="MFZ84" s="13"/>
      <c r="MGA84" s="13"/>
      <c r="MGB84" s="13"/>
      <c r="MGC84" s="13"/>
      <c r="MGD84" s="13"/>
      <c r="MGE84" s="13"/>
      <c r="MGF84" s="13"/>
      <c r="MGG84" s="13"/>
      <c r="MGH84" s="13"/>
      <c r="MGI84" s="13"/>
      <c r="MGJ84" s="13"/>
      <c r="MGK84" s="13"/>
      <c r="MGL84" s="13"/>
      <c r="MGM84" s="13"/>
      <c r="MGN84" s="13"/>
      <c r="MGO84" s="13"/>
      <c r="MGP84" s="13"/>
      <c r="MGQ84" s="13"/>
      <c r="MGR84" s="13"/>
      <c r="MGS84" s="13"/>
      <c r="MGT84" s="13"/>
      <c r="MGU84" s="13"/>
      <c r="MGV84" s="13"/>
      <c r="MGW84" s="13"/>
      <c r="MGX84" s="13"/>
      <c r="MGY84" s="13"/>
      <c r="MGZ84" s="13"/>
      <c r="MHA84" s="13"/>
      <c r="MHB84" s="13"/>
      <c r="MHC84" s="13"/>
      <c r="MHD84" s="13"/>
      <c r="MHE84" s="13"/>
      <c r="MHF84" s="13"/>
      <c r="MHG84" s="13"/>
      <c r="MHH84" s="13"/>
      <c r="MHI84" s="13"/>
      <c r="MHJ84" s="13"/>
      <c r="MHK84" s="13"/>
      <c r="MHL84" s="13"/>
      <c r="MHM84" s="13"/>
      <c r="MHN84" s="13"/>
      <c r="MHO84" s="13"/>
      <c r="MHP84" s="13"/>
      <c r="MHQ84" s="13"/>
      <c r="MHR84" s="13"/>
      <c r="MHS84" s="13"/>
      <c r="MHT84" s="13"/>
      <c r="MHU84" s="13"/>
      <c r="MHV84" s="13"/>
      <c r="MHW84" s="13"/>
      <c r="MHX84" s="13"/>
      <c r="MHY84" s="13"/>
      <c r="MHZ84" s="13"/>
      <c r="MIA84" s="13"/>
      <c r="MIB84" s="13"/>
      <c r="MIC84" s="13"/>
      <c r="MID84" s="13"/>
      <c r="MIE84" s="13"/>
      <c r="MIF84" s="13"/>
      <c r="MIG84" s="13"/>
      <c r="MIH84" s="13"/>
      <c r="MII84" s="13"/>
      <c r="MIJ84" s="13"/>
      <c r="MIK84" s="13"/>
      <c r="MIL84" s="13"/>
      <c r="MIM84" s="13"/>
      <c r="MIN84" s="13"/>
      <c r="MIO84" s="13"/>
      <c r="MIP84" s="13"/>
      <c r="MIQ84" s="13"/>
      <c r="MIR84" s="13"/>
      <c r="MIS84" s="13"/>
      <c r="MIT84" s="13"/>
      <c r="MIU84" s="13"/>
      <c r="MIV84" s="13"/>
      <c r="MIW84" s="13"/>
      <c r="MIX84" s="13"/>
      <c r="MIY84" s="13"/>
      <c r="MIZ84" s="13"/>
      <c r="MJA84" s="13"/>
      <c r="MJB84" s="13"/>
      <c r="MJC84" s="13"/>
      <c r="MJD84" s="13"/>
      <c r="MJE84" s="13"/>
      <c r="MJF84" s="13"/>
      <c r="MJG84" s="13"/>
      <c r="MJH84" s="13"/>
      <c r="MJI84" s="13"/>
      <c r="MJJ84" s="13"/>
      <c r="MJK84" s="13"/>
      <c r="MJL84" s="13"/>
      <c r="MJM84" s="13"/>
      <c r="MJN84" s="13"/>
      <c r="MJO84" s="13"/>
      <c r="MJP84" s="13"/>
      <c r="MJQ84" s="13"/>
      <c r="MJR84" s="13"/>
      <c r="MJS84" s="13"/>
      <c r="MJT84" s="13"/>
      <c r="MJU84" s="13"/>
      <c r="MJV84" s="13"/>
      <c r="MJW84" s="13"/>
      <c r="MJX84" s="13"/>
      <c r="MJY84" s="13"/>
      <c r="MJZ84" s="13"/>
      <c r="MKA84" s="13"/>
      <c r="MKB84" s="13"/>
      <c r="MKC84" s="13"/>
      <c r="MKD84" s="13"/>
      <c r="MKE84" s="13"/>
      <c r="MKF84" s="13"/>
      <c r="MKG84" s="13"/>
      <c r="MKH84" s="13"/>
      <c r="MKI84" s="13"/>
      <c r="MKJ84" s="13"/>
      <c r="MKK84" s="13"/>
      <c r="MKL84" s="13"/>
      <c r="MKM84" s="13"/>
      <c r="MKN84" s="13"/>
      <c r="MKO84" s="13"/>
      <c r="MKP84" s="13"/>
      <c r="MKQ84" s="13"/>
      <c r="MKR84" s="13"/>
      <c r="MKS84" s="13"/>
      <c r="MKT84" s="13"/>
      <c r="MKU84" s="13"/>
      <c r="MKV84" s="13"/>
      <c r="MKW84" s="13"/>
      <c r="MKX84" s="13"/>
      <c r="MKY84" s="13"/>
      <c r="MKZ84" s="13"/>
      <c r="MLA84" s="13"/>
      <c r="MLB84" s="13"/>
      <c r="MLC84" s="13"/>
      <c r="MLD84" s="13"/>
      <c r="MLE84" s="13"/>
      <c r="MLF84" s="13"/>
      <c r="MLG84" s="13"/>
      <c r="MLH84" s="13"/>
      <c r="MLI84" s="13"/>
      <c r="MLJ84" s="13"/>
      <c r="MLK84" s="13"/>
      <c r="MLL84" s="13"/>
      <c r="MLM84" s="13"/>
      <c r="MLN84" s="13"/>
      <c r="MLO84" s="13"/>
      <c r="MLP84" s="13"/>
      <c r="MLQ84" s="13"/>
      <c r="MLR84" s="13"/>
      <c r="MLS84" s="13"/>
      <c r="MLT84" s="13"/>
      <c r="MLU84" s="13"/>
      <c r="MLV84" s="13"/>
      <c r="MLW84" s="13"/>
      <c r="MLX84" s="13"/>
      <c r="MLY84" s="13"/>
      <c r="MLZ84" s="13"/>
      <c r="MMA84" s="13"/>
      <c r="MMB84" s="13"/>
      <c r="MMC84" s="13"/>
      <c r="MMD84" s="13"/>
      <c r="MME84" s="13"/>
      <c r="MMF84" s="13"/>
      <c r="MMG84" s="13"/>
      <c r="MMH84" s="13"/>
      <c r="MMI84" s="13"/>
      <c r="MMJ84" s="13"/>
      <c r="MMK84" s="13"/>
      <c r="MML84" s="13"/>
      <c r="MMM84" s="13"/>
      <c r="MMN84" s="13"/>
      <c r="MMO84" s="13"/>
      <c r="MMP84" s="13"/>
      <c r="MMQ84" s="13"/>
      <c r="MMR84" s="13"/>
      <c r="MMS84" s="13"/>
      <c r="MMT84" s="13"/>
      <c r="MMU84" s="13"/>
      <c r="MMV84" s="13"/>
      <c r="MMW84" s="13"/>
      <c r="MMX84" s="13"/>
      <c r="MMY84" s="13"/>
      <c r="MMZ84" s="13"/>
      <c r="MNA84" s="13"/>
      <c r="MNB84" s="13"/>
      <c r="MNC84" s="13"/>
      <c r="MND84" s="13"/>
      <c r="MNE84" s="13"/>
      <c r="MNF84" s="13"/>
      <c r="MNG84" s="13"/>
      <c r="MNH84" s="13"/>
      <c r="MNI84" s="13"/>
      <c r="MNJ84" s="13"/>
      <c r="MNK84" s="13"/>
      <c r="MNL84" s="13"/>
      <c r="MNM84" s="13"/>
      <c r="MNN84" s="13"/>
      <c r="MNO84" s="13"/>
      <c r="MNP84" s="13"/>
      <c r="MNQ84" s="13"/>
      <c r="MNR84" s="13"/>
      <c r="MNS84" s="13"/>
      <c r="MNT84" s="13"/>
      <c r="MNU84" s="13"/>
      <c r="MNV84" s="13"/>
      <c r="MNW84" s="13"/>
      <c r="MNX84" s="13"/>
      <c r="MNY84" s="13"/>
      <c r="MNZ84" s="13"/>
      <c r="MOA84" s="13"/>
      <c r="MOB84" s="13"/>
      <c r="MOC84" s="13"/>
      <c r="MOD84" s="13"/>
      <c r="MOE84" s="13"/>
      <c r="MOF84" s="13"/>
      <c r="MOG84" s="13"/>
      <c r="MOH84" s="13"/>
      <c r="MOI84" s="13"/>
      <c r="MOJ84" s="13"/>
      <c r="MOK84" s="13"/>
      <c r="MOL84" s="13"/>
      <c r="MOM84" s="13"/>
      <c r="MON84" s="13"/>
      <c r="MOO84" s="13"/>
      <c r="MOP84" s="13"/>
      <c r="MOQ84" s="13"/>
      <c r="MOR84" s="13"/>
      <c r="MOS84" s="13"/>
      <c r="MOT84" s="13"/>
      <c r="MOU84" s="13"/>
      <c r="MOV84" s="13"/>
      <c r="MOW84" s="13"/>
      <c r="MOX84" s="13"/>
      <c r="MOY84" s="13"/>
      <c r="MOZ84" s="13"/>
      <c r="MPA84" s="13"/>
      <c r="MPB84" s="13"/>
      <c r="MPC84" s="13"/>
      <c r="MPD84" s="13"/>
      <c r="MPE84" s="13"/>
      <c r="MPF84" s="13"/>
      <c r="MPG84" s="13"/>
      <c r="MPH84" s="13"/>
      <c r="MPI84" s="13"/>
      <c r="MPJ84" s="13"/>
      <c r="MPK84" s="13"/>
      <c r="MPL84" s="13"/>
      <c r="MPM84" s="13"/>
      <c r="MPN84" s="13"/>
      <c r="MPO84" s="13"/>
      <c r="MPP84" s="13"/>
      <c r="MPQ84" s="13"/>
      <c r="MPR84" s="13"/>
      <c r="MPS84" s="13"/>
      <c r="MPT84" s="13"/>
      <c r="MPU84" s="13"/>
      <c r="MPV84" s="13"/>
      <c r="MPW84" s="13"/>
      <c r="MPX84" s="13"/>
      <c r="MPY84" s="13"/>
      <c r="MPZ84" s="13"/>
      <c r="MQA84" s="13"/>
      <c r="MQB84" s="13"/>
      <c r="MQC84" s="13"/>
      <c r="MQD84" s="13"/>
      <c r="MQE84" s="13"/>
      <c r="MQF84" s="13"/>
      <c r="MQG84" s="13"/>
      <c r="MQH84" s="13"/>
      <c r="MQI84" s="13"/>
      <c r="MQJ84" s="13"/>
      <c r="MQK84" s="13"/>
      <c r="MQL84" s="13"/>
      <c r="MQM84" s="13"/>
      <c r="MQN84" s="13"/>
      <c r="MQO84" s="13"/>
      <c r="MQP84" s="13"/>
      <c r="MQQ84" s="13"/>
      <c r="MQR84" s="13"/>
      <c r="MQS84" s="13"/>
      <c r="MQT84" s="13"/>
      <c r="MQU84" s="13"/>
      <c r="MQV84" s="13"/>
      <c r="MQW84" s="13"/>
      <c r="MQX84" s="13"/>
      <c r="MQY84" s="13"/>
      <c r="MQZ84" s="13"/>
      <c r="MRA84" s="13"/>
      <c r="MRB84" s="13"/>
      <c r="MRC84" s="13"/>
      <c r="MRD84" s="13"/>
      <c r="MRE84" s="13"/>
      <c r="MRF84" s="13"/>
      <c r="MRG84" s="13"/>
      <c r="MRH84" s="13"/>
      <c r="MRI84" s="13"/>
      <c r="MRJ84" s="13"/>
      <c r="MRK84" s="13"/>
      <c r="MRL84" s="13"/>
      <c r="MRM84" s="13"/>
      <c r="MRN84" s="13"/>
      <c r="MRO84" s="13"/>
      <c r="MRP84" s="13"/>
      <c r="MRQ84" s="13"/>
      <c r="MRR84" s="13"/>
      <c r="MRS84" s="13"/>
      <c r="MRT84" s="13"/>
      <c r="MRU84" s="13"/>
      <c r="MRV84" s="13"/>
      <c r="MRW84" s="13"/>
      <c r="MRX84" s="13"/>
      <c r="MRY84" s="13"/>
      <c r="MRZ84" s="13"/>
      <c r="MSA84" s="13"/>
      <c r="MSB84" s="13"/>
      <c r="MSC84" s="13"/>
      <c r="MSD84" s="13"/>
      <c r="MSE84" s="13"/>
      <c r="MSF84" s="13"/>
      <c r="MSG84" s="13"/>
      <c r="MSH84" s="13"/>
      <c r="MSI84" s="13"/>
      <c r="MSJ84" s="13"/>
      <c r="MSK84" s="13"/>
      <c r="MSL84" s="13"/>
      <c r="MSM84" s="13"/>
      <c r="MSN84" s="13"/>
      <c r="MSO84" s="13"/>
      <c r="MSP84" s="13"/>
      <c r="MSQ84" s="13"/>
      <c r="MSR84" s="13"/>
      <c r="MSS84" s="13"/>
      <c r="MST84" s="13"/>
      <c r="MSU84" s="13"/>
      <c r="MSV84" s="13"/>
      <c r="MSW84" s="13"/>
      <c r="MSX84" s="13"/>
      <c r="MSY84" s="13"/>
      <c r="MSZ84" s="13"/>
      <c r="MTA84" s="13"/>
      <c r="MTB84" s="13"/>
      <c r="MTC84" s="13"/>
      <c r="MTD84" s="13"/>
      <c r="MTE84" s="13"/>
      <c r="MTF84" s="13"/>
      <c r="MTG84" s="13"/>
      <c r="MTH84" s="13"/>
      <c r="MTI84" s="13"/>
      <c r="MTJ84" s="13"/>
      <c r="MTK84" s="13"/>
      <c r="MTL84" s="13"/>
      <c r="MTM84" s="13"/>
      <c r="MTN84" s="13"/>
      <c r="MTO84" s="13"/>
      <c r="MTP84" s="13"/>
      <c r="MTQ84" s="13"/>
      <c r="MTR84" s="13"/>
      <c r="MTS84" s="13"/>
      <c r="MTT84" s="13"/>
      <c r="MTU84" s="13"/>
      <c r="MTV84" s="13"/>
      <c r="MTW84" s="13"/>
      <c r="MTX84" s="13"/>
      <c r="MTY84" s="13"/>
      <c r="MTZ84" s="13"/>
      <c r="MUA84" s="13"/>
      <c r="MUB84" s="13"/>
      <c r="MUC84" s="13"/>
      <c r="MUD84" s="13"/>
      <c r="MUE84" s="13"/>
      <c r="MUF84" s="13"/>
      <c r="MUG84" s="13"/>
      <c r="MUH84" s="13"/>
      <c r="MUI84" s="13"/>
      <c r="MUJ84" s="13"/>
      <c r="MUK84" s="13"/>
      <c r="MUL84" s="13"/>
      <c r="MUM84" s="13"/>
      <c r="MUN84" s="13"/>
      <c r="MUO84" s="13"/>
      <c r="MUP84" s="13"/>
      <c r="MUQ84" s="13"/>
      <c r="MUR84" s="13"/>
      <c r="MUS84" s="13"/>
      <c r="MUT84" s="13"/>
      <c r="MUU84" s="13"/>
      <c r="MUV84" s="13"/>
      <c r="MUW84" s="13"/>
      <c r="MUX84" s="13"/>
      <c r="MUY84" s="13"/>
      <c r="MUZ84" s="13"/>
      <c r="MVA84" s="13"/>
      <c r="MVB84" s="13"/>
      <c r="MVC84" s="13"/>
      <c r="MVD84" s="13"/>
      <c r="MVE84" s="13"/>
      <c r="MVF84" s="13"/>
      <c r="MVG84" s="13"/>
      <c r="MVH84" s="13"/>
      <c r="MVI84" s="13"/>
      <c r="MVJ84" s="13"/>
      <c r="MVK84" s="13"/>
      <c r="MVL84" s="13"/>
      <c r="MVM84" s="13"/>
      <c r="MVN84" s="13"/>
      <c r="MVO84" s="13"/>
      <c r="MVP84" s="13"/>
      <c r="MVQ84" s="13"/>
      <c r="MVR84" s="13"/>
      <c r="MVS84" s="13"/>
      <c r="MVT84" s="13"/>
      <c r="MVU84" s="13"/>
      <c r="MVV84" s="13"/>
      <c r="MVW84" s="13"/>
      <c r="MVX84" s="13"/>
      <c r="MVY84" s="13"/>
      <c r="MVZ84" s="13"/>
      <c r="MWA84" s="13"/>
      <c r="MWB84" s="13"/>
      <c r="MWC84" s="13"/>
      <c r="MWD84" s="13"/>
      <c r="MWE84" s="13"/>
      <c r="MWF84" s="13"/>
      <c r="MWG84" s="13"/>
      <c r="MWH84" s="13"/>
      <c r="MWI84" s="13"/>
      <c r="MWJ84" s="13"/>
      <c r="MWK84" s="13"/>
      <c r="MWL84" s="13"/>
      <c r="MWM84" s="13"/>
      <c r="MWN84" s="13"/>
      <c r="MWO84" s="13"/>
      <c r="MWP84" s="13"/>
      <c r="MWQ84" s="13"/>
      <c r="MWR84" s="13"/>
      <c r="MWS84" s="13"/>
      <c r="MWT84" s="13"/>
      <c r="MWU84" s="13"/>
      <c r="MWV84" s="13"/>
      <c r="MWW84" s="13"/>
      <c r="MWX84" s="13"/>
      <c r="MWY84" s="13"/>
      <c r="MWZ84" s="13"/>
      <c r="MXA84" s="13"/>
      <c r="MXB84" s="13"/>
      <c r="MXC84" s="13"/>
      <c r="MXD84" s="13"/>
      <c r="MXE84" s="13"/>
      <c r="MXF84" s="13"/>
      <c r="MXG84" s="13"/>
      <c r="MXH84" s="13"/>
      <c r="MXI84" s="13"/>
      <c r="MXJ84" s="13"/>
      <c r="MXK84" s="13"/>
      <c r="MXL84" s="13"/>
      <c r="MXM84" s="13"/>
      <c r="MXN84" s="13"/>
      <c r="MXO84" s="13"/>
      <c r="MXP84" s="13"/>
      <c r="MXQ84" s="13"/>
      <c r="MXR84" s="13"/>
      <c r="MXS84" s="13"/>
      <c r="MXT84" s="13"/>
      <c r="MXU84" s="13"/>
      <c r="MXV84" s="13"/>
      <c r="MXW84" s="13"/>
      <c r="MXX84" s="13"/>
      <c r="MXY84" s="13"/>
      <c r="MXZ84" s="13"/>
      <c r="MYA84" s="13"/>
      <c r="MYB84" s="13"/>
      <c r="MYC84" s="13"/>
      <c r="MYD84" s="13"/>
      <c r="MYE84" s="13"/>
      <c r="MYF84" s="13"/>
      <c r="MYG84" s="13"/>
      <c r="MYH84" s="13"/>
      <c r="MYI84" s="13"/>
      <c r="MYJ84" s="13"/>
      <c r="MYK84" s="13"/>
      <c r="MYL84" s="13"/>
      <c r="MYM84" s="13"/>
      <c r="MYN84" s="13"/>
      <c r="MYO84" s="13"/>
      <c r="MYP84" s="13"/>
      <c r="MYQ84" s="13"/>
      <c r="MYR84" s="13"/>
      <c r="MYS84" s="13"/>
      <c r="MYT84" s="13"/>
      <c r="MYU84" s="13"/>
      <c r="MYV84" s="13"/>
      <c r="MYW84" s="13"/>
      <c r="MYX84" s="13"/>
      <c r="MYY84" s="13"/>
      <c r="MYZ84" s="13"/>
      <c r="MZA84" s="13"/>
      <c r="MZB84" s="13"/>
      <c r="MZC84" s="13"/>
      <c r="MZD84" s="13"/>
      <c r="MZE84" s="13"/>
      <c r="MZF84" s="13"/>
      <c r="MZG84" s="13"/>
      <c r="MZH84" s="13"/>
      <c r="MZI84" s="13"/>
      <c r="MZJ84" s="13"/>
      <c r="MZK84" s="13"/>
      <c r="MZL84" s="13"/>
      <c r="MZM84" s="13"/>
      <c r="MZN84" s="13"/>
      <c r="MZO84" s="13"/>
      <c r="MZP84" s="13"/>
      <c r="MZQ84" s="13"/>
      <c r="MZR84" s="13"/>
      <c r="MZS84" s="13"/>
      <c r="MZT84" s="13"/>
      <c r="MZU84" s="13"/>
      <c r="MZV84" s="13"/>
      <c r="MZW84" s="13"/>
      <c r="MZX84" s="13"/>
      <c r="MZY84" s="13"/>
      <c r="MZZ84" s="13"/>
      <c r="NAA84" s="13"/>
      <c r="NAB84" s="13"/>
      <c r="NAC84" s="13"/>
      <c r="NAD84" s="13"/>
      <c r="NAE84" s="13"/>
      <c r="NAF84" s="13"/>
      <c r="NAG84" s="13"/>
      <c r="NAH84" s="13"/>
      <c r="NAI84" s="13"/>
      <c r="NAJ84" s="13"/>
      <c r="NAK84" s="13"/>
      <c r="NAL84" s="13"/>
      <c r="NAM84" s="13"/>
      <c r="NAN84" s="13"/>
      <c r="NAO84" s="13"/>
      <c r="NAP84" s="13"/>
      <c r="NAQ84" s="13"/>
      <c r="NAR84" s="13"/>
      <c r="NAS84" s="13"/>
      <c r="NAT84" s="13"/>
      <c r="NAU84" s="13"/>
      <c r="NAV84" s="13"/>
      <c r="NAW84" s="13"/>
      <c r="NAX84" s="13"/>
      <c r="NAY84" s="13"/>
      <c r="NAZ84" s="13"/>
      <c r="NBA84" s="13"/>
      <c r="NBB84" s="13"/>
      <c r="NBC84" s="13"/>
      <c r="NBD84" s="13"/>
      <c r="NBE84" s="13"/>
      <c r="NBF84" s="13"/>
      <c r="NBG84" s="13"/>
      <c r="NBH84" s="13"/>
      <c r="NBI84" s="13"/>
      <c r="NBJ84" s="13"/>
      <c r="NBK84" s="13"/>
      <c r="NBL84" s="13"/>
      <c r="NBM84" s="13"/>
      <c r="NBN84" s="13"/>
      <c r="NBO84" s="13"/>
      <c r="NBP84" s="13"/>
      <c r="NBQ84" s="13"/>
      <c r="NBR84" s="13"/>
      <c r="NBS84" s="13"/>
      <c r="NBT84" s="13"/>
      <c r="NBU84" s="13"/>
      <c r="NBV84" s="13"/>
      <c r="NBW84" s="13"/>
      <c r="NBX84" s="13"/>
      <c r="NBY84" s="13"/>
      <c r="NBZ84" s="13"/>
      <c r="NCA84" s="13"/>
      <c r="NCB84" s="13"/>
      <c r="NCC84" s="13"/>
      <c r="NCD84" s="13"/>
      <c r="NCE84" s="13"/>
      <c r="NCF84" s="13"/>
      <c r="NCG84" s="13"/>
      <c r="NCH84" s="13"/>
      <c r="NCI84" s="13"/>
      <c r="NCJ84" s="13"/>
      <c r="NCK84" s="13"/>
      <c r="NCL84" s="13"/>
      <c r="NCM84" s="13"/>
      <c r="NCN84" s="13"/>
      <c r="NCO84" s="13"/>
      <c r="NCP84" s="13"/>
      <c r="NCQ84" s="13"/>
      <c r="NCR84" s="13"/>
      <c r="NCS84" s="13"/>
      <c r="NCT84" s="13"/>
      <c r="NCU84" s="13"/>
      <c r="NCV84" s="13"/>
      <c r="NCW84" s="13"/>
      <c r="NCX84" s="13"/>
      <c r="NCY84" s="13"/>
      <c r="NCZ84" s="13"/>
      <c r="NDA84" s="13"/>
      <c r="NDB84" s="13"/>
      <c r="NDC84" s="13"/>
      <c r="NDD84" s="13"/>
      <c r="NDE84" s="13"/>
      <c r="NDF84" s="13"/>
      <c r="NDG84" s="13"/>
      <c r="NDH84" s="13"/>
      <c r="NDI84" s="13"/>
      <c r="NDJ84" s="13"/>
      <c r="NDK84" s="13"/>
      <c r="NDL84" s="13"/>
      <c r="NDM84" s="13"/>
      <c r="NDN84" s="13"/>
      <c r="NDO84" s="13"/>
      <c r="NDP84" s="13"/>
      <c r="NDQ84" s="13"/>
      <c r="NDR84" s="13"/>
      <c r="NDS84" s="13"/>
      <c r="NDT84" s="13"/>
      <c r="NDU84" s="13"/>
      <c r="NDV84" s="13"/>
      <c r="NDW84" s="13"/>
      <c r="NDX84" s="13"/>
      <c r="NDY84" s="13"/>
      <c r="NDZ84" s="13"/>
      <c r="NEA84" s="13"/>
      <c r="NEB84" s="13"/>
      <c r="NEC84" s="13"/>
      <c r="NED84" s="13"/>
      <c r="NEE84" s="13"/>
      <c r="NEF84" s="13"/>
      <c r="NEG84" s="13"/>
      <c r="NEH84" s="13"/>
      <c r="NEI84" s="13"/>
      <c r="NEJ84" s="13"/>
      <c r="NEK84" s="13"/>
      <c r="NEL84" s="13"/>
      <c r="NEM84" s="13"/>
      <c r="NEN84" s="13"/>
      <c r="NEO84" s="13"/>
      <c r="NEP84" s="13"/>
      <c r="NEQ84" s="13"/>
      <c r="NER84" s="13"/>
      <c r="NES84" s="13"/>
      <c r="NET84" s="13"/>
      <c r="NEU84" s="13"/>
      <c r="NEV84" s="13"/>
      <c r="NEW84" s="13"/>
      <c r="NEX84" s="13"/>
      <c r="NEY84" s="13"/>
      <c r="NEZ84" s="13"/>
      <c r="NFA84" s="13"/>
      <c r="NFB84" s="13"/>
      <c r="NFC84" s="13"/>
      <c r="NFD84" s="13"/>
      <c r="NFE84" s="13"/>
      <c r="NFF84" s="13"/>
      <c r="NFG84" s="13"/>
      <c r="NFH84" s="13"/>
      <c r="NFI84" s="13"/>
      <c r="NFJ84" s="13"/>
      <c r="NFK84" s="13"/>
      <c r="NFL84" s="13"/>
      <c r="NFM84" s="13"/>
      <c r="NFN84" s="13"/>
      <c r="NFO84" s="13"/>
      <c r="NFP84" s="13"/>
      <c r="NFQ84" s="13"/>
      <c r="NFR84" s="13"/>
      <c r="NFS84" s="13"/>
      <c r="NFT84" s="13"/>
      <c r="NFU84" s="13"/>
      <c r="NFV84" s="13"/>
      <c r="NFW84" s="13"/>
      <c r="NFX84" s="13"/>
      <c r="NFY84" s="13"/>
      <c r="NFZ84" s="13"/>
      <c r="NGA84" s="13"/>
      <c r="NGB84" s="13"/>
      <c r="NGC84" s="13"/>
      <c r="NGD84" s="13"/>
      <c r="NGE84" s="13"/>
      <c r="NGF84" s="13"/>
      <c r="NGG84" s="13"/>
      <c r="NGH84" s="13"/>
      <c r="NGI84" s="13"/>
      <c r="NGJ84" s="13"/>
      <c r="NGK84" s="13"/>
      <c r="NGL84" s="13"/>
      <c r="NGM84" s="13"/>
      <c r="NGN84" s="13"/>
      <c r="NGO84" s="13"/>
      <c r="NGP84" s="13"/>
      <c r="NGQ84" s="13"/>
      <c r="NGR84" s="13"/>
      <c r="NGS84" s="13"/>
      <c r="NGT84" s="13"/>
      <c r="NGU84" s="13"/>
      <c r="NGV84" s="13"/>
      <c r="NGW84" s="13"/>
      <c r="NGX84" s="13"/>
      <c r="NGY84" s="13"/>
      <c r="NGZ84" s="13"/>
      <c r="NHA84" s="13"/>
      <c r="NHB84" s="13"/>
      <c r="NHC84" s="13"/>
      <c r="NHD84" s="13"/>
      <c r="NHE84" s="13"/>
      <c r="NHF84" s="13"/>
      <c r="NHG84" s="13"/>
      <c r="NHH84" s="13"/>
      <c r="NHI84" s="13"/>
      <c r="NHJ84" s="13"/>
      <c r="NHK84" s="13"/>
      <c r="NHL84" s="13"/>
      <c r="NHM84" s="13"/>
      <c r="NHN84" s="13"/>
      <c r="NHO84" s="13"/>
      <c r="NHP84" s="13"/>
      <c r="NHQ84" s="13"/>
      <c r="NHR84" s="13"/>
      <c r="NHS84" s="13"/>
      <c r="NHT84" s="13"/>
      <c r="NHU84" s="13"/>
      <c r="NHV84" s="13"/>
      <c r="NHW84" s="13"/>
      <c r="NHX84" s="13"/>
      <c r="NHY84" s="13"/>
      <c r="NHZ84" s="13"/>
      <c r="NIA84" s="13"/>
      <c r="NIB84" s="13"/>
      <c r="NIC84" s="13"/>
      <c r="NID84" s="13"/>
      <c r="NIE84" s="13"/>
      <c r="NIF84" s="13"/>
      <c r="NIG84" s="13"/>
      <c r="NIH84" s="13"/>
      <c r="NII84" s="13"/>
      <c r="NIJ84" s="13"/>
      <c r="NIK84" s="13"/>
      <c r="NIL84" s="13"/>
      <c r="NIM84" s="13"/>
      <c r="NIN84" s="13"/>
      <c r="NIO84" s="13"/>
      <c r="NIP84" s="13"/>
      <c r="NIQ84" s="13"/>
      <c r="NIR84" s="13"/>
      <c r="NIS84" s="13"/>
      <c r="NIT84" s="13"/>
      <c r="NIU84" s="13"/>
      <c r="NIV84" s="13"/>
      <c r="NIW84" s="13"/>
      <c r="NIX84" s="13"/>
      <c r="NIY84" s="13"/>
      <c r="NIZ84" s="13"/>
      <c r="NJA84" s="13"/>
      <c r="NJB84" s="13"/>
      <c r="NJC84" s="13"/>
      <c r="NJD84" s="13"/>
      <c r="NJE84" s="13"/>
      <c r="NJF84" s="13"/>
      <c r="NJG84" s="13"/>
      <c r="NJH84" s="13"/>
      <c r="NJI84" s="13"/>
      <c r="NJJ84" s="13"/>
      <c r="NJK84" s="13"/>
      <c r="NJL84" s="13"/>
      <c r="NJM84" s="13"/>
      <c r="NJN84" s="13"/>
      <c r="NJO84" s="13"/>
      <c r="NJP84" s="13"/>
      <c r="NJQ84" s="13"/>
      <c r="NJR84" s="13"/>
      <c r="NJS84" s="13"/>
      <c r="NJT84" s="13"/>
      <c r="NJU84" s="13"/>
      <c r="NJV84" s="13"/>
      <c r="NJW84" s="13"/>
      <c r="NJX84" s="13"/>
      <c r="NJY84" s="13"/>
      <c r="NJZ84" s="13"/>
      <c r="NKA84" s="13"/>
      <c r="NKB84" s="13"/>
      <c r="NKC84" s="13"/>
      <c r="NKD84" s="13"/>
      <c r="NKE84" s="13"/>
      <c r="NKF84" s="13"/>
      <c r="NKG84" s="13"/>
      <c r="NKH84" s="13"/>
      <c r="NKI84" s="13"/>
      <c r="NKJ84" s="13"/>
      <c r="NKK84" s="13"/>
      <c r="NKL84" s="13"/>
      <c r="NKM84" s="13"/>
      <c r="NKN84" s="13"/>
      <c r="NKO84" s="13"/>
      <c r="NKP84" s="13"/>
      <c r="NKQ84" s="13"/>
      <c r="NKR84" s="13"/>
      <c r="NKS84" s="13"/>
      <c r="NKT84" s="13"/>
      <c r="NKU84" s="13"/>
      <c r="NKV84" s="13"/>
      <c r="NKW84" s="13"/>
      <c r="NKX84" s="13"/>
      <c r="NKY84" s="13"/>
      <c r="NKZ84" s="13"/>
      <c r="NLA84" s="13"/>
      <c r="NLB84" s="13"/>
      <c r="NLC84" s="13"/>
      <c r="NLD84" s="13"/>
      <c r="NLE84" s="13"/>
      <c r="NLF84" s="13"/>
      <c r="NLG84" s="13"/>
      <c r="NLH84" s="13"/>
      <c r="NLI84" s="13"/>
      <c r="NLJ84" s="13"/>
      <c r="NLK84" s="13"/>
      <c r="NLL84" s="13"/>
      <c r="NLM84" s="13"/>
      <c r="NLN84" s="13"/>
      <c r="NLO84" s="13"/>
      <c r="NLP84" s="13"/>
      <c r="NLQ84" s="13"/>
      <c r="NLR84" s="13"/>
      <c r="NLS84" s="13"/>
      <c r="NLT84" s="13"/>
      <c r="NLU84" s="13"/>
      <c r="NLV84" s="13"/>
      <c r="NLW84" s="13"/>
      <c r="NLX84" s="13"/>
      <c r="NLY84" s="13"/>
      <c r="NLZ84" s="13"/>
      <c r="NMA84" s="13"/>
      <c r="NMB84" s="13"/>
      <c r="NMC84" s="13"/>
      <c r="NMD84" s="13"/>
      <c r="NME84" s="13"/>
      <c r="NMF84" s="13"/>
      <c r="NMG84" s="13"/>
      <c r="NMH84" s="13"/>
      <c r="NMI84" s="13"/>
      <c r="NMJ84" s="13"/>
      <c r="NMK84" s="13"/>
      <c r="NML84" s="13"/>
      <c r="NMM84" s="13"/>
      <c r="NMN84" s="13"/>
      <c r="NMO84" s="13"/>
      <c r="NMP84" s="13"/>
      <c r="NMQ84" s="13"/>
      <c r="NMR84" s="13"/>
      <c r="NMS84" s="13"/>
      <c r="NMT84" s="13"/>
      <c r="NMU84" s="13"/>
      <c r="NMV84" s="13"/>
      <c r="NMW84" s="13"/>
      <c r="NMX84" s="13"/>
      <c r="NMY84" s="13"/>
      <c r="NMZ84" s="13"/>
      <c r="NNA84" s="13"/>
      <c r="NNB84" s="13"/>
      <c r="NNC84" s="13"/>
      <c r="NND84" s="13"/>
      <c r="NNE84" s="13"/>
      <c r="NNF84" s="13"/>
      <c r="NNG84" s="13"/>
      <c r="NNH84" s="13"/>
      <c r="NNI84" s="13"/>
      <c r="NNJ84" s="13"/>
      <c r="NNK84" s="13"/>
      <c r="NNL84" s="13"/>
      <c r="NNM84" s="13"/>
      <c r="NNN84" s="13"/>
      <c r="NNO84" s="13"/>
      <c r="NNP84" s="13"/>
      <c r="NNQ84" s="13"/>
      <c r="NNR84" s="13"/>
      <c r="NNS84" s="13"/>
      <c r="NNT84" s="13"/>
      <c r="NNU84" s="13"/>
      <c r="NNV84" s="13"/>
      <c r="NNW84" s="13"/>
      <c r="NNX84" s="13"/>
      <c r="NNY84" s="13"/>
      <c r="NNZ84" s="13"/>
      <c r="NOA84" s="13"/>
      <c r="NOB84" s="13"/>
      <c r="NOC84" s="13"/>
      <c r="NOD84" s="13"/>
      <c r="NOE84" s="13"/>
      <c r="NOF84" s="13"/>
      <c r="NOG84" s="13"/>
      <c r="NOH84" s="13"/>
      <c r="NOI84" s="13"/>
      <c r="NOJ84" s="13"/>
      <c r="NOK84" s="13"/>
      <c r="NOL84" s="13"/>
      <c r="NOM84" s="13"/>
      <c r="NON84" s="13"/>
      <c r="NOO84" s="13"/>
      <c r="NOP84" s="13"/>
      <c r="NOQ84" s="13"/>
      <c r="NOR84" s="13"/>
      <c r="NOS84" s="13"/>
      <c r="NOT84" s="13"/>
      <c r="NOU84" s="13"/>
      <c r="NOV84" s="13"/>
      <c r="NOW84" s="13"/>
      <c r="NOX84" s="13"/>
      <c r="NOY84" s="13"/>
      <c r="NOZ84" s="13"/>
      <c r="NPA84" s="13"/>
      <c r="NPB84" s="13"/>
      <c r="NPC84" s="13"/>
      <c r="NPD84" s="13"/>
      <c r="NPE84" s="13"/>
      <c r="NPF84" s="13"/>
      <c r="NPG84" s="13"/>
      <c r="NPH84" s="13"/>
      <c r="NPI84" s="13"/>
      <c r="NPJ84" s="13"/>
      <c r="NPK84" s="13"/>
      <c r="NPL84" s="13"/>
      <c r="NPM84" s="13"/>
      <c r="NPN84" s="13"/>
      <c r="NPO84" s="13"/>
      <c r="NPP84" s="13"/>
      <c r="NPQ84" s="13"/>
      <c r="NPR84" s="13"/>
      <c r="NPS84" s="13"/>
      <c r="NPT84" s="13"/>
      <c r="NPU84" s="13"/>
      <c r="NPV84" s="13"/>
      <c r="NPW84" s="13"/>
      <c r="NPX84" s="13"/>
      <c r="NPY84" s="13"/>
      <c r="NPZ84" s="13"/>
      <c r="NQA84" s="13"/>
      <c r="NQB84" s="13"/>
      <c r="NQC84" s="13"/>
      <c r="NQD84" s="13"/>
      <c r="NQE84" s="13"/>
      <c r="NQF84" s="13"/>
      <c r="NQG84" s="13"/>
      <c r="NQH84" s="13"/>
      <c r="NQI84" s="13"/>
      <c r="NQJ84" s="13"/>
      <c r="NQK84" s="13"/>
      <c r="NQL84" s="13"/>
      <c r="NQM84" s="13"/>
      <c r="NQN84" s="13"/>
      <c r="NQO84" s="13"/>
      <c r="NQP84" s="13"/>
      <c r="NQQ84" s="13"/>
      <c r="NQR84" s="13"/>
      <c r="NQS84" s="13"/>
      <c r="NQT84" s="13"/>
      <c r="NQU84" s="13"/>
      <c r="NQV84" s="13"/>
      <c r="NQW84" s="13"/>
      <c r="NQX84" s="13"/>
      <c r="NQY84" s="13"/>
      <c r="NQZ84" s="13"/>
      <c r="NRA84" s="13"/>
      <c r="NRB84" s="13"/>
      <c r="NRC84" s="13"/>
      <c r="NRD84" s="13"/>
      <c r="NRE84" s="13"/>
      <c r="NRF84" s="13"/>
      <c r="NRG84" s="13"/>
      <c r="NRH84" s="13"/>
      <c r="NRI84" s="13"/>
      <c r="NRJ84" s="13"/>
      <c r="NRK84" s="13"/>
      <c r="NRL84" s="13"/>
      <c r="NRM84" s="13"/>
      <c r="NRN84" s="13"/>
      <c r="NRO84" s="13"/>
      <c r="NRP84" s="13"/>
      <c r="NRQ84" s="13"/>
      <c r="NRR84" s="13"/>
      <c r="NRS84" s="13"/>
      <c r="NRT84" s="13"/>
      <c r="NRU84" s="13"/>
      <c r="NRV84" s="13"/>
      <c r="NRW84" s="13"/>
      <c r="NRX84" s="13"/>
      <c r="NRY84" s="13"/>
      <c r="NRZ84" s="13"/>
      <c r="NSA84" s="13"/>
      <c r="NSB84" s="13"/>
      <c r="NSC84" s="13"/>
      <c r="NSD84" s="13"/>
      <c r="NSE84" s="13"/>
      <c r="NSF84" s="13"/>
      <c r="NSG84" s="13"/>
      <c r="NSH84" s="13"/>
      <c r="NSI84" s="13"/>
      <c r="NSJ84" s="13"/>
      <c r="NSK84" s="13"/>
      <c r="NSL84" s="13"/>
      <c r="NSM84" s="13"/>
      <c r="NSN84" s="13"/>
      <c r="NSO84" s="13"/>
      <c r="NSP84" s="13"/>
      <c r="NSQ84" s="13"/>
      <c r="NSR84" s="13"/>
      <c r="NSS84" s="13"/>
      <c r="NST84" s="13"/>
      <c r="NSU84" s="13"/>
      <c r="NSV84" s="13"/>
      <c r="NSW84" s="13"/>
      <c r="NSX84" s="13"/>
      <c r="NSY84" s="13"/>
      <c r="NSZ84" s="13"/>
      <c r="NTA84" s="13"/>
      <c r="NTB84" s="13"/>
      <c r="NTC84" s="13"/>
      <c r="NTD84" s="13"/>
      <c r="NTE84" s="13"/>
      <c r="NTF84" s="13"/>
      <c r="NTG84" s="13"/>
      <c r="NTH84" s="13"/>
      <c r="NTI84" s="13"/>
      <c r="NTJ84" s="13"/>
      <c r="NTK84" s="13"/>
      <c r="NTL84" s="13"/>
      <c r="NTM84" s="13"/>
      <c r="NTN84" s="13"/>
      <c r="NTO84" s="13"/>
      <c r="NTP84" s="13"/>
      <c r="NTQ84" s="13"/>
      <c r="NTR84" s="13"/>
      <c r="NTS84" s="13"/>
      <c r="NTT84" s="13"/>
      <c r="NTU84" s="13"/>
      <c r="NTV84" s="13"/>
      <c r="NTW84" s="13"/>
      <c r="NTX84" s="13"/>
      <c r="NTY84" s="13"/>
      <c r="NTZ84" s="13"/>
      <c r="NUA84" s="13"/>
      <c r="NUB84" s="13"/>
      <c r="NUC84" s="13"/>
      <c r="NUD84" s="13"/>
      <c r="NUE84" s="13"/>
      <c r="NUF84" s="13"/>
      <c r="NUG84" s="13"/>
      <c r="NUH84" s="13"/>
      <c r="NUI84" s="13"/>
      <c r="NUJ84" s="13"/>
      <c r="NUK84" s="13"/>
      <c r="NUL84" s="13"/>
      <c r="NUM84" s="13"/>
      <c r="NUN84" s="13"/>
      <c r="NUO84" s="13"/>
      <c r="NUP84" s="13"/>
      <c r="NUQ84" s="13"/>
      <c r="NUR84" s="13"/>
      <c r="NUS84" s="13"/>
      <c r="NUT84" s="13"/>
      <c r="NUU84" s="13"/>
      <c r="NUV84" s="13"/>
      <c r="NUW84" s="13"/>
      <c r="NUX84" s="13"/>
      <c r="NUY84" s="13"/>
      <c r="NUZ84" s="13"/>
      <c r="NVA84" s="13"/>
      <c r="NVB84" s="13"/>
      <c r="NVC84" s="13"/>
      <c r="NVD84" s="13"/>
      <c r="NVE84" s="13"/>
      <c r="NVF84" s="13"/>
      <c r="NVG84" s="13"/>
      <c r="NVH84" s="13"/>
      <c r="NVI84" s="13"/>
      <c r="NVJ84" s="13"/>
      <c r="NVK84" s="13"/>
      <c r="NVL84" s="13"/>
      <c r="NVM84" s="13"/>
      <c r="NVN84" s="13"/>
      <c r="NVO84" s="13"/>
      <c r="NVP84" s="13"/>
      <c r="NVQ84" s="13"/>
      <c r="NVR84" s="13"/>
      <c r="NVS84" s="13"/>
      <c r="NVT84" s="13"/>
      <c r="NVU84" s="13"/>
      <c r="NVV84" s="13"/>
      <c r="NVW84" s="13"/>
      <c r="NVX84" s="13"/>
      <c r="NVY84" s="13"/>
      <c r="NVZ84" s="13"/>
      <c r="NWA84" s="13"/>
      <c r="NWB84" s="13"/>
      <c r="NWC84" s="13"/>
      <c r="NWD84" s="13"/>
      <c r="NWE84" s="13"/>
      <c r="NWF84" s="13"/>
      <c r="NWG84" s="13"/>
      <c r="NWH84" s="13"/>
      <c r="NWI84" s="13"/>
      <c r="NWJ84" s="13"/>
      <c r="NWK84" s="13"/>
      <c r="NWL84" s="13"/>
      <c r="NWM84" s="13"/>
      <c r="NWN84" s="13"/>
      <c r="NWO84" s="13"/>
      <c r="NWP84" s="13"/>
      <c r="NWQ84" s="13"/>
      <c r="NWR84" s="13"/>
      <c r="NWS84" s="13"/>
      <c r="NWT84" s="13"/>
      <c r="NWU84" s="13"/>
      <c r="NWV84" s="13"/>
      <c r="NWW84" s="13"/>
      <c r="NWX84" s="13"/>
      <c r="NWY84" s="13"/>
      <c r="NWZ84" s="13"/>
      <c r="NXA84" s="13"/>
      <c r="NXB84" s="13"/>
      <c r="NXC84" s="13"/>
      <c r="NXD84" s="13"/>
      <c r="NXE84" s="13"/>
      <c r="NXF84" s="13"/>
      <c r="NXG84" s="13"/>
      <c r="NXH84" s="13"/>
      <c r="NXI84" s="13"/>
      <c r="NXJ84" s="13"/>
      <c r="NXK84" s="13"/>
      <c r="NXL84" s="13"/>
      <c r="NXM84" s="13"/>
      <c r="NXN84" s="13"/>
      <c r="NXO84" s="13"/>
      <c r="NXP84" s="13"/>
      <c r="NXQ84" s="13"/>
      <c r="NXR84" s="13"/>
      <c r="NXS84" s="13"/>
      <c r="NXT84" s="13"/>
      <c r="NXU84" s="13"/>
      <c r="NXV84" s="13"/>
      <c r="NXW84" s="13"/>
      <c r="NXX84" s="13"/>
      <c r="NXY84" s="13"/>
      <c r="NXZ84" s="13"/>
      <c r="NYA84" s="13"/>
      <c r="NYB84" s="13"/>
      <c r="NYC84" s="13"/>
      <c r="NYD84" s="13"/>
      <c r="NYE84" s="13"/>
      <c r="NYF84" s="13"/>
      <c r="NYG84" s="13"/>
      <c r="NYH84" s="13"/>
      <c r="NYI84" s="13"/>
      <c r="NYJ84" s="13"/>
      <c r="NYK84" s="13"/>
      <c r="NYL84" s="13"/>
      <c r="NYM84" s="13"/>
      <c r="NYN84" s="13"/>
      <c r="NYO84" s="13"/>
      <c r="NYP84" s="13"/>
      <c r="NYQ84" s="13"/>
      <c r="NYR84" s="13"/>
      <c r="NYS84" s="13"/>
      <c r="NYT84" s="13"/>
      <c r="NYU84" s="13"/>
      <c r="NYV84" s="13"/>
      <c r="NYW84" s="13"/>
      <c r="NYX84" s="13"/>
      <c r="NYY84" s="13"/>
      <c r="NYZ84" s="13"/>
      <c r="NZA84" s="13"/>
      <c r="NZB84" s="13"/>
      <c r="NZC84" s="13"/>
      <c r="NZD84" s="13"/>
      <c r="NZE84" s="13"/>
      <c r="NZF84" s="13"/>
      <c r="NZG84" s="13"/>
      <c r="NZH84" s="13"/>
      <c r="NZI84" s="13"/>
      <c r="NZJ84" s="13"/>
      <c r="NZK84" s="13"/>
      <c r="NZL84" s="13"/>
      <c r="NZM84" s="13"/>
      <c r="NZN84" s="13"/>
      <c r="NZO84" s="13"/>
      <c r="NZP84" s="13"/>
      <c r="NZQ84" s="13"/>
      <c r="NZR84" s="13"/>
      <c r="NZS84" s="13"/>
      <c r="NZT84" s="13"/>
      <c r="NZU84" s="13"/>
      <c r="NZV84" s="13"/>
      <c r="NZW84" s="13"/>
      <c r="NZX84" s="13"/>
      <c r="NZY84" s="13"/>
      <c r="NZZ84" s="13"/>
      <c r="OAA84" s="13"/>
      <c r="OAB84" s="13"/>
      <c r="OAC84" s="13"/>
      <c r="OAD84" s="13"/>
      <c r="OAE84" s="13"/>
      <c r="OAF84" s="13"/>
      <c r="OAG84" s="13"/>
      <c r="OAH84" s="13"/>
      <c r="OAI84" s="13"/>
      <c r="OAJ84" s="13"/>
      <c r="OAK84" s="13"/>
      <c r="OAL84" s="13"/>
      <c r="OAM84" s="13"/>
      <c r="OAN84" s="13"/>
      <c r="OAO84" s="13"/>
      <c r="OAP84" s="13"/>
      <c r="OAQ84" s="13"/>
      <c r="OAR84" s="13"/>
      <c r="OAS84" s="13"/>
      <c r="OAT84" s="13"/>
      <c r="OAU84" s="13"/>
      <c r="OAV84" s="13"/>
      <c r="OAW84" s="13"/>
      <c r="OAX84" s="13"/>
      <c r="OAY84" s="13"/>
      <c r="OAZ84" s="13"/>
      <c r="OBA84" s="13"/>
      <c r="OBB84" s="13"/>
      <c r="OBC84" s="13"/>
      <c r="OBD84" s="13"/>
      <c r="OBE84" s="13"/>
      <c r="OBF84" s="13"/>
      <c r="OBG84" s="13"/>
      <c r="OBH84" s="13"/>
      <c r="OBI84" s="13"/>
      <c r="OBJ84" s="13"/>
      <c r="OBK84" s="13"/>
      <c r="OBL84" s="13"/>
      <c r="OBM84" s="13"/>
      <c r="OBN84" s="13"/>
      <c r="OBO84" s="13"/>
      <c r="OBP84" s="13"/>
      <c r="OBQ84" s="13"/>
      <c r="OBR84" s="13"/>
      <c r="OBS84" s="13"/>
      <c r="OBT84" s="13"/>
      <c r="OBU84" s="13"/>
      <c r="OBV84" s="13"/>
      <c r="OBW84" s="13"/>
      <c r="OBX84" s="13"/>
      <c r="OBY84" s="13"/>
      <c r="OBZ84" s="13"/>
      <c r="OCA84" s="13"/>
      <c r="OCB84" s="13"/>
      <c r="OCC84" s="13"/>
      <c r="OCD84" s="13"/>
      <c r="OCE84" s="13"/>
      <c r="OCF84" s="13"/>
      <c r="OCG84" s="13"/>
      <c r="OCH84" s="13"/>
      <c r="OCI84" s="13"/>
      <c r="OCJ84" s="13"/>
      <c r="OCK84" s="13"/>
      <c r="OCL84" s="13"/>
      <c r="OCM84" s="13"/>
      <c r="OCN84" s="13"/>
      <c r="OCO84" s="13"/>
      <c r="OCP84" s="13"/>
      <c r="OCQ84" s="13"/>
      <c r="OCR84" s="13"/>
      <c r="OCS84" s="13"/>
      <c r="OCT84" s="13"/>
      <c r="OCU84" s="13"/>
      <c r="OCV84" s="13"/>
      <c r="OCW84" s="13"/>
      <c r="OCX84" s="13"/>
      <c r="OCY84" s="13"/>
      <c r="OCZ84" s="13"/>
      <c r="ODA84" s="13"/>
      <c r="ODB84" s="13"/>
      <c r="ODC84" s="13"/>
      <c r="ODD84" s="13"/>
      <c r="ODE84" s="13"/>
      <c r="ODF84" s="13"/>
      <c r="ODG84" s="13"/>
      <c r="ODH84" s="13"/>
      <c r="ODI84" s="13"/>
      <c r="ODJ84" s="13"/>
      <c r="ODK84" s="13"/>
      <c r="ODL84" s="13"/>
      <c r="ODM84" s="13"/>
      <c r="ODN84" s="13"/>
      <c r="ODO84" s="13"/>
      <c r="ODP84" s="13"/>
      <c r="ODQ84" s="13"/>
      <c r="ODR84" s="13"/>
      <c r="ODS84" s="13"/>
      <c r="ODT84" s="13"/>
      <c r="ODU84" s="13"/>
      <c r="ODV84" s="13"/>
      <c r="ODW84" s="13"/>
      <c r="ODX84" s="13"/>
      <c r="ODY84" s="13"/>
      <c r="ODZ84" s="13"/>
      <c r="OEA84" s="13"/>
      <c r="OEB84" s="13"/>
      <c r="OEC84" s="13"/>
      <c r="OED84" s="13"/>
      <c r="OEE84" s="13"/>
      <c r="OEF84" s="13"/>
      <c r="OEG84" s="13"/>
      <c r="OEH84" s="13"/>
      <c r="OEI84" s="13"/>
      <c r="OEJ84" s="13"/>
      <c r="OEK84" s="13"/>
      <c r="OEL84" s="13"/>
      <c r="OEM84" s="13"/>
      <c r="OEN84" s="13"/>
      <c r="OEO84" s="13"/>
      <c r="OEP84" s="13"/>
      <c r="OEQ84" s="13"/>
      <c r="OER84" s="13"/>
      <c r="OES84" s="13"/>
      <c r="OET84" s="13"/>
      <c r="OEU84" s="13"/>
      <c r="OEV84" s="13"/>
      <c r="OEW84" s="13"/>
      <c r="OEX84" s="13"/>
      <c r="OEY84" s="13"/>
      <c r="OEZ84" s="13"/>
      <c r="OFA84" s="13"/>
      <c r="OFB84" s="13"/>
      <c r="OFC84" s="13"/>
      <c r="OFD84" s="13"/>
      <c r="OFE84" s="13"/>
      <c r="OFF84" s="13"/>
      <c r="OFG84" s="13"/>
      <c r="OFH84" s="13"/>
      <c r="OFI84" s="13"/>
      <c r="OFJ84" s="13"/>
      <c r="OFK84" s="13"/>
      <c r="OFL84" s="13"/>
      <c r="OFM84" s="13"/>
      <c r="OFN84" s="13"/>
      <c r="OFO84" s="13"/>
      <c r="OFP84" s="13"/>
      <c r="OFQ84" s="13"/>
      <c r="OFR84" s="13"/>
      <c r="OFS84" s="13"/>
      <c r="OFT84" s="13"/>
      <c r="OFU84" s="13"/>
      <c r="OFV84" s="13"/>
      <c r="OFW84" s="13"/>
      <c r="OFX84" s="13"/>
      <c r="OFY84" s="13"/>
      <c r="OFZ84" s="13"/>
      <c r="OGA84" s="13"/>
      <c r="OGB84" s="13"/>
      <c r="OGC84" s="13"/>
      <c r="OGD84" s="13"/>
      <c r="OGE84" s="13"/>
      <c r="OGF84" s="13"/>
      <c r="OGG84" s="13"/>
      <c r="OGH84" s="13"/>
      <c r="OGI84" s="13"/>
      <c r="OGJ84" s="13"/>
      <c r="OGK84" s="13"/>
      <c r="OGL84" s="13"/>
      <c r="OGM84" s="13"/>
      <c r="OGN84" s="13"/>
      <c r="OGO84" s="13"/>
      <c r="OGP84" s="13"/>
      <c r="OGQ84" s="13"/>
      <c r="OGR84" s="13"/>
      <c r="OGS84" s="13"/>
      <c r="OGT84" s="13"/>
      <c r="OGU84" s="13"/>
      <c r="OGV84" s="13"/>
      <c r="OGW84" s="13"/>
      <c r="OGX84" s="13"/>
      <c r="OGY84" s="13"/>
      <c r="OGZ84" s="13"/>
      <c r="OHA84" s="13"/>
      <c r="OHB84" s="13"/>
      <c r="OHC84" s="13"/>
      <c r="OHD84" s="13"/>
      <c r="OHE84" s="13"/>
      <c r="OHF84" s="13"/>
      <c r="OHG84" s="13"/>
      <c r="OHH84" s="13"/>
      <c r="OHI84" s="13"/>
      <c r="OHJ84" s="13"/>
      <c r="OHK84" s="13"/>
      <c r="OHL84" s="13"/>
      <c r="OHM84" s="13"/>
      <c r="OHN84" s="13"/>
      <c r="OHO84" s="13"/>
      <c r="OHP84" s="13"/>
      <c r="OHQ84" s="13"/>
      <c r="OHR84" s="13"/>
      <c r="OHS84" s="13"/>
      <c r="OHT84" s="13"/>
      <c r="OHU84" s="13"/>
      <c r="OHV84" s="13"/>
      <c r="OHW84" s="13"/>
      <c r="OHX84" s="13"/>
      <c r="OHY84" s="13"/>
      <c r="OHZ84" s="13"/>
      <c r="OIA84" s="13"/>
      <c r="OIB84" s="13"/>
      <c r="OIC84" s="13"/>
      <c r="OID84" s="13"/>
      <c r="OIE84" s="13"/>
      <c r="OIF84" s="13"/>
      <c r="OIG84" s="13"/>
      <c r="OIH84" s="13"/>
      <c r="OII84" s="13"/>
      <c r="OIJ84" s="13"/>
      <c r="OIK84" s="13"/>
      <c r="OIL84" s="13"/>
      <c r="OIM84" s="13"/>
      <c r="OIN84" s="13"/>
      <c r="OIO84" s="13"/>
      <c r="OIP84" s="13"/>
      <c r="OIQ84" s="13"/>
      <c r="OIR84" s="13"/>
      <c r="OIS84" s="13"/>
      <c r="OIT84" s="13"/>
      <c r="OIU84" s="13"/>
      <c r="OIV84" s="13"/>
      <c r="OIW84" s="13"/>
      <c r="OIX84" s="13"/>
      <c r="OIY84" s="13"/>
      <c r="OIZ84" s="13"/>
      <c r="OJA84" s="13"/>
      <c r="OJB84" s="13"/>
      <c r="OJC84" s="13"/>
      <c r="OJD84" s="13"/>
      <c r="OJE84" s="13"/>
      <c r="OJF84" s="13"/>
      <c r="OJG84" s="13"/>
      <c r="OJH84" s="13"/>
      <c r="OJI84" s="13"/>
      <c r="OJJ84" s="13"/>
      <c r="OJK84" s="13"/>
      <c r="OJL84" s="13"/>
      <c r="OJM84" s="13"/>
      <c r="OJN84" s="13"/>
      <c r="OJO84" s="13"/>
      <c r="OJP84" s="13"/>
      <c r="OJQ84" s="13"/>
      <c r="OJR84" s="13"/>
      <c r="OJS84" s="13"/>
      <c r="OJT84" s="13"/>
      <c r="OJU84" s="13"/>
      <c r="OJV84" s="13"/>
      <c r="OJW84" s="13"/>
      <c r="OJX84" s="13"/>
      <c r="OJY84" s="13"/>
      <c r="OJZ84" s="13"/>
      <c r="OKA84" s="13"/>
      <c r="OKB84" s="13"/>
      <c r="OKC84" s="13"/>
      <c r="OKD84" s="13"/>
      <c r="OKE84" s="13"/>
      <c r="OKF84" s="13"/>
      <c r="OKG84" s="13"/>
      <c r="OKH84" s="13"/>
      <c r="OKI84" s="13"/>
      <c r="OKJ84" s="13"/>
      <c r="OKK84" s="13"/>
      <c r="OKL84" s="13"/>
      <c r="OKM84" s="13"/>
      <c r="OKN84" s="13"/>
      <c r="OKO84" s="13"/>
      <c r="OKP84" s="13"/>
      <c r="OKQ84" s="13"/>
      <c r="OKR84" s="13"/>
      <c r="OKS84" s="13"/>
      <c r="OKT84" s="13"/>
      <c r="OKU84" s="13"/>
      <c r="OKV84" s="13"/>
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      <c r="OLG84" s="13"/>
      <c r="OLH84" s="13"/>
      <c r="OLI84" s="13"/>
      <c r="OLJ84" s="13"/>
      <c r="OLK84" s="13"/>
      <c r="OLL84" s="13"/>
      <c r="OLM84" s="13"/>
      <c r="OLN84" s="13"/>
      <c r="OLO84" s="13"/>
      <c r="OLP84" s="13"/>
      <c r="OLQ84" s="13"/>
      <c r="OLR84" s="13"/>
      <c r="OLS84" s="13"/>
      <c r="OLT84" s="13"/>
      <c r="OLU84" s="13"/>
      <c r="OLV84" s="13"/>
      <c r="OLW84" s="13"/>
      <c r="OLX84" s="13"/>
      <c r="OLY84" s="13"/>
      <c r="OLZ84" s="13"/>
      <c r="OMA84" s="13"/>
      <c r="OMB84" s="13"/>
      <c r="OMC84" s="13"/>
      <c r="OMD84" s="13"/>
      <c r="OME84" s="13"/>
      <c r="OMF84" s="13"/>
      <c r="OMG84" s="13"/>
      <c r="OMH84" s="13"/>
      <c r="OMI84" s="13"/>
      <c r="OMJ84" s="13"/>
      <c r="OMK84" s="13"/>
      <c r="OML84" s="13"/>
      <c r="OMM84" s="13"/>
      <c r="OMN84" s="13"/>
      <c r="OMO84" s="13"/>
      <c r="OMP84" s="13"/>
      <c r="OMQ84" s="13"/>
      <c r="OMR84" s="13"/>
      <c r="OMS84" s="13"/>
      <c r="OMT84" s="13"/>
      <c r="OMU84" s="13"/>
      <c r="OMV84" s="13"/>
      <c r="OMW84" s="13"/>
      <c r="OMX84" s="13"/>
      <c r="OMY84" s="13"/>
      <c r="OMZ84" s="13"/>
      <c r="ONA84" s="13"/>
      <c r="ONB84" s="13"/>
      <c r="ONC84" s="13"/>
      <c r="OND84" s="13"/>
      <c r="ONE84" s="13"/>
      <c r="ONF84" s="13"/>
      <c r="ONG84" s="13"/>
      <c r="ONH84" s="13"/>
      <c r="ONI84" s="13"/>
      <c r="ONJ84" s="13"/>
      <c r="ONK84" s="13"/>
      <c r="ONL84" s="13"/>
      <c r="ONM84" s="13"/>
      <c r="ONN84" s="13"/>
      <c r="ONO84" s="13"/>
      <c r="ONP84" s="13"/>
      <c r="ONQ84" s="13"/>
      <c r="ONR84" s="13"/>
      <c r="ONS84" s="13"/>
      <c r="ONT84" s="13"/>
      <c r="ONU84" s="13"/>
      <c r="ONV84" s="13"/>
      <c r="ONW84" s="13"/>
      <c r="ONX84" s="13"/>
      <c r="ONY84" s="13"/>
      <c r="ONZ84" s="13"/>
      <c r="OOA84" s="13"/>
      <c r="OOB84" s="13"/>
      <c r="OOC84" s="13"/>
      <c r="OOD84" s="13"/>
      <c r="OOE84" s="13"/>
      <c r="OOF84" s="13"/>
      <c r="OOG84" s="13"/>
      <c r="OOH84" s="13"/>
      <c r="OOI84" s="13"/>
      <c r="OOJ84" s="13"/>
      <c r="OOK84" s="13"/>
      <c r="OOL84" s="13"/>
      <c r="OOM84" s="13"/>
      <c r="OON84" s="13"/>
      <c r="OOO84" s="13"/>
      <c r="OOP84" s="13"/>
      <c r="OOQ84" s="13"/>
      <c r="OOR84" s="13"/>
      <c r="OOS84" s="13"/>
      <c r="OOT84" s="13"/>
      <c r="OOU84" s="13"/>
      <c r="OOV84" s="13"/>
      <c r="OOW84" s="13"/>
      <c r="OOX84" s="13"/>
      <c r="OOY84" s="13"/>
      <c r="OOZ84" s="13"/>
      <c r="OPA84" s="13"/>
      <c r="OPB84" s="13"/>
      <c r="OPC84" s="13"/>
      <c r="OPD84" s="13"/>
      <c r="OPE84" s="13"/>
      <c r="OPF84" s="13"/>
      <c r="OPG84" s="13"/>
      <c r="OPH84" s="13"/>
      <c r="OPI84" s="13"/>
      <c r="OPJ84" s="13"/>
      <c r="OPK84" s="13"/>
      <c r="OPL84" s="13"/>
      <c r="OPM84" s="13"/>
      <c r="OPN84" s="13"/>
      <c r="OPO84" s="13"/>
      <c r="OPP84" s="13"/>
      <c r="OPQ84" s="13"/>
      <c r="OPR84" s="13"/>
      <c r="OPS84" s="13"/>
      <c r="OPT84" s="13"/>
      <c r="OPU84" s="13"/>
      <c r="OPV84" s="13"/>
      <c r="OPW84" s="13"/>
      <c r="OPX84" s="13"/>
      <c r="OPY84" s="13"/>
      <c r="OPZ84" s="13"/>
      <c r="OQA84" s="13"/>
      <c r="OQB84" s="13"/>
      <c r="OQC84" s="13"/>
      <c r="OQD84" s="13"/>
      <c r="OQE84" s="13"/>
      <c r="OQF84" s="13"/>
      <c r="OQG84" s="13"/>
      <c r="OQH84" s="13"/>
      <c r="OQI84" s="13"/>
      <c r="OQJ84" s="13"/>
      <c r="OQK84" s="13"/>
      <c r="OQL84" s="13"/>
      <c r="OQM84" s="13"/>
      <c r="OQN84" s="13"/>
      <c r="OQO84" s="13"/>
      <c r="OQP84" s="13"/>
      <c r="OQQ84" s="13"/>
      <c r="OQR84" s="13"/>
      <c r="OQS84" s="13"/>
      <c r="OQT84" s="13"/>
      <c r="OQU84" s="13"/>
      <c r="OQV84" s="13"/>
      <c r="OQW84" s="13"/>
      <c r="OQX84" s="13"/>
      <c r="OQY84" s="13"/>
      <c r="OQZ84" s="13"/>
      <c r="ORA84" s="13"/>
      <c r="ORB84" s="13"/>
      <c r="ORC84" s="13"/>
      <c r="ORD84" s="13"/>
      <c r="ORE84" s="13"/>
      <c r="ORF84" s="13"/>
      <c r="ORG84" s="13"/>
      <c r="ORH84" s="13"/>
      <c r="ORI84" s="13"/>
      <c r="ORJ84" s="13"/>
      <c r="ORK84" s="13"/>
      <c r="ORL84" s="13"/>
      <c r="ORM84" s="13"/>
      <c r="ORN84" s="13"/>
      <c r="ORO84" s="13"/>
      <c r="ORP84" s="13"/>
      <c r="ORQ84" s="13"/>
      <c r="ORR84" s="13"/>
      <c r="ORS84" s="13"/>
      <c r="ORT84" s="13"/>
      <c r="ORU84" s="13"/>
      <c r="ORV84" s="13"/>
      <c r="ORW84" s="13"/>
      <c r="ORX84" s="13"/>
      <c r="ORY84" s="13"/>
      <c r="ORZ84" s="13"/>
      <c r="OSA84" s="13"/>
      <c r="OSB84" s="13"/>
      <c r="OSC84" s="13"/>
      <c r="OSD84" s="13"/>
      <c r="OSE84" s="13"/>
      <c r="OSF84" s="13"/>
      <c r="OSG84" s="13"/>
      <c r="OSH84" s="13"/>
      <c r="OSI84" s="13"/>
      <c r="OSJ84" s="13"/>
      <c r="OSK84" s="13"/>
      <c r="OSL84" s="13"/>
      <c r="OSM84" s="13"/>
      <c r="OSN84" s="13"/>
      <c r="OSO84" s="13"/>
      <c r="OSP84" s="13"/>
      <c r="OSQ84" s="13"/>
      <c r="OSR84" s="13"/>
      <c r="OSS84" s="13"/>
      <c r="OST84" s="13"/>
      <c r="OSU84" s="13"/>
      <c r="OSV84" s="13"/>
      <c r="OSW84" s="13"/>
      <c r="OSX84" s="13"/>
      <c r="OSY84" s="13"/>
      <c r="OSZ84" s="13"/>
      <c r="OTA84" s="13"/>
      <c r="OTB84" s="13"/>
      <c r="OTC84" s="13"/>
      <c r="OTD84" s="13"/>
      <c r="OTE84" s="13"/>
      <c r="OTF84" s="13"/>
      <c r="OTG84" s="13"/>
      <c r="OTH84" s="13"/>
      <c r="OTI84" s="13"/>
      <c r="OTJ84" s="13"/>
      <c r="OTK84" s="13"/>
      <c r="OTL84" s="13"/>
      <c r="OTM84" s="13"/>
      <c r="OTN84" s="13"/>
      <c r="OTO84" s="13"/>
      <c r="OTP84" s="13"/>
      <c r="OTQ84" s="13"/>
      <c r="OTR84" s="13"/>
      <c r="OTS84" s="13"/>
      <c r="OTT84" s="13"/>
      <c r="OTU84" s="13"/>
      <c r="OTV84" s="13"/>
      <c r="OTW84" s="13"/>
      <c r="OTX84" s="13"/>
      <c r="OTY84" s="13"/>
      <c r="OTZ84" s="13"/>
      <c r="OUA84" s="13"/>
      <c r="OUB84" s="13"/>
      <c r="OUC84" s="13"/>
      <c r="OUD84" s="13"/>
      <c r="OUE84" s="13"/>
      <c r="OUF84" s="13"/>
      <c r="OUG84" s="13"/>
      <c r="OUH84" s="13"/>
      <c r="OUI84" s="13"/>
      <c r="OUJ84" s="13"/>
      <c r="OUK84" s="13"/>
      <c r="OUL84" s="13"/>
      <c r="OUM84" s="13"/>
      <c r="OUN84" s="13"/>
      <c r="OUO84" s="13"/>
      <c r="OUP84" s="13"/>
      <c r="OUQ84" s="13"/>
      <c r="OUR84" s="13"/>
      <c r="OUS84" s="13"/>
      <c r="OUT84" s="13"/>
      <c r="OUU84" s="13"/>
      <c r="OUV84" s="13"/>
      <c r="OUW84" s="13"/>
      <c r="OUX84" s="13"/>
      <c r="OUY84" s="13"/>
      <c r="OUZ84" s="13"/>
      <c r="OVA84" s="13"/>
      <c r="OVB84" s="13"/>
      <c r="OVC84" s="13"/>
      <c r="OVD84" s="13"/>
      <c r="OVE84" s="13"/>
      <c r="OVF84" s="13"/>
      <c r="OVG84" s="13"/>
      <c r="OVH84" s="13"/>
      <c r="OVI84" s="13"/>
      <c r="OVJ84" s="13"/>
      <c r="OVK84" s="13"/>
      <c r="OVL84" s="13"/>
      <c r="OVM84" s="13"/>
      <c r="OVN84" s="13"/>
      <c r="OVO84" s="13"/>
      <c r="OVP84" s="13"/>
      <c r="OVQ84" s="13"/>
      <c r="OVR84" s="13"/>
      <c r="OVS84" s="13"/>
      <c r="OVT84" s="13"/>
      <c r="OVU84" s="13"/>
      <c r="OVV84" s="13"/>
      <c r="OVW84" s="13"/>
      <c r="OVX84" s="13"/>
      <c r="OVY84" s="13"/>
      <c r="OVZ84" s="13"/>
      <c r="OWA84" s="13"/>
      <c r="OWB84" s="13"/>
      <c r="OWC84" s="13"/>
      <c r="OWD84" s="13"/>
      <c r="OWE84" s="13"/>
      <c r="OWF84" s="13"/>
      <c r="OWG84" s="13"/>
      <c r="OWH84" s="13"/>
      <c r="OWI84" s="13"/>
      <c r="OWJ84" s="13"/>
      <c r="OWK84" s="13"/>
      <c r="OWL84" s="13"/>
      <c r="OWM84" s="13"/>
      <c r="OWN84" s="13"/>
      <c r="OWO84" s="13"/>
      <c r="OWP84" s="13"/>
      <c r="OWQ84" s="13"/>
      <c r="OWR84" s="13"/>
      <c r="OWS84" s="13"/>
      <c r="OWT84" s="13"/>
      <c r="OWU84" s="13"/>
      <c r="OWV84" s="13"/>
      <c r="OWW84" s="13"/>
      <c r="OWX84" s="13"/>
      <c r="OWY84" s="13"/>
      <c r="OWZ84" s="13"/>
      <c r="OXA84" s="13"/>
      <c r="OXB84" s="13"/>
      <c r="OXC84" s="13"/>
      <c r="OXD84" s="13"/>
      <c r="OXE84" s="13"/>
      <c r="OXF84" s="13"/>
      <c r="OXG84" s="13"/>
      <c r="OXH84" s="13"/>
      <c r="OXI84" s="13"/>
      <c r="OXJ84" s="13"/>
      <c r="OXK84" s="13"/>
      <c r="OXL84" s="13"/>
      <c r="OXM84" s="13"/>
      <c r="OXN84" s="13"/>
      <c r="OXO84" s="13"/>
      <c r="OXP84" s="13"/>
      <c r="OXQ84" s="13"/>
      <c r="OXR84" s="13"/>
      <c r="OXS84" s="13"/>
      <c r="OXT84" s="13"/>
      <c r="OXU84" s="13"/>
      <c r="OXV84" s="13"/>
      <c r="OXW84" s="13"/>
      <c r="OXX84" s="13"/>
      <c r="OXY84" s="13"/>
      <c r="OXZ84" s="13"/>
      <c r="OYA84" s="13"/>
      <c r="OYB84" s="13"/>
      <c r="OYC84" s="13"/>
      <c r="OYD84" s="13"/>
      <c r="OYE84" s="13"/>
      <c r="OYF84" s="13"/>
      <c r="OYG84" s="13"/>
      <c r="OYH84" s="13"/>
      <c r="OYI84" s="13"/>
      <c r="OYJ84" s="13"/>
      <c r="OYK84" s="13"/>
      <c r="OYL84" s="13"/>
      <c r="OYM84" s="13"/>
      <c r="OYN84" s="13"/>
      <c r="OYO84" s="13"/>
      <c r="OYP84" s="13"/>
      <c r="OYQ84" s="13"/>
      <c r="OYR84" s="13"/>
      <c r="OYS84" s="13"/>
      <c r="OYT84" s="13"/>
      <c r="OYU84" s="13"/>
      <c r="OYV84" s="13"/>
      <c r="OYW84" s="13"/>
      <c r="OYX84" s="13"/>
      <c r="OYY84" s="13"/>
      <c r="OYZ84" s="13"/>
      <c r="OZA84" s="13"/>
      <c r="OZB84" s="13"/>
      <c r="OZC84" s="13"/>
      <c r="OZD84" s="13"/>
      <c r="OZE84" s="13"/>
      <c r="OZF84" s="13"/>
      <c r="OZG84" s="13"/>
      <c r="OZH84" s="13"/>
      <c r="OZI84" s="13"/>
      <c r="OZJ84" s="13"/>
      <c r="OZK84" s="13"/>
      <c r="OZL84" s="13"/>
      <c r="OZM84" s="13"/>
      <c r="OZN84" s="13"/>
      <c r="OZO84" s="13"/>
      <c r="OZP84" s="13"/>
      <c r="OZQ84" s="13"/>
      <c r="OZR84" s="13"/>
      <c r="OZS84" s="13"/>
      <c r="OZT84" s="13"/>
      <c r="OZU84" s="13"/>
      <c r="OZV84" s="13"/>
      <c r="OZW84" s="13"/>
      <c r="OZX84" s="13"/>
      <c r="OZY84" s="13"/>
      <c r="OZZ84" s="13"/>
      <c r="PAA84" s="13"/>
      <c r="PAB84" s="13"/>
      <c r="PAC84" s="13"/>
      <c r="PAD84" s="13"/>
      <c r="PAE84" s="13"/>
      <c r="PAF84" s="13"/>
      <c r="PAG84" s="13"/>
      <c r="PAH84" s="13"/>
      <c r="PAI84" s="13"/>
      <c r="PAJ84" s="13"/>
      <c r="PAK84" s="13"/>
      <c r="PAL84" s="13"/>
      <c r="PAM84" s="13"/>
      <c r="PAN84" s="13"/>
      <c r="PAO84" s="13"/>
      <c r="PAP84" s="13"/>
      <c r="PAQ84" s="13"/>
      <c r="PAR84" s="13"/>
      <c r="PAS84" s="13"/>
      <c r="PAT84" s="13"/>
      <c r="PAU84" s="13"/>
      <c r="PAV84" s="13"/>
      <c r="PAW84" s="13"/>
      <c r="PAX84" s="13"/>
      <c r="PAY84" s="13"/>
      <c r="PAZ84" s="13"/>
      <c r="PBA84" s="13"/>
      <c r="PBB84" s="13"/>
      <c r="PBC84" s="13"/>
      <c r="PBD84" s="13"/>
      <c r="PBE84" s="13"/>
      <c r="PBF84" s="13"/>
      <c r="PBG84" s="13"/>
      <c r="PBH84" s="13"/>
      <c r="PBI84" s="13"/>
      <c r="PBJ84" s="13"/>
      <c r="PBK84" s="13"/>
      <c r="PBL84" s="13"/>
      <c r="PBM84" s="13"/>
      <c r="PBN84" s="13"/>
      <c r="PBO84" s="13"/>
      <c r="PBP84" s="13"/>
      <c r="PBQ84" s="13"/>
      <c r="PBR84" s="13"/>
      <c r="PBS84" s="13"/>
      <c r="PBT84" s="13"/>
      <c r="PBU84" s="13"/>
      <c r="PBV84" s="13"/>
      <c r="PBW84" s="13"/>
      <c r="PBX84" s="13"/>
      <c r="PBY84" s="13"/>
      <c r="PBZ84" s="13"/>
      <c r="PCA84" s="13"/>
      <c r="PCB84" s="13"/>
      <c r="PCC84" s="13"/>
      <c r="PCD84" s="13"/>
      <c r="PCE84" s="13"/>
      <c r="PCF84" s="13"/>
      <c r="PCG84" s="13"/>
      <c r="PCH84" s="13"/>
      <c r="PCI84" s="13"/>
      <c r="PCJ84" s="13"/>
      <c r="PCK84" s="13"/>
      <c r="PCL84" s="13"/>
      <c r="PCM84" s="13"/>
      <c r="PCN84" s="13"/>
      <c r="PCO84" s="13"/>
      <c r="PCP84" s="13"/>
      <c r="PCQ84" s="13"/>
      <c r="PCR84" s="13"/>
      <c r="PCS84" s="13"/>
      <c r="PCT84" s="13"/>
      <c r="PCU84" s="13"/>
      <c r="PCV84" s="13"/>
      <c r="PCW84" s="13"/>
      <c r="PCX84" s="13"/>
      <c r="PCY84" s="13"/>
      <c r="PCZ84" s="13"/>
      <c r="PDA84" s="13"/>
      <c r="PDB84" s="13"/>
      <c r="PDC84" s="13"/>
      <c r="PDD84" s="13"/>
      <c r="PDE84" s="13"/>
      <c r="PDF84" s="13"/>
      <c r="PDG84" s="13"/>
      <c r="PDH84" s="13"/>
      <c r="PDI84" s="13"/>
      <c r="PDJ84" s="13"/>
      <c r="PDK84" s="13"/>
      <c r="PDL84" s="13"/>
      <c r="PDM84" s="13"/>
      <c r="PDN84" s="13"/>
      <c r="PDO84" s="13"/>
      <c r="PDP84" s="13"/>
      <c r="PDQ84" s="13"/>
      <c r="PDR84" s="13"/>
      <c r="PDS84" s="13"/>
      <c r="PDT84" s="13"/>
      <c r="PDU84" s="13"/>
      <c r="PDV84" s="13"/>
      <c r="PDW84" s="13"/>
      <c r="PDX84" s="13"/>
      <c r="PDY84" s="13"/>
      <c r="PDZ84" s="13"/>
      <c r="PEA84" s="13"/>
      <c r="PEB84" s="13"/>
      <c r="PEC84" s="13"/>
      <c r="PED84" s="13"/>
      <c r="PEE84" s="13"/>
      <c r="PEF84" s="13"/>
      <c r="PEG84" s="13"/>
      <c r="PEH84" s="13"/>
      <c r="PEI84" s="13"/>
      <c r="PEJ84" s="13"/>
      <c r="PEK84" s="13"/>
      <c r="PEL84" s="13"/>
      <c r="PEM84" s="13"/>
      <c r="PEN84" s="13"/>
      <c r="PEO84" s="13"/>
      <c r="PEP84" s="13"/>
      <c r="PEQ84" s="13"/>
      <c r="PER84" s="13"/>
      <c r="PES84" s="13"/>
      <c r="PET84" s="13"/>
      <c r="PEU84" s="13"/>
      <c r="PEV84" s="13"/>
      <c r="PEW84" s="13"/>
      <c r="PEX84" s="13"/>
      <c r="PEY84" s="13"/>
      <c r="PEZ84" s="13"/>
      <c r="PFA84" s="13"/>
      <c r="PFB84" s="13"/>
      <c r="PFC84" s="13"/>
      <c r="PFD84" s="13"/>
      <c r="PFE84" s="13"/>
      <c r="PFF84" s="13"/>
      <c r="PFG84" s="13"/>
      <c r="PFH84" s="13"/>
      <c r="PFI84" s="13"/>
      <c r="PFJ84" s="13"/>
      <c r="PFK84" s="13"/>
      <c r="PFL84" s="13"/>
      <c r="PFM84" s="13"/>
      <c r="PFN84" s="13"/>
      <c r="PFO84" s="13"/>
      <c r="PFP84" s="13"/>
      <c r="PFQ84" s="13"/>
      <c r="PFR84" s="13"/>
      <c r="PFS84" s="13"/>
      <c r="PFT84" s="13"/>
      <c r="PFU84" s="13"/>
      <c r="PFV84" s="13"/>
      <c r="PFW84" s="13"/>
      <c r="PFX84" s="13"/>
      <c r="PFY84" s="13"/>
      <c r="PFZ84" s="13"/>
      <c r="PGA84" s="13"/>
      <c r="PGB84" s="13"/>
      <c r="PGC84" s="13"/>
      <c r="PGD84" s="13"/>
      <c r="PGE84" s="13"/>
      <c r="PGF84" s="13"/>
      <c r="PGG84" s="13"/>
      <c r="PGH84" s="13"/>
      <c r="PGI84" s="13"/>
      <c r="PGJ84" s="13"/>
      <c r="PGK84" s="13"/>
      <c r="PGL84" s="13"/>
      <c r="PGM84" s="13"/>
      <c r="PGN84" s="13"/>
      <c r="PGO84" s="13"/>
      <c r="PGP84" s="13"/>
      <c r="PGQ84" s="13"/>
      <c r="PGR84" s="13"/>
      <c r="PGS84" s="13"/>
      <c r="PGT84" s="13"/>
      <c r="PGU84" s="13"/>
      <c r="PGV84" s="13"/>
      <c r="PGW84" s="13"/>
      <c r="PGX84" s="13"/>
      <c r="PGY84" s="13"/>
      <c r="PGZ84" s="13"/>
      <c r="PHA84" s="13"/>
      <c r="PHB84" s="13"/>
      <c r="PHC84" s="13"/>
      <c r="PHD84" s="13"/>
      <c r="PHE84" s="13"/>
      <c r="PHF84" s="13"/>
      <c r="PHG84" s="13"/>
      <c r="PHH84" s="13"/>
      <c r="PHI84" s="13"/>
      <c r="PHJ84" s="13"/>
      <c r="PHK84" s="13"/>
      <c r="PHL84" s="13"/>
      <c r="PHM84" s="13"/>
      <c r="PHN84" s="13"/>
      <c r="PHO84" s="13"/>
      <c r="PHP84" s="13"/>
      <c r="PHQ84" s="13"/>
      <c r="PHR84" s="13"/>
      <c r="PHS84" s="13"/>
      <c r="PHT84" s="13"/>
      <c r="PHU84" s="13"/>
      <c r="PHV84" s="13"/>
      <c r="PHW84" s="13"/>
      <c r="PHX84" s="13"/>
      <c r="PHY84" s="13"/>
      <c r="PHZ84" s="13"/>
      <c r="PIA84" s="13"/>
      <c r="PIB84" s="13"/>
      <c r="PIC84" s="13"/>
      <c r="PID84" s="13"/>
      <c r="PIE84" s="13"/>
      <c r="PIF84" s="13"/>
      <c r="PIG84" s="13"/>
      <c r="PIH84" s="13"/>
      <c r="PII84" s="13"/>
      <c r="PIJ84" s="13"/>
      <c r="PIK84" s="13"/>
      <c r="PIL84" s="13"/>
      <c r="PIM84" s="13"/>
      <c r="PIN84" s="13"/>
      <c r="PIO84" s="13"/>
      <c r="PIP84" s="13"/>
      <c r="PIQ84" s="13"/>
      <c r="PIR84" s="13"/>
      <c r="PIS84" s="13"/>
      <c r="PIT84" s="13"/>
      <c r="PIU84" s="13"/>
      <c r="PIV84" s="13"/>
      <c r="PIW84" s="13"/>
      <c r="PIX84" s="13"/>
      <c r="PIY84" s="13"/>
      <c r="PIZ84" s="13"/>
      <c r="PJA84" s="13"/>
      <c r="PJB84" s="13"/>
      <c r="PJC84" s="13"/>
      <c r="PJD84" s="13"/>
      <c r="PJE84" s="13"/>
      <c r="PJF84" s="13"/>
      <c r="PJG84" s="13"/>
      <c r="PJH84" s="13"/>
      <c r="PJI84" s="13"/>
      <c r="PJJ84" s="13"/>
      <c r="PJK84" s="13"/>
      <c r="PJL84" s="13"/>
      <c r="PJM84" s="13"/>
      <c r="PJN84" s="13"/>
      <c r="PJO84" s="13"/>
      <c r="PJP84" s="13"/>
      <c r="PJQ84" s="13"/>
      <c r="PJR84" s="13"/>
      <c r="PJS84" s="13"/>
      <c r="PJT84" s="13"/>
      <c r="PJU84" s="13"/>
      <c r="PJV84" s="13"/>
      <c r="PJW84" s="13"/>
      <c r="PJX84" s="13"/>
      <c r="PJY84" s="13"/>
      <c r="PJZ84" s="13"/>
      <c r="PKA84" s="13"/>
      <c r="PKB84" s="13"/>
      <c r="PKC84" s="13"/>
      <c r="PKD84" s="13"/>
      <c r="PKE84" s="13"/>
      <c r="PKF84" s="13"/>
      <c r="PKG84" s="13"/>
      <c r="PKH84" s="13"/>
      <c r="PKI84" s="13"/>
      <c r="PKJ84" s="13"/>
      <c r="PKK84" s="13"/>
      <c r="PKL84" s="13"/>
      <c r="PKM84" s="13"/>
      <c r="PKN84" s="13"/>
      <c r="PKO84" s="13"/>
      <c r="PKP84" s="13"/>
      <c r="PKQ84" s="13"/>
      <c r="PKR84" s="13"/>
      <c r="PKS84" s="13"/>
      <c r="PKT84" s="13"/>
      <c r="PKU84" s="13"/>
      <c r="PKV84" s="13"/>
      <c r="PKW84" s="13"/>
      <c r="PKX84" s="13"/>
      <c r="PKY84" s="13"/>
      <c r="PKZ84" s="13"/>
      <c r="PLA84" s="13"/>
      <c r="PLB84" s="13"/>
      <c r="PLC84" s="13"/>
      <c r="PLD84" s="13"/>
      <c r="PLE84" s="13"/>
      <c r="PLF84" s="13"/>
      <c r="PLG84" s="13"/>
      <c r="PLH84" s="13"/>
      <c r="PLI84" s="13"/>
      <c r="PLJ84" s="13"/>
      <c r="PLK84" s="13"/>
      <c r="PLL84" s="13"/>
      <c r="PLM84" s="13"/>
      <c r="PLN84" s="13"/>
      <c r="PLO84" s="13"/>
      <c r="PLP84" s="13"/>
      <c r="PLQ84" s="13"/>
      <c r="PLR84" s="13"/>
      <c r="PLS84" s="13"/>
      <c r="PLT84" s="13"/>
      <c r="PLU84" s="13"/>
      <c r="PLV84" s="13"/>
      <c r="PLW84" s="13"/>
      <c r="PLX84" s="13"/>
      <c r="PLY84" s="13"/>
      <c r="PLZ84" s="13"/>
      <c r="PMA84" s="13"/>
      <c r="PMB84" s="13"/>
      <c r="PMC84" s="13"/>
      <c r="PMD84" s="13"/>
      <c r="PME84" s="13"/>
      <c r="PMF84" s="13"/>
      <c r="PMG84" s="13"/>
      <c r="PMH84" s="13"/>
      <c r="PMI84" s="13"/>
      <c r="PMJ84" s="13"/>
      <c r="PMK84" s="13"/>
      <c r="PML84" s="13"/>
      <c r="PMM84" s="13"/>
      <c r="PMN84" s="13"/>
      <c r="PMO84" s="13"/>
      <c r="PMP84" s="13"/>
      <c r="PMQ84" s="13"/>
      <c r="PMR84" s="13"/>
      <c r="PMS84" s="13"/>
      <c r="PMT84" s="13"/>
      <c r="PMU84" s="13"/>
      <c r="PMV84" s="13"/>
      <c r="PMW84" s="13"/>
      <c r="PMX84" s="13"/>
      <c r="PMY84" s="13"/>
      <c r="PMZ84" s="13"/>
      <c r="PNA84" s="13"/>
      <c r="PNB84" s="13"/>
      <c r="PNC84" s="13"/>
      <c r="PND84" s="13"/>
      <c r="PNE84" s="13"/>
      <c r="PNF84" s="13"/>
      <c r="PNG84" s="13"/>
      <c r="PNH84" s="13"/>
      <c r="PNI84" s="13"/>
      <c r="PNJ84" s="13"/>
      <c r="PNK84" s="13"/>
      <c r="PNL84" s="13"/>
      <c r="PNM84" s="13"/>
      <c r="PNN84" s="13"/>
      <c r="PNO84" s="13"/>
      <c r="PNP84" s="13"/>
      <c r="PNQ84" s="13"/>
      <c r="PNR84" s="13"/>
      <c r="PNS84" s="13"/>
      <c r="PNT84" s="13"/>
      <c r="PNU84" s="13"/>
      <c r="PNV84" s="13"/>
      <c r="PNW84" s="13"/>
      <c r="PNX84" s="13"/>
      <c r="PNY84" s="13"/>
      <c r="PNZ84" s="13"/>
      <c r="POA84" s="13"/>
      <c r="POB84" s="13"/>
      <c r="POC84" s="13"/>
      <c r="POD84" s="13"/>
      <c r="POE84" s="13"/>
      <c r="POF84" s="13"/>
      <c r="POG84" s="13"/>
      <c r="POH84" s="13"/>
      <c r="POI84" s="13"/>
      <c r="POJ84" s="13"/>
      <c r="POK84" s="13"/>
      <c r="POL84" s="13"/>
      <c r="POM84" s="13"/>
      <c r="PON84" s="13"/>
      <c r="POO84" s="13"/>
      <c r="POP84" s="13"/>
      <c r="POQ84" s="13"/>
      <c r="POR84" s="13"/>
      <c r="POS84" s="13"/>
      <c r="POT84" s="13"/>
      <c r="POU84" s="13"/>
      <c r="POV84" s="13"/>
      <c r="POW84" s="13"/>
      <c r="POX84" s="13"/>
      <c r="POY84" s="13"/>
      <c r="POZ84" s="13"/>
      <c r="PPA84" s="13"/>
      <c r="PPB84" s="13"/>
      <c r="PPC84" s="13"/>
      <c r="PPD84" s="13"/>
      <c r="PPE84" s="13"/>
      <c r="PPF84" s="13"/>
      <c r="PPG84" s="13"/>
      <c r="PPH84" s="13"/>
      <c r="PPI84" s="13"/>
      <c r="PPJ84" s="13"/>
      <c r="PPK84" s="13"/>
      <c r="PPL84" s="13"/>
      <c r="PPM84" s="13"/>
      <c r="PPN84" s="13"/>
      <c r="PPO84" s="13"/>
      <c r="PPP84" s="13"/>
      <c r="PPQ84" s="13"/>
      <c r="PPR84" s="13"/>
      <c r="PPS84" s="13"/>
      <c r="PPT84" s="13"/>
      <c r="PPU84" s="13"/>
      <c r="PPV84" s="13"/>
      <c r="PPW84" s="13"/>
      <c r="PPX84" s="13"/>
      <c r="PPY84" s="13"/>
      <c r="PPZ84" s="13"/>
      <c r="PQA84" s="13"/>
      <c r="PQB84" s="13"/>
      <c r="PQC84" s="13"/>
      <c r="PQD84" s="13"/>
      <c r="PQE84" s="13"/>
      <c r="PQF84" s="13"/>
      <c r="PQG84" s="13"/>
      <c r="PQH84" s="13"/>
      <c r="PQI84" s="13"/>
      <c r="PQJ84" s="13"/>
      <c r="PQK84" s="13"/>
      <c r="PQL84" s="13"/>
      <c r="PQM84" s="13"/>
      <c r="PQN84" s="13"/>
      <c r="PQO84" s="13"/>
      <c r="PQP84" s="13"/>
      <c r="PQQ84" s="13"/>
      <c r="PQR84" s="13"/>
      <c r="PQS84" s="13"/>
      <c r="PQT84" s="13"/>
      <c r="PQU84" s="13"/>
      <c r="PQV84" s="13"/>
      <c r="PQW84" s="13"/>
      <c r="PQX84" s="13"/>
      <c r="PQY84" s="13"/>
      <c r="PQZ84" s="13"/>
      <c r="PRA84" s="13"/>
      <c r="PRB84" s="13"/>
      <c r="PRC84" s="13"/>
      <c r="PRD84" s="13"/>
      <c r="PRE84" s="13"/>
      <c r="PRF84" s="13"/>
      <c r="PRG84" s="13"/>
      <c r="PRH84" s="13"/>
      <c r="PRI84" s="13"/>
      <c r="PRJ84" s="13"/>
      <c r="PRK84" s="13"/>
      <c r="PRL84" s="13"/>
      <c r="PRM84" s="13"/>
      <c r="PRN84" s="13"/>
      <c r="PRO84" s="13"/>
      <c r="PRP84" s="13"/>
      <c r="PRQ84" s="13"/>
      <c r="PRR84" s="13"/>
      <c r="PRS84" s="13"/>
      <c r="PRT84" s="13"/>
      <c r="PRU84" s="13"/>
      <c r="PRV84" s="13"/>
      <c r="PRW84" s="13"/>
      <c r="PRX84" s="13"/>
      <c r="PRY84" s="13"/>
      <c r="PRZ84" s="13"/>
      <c r="PSA84" s="13"/>
      <c r="PSB84" s="13"/>
      <c r="PSC84" s="13"/>
      <c r="PSD84" s="13"/>
      <c r="PSE84" s="13"/>
      <c r="PSF84" s="13"/>
      <c r="PSG84" s="13"/>
      <c r="PSH84" s="13"/>
      <c r="PSI84" s="13"/>
      <c r="PSJ84" s="13"/>
      <c r="PSK84" s="13"/>
      <c r="PSL84" s="13"/>
      <c r="PSM84" s="13"/>
      <c r="PSN84" s="13"/>
      <c r="PSO84" s="13"/>
      <c r="PSP84" s="13"/>
      <c r="PSQ84" s="13"/>
      <c r="PSR84" s="13"/>
      <c r="PSS84" s="13"/>
      <c r="PST84" s="13"/>
      <c r="PSU84" s="13"/>
      <c r="PSV84" s="13"/>
      <c r="PSW84" s="13"/>
      <c r="PSX84" s="13"/>
      <c r="PSY84" s="13"/>
      <c r="PSZ84" s="13"/>
      <c r="PTA84" s="13"/>
      <c r="PTB84" s="13"/>
      <c r="PTC84" s="13"/>
      <c r="PTD84" s="13"/>
      <c r="PTE84" s="13"/>
      <c r="PTF84" s="13"/>
      <c r="PTG84" s="13"/>
      <c r="PTH84" s="13"/>
      <c r="PTI84" s="13"/>
      <c r="PTJ84" s="13"/>
      <c r="PTK84" s="13"/>
      <c r="PTL84" s="13"/>
      <c r="PTM84" s="13"/>
      <c r="PTN84" s="13"/>
      <c r="PTO84" s="13"/>
      <c r="PTP84" s="13"/>
      <c r="PTQ84" s="13"/>
      <c r="PTR84" s="13"/>
      <c r="PTS84" s="13"/>
      <c r="PTT84" s="13"/>
      <c r="PTU84" s="13"/>
      <c r="PTV84" s="13"/>
      <c r="PTW84" s="13"/>
      <c r="PTX84" s="13"/>
      <c r="PTY84" s="13"/>
      <c r="PTZ84" s="13"/>
      <c r="PUA84" s="13"/>
      <c r="PUB84" s="13"/>
      <c r="PUC84" s="13"/>
      <c r="PUD84" s="13"/>
      <c r="PUE84" s="13"/>
      <c r="PUF84" s="13"/>
      <c r="PUG84" s="13"/>
      <c r="PUH84" s="13"/>
      <c r="PUI84" s="13"/>
      <c r="PUJ84" s="13"/>
      <c r="PUK84" s="13"/>
      <c r="PUL84" s="13"/>
      <c r="PUM84" s="13"/>
      <c r="PUN84" s="13"/>
      <c r="PUO84" s="13"/>
      <c r="PUP84" s="13"/>
      <c r="PUQ84" s="13"/>
      <c r="PUR84" s="13"/>
      <c r="PUS84" s="13"/>
      <c r="PUT84" s="13"/>
      <c r="PUU84" s="13"/>
      <c r="PUV84" s="13"/>
      <c r="PUW84" s="13"/>
      <c r="PUX84" s="13"/>
      <c r="PUY84" s="13"/>
      <c r="PUZ84" s="13"/>
      <c r="PVA84" s="13"/>
      <c r="PVB84" s="13"/>
      <c r="PVC84" s="13"/>
      <c r="PVD84" s="13"/>
      <c r="PVE84" s="13"/>
      <c r="PVF84" s="13"/>
      <c r="PVG84" s="13"/>
      <c r="PVH84" s="13"/>
      <c r="PVI84" s="13"/>
      <c r="PVJ84" s="13"/>
      <c r="PVK84" s="13"/>
      <c r="PVL84" s="13"/>
      <c r="PVM84" s="13"/>
      <c r="PVN84" s="13"/>
      <c r="PVO84" s="13"/>
      <c r="PVP84" s="13"/>
      <c r="PVQ84" s="13"/>
      <c r="PVR84" s="13"/>
      <c r="PVS84" s="13"/>
      <c r="PVT84" s="13"/>
      <c r="PVU84" s="13"/>
      <c r="PVV84" s="13"/>
      <c r="PVW84" s="13"/>
      <c r="PVX84" s="13"/>
      <c r="PVY84" s="13"/>
      <c r="PVZ84" s="13"/>
      <c r="PWA84" s="13"/>
      <c r="PWB84" s="13"/>
      <c r="PWC84" s="13"/>
      <c r="PWD84" s="13"/>
      <c r="PWE84" s="13"/>
      <c r="PWF84" s="13"/>
      <c r="PWG84" s="13"/>
      <c r="PWH84" s="13"/>
      <c r="PWI84" s="13"/>
      <c r="PWJ84" s="13"/>
      <c r="PWK84" s="13"/>
      <c r="PWL84" s="13"/>
      <c r="PWM84" s="13"/>
      <c r="PWN84" s="13"/>
      <c r="PWO84" s="13"/>
      <c r="PWP84" s="13"/>
      <c r="PWQ84" s="13"/>
      <c r="PWR84" s="13"/>
      <c r="PWS84" s="13"/>
      <c r="PWT84" s="13"/>
      <c r="PWU84" s="13"/>
      <c r="PWV84" s="13"/>
      <c r="PWW84" s="13"/>
      <c r="PWX84" s="13"/>
      <c r="PWY84" s="13"/>
      <c r="PWZ84" s="13"/>
      <c r="PXA84" s="13"/>
      <c r="PXB84" s="13"/>
      <c r="PXC84" s="13"/>
      <c r="PXD84" s="13"/>
      <c r="PXE84" s="13"/>
      <c r="PXF84" s="13"/>
      <c r="PXG84" s="13"/>
      <c r="PXH84" s="13"/>
      <c r="PXI84" s="13"/>
      <c r="PXJ84" s="13"/>
      <c r="PXK84" s="13"/>
      <c r="PXL84" s="13"/>
      <c r="PXM84" s="13"/>
      <c r="PXN84" s="13"/>
      <c r="PXO84" s="13"/>
      <c r="PXP84" s="13"/>
      <c r="PXQ84" s="13"/>
      <c r="PXR84" s="13"/>
      <c r="PXS84" s="13"/>
      <c r="PXT84" s="13"/>
      <c r="PXU84" s="13"/>
      <c r="PXV84" s="13"/>
      <c r="PXW84" s="13"/>
      <c r="PXX84" s="13"/>
      <c r="PXY84" s="13"/>
      <c r="PXZ84" s="13"/>
      <c r="PYA84" s="13"/>
      <c r="PYB84" s="13"/>
      <c r="PYC84" s="13"/>
      <c r="PYD84" s="13"/>
      <c r="PYE84" s="13"/>
      <c r="PYF84" s="13"/>
      <c r="PYG84" s="13"/>
      <c r="PYH84" s="13"/>
      <c r="PYI84" s="13"/>
      <c r="PYJ84" s="13"/>
      <c r="PYK84" s="13"/>
      <c r="PYL84" s="13"/>
      <c r="PYM84" s="13"/>
      <c r="PYN84" s="13"/>
      <c r="PYO84" s="13"/>
      <c r="PYP84" s="13"/>
      <c r="PYQ84" s="13"/>
      <c r="PYR84" s="13"/>
      <c r="PYS84" s="13"/>
      <c r="PYT84" s="13"/>
      <c r="PYU84" s="13"/>
      <c r="PYV84" s="13"/>
      <c r="PYW84" s="13"/>
      <c r="PYX84" s="13"/>
      <c r="PYY84" s="13"/>
      <c r="PYZ84" s="13"/>
      <c r="PZA84" s="13"/>
      <c r="PZB84" s="13"/>
      <c r="PZC84" s="13"/>
      <c r="PZD84" s="13"/>
      <c r="PZE84" s="13"/>
      <c r="PZF84" s="13"/>
      <c r="PZG84" s="13"/>
      <c r="PZH84" s="13"/>
      <c r="PZI84" s="13"/>
      <c r="PZJ84" s="13"/>
      <c r="PZK84" s="13"/>
      <c r="PZL84" s="13"/>
      <c r="PZM84" s="13"/>
      <c r="PZN84" s="13"/>
      <c r="PZO84" s="13"/>
      <c r="PZP84" s="13"/>
      <c r="PZQ84" s="13"/>
      <c r="PZR84" s="13"/>
      <c r="PZS84" s="13"/>
      <c r="PZT84" s="13"/>
      <c r="PZU84" s="13"/>
      <c r="PZV84" s="13"/>
      <c r="PZW84" s="13"/>
      <c r="PZX84" s="13"/>
      <c r="PZY84" s="13"/>
      <c r="PZZ84" s="13"/>
      <c r="QAA84" s="13"/>
      <c r="QAB84" s="13"/>
      <c r="QAC84" s="13"/>
      <c r="QAD84" s="13"/>
      <c r="QAE84" s="13"/>
      <c r="QAF84" s="13"/>
      <c r="QAG84" s="13"/>
      <c r="QAH84" s="13"/>
      <c r="QAI84" s="13"/>
      <c r="QAJ84" s="13"/>
      <c r="QAK84" s="13"/>
      <c r="QAL84" s="13"/>
      <c r="QAM84" s="13"/>
      <c r="QAN84" s="13"/>
      <c r="QAO84" s="13"/>
      <c r="QAP84" s="13"/>
      <c r="QAQ84" s="13"/>
      <c r="QAR84" s="13"/>
      <c r="QAS84" s="13"/>
      <c r="QAT84" s="13"/>
      <c r="QAU84" s="13"/>
      <c r="QAV84" s="13"/>
      <c r="QAW84" s="13"/>
      <c r="QAX84" s="13"/>
      <c r="QAY84" s="13"/>
      <c r="QAZ84" s="13"/>
      <c r="QBA84" s="13"/>
      <c r="QBB84" s="13"/>
      <c r="QBC84" s="13"/>
      <c r="QBD84" s="13"/>
      <c r="QBE84" s="13"/>
      <c r="QBF84" s="13"/>
      <c r="QBG84" s="13"/>
      <c r="QBH84" s="13"/>
      <c r="QBI84" s="13"/>
      <c r="QBJ84" s="13"/>
      <c r="QBK84" s="13"/>
      <c r="QBL84" s="13"/>
      <c r="QBM84" s="13"/>
      <c r="QBN84" s="13"/>
      <c r="QBO84" s="13"/>
      <c r="QBP84" s="13"/>
      <c r="QBQ84" s="13"/>
      <c r="QBR84" s="13"/>
      <c r="QBS84" s="13"/>
      <c r="QBT84" s="13"/>
      <c r="QBU84" s="13"/>
      <c r="QBV84" s="13"/>
      <c r="QBW84" s="13"/>
      <c r="QBX84" s="13"/>
      <c r="QBY84" s="13"/>
      <c r="QBZ84" s="13"/>
      <c r="QCA84" s="13"/>
      <c r="QCB84" s="13"/>
      <c r="QCC84" s="13"/>
      <c r="QCD84" s="13"/>
      <c r="QCE84" s="13"/>
      <c r="QCF84" s="13"/>
      <c r="QCG84" s="13"/>
      <c r="QCH84" s="13"/>
      <c r="QCI84" s="13"/>
      <c r="QCJ84" s="13"/>
      <c r="QCK84" s="13"/>
      <c r="QCL84" s="13"/>
      <c r="QCM84" s="13"/>
      <c r="QCN84" s="13"/>
      <c r="QCO84" s="13"/>
      <c r="QCP84" s="13"/>
      <c r="QCQ84" s="13"/>
      <c r="QCR84" s="13"/>
      <c r="QCS84" s="13"/>
      <c r="QCT84" s="13"/>
      <c r="QCU84" s="13"/>
      <c r="QCV84" s="13"/>
      <c r="QCW84" s="13"/>
      <c r="QCX84" s="13"/>
      <c r="QCY84" s="13"/>
      <c r="QCZ84" s="13"/>
      <c r="QDA84" s="13"/>
      <c r="QDB84" s="13"/>
      <c r="QDC84" s="13"/>
      <c r="QDD84" s="13"/>
      <c r="QDE84" s="13"/>
      <c r="QDF84" s="13"/>
      <c r="QDG84" s="13"/>
      <c r="QDH84" s="13"/>
      <c r="QDI84" s="13"/>
      <c r="QDJ84" s="13"/>
      <c r="QDK84" s="13"/>
      <c r="QDL84" s="13"/>
      <c r="QDM84" s="13"/>
      <c r="QDN84" s="13"/>
      <c r="QDO84" s="13"/>
      <c r="QDP84" s="13"/>
      <c r="QDQ84" s="13"/>
      <c r="QDR84" s="13"/>
      <c r="QDS84" s="13"/>
      <c r="QDT84" s="13"/>
      <c r="QDU84" s="13"/>
      <c r="QDV84" s="13"/>
      <c r="QDW84" s="13"/>
      <c r="QDX84" s="13"/>
      <c r="QDY84" s="13"/>
      <c r="QDZ84" s="13"/>
      <c r="QEA84" s="13"/>
      <c r="QEB84" s="13"/>
      <c r="QEC84" s="13"/>
      <c r="QED84" s="13"/>
      <c r="QEE84" s="13"/>
      <c r="QEF84" s="13"/>
      <c r="QEG84" s="13"/>
      <c r="QEH84" s="13"/>
      <c r="QEI84" s="13"/>
      <c r="QEJ84" s="13"/>
      <c r="QEK84" s="13"/>
      <c r="QEL84" s="13"/>
      <c r="QEM84" s="13"/>
      <c r="QEN84" s="13"/>
      <c r="QEO84" s="13"/>
      <c r="QEP84" s="13"/>
      <c r="QEQ84" s="13"/>
      <c r="QER84" s="13"/>
      <c r="QES84" s="13"/>
      <c r="QET84" s="13"/>
      <c r="QEU84" s="13"/>
      <c r="QEV84" s="13"/>
      <c r="QEW84" s="13"/>
      <c r="QEX84" s="13"/>
      <c r="QEY84" s="13"/>
      <c r="QEZ84" s="13"/>
      <c r="QFA84" s="13"/>
      <c r="QFB84" s="13"/>
      <c r="QFC84" s="13"/>
      <c r="QFD84" s="13"/>
      <c r="QFE84" s="13"/>
      <c r="QFF84" s="13"/>
      <c r="QFG84" s="13"/>
      <c r="QFH84" s="13"/>
      <c r="QFI84" s="13"/>
      <c r="QFJ84" s="13"/>
      <c r="QFK84" s="13"/>
      <c r="QFL84" s="13"/>
      <c r="QFM84" s="13"/>
      <c r="QFN84" s="13"/>
      <c r="QFO84" s="13"/>
      <c r="QFP84" s="13"/>
      <c r="QFQ84" s="13"/>
      <c r="QFR84" s="13"/>
      <c r="QFS84" s="13"/>
      <c r="QFT84" s="13"/>
      <c r="QFU84" s="13"/>
      <c r="QFV84" s="13"/>
      <c r="QFW84" s="13"/>
      <c r="QFX84" s="13"/>
      <c r="QFY84" s="13"/>
      <c r="QFZ84" s="13"/>
      <c r="QGA84" s="13"/>
      <c r="QGB84" s="13"/>
      <c r="QGC84" s="13"/>
      <c r="QGD84" s="13"/>
      <c r="QGE84" s="13"/>
      <c r="QGF84" s="13"/>
      <c r="QGG84" s="13"/>
      <c r="QGH84" s="13"/>
      <c r="QGI84" s="13"/>
      <c r="QGJ84" s="13"/>
      <c r="QGK84" s="13"/>
      <c r="QGL84" s="13"/>
      <c r="QGM84" s="13"/>
      <c r="QGN84" s="13"/>
      <c r="QGO84" s="13"/>
      <c r="QGP84" s="13"/>
      <c r="QGQ84" s="13"/>
      <c r="QGR84" s="13"/>
      <c r="QGS84" s="13"/>
      <c r="QGT84" s="13"/>
      <c r="QGU84" s="13"/>
      <c r="QGV84" s="13"/>
      <c r="QGW84" s="13"/>
      <c r="QGX84" s="13"/>
      <c r="QGY84" s="13"/>
      <c r="QGZ84" s="13"/>
      <c r="QHA84" s="13"/>
      <c r="QHB84" s="13"/>
      <c r="QHC84" s="13"/>
      <c r="QHD84" s="13"/>
      <c r="QHE84" s="13"/>
      <c r="QHF84" s="13"/>
      <c r="QHG84" s="13"/>
      <c r="QHH84" s="13"/>
      <c r="QHI84" s="13"/>
      <c r="QHJ84" s="13"/>
      <c r="QHK84" s="13"/>
      <c r="QHL84" s="13"/>
      <c r="QHM84" s="13"/>
      <c r="QHN84" s="13"/>
      <c r="QHO84" s="13"/>
      <c r="QHP84" s="13"/>
      <c r="QHQ84" s="13"/>
      <c r="QHR84" s="13"/>
      <c r="QHS84" s="13"/>
      <c r="QHT84" s="13"/>
      <c r="QHU84" s="13"/>
      <c r="QHV84" s="13"/>
      <c r="QHW84" s="13"/>
      <c r="QHX84" s="13"/>
      <c r="QHY84" s="13"/>
      <c r="QHZ84" s="13"/>
      <c r="QIA84" s="13"/>
      <c r="QIB84" s="13"/>
      <c r="QIC84" s="13"/>
      <c r="QID84" s="13"/>
      <c r="QIE84" s="13"/>
      <c r="QIF84" s="13"/>
      <c r="QIG84" s="13"/>
      <c r="QIH84" s="13"/>
      <c r="QII84" s="13"/>
      <c r="QIJ84" s="13"/>
      <c r="QIK84" s="13"/>
      <c r="QIL84" s="13"/>
      <c r="QIM84" s="13"/>
      <c r="QIN84" s="13"/>
      <c r="QIO84" s="13"/>
      <c r="QIP84" s="13"/>
      <c r="QIQ84" s="13"/>
      <c r="QIR84" s="13"/>
      <c r="QIS84" s="13"/>
      <c r="QIT84" s="13"/>
      <c r="QIU84" s="13"/>
      <c r="QIV84" s="13"/>
      <c r="QIW84" s="13"/>
      <c r="QIX84" s="13"/>
      <c r="QIY84" s="13"/>
      <c r="QIZ84" s="13"/>
      <c r="QJA84" s="13"/>
      <c r="QJB84" s="13"/>
      <c r="QJC84" s="13"/>
      <c r="QJD84" s="13"/>
      <c r="QJE84" s="13"/>
      <c r="QJF84" s="13"/>
      <c r="QJG84" s="13"/>
      <c r="QJH84" s="13"/>
      <c r="QJI84" s="13"/>
      <c r="QJJ84" s="13"/>
      <c r="QJK84" s="13"/>
      <c r="QJL84" s="13"/>
      <c r="QJM84" s="13"/>
      <c r="QJN84" s="13"/>
      <c r="QJO84" s="13"/>
      <c r="QJP84" s="13"/>
      <c r="QJQ84" s="13"/>
      <c r="QJR84" s="13"/>
      <c r="QJS84" s="13"/>
      <c r="QJT84" s="13"/>
      <c r="QJU84" s="13"/>
      <c r="QJV84" s="13"/>
      <c r="QJW84" s="13"/>
      <c r="QJX84" s="13"/>
      <c r="QJY84" s="13"/>
      <c r="QJZ84" s="13"/>
      <c r="QKA84" s="13"/>
      <c r="QKB84" s="13"/>
      <c r="QKC84" s="13"/>
      <c r="QKD84" s="13"/>
      <c r="QKE84" s="13"/>
      <c r="QKF84" s="13"/>
      <c r="QKG84" s="13"/>
      <c r="QKH84" s="13"/>
      <c r="QKI84" s="13"/>
      <c r="QKJ84" s="13"/>
      <c r="QKK84" s="13"/>
      <c r="QKL84" s="13"/>
      <c r="QKM84" s="13"/>
      <c r="QKN84" s="13"/>
      <c r="QKO84" s="13"/>
      <c r="QKP84" s="13"/>
      <c r="QKQ84" s="13"/>
      <c r="QKR84" s="13"/>
      <c r="QKS84" s="13"/>
      <c r="QKT84" s="13"/>
      <c r="QKU84" s="13"/>
      <c r="QKV84" s="13"/>
      <c r="QKW84" s="13"/>
      <c r="QKX84" s="13"/>
      <c r="QKY84" s="13"/>
      <c r="QKZ84" s="13"/>
      <c r="QLA84" s="13"/>
      <c r="QLB84" s="13"/>
      <c r="QLC84" s="13"/>
      <c r="QLD84" s="13"/>
      <c r="QLE84" s="13"/>
      <c r="QLF84" s="13"/>
      <c r="QLG84" s="13"/>
      <c r="QLH84" s="13"/>
      <c r="QLI84" s="13"/>
      <c r="QLJ84" s="13"/>
      <c r="QLK84" s="13"/>
      <c r="QLL84" s="13"/>
      <c r="QLM84" s="13"/>
      <c r="QLN84" s="13"/>
      <c r="QLO84" s="13"/>
      <c r="QLP84" s="13"/>
      <c r="QLQ84" s="13"/>
      <c r="QLR84" s="13"/>
      <c r="QLS84" s="13"/>
      <c r="QLT84" s="13"/>
      <c r="QLU84" s="13"/>
      <c r="QLV84" s="13"/>
      <c r="QLW84" s="13"/>
      <c r="QLX84" s="13"/>
      <c r="QLY84" s="13"/>
      <c r="QLZ84" s="13"/>
      <c r="QMA84" s="13"/>
      <c r="QMB84" s="13"/>
      <c r="QMC84" s="13"/>
      <c r="QMD84" s="13"/>
      <c r="QME84" s="13"/>
      <c r="QMF84" s="13"/>
      <c r="QMG84" s="13"/>
      <c r="QMH84" s="13"/>
      <c r="QMI84" s="13"/>
      <c r="QMJ84" s="13"/>
      <c r="QMK84" s="13"/>
      <c r="QML84" s="13"/>
      <c r="QMM84" s="13"/>
      <c r="QMN84" s="13"/>
      <c r="QMO84" s="13"/>
      <c r="QMP84" s="13"/>
      <c r="QMQ84" s="13"/>
      <c r="QMR84" s="13"/>
      <c r="QMS84" s="13"/>
      <c r="QMT84" s="13"/>
      <c r="QMU84" s="13"/>
      <c r="QMV84" s="13"/>
      <c r="QMW84" s="13"/>
      <c r="QMX84" s="13"/>
      <c r="QMY84" s="13"/>
      <c r="QMZ84" s="13"/>
      <c r="QNA84" s="13"/>
      <c r="QNB84" s="13"/>
      <c r="QNC84" s="13"/>
      <c r="QND84" s="13"/>
      <c r="QNE84" s="13"/>
      <c r="QNF84" s="13"/>
      <c r="QNG84" s="13"/>
      <c r="QNH84" s="13"/>
      <c r="QNI84" s="13"/>
      <c r="QNJ84" s="13"/>
      <c r="QNK84" s="13"/>
      <c r="QNL84" s="13"/>
      <c r="QNM84" s="13"/>
      <c r="QNN84" s="13"/>
      <c r="QNO84" s="13"/>
      <c r="QNP84" s="13"/>
      <c r="QNQ84" s="13"/>
      <c r="QNR84" s="13"/>
      <c r="QNS84" s="13"/>
      <c r="QNT84" s="13"/>
      <c r="QNU84" s="13"/>
      <c r="QNV84" s="13"/>
      <c r="QNW84" s="13"/>
      <c r="QNX84" s="13"/>
      <c r="QNY84" s="13"/>
      <c r="QNZ84" s="13"/>
      <c r="QOA84" s="13"/>
      <c r="QOB84" s="13"/>
      <c r="QOC84" s="13"/>
      <c r="QOD84" s="13"/>
      <c r="QOE84" s="13"/>
      <c r="QOF84" s="13"/>
      <c r="QOG84" s="13"/>
      <c r="QOH84" s="13"/>
      <c r="QOI84" s="13"/>
      <c r="QOJ84" s="13"/>
      <c r="QOK84" s="13"/>
      <c r="QOL84" s="13"/>
      <c r="QOM84" s="13"/>
      <c r="QON84" s="13"/>
      <c r="QOO84" s="13"/>
      <c r="QOP84" s="13"/>
      <c r="QOQ84" s="13"/>
      <c r="QOR84" s="13"/>
      <c r="QOS84" s="13"/>
      <c r="QOT84" s="13"/>
      <c r="QOU84" s="13"/>
      <c r="QOV84" s="13"/>
      <c r="QOW84" s="13"/>
      <c r="QOX84" s="13"/>
      <c r="QOY84" s="13"/>
      <c r="QOZ84" s="13"/>
      <c r="QPA84" s="13"/>
      <c r="QPB84" s="13"/>
      <c r="QPC84" s="13"/>
      <c r="QPD84" s="13"/>
      <c r="QPE84" s="13"/>
      <c r="QPF84" s="13"/>
      <c r="QPG84" s="13"/>
      <c r="QPH84" s="13"/>
      <c r="QPI84" s="13"/>
      <c r="QPJ84" s="13"/>
      <c r="QPK84" s="13"/>
      <c r="QPL84" s="13"/>
      <c r="QPM84" s="13"/>
      <c r="QPN84" s="13"/>
      <c r="QPO84" s="13"/>
      <c r="QPP84" s="13"/>
      <c r="QPQ84" s="13"/>
      <c r="QPR84" s="13"/>
      <c r="QPS84" s="13"/>
      <c r="QPT84" s="13"/>
      <c r="QPU84" s="13"/>
      <c r="QPV84" s="13"/>
      <c r="QPW84" s="13"/>
      <c r="QPX84" s="13"/>
      <c r="QPY84" s="13"/>
      <c r="QPZ84" s="13"/>
      <c r="QQA84" s="13"/>
      <c r="QQB84" s="13"/>
      <c r="QQC84" s="13"/>
      <c r="QQD84" s="13"/>
      <c r="QQE84" s="13"/>
      <c r="QQF84" s="13"/>
      <c r="QQG84" s="13"/>
      <c r="QQH84" s="13"/>
      <c r="QQI84" s="13"/>
      <c r="QQJ84" s="13"/>
      <c r="QQK84" s="13"/>
      <c r="QQL84" s="13"/>
      <c r="QQM84" s="13"/>
      <c r="QQN84" s="13"/>
      <c r="QQO84" s="13"/>
      <c r="QQP84" s="13"/>
      <c r="QQQ84" s="13"/>
      <c r="QQR84" s="13"/>
      <c r="QQS84" s="13"/>
      <c r="QQT84" s="13"/>
      <c r="QQU84" s="13"/>
      <c r="QQV84" s="13"/>
      <c r="QQW84" s="13"/>
      <c r="QQX84" s="13"/>
      <c r="QQY84" s="13"/>
      <c r="QQZ84" s="13"/>
      <c r="QRA84" s="13"/>
      <c r="QRB84" s="13"/>
      <c r="QRC84" s="13"/>
      <c r="QRD84" s="13"/>
      <c r="QRE84" s="13"/>
      <c r="QRF84" s="13"/>
      <c r="QRG84" s="13"/>
      <c r="QRH84" s="13"/>
      <c r="QRI84" s="13"/>
      <c r="QRJ84" s="13"/>
      <c r="QRK84" s="13"/>
      <c r="QRL84" s="13"/>
      <c r="QRM84" s="13"/>
      <c r="QRN84" s="13"/>
      <c r="QRO84" s="13"/>
      <c r="QRP84" s="13"/>
      <c r="QRQ84" s="13"/>
      <c r="QRR84" s="13"/>
      <c r="QRS84" s="13"/>
      <c r="QRT84" s="13"/>
      <c r="QRU84" s="13"/>
      <c r="QRV84" s="13"/>
      <c r="QRW84" s="13"/>
      <c r="QRX84" s="13"/>
      <c r="QRY84" s="13"/>
      <c r="QRZ84" s="13"/>
      <c r="QSA84" s="13"/>
      <c r="QSB84" s="13"/>
      <c r="QSC84" s="13"/>
      <c r="QSD84" s="13"/>
      <c r="QSE84" s="13"/>
      <c r="QSF84" s="13"/>
      <c r="QSG84" s="13"/>
      <c r="QSH84" s="13"/>
      <c r="QSI84" s="13"/>
      <c r="QSJ84" s="13"/>
      <c r="QSK84" s="13"/>
      <c r="QSL84" s="13"/>
      <c r="QSM84" s="13"/>
      <c r="QSN84" s="13"/>
      <c r="QSO84" s="13"/>
      <c r="QSP84" s="13"/>
      <c r="QSQ84" s="13"/>
      <c r="QSR84" s="13"/>
      <c r="QSS84" s="13"/>
      <c r="QST84" s="13"/>
      <c r="QSU84" s="13"/>
      <c r="QSV84" s="13"/>
      <c r="QSW84" s="13"/>
      <c r="QSX84" s="13"/>
      <c r="QSY84" s="13"/>
      <c r="QSZ84" s="13"/>
      <c r="QTA84" s="13"/>
      <c r="QTB84" s="13"/>
      <c r="QTC84" s="13"/>
      <c r="QTD84" s="13"/>
      <c r="QTE84" s="13"/>
      <c r="QTF84" s="13"/>
      <c r="QTG84" s="13"/>
      <c r="QTH84" s="13"/>
      <c r="QTI84" s="13"/>
      <c r="QTJ84" s="13"/>
      <c r="QTK84" s="13"/>
      <c r="QTL84" s="13"/>
      <c r="QTM84" s="13"/>
      <c r="QTN84" s="13"/>
      <c r="QTO84" s="13"/>
      <c r="QTP84" s="13"/>
      <c r="QTQ84" s="13"/>
      <c r="QTR84" s="13"/>
      <c r="QTS84" s="13"/>
      <c r="QTT84" s="13"/>
      <c r="QTU84" s="13"/>
      <c r="QTV84" s="13"/>
      <c r="QTW84" s="13"/>
      <c r="QTX84" s="13"/>
      <c r="QTY84" s="13"/>
      <c r="QTZ84" s="13"/>
      <c r="QUA84" s="13"/>
      <c r="QUB84" s="13"/>
      <c r="QUC84" s="13"/>
      <c r="QUD84" s="13"/>
      <c r="QUE84" s="13"/>
      <c r="QUF84" s="13"/>
      <c r="QUG84" s="13"/>
      <c r="QUH84" s="13"/>
      <c r="QUI84" s="13"/>
      <c r="QUJ84" s="13"/>
      <c r="QUK84" s="13"/>
      <c r="QUL84" s="13"/>
      <c r="QUM84" s="13"/>
      <c r="QUN84" s="13"/>
      <c r="QUO84" s="13"/>
      <c r="QUP84" s="13"/>
      <c r="QUQ84" s="13"/>
      <c r="QUR84" s="13"/>
      <c r="QUS84" s="13"/>
      <c r="QUT84" s="13"/>
      <c r="QUU84" s="13"/>
      <c r="QUV84" s="13"/>
      <c r="QUW84" s="13"/>
      <c r="QUX84" s="13"/>
      <c r="QUY84" s="13"/>
      <c r="QUZ84" s="13"/>
      <c r="QVA84" s="13"/>
      <c r="QVB84" s="13"/>
      <c r="QVC84" s="13"/>
      <c r="QVD84" s="13"/>
      <c r="QVE84" s="13"/>
      <c r="QVF84" s="13"/>
      <c r="QVG84" s="13"/>
      <c r="QVH84" s="13"/>
      <c r="QVI84" s="13"/>
      <c r="QVJ84" s="13"/>
      <c r="QVK84" s="13"/>
      <c r="QVL84" s="13"/>
      <c r="QVM84" s="13"/>
      <c r="QVN84" s="13"/>
      <c r="QVO84" s="13"/>
      <c r="QVP84" s="13"/>
      <c r="QVQ84" s="13"/>
      <c r="QVR84" s="13"/>
      <c r="QVS84" s="13"/>
      <c r="QVT84" s="13"/>
      <c r="QVU84" s="13"/>
      <c r="QVV84" s="13"/>
      <c r="QVW84" s="13"/>
      <c r="QVX84" s="13"/>
      <c r="QVY84" s="13"/>
      <c r="QVZ84" s="13"/>
      <c r="QWA84" s="13"/>
      <c r="QWB84" s="13"/>
      <c r="QWC84" s="13"/>
      <c r="QWD84" s="13"/>
      <c r="QWE84" s="13"/>
      <c r="QWF84" s="13"/>
      <c r="QWG84" s="13"/>
      <c r="QWH84" s="13"/>
      <c r="QWI84" s="13"/>
      <c r="QWJ84" s="13"/>
      <c r="QWK84" s="13"/>
      <c r="QWL84" s="13"/>
      <c r="QWM84" s="13"/>
      <c r="QWN84" s="13"/>
      <c r="QWO84" s="13"/>
      <c r="QWP84" s="13"/>
      <c r="QWQ84" s="13"/>
      <c r="QWR84" s="13"/>
      <c r="QWS84" s="13"/>
      <c r="QWT84" s="13"/>
      <c r="QWU84" s="13"/>
      <c r="QWV84" s="13"/>
      <c r="QWW84" s="13"/>
      <c r="QWX84" s="13"/>
      <c r="QWY84" s="13"/>
      <c r="QWZ84" s="13"/>
      <c r="QXA84" s="13"/>
      <c r="QXB84" s="13"/>
      <c r="QXC84" s="13"/>
      <c r="QXD84" s="13"/>
      <c r="QXE84" s="13"/>
      <c r="QXF84" s="13"/>
      <c r="QXG84" s="13"/>
      <c r="QXH84" s="13"/>
      <c r="QXI84" s="13"/>
      <c r="QXJ84" s="13"/>
      <c r="QXK84" s="13"/>
      <c r="QXL84" s="13"/>
      <c r="QXM84" s="13"/>
      <c r="QXN84" s="13"/>
      <c r="QXO84" s="13"/>
      <c r="QXP84" s="13"/>
      <c r="QXQ84" s="13"/>
      <c r="QXR84" s="13"/>
      <c r="QXS84" s="13"/>
      <c r="QXT84" s="13"/>
      <c r="QXU84" s="13"/>
      <c r="QXV84" s="13"/>
      <c r="QXW84" s="13"/>
      <c r="QXX84" s="13"/>
      <c r="QXY84" s="13"/>
      <c r="QXZ84" s="13"/>
      <c r="QYA84" s="13"/>
      <c r="QYB84" s="13"/>
      <c r="QYC84" s="13"/>
      <c r="QYD84" s="13"/>
      <c r="QYE84" s="13"/>
      <c r="QYF84" s="13"/>
      <c r="QYG84" s="13"/>
      <c r="QYH84" s="13"/>
      <c r="QYI84" s="13"/>
      <c r="QYJ84" s="13"/>
      <c r="QYK84" s="13"/>
      <c r="QYL84" s="13"/>
      <c r="QYM84" s="13"/>
      <c r="QYN84" s="13"/>
      <c r="QYO84" s="13"/>
      <c r="QYP84" s="13"/>
      <c r="QYQ84" s="13"/>
      <c r="QYR84" s="13"/>
      <c r="QYS84" s="13"/>
      <c r="QYT84" s="13"/>
      <c r="QYU84" s="13"/>
      <c r="QYV84" s="13"/>
      <c r="QYW84" s="13"/>
      <c r="QYX84" s="13"/>
      <c r="QYY84" s="13"/>
      <c r="QYZ84" s="13"/>
      <c r="QZA84" s="13"/>
      <c r="QZB84" s="13"/>
      <c r="QZC84" s="13"/>
      <c r="QZD84" s="13"/>
      <c r="QZE84" s="13"/>
      <c r="QZF84" s="13"/>
      <c r="QZG84" s="13"/>
      <c r="QZH84" s="13"/>
      <c r="QZI84" s="13"/>
      <c r="QZJ84" s="13"/>
      <c r="QZK84" s="13"/>
      <c r="QZL84" s="13"/>
      <c r="QZM84" s="13"/>
      <c r="QZN84" s="13"/>
      <c r="QZO84" s="13"/>
      <c r="QZP84" s="13"/>
      <c r="QZQ84" s="13"/>
      <c r="QZR84" s="13"/>
      <c r="QZS84" s="13"/>
      <c r="QZT84" s="13"/>
      <c r="QZU84" s="13"/>
      <c r="QZV84" s="13"/>
      <c r="QZW84" s="13"/>
      <c r="QZX84" s="13"/>
      <c r="QZY84" s="13"/>
      <c r="QZZ84" s="13"/>
      <c r="RAA84" s="13"/>
      <c r="RAB84" s="13"/>
      <c r="RAC84" s="13"/>
      <c r="RAD84" s="13"/>
      <c r="RAE84" s="13"/>
      <c r="RAF84" s="13"/>
      <c r="RAG84" s="13"/>
      <c r="RAH84" s="13"/>
      <c r="RAI84" s="13"/>
      <c r="RAJ84" s="13"/>
      <c r="RAK84" s="13"/>
      <c r="RAL84" s="13"/>
      <c r="RAM84" s="13"/>
      <c r="RAN84" s="13"/>
      <c r="RAO84" s="13"/>
      <c r="RAP84" s="13"/>
      <c r="RAQ84" s="13"/>
      <c r="RAR84" s="13"/>
      <c r="RAS84" s="13"/>
      <c r="RAT84" s="13"/>
      <c r="RAU84" s="13"/>
      <c r="RAV84" s="13"/>
      <c r="RAW84" s="13"/>
      <c r="RAX84" s="13"/>
      <c r="RAY84" s="13"/>
      <c r="RAZ84" s="13"/>
      <c r="RBA84" s="13"/>
      <c r="RBB84" s="13"/>
      <c r="RBC84" s="13"/>
      <c r="RBD84" s="13"/>
      <c r="RBE84" s="13"/>
      <c r="RBF84" s="13"/>
      <c r="RBG84" s="13"/>
      <c r="RBH84" s="13"/>
      <c r="RBI84" s="13"/>
      <c r="RBJ84" s="13"/>
      <c r="RBK84" s="13"/>
      <c r="RBL84" s="13"/>
      <c r="RBM84" s="13"/>
      <c r="RBN84" s="13"/>
      <c r="RBO84" s="13"/>
      <c r="RBP84" s="13"/>
      <c r="RBQ84" s="13"/>
      <c r="RBR84" s="13"/>
      <c r="RBS84" s="13"/>
      <c r="RBT84" s="13"/>
      <c r="RBU84" s="13"/>
      <c r="RBV84" s="13"/>
      <c r="RBW84" s="13"/>
      <c r="RBX84" s="13"/>
      <c r="RBY84" s="13"/>
      <c r="RBZ84" s="13"/>
      <c r="RCA84" s="13"/>
      <c r="RCB84" s="13"/>
      <c r="RCC84" s="13"/>
      <c r="RCD84" s="13"/>
      <c r="RCE84" s="13"/>
      <c r="RCF84" s="13"/>
      <c r="RCG84" s="13"/>
      <c r="RCH84" s="13"/>
      <c r="RCI84" s="13"/>
      <c r="RCJ84" s="13"/>
      <c r="RCK84" s="13"/>
      <c r="RCL84" s="13"/>
      <c r="RCM84" s="13"/>
      <c r="RCN84" s="13"/>
      <c r="RCO84" s="13"/>
      <c r="RCP84" s="13"/>
      <c r="RCQ84" s="13"/>
      <c r="RCR84" s="13"/>
      <c r="RCS84" s="13"/>
      <c r="RCT84" s="13"/>
      <c r="RCU84" s="13"/>
      <c r="RCV84" s="13"/>
      <c r="RCW84" s="13"/>
      <c r="RCX84" s="13"/>
      <c r="RCY84" s="13"/>
      <c r="RCZ84" s="13"/>
      <c r="RDA84" s="13"/>
      <c r="RDB84" s="13"/>
      <c r="RDC84" s="13"/>
      <c r="RDD84" s="13"/>
      <c r="RDE84" s="13"/>
      <c r="RDF84" s="13"/>
      <c r="RDG84" s="13"/>
      <c r="RDH84" s="13"/>
      <c r="RDI84" s="13"/>
      <c r="RDJ84" s="13"/>
      <c r="RDK84" s="13"/>
      <c r="RDL84" s="13"/>
      <c r="RDM84" s="13"/>
      <c r="RDN84" s="13"/>
      <c r="RDO84" s="13"/>
      <c r="RDP84" s="13"/>
      <c r="RDQ84" s="13"/>
      <c r="RDR84" s="13"/>
      <c r="RDS84" s="13"/>
      <c r="RDT84" s="13"/>
      <c r="RDU84" s="13"/>
      <c r="RDV84" s="13"/>
      <c r="RDW84" s="13"/>
      <c r="RDX84" s="13"/>
      <c r="RDY84" s="13"/>
      <c r="RDZ84" s="13"/>
      <c r="REA84" s="13"/>
      <c r="REB84" s="13"/>
      <c r="REC84" s="13"/>
      <c r="RED84" s="13"/>
      <c r="REE84" s="13"/>
      <c r="REF84" s="13"/>
      <c r="REG84" s="13"/>
      <c r="REH84" s="13"/>
      <c r="REI84" s="13"/>
      <c r="REJ84" s="13"/>
      <c r="REK84" s="13"/>
      <c r="REL84" s="13"/>
      <c r="REM84" s="13"/>
      <c r="REN84" s="13"/>
      <c r="REO84" s="13"/>
      <c r="REP84" s="13"/>
      <c r="REQ84" s="13"/>
      <c r="RER84" s="13"/>
      <c r="RES84" s="13"/>
      <c r="RET84" s="13"/>
      <c r="REU84" s="13"/>
      <c r="REV84" s="13"/>
      <c r="REW84" s="13"/>
      <c r="REX84" s="13"/>
      <c r="REY84" s="13"/>
      <c r="REZ84" s="13"/>
      <c r="RFA84" s="13"/>
      <c r="RFB84" s="13"/>
      <c r="RFC84" s="13"/>
      <c r="RFD84" s="13"/>
      <c r="RFE84" s="13"/>
      <c r="RFF84" s="13"/>
      <c r="RFG84" s="13"/>
      <c r="RFH84" s="13"/>
      <c r="RFI84" s="13"/>
      <c r="RFJ84" s="13"/>
      <c r="RFK84" s="13"/>
      <c r="RFL84" s="13"/>
      <c r="RFM84" s="13"/>
      <c r="RFN84" s="13"/>
      <c r="RFO84" s="13"/>
      <c r="RFP84" s="13"/>
      <c r="RFQ84" s="13"/>
      <c r="RFR84" s="13"/>
      <c r="RFS84" s="13"/>
      <c r="RFT84" s="13"/>
      <c r="RFU84" s="13"/>
      <c r="RFV84" s="13"/>
      <c r="RFW84" s="13"/>
      <c r="RFX84" s="13"/>
      <c r="RFY84" s="13"/>
      <c r="RFZ84" s="13"/>
      <c r="RGA84" s="13"/>
      <c r="RGB84" s="13"/>
      <c r="RGC84" s="13"/>
      <c r="RGD84" s="13"/>
      <c r="RGE84" s="13"/>
      <c r="RGF84" s="13"/>
      <c r="RGG84" s="13"/>
      <c r="RGH84" s="13"/>
      <c r="RGI84" s="13"/>
      <c r="RGJ84" s="13"/>
      <c r="RGK84" s="13"/>
      <c r="RGL84" s="13"/>
      <c r="RGM84" s="13"/>
      <c r="RGN84" s="13"/>
      <c r="RGO84" s="13"/>
      <c r="RGP84" s="13"/>
      <c r="RGQ84" s="13"/>
      <c r="RGR84" s="13"/>
      <c r="RGS84" s="13"/>
      <c r="RGT84" s="13"/>
      <c r="RGU84" s="13"/>
      <c r="RGV84" s="13"/>
      <c r="RGW84" s="13"/>
      <c r="RGX84" s="13"/>
      <c r="RGY84" s="13"/>
      <c r="RGZ84" s="13"/>
      <c r="RHA84" s="13"/>
      <c r="RHB84" s="13"/>
      <c r="RHC84" s="13"/>
      <c r="RHD84" s="13"/>
      <c r="RHE84" s="13"/>
      <c r="RHF84" s="13"/>
      <c r="RHG84" s="13"/>
      <c r="RHH84" s="13"/>
      <c r="RHI84" s="13"/>
      <c r="RHJ84" s="13"/>
      <c r="RHK84" s="13"/>
      <c r="RHL84" s="13"/>
      <c r="RHM84" s="13"/>
      <c r="RHN84" s="13"/>
      <c r="RHO84" s="13"/>
      <c r="RHP84" s="13"/>
      <c r="RHQ84" s="13"/>
      <c r="RHR84" s="13"/>
      <c r="RHS84" s="13"/>
      <c r="RHT84" s="13"/>
      <c r="RHU84" s="13"/>
      <c r="RHV84" s="13"/>
      <c r="RHW84" s="13"/>
      <c r="RHX84" s="13"/>
      <c r="RHY84" s="13"/>
      <c r="RHZ84" s="13"/>
      <c r="RIA84" s="13"/>
      <c r="RIB84" s="13"/>
      <c r="RIC84" s="13"/>
      <c r="RID84" s="13"/>
      <c r="RIE84" s="13"/>
      <c r="RIF84" s="13"/>
      <c r="RIG84" s="13"/>
      <c r="RIH84" s="13"/>
      <c r="RII84" s="13"/>
      <c r="RIJ84" s="13"/>
      <c r="RIK84" s="13"/>
      <c r="RIL84" s="13"/>
      <c r="RIM84" s="13"/>
      <c r="RIN84" s="13"/>
      <c r="RIO84" s="13"/>
      <c r="RIP84" s="13"/>
      <c r="RIQ84" s="13"/>
      <c r="RIR84" s="13"/>
      <c r="RIS84" s="13"/>
      <c r="RIT84" s="13"/>
      <c r="RIU84" s="13"/>
      <c r="RIV84" s="13"/>
      <c r="RIW84" s="13"/>
      <c r="RIX84" s="13"/>
      <c r="RIY84" s="13"/>
      <c r="RIZ84" s="13"/>
      <c r="RJA84" s="13"/>
      <c r="RJB84" s="13"/>
      <c r="RJC84" s="13"/>
      <c r="RJD84" s="13"/>
      <c r="RJE84" s="13"/>
      <c r="RJF84" s="13"/>
      <c r="RJG84" s="13"/>
      <c r="RJH84" s="13"/>
      <c r="RJI84" s="13"/>
      <c r="RJJ84" s="13"/>
      <c r="RJK84" s="13"/>
      <c r="RJL84" s="13"/>
      <c r="RJM84" s="13"/>
      <c r="RJN84" s="13"/>
      <c r="RJO84" s="13"/>
      <c r="RJP84" s="13"/>
      <c r="RJQ84" s="13"/>
      <c r="RJR84" s="13"/>
      <c r="RJS84" s="13"/>
      <c r="RJT84" s="13"/>
      <c r="RJU84" s="13"/>
      <c r="RJV84" s="13"/>
      <c r="RJW84" s="13"/>
      <c r="RJX84" s="13"/>
      <c r="RJY84" s="13"/>
      <c r="RJZ84" s="13"/>
      <c r="RKA84" s="13"/>
      <c r="RKB84" s="13"/>
      <c r="RKC84" s="13"/>
      <c r="RKD84" s="13"/>
      <c r="RKE84" s="13"/>
      <c r="RKF84" s="13"/>
      <c r="RKG84" s="13"/>
      <c r="RKH84" s="13"/>
      <c r="RKI84" s="13"/>
      <c r="RKJ84" s="13"/>
      <c r="RKK84" s="13"/>
      <c r="RKL84" s="13"/>
      <c r="RKM84" s="13"/>
      <c r="RKN84" s="13"/>
      <c r="RKO84" s="13"/>
      <c r="RKP84" s="13"/>
      <c r="RKQ84" s="13"/>
      <c r="RKR84" s="13"/>
      <c r="RKS84" s="13"/>
      <c r="RKT84" s="13"/>
      <c r="RKU84" s="13"/>
      <c r="RKV84" s="13"/>
      <c r="RKW84" s="13"/>
      <c r="RKX84" s="13"/>
      <c r="RKY84" s="13"/>
      <c r="RKZ84" s="13"/>
      <c r="RLA84" s="13"/>
      <c r="RLB84" s="13"/>
      <c r="RLC84" s="13"/>
      <c r="RLD84" s="13"/>
      <c r="RLE84" s="13"/>
      <c r="RLF84" s="13"/>
      <c r="RLG84" s="13"/>
      <c r="RLH84" s="13"/>
      <c r="RLI84" s="13"/>
      <c r="RLJ84" s="13"/>
      <c r="RLK84" s="13"/>
      <c r="RLL84" s="13"/>
      <c r="RLM84" s="13"/>
      <c r="RLN84" s="13"/>
      <c r="RLO84" s="13"/>
      <c r="RLP84" s="13"/>
      <c r="RLQ84" s="13"/>
      <c r="RLR84" s="13"/>
      <c r="RLS84" s="13"/>
      <c r="RLT84" s="13"/>
      <c r="RLU84" s="13"/>
      <c r="RLV84" s="13"/>
      <c r="RLW84" s="13"/>
      <c r="RLX84" s="13"/>
      <c r="RLY84" s="13"/>
      <c r="RLZ84" s="13"/>
      <c r="RMA84" s="13"/>
      <c r="RMB84" s="13"/>
      <c r="RMC84" s="13"/>
      <c r="RMD84" s="13"/>
      <c r="RME84" s="13"/>
      <c r="RMF84" s="13"/>
      <c r="RMG84" s="13"/>
      <c r="RMH84" s="13"/>
      <c r="RMI84" s="13"/>
      <c r="RMJ84" s="13"/>
      <c r="RMK84" s="13"/>
      <c r="RML84" s="13"/>
      <c r="RMM84" s="13"/>
      <c r="RMN84" s="13"/>
      <c r="RMO84" s="13"/>
      <c r="RMP84" s="13"/>
      <c r="RMQ84" s="13"/>
      <c r="RMR84" s="13"/>
      <c r="RMS84" s="13"/>
      <c r="RMT84" s="13"/>
      <c r="RMU84" s="13"/>
      <c r="RMV84" s="13"/>
      <c r="RMW84" s="13"/>
      <c r="RMX84" s="13"/>
      <c r="RMY84" s="13"/>
      <c r="RMZ84" s="13"/>
      <c r="RNA84" s="13"/>
      <c r="RNB84" s="13"/>
      <c r="RNC84" s="13"/>
      <c r="RND84" s="13"/>
      <c r="RNE84" s="13"/>
      <c r="RNF84" s="13"/>
      <c r="RNG84" s="13"/>
      <c r="RNH84" s="13"/>
      <c r="RNI84" s="13"/>
      <c r="RNJ84" s="13"/>
      <c r="RNK84" s="13"/>
      <c r="RNL84" s="13"/>
      <c r="RNM84" s="13"/>
      <c r="RNN84" s="13"/>
      <c r="RNO84" s="13"/>
      <c r="RNP84" s="13"/>
      <c r="RNQ84" s="13"/>
      <c r="RNR84" s="13"/>
      <c r="RNS84" s="13"/>
      <c r="RNT84" s="13"/>
      <c r="RNU84" s="13"/>
      <c r="RNV84" s="13"/>
      <c r="RNW84" s="13"/>
      <c r="RNX84" s="13"/>
      <c r="RNY84" s="13"/>
      <c r="RNZ84" s="13"/>
      <c r="ROA84" s="13"/>
      <c r="ROB84" s="13"/>
      <c r="ROC84" s="13"/>
      <c r="ROD84" s="13"/>
      <c r="ROE84" s="13"/>
      <c r="ROF84" s="13"/>
      <c r="ROG84" s="13"/>
      <c r="ROH84" s="13"/>
      <c r="ROI84" s="13"/>
      <c r="ROJ84" s="13"/>
      <c r="ROK84" s="13"/>
      <c r="ROL84" s="13"/>
      <c r="ROM84" s="13"/>
      <c r="RON84" s="13"/>
      <c r="ROO84" s="13"/>
      <c r="ROP84" s="13"/>
      <c r="ROQ84" s="13"/>
      <c r="ROR84" s="13"/>
      <c r="ROS84" s="13"/>
      <c r="ROT84" s="13"/>
      <c r="ROU84" s="13"/>
      <c r="ROV84" s="13"/>
      <c r="ROW84" s="13"/>
      <c r="ROX84" s="13"/>
      <c r="ROY84" s="13"/>
      <c r="ROZ84" s="13"/>
      <c r="RPA84" s="13"/>
      <c r="RPB84" s="13"/>
      <c r="RPC84" s="13"/>
      <c r="RPD84" s="13"/>
      <c r="RPE84" s="13"/>
      <c r="RPF84" s="13"/>
      <c r="RPG84" s="13"/>
      <c r="RPH84" s="13"/>
      <c r="RPI84" s="13"/>
      <c r="RPJ84" s="13"/>
      <c r="RPK84" s="13"/>
      <c r="RPL84" s="13"/>
      <c r="RPM84" s="13"/>
      <c r="RPN84" s="13"/>
      <c r="RPO84" s="13"/>
      <c r="RPP84" s="13"/>
      <c r="RPQ84" s="13"/>
      <c r="RPR84" s="13"/>
      <c r="RPS84" s="13"/>
      <c r="RPT84" s="13"/>
      <c r="RPU84" s="13"/>
      <c r="RPV84" s="13"/>
      <c r="RPW84" s="13"/>
      <c r="RPX84" s="13"/>
      <c r="RPY84" s="13"/>
      <c r="RPZ84" s="13"/>
      <c r="RQA84" s="13"/>
      <c r="RQB84" s="13"/>
      <c r="RQC84" s="13"/>
      <c r="RQD84" s="13"/>
      <c r="RQE84" s="13"/>
      <c r="RQF84" s="13"/>
      <c r="RQG84" s="13"/>
      <c r="RQH84" s="13"/>
      <c r="RQI84" s="13"/>
      <c r="RQJ84" s="13"/>
      <c r="RQK84" s="13"/>
      <c r="RQL84" s="13"/>
      <c r="RQM84" s="13"/>
      <c r="RQN84" s="13"/>
      <c r="RQO84" s="13"/>
      <c r="RQP84" s="13"/>
      <c r="RQQ84" s="13"/>
      <c r="RQR84" s="13"/>
      <c r="RQS84" s="13"/>
      <c r="RQT84" s="13"/>
      <c r="RQU84" s="13"/>
      <c r="RQV84" s="13"/>
      <c r="RQW84" s="13"/>
      <c r="RQX84" s="13"/>
      <c r="RQY84" s="13"/>
      <c r="RQZ84" s="13"/>
      <c r="RRA84" s="13"/>
      <c r="RRB84" s="13"/>
      <c r="RRC84" s="13"/>
      <c r="RRD84" s="13"/>
      <c r="RRE84" s="13"/>
      <c r="RRF84" s="13"/>
      <c r="RRG84" s="13"/>
      <c r="RRH84" s="13"/>
      <c r="RRI84" s="13"/>
      <c r="RRJ84" s="13"/>
      <c r="RRK84" s="13"/>
      <c r="RRL84" s="13"/>
      <c r="RRM84" s="13"/>
      <c r="RRN84" s="13"/>
      <c r="RRO84" s="13"/>
      <c r="RRP84" s="13"/>
      <c r="RRQ84" s="13"/>
      <c r="RRR84" s="13"/>
      <c r="RRS84" s="13"/>
      <c r="RRT84" s="13"/>
      <c r="RRU84" s="13"/>
      <c r="RRV84" s="13"/>
      <c r="RRW84" s="13"/>
      <c r="RRX84" s="13"/>
      <c r="RRY84" s="13"/>
      <c r="RRZ84" s="13"/>
      <c r="RSA84" s="13"/>
      <c r="RSB84" s="13"/>
      <c r="RSC84" s="13"/>
      <c r="RSD84" s="13"/>
      <c r="RSE84" s="13"/>
      <c r="RSF84" s="13"/>
      <c r="RSG84" s="13"/>
      <c r="RSH84" s="13"/>
      <c r="RSI84" s="13"/>
      <c r="RSJ84" s="13"/>
      <c r="RSK84" s="13"/>
      <c r="RSL84" s="13"/>
      <c r="RSM84" s="13"/>
      <c r="RSN84" s="13"/>
      <c r="RSO84" s="13"/>
      <c r="RSP84" s="13"/>
      <c r="RSQ84" s="13"/>
      <c r="RSR84" s="13"/>
      <c r="RSS84" s="13"/>
      <c r="RST84" s="13"/>
      <c r="RSU84" s="13"/>
      <c r="RSV84" s="13"/>
      <c r="RSW84" s="13"/>
      <c r="RSX84" s="13"/>
      <c r="RSY84" s="13"/>
      <c r="RSZ84" s="13"/>
      <c r="RTA84" s="13"/>
      <c r="RTB84" s="13"/>
      <c r="RTC84" s="13"/>
      <c r="RTD84" s="13"/>
      <c r="RTE84" s="13"/>
      <c r="RTF84" s="13"/>
      <c r="RTG84" s="13"/>
      <c r="RTH84" s="13"/>
      <c r="RTI84" s="13"/>
      <c r="RTJ84" s="13"/>
      <c r="RTK84" s="13"/>
      <c r="RTL84" s="13"/>
      <c r="RTM84" s="13"/>
      <c r="RTN84" s="13"/>
      <c r="RTO84" s="13"/>
      <c r="RTP84" s="13"/>
      <c r="RTQ84" s="13"/>
      <c r="RTR84" s="13"/>
      <c r="RTS84" s="13"/>
      <c r="RTT84" s="13"/>
      <c r="RTU84" s="13"/>
      <c r="RTV84" s="13"/>
      <c r="RTW84" s="13"/>
      <c r="RTX84" s="13"/>
      <c r="RTY84" s="13"/>
      <c r="RTZ84" s="13"/>
      <c r="RUA84" s="13"/>
      <c r="RUB84" s="13"/>
      <c r="RUC84" s="13"/>
      <c r="RUD84" s="13"/>
      <c r="RUE84" s="13"/>
      <c r="RUF84" s="13"/>
      <c r="RUG84" s="13"/>
      <c r="RUH84" s="13"/>
      <c r="RUI84" s="13"/>
      <c r="RUJ84" s="13"/>
      <c r="RUK84" s="13"/>
      <c r="RUL84" s="13"/>
      <c r="RUM84" s="13"/>
      <c r="RUN84" s="13"/>
      <c r="RUO84" s="13"/>
      <c r="RUP84" s="13"/>
      <c r="RUQ84" s="13"/>
      <c r="RUR84" s="13"/>
      <c r="RUS84" s="13"/>
      <c r="RUT84" s="13"/>
      <c r="RUU84" s="13"/>
      <c r="RUV84" s="13"/>
      <c r="RUW84" s="13"/>
      <c r="RUX84" s="13"/>
      <c r="RUY84" s="13"/>
      <c r="RUZ84" s="13"/>
      <c r="RVA84" s="13"/>
      <c r="RVB84" s="13"/>
      <c r="RVC84" s="13"/>
      <c r="RVD84" s="13"/>
      <c r="RVE84" s="13"/>
      <c r="RVF84" s="13"/>
      <c r="RVG84" s="13"/>
      <c r="RVH84" s="13"/>
      <c r="RVI84" s="13"/>
      <c r="RVJ84" s="13"/>
      <c r="RVK84" s="13"/>
      <c r="RVL84" s="13"/>
      <c r="RVM84" s="13"/>
      <c r="RVN84" s="13"/>
      <c r="RVO84" s="13"/>
      <c r="RVP84" s="13"/>
      <c r="RVQ84" s="13"/>
      <c r="RVR84" s="13"/>
      <c r="RVS84" s="13"/>
      <c r="RVT84" s="13"/>
      <c r="RVU84" s="13"/>
      <c r="RVV84" s="13"/>
      <c r="RVW84" s="13"/>
      <c r="RVX84" s="13"/>
      <c r="RVY84" s="13"/>
      <c r="RVZ84" s="13"/>
      <c r="RWA84" s="13"/>
      <c r="RWB84" s="13"/>
      <c r="RWC84" s="13"/>
      <c r="RWD84" s="13"/>
      <c r="RWE84" s="13"/>
      <c r="RWF84" s="13"/>
      <c r="RWG84" s="13"/>
      <c r="RWH84" s="13"/>
      <c r="RWI84" s="13"/>
      <c r="RWJ84" s="13"/>
      <c r="RWK84" s="13"/>
      <c r="RWL84" s="13"/>
      <c r="RWM84" s="13"/>
      <c r="RWN84" s="13"/>
      <c r="RWO84" s="13"/>
      <c r="RWP84" s="13"/>
      <c r="RWQ84" s="13"/>
      <c r="RWR84" s="13"/>
      <c r="RWS84" s="13"/>
      <c r="RWT84" s="13"/>
      <c r="RWU84" s="13"/>
      <c r="RWV84" s="13"/>
      <c r="RWW84" s="13"/>
      <c r="RWX84" s="13"/>
      <c r="RWY84" s="13"/>
      <c r="RWZ84" s="13"/>
      <c r="RXA84" s="13"/>
      <c r="RXB84" s="13"/>
      <c r="RXC84" s="13"/>
      <c r="RXD84" s="13"/>
      <c r="RXE84" s="13"/>
      <c r="RXF84" s="13"/>
      <c r="RXG84" s="13"/>
      <c r="RXH84" s="13"/>
      <c r="RXI84" s="13"/>
      <c r="RXJ84" s="13"/>
      <c r="RXK84" s="13"/>
      <c r="RXL84" s="13"/>
      <c r="RXM84" s="13"/>
      <c r="RXN84" s="13"/>
      <c r="RXO84" s="13"/>
      <c r="RXP84" s="13"/>
      <c r="RXQ84" s="13"/>
      <c r="RXR84" s="13"/>
      <c r="RXS84" s="13"/>
      <c r="RXT84" s="13"/>
      <c r="RXU84" s="13"/>
      <c r="RXV84" s="13"/>
      <c r="RXW84" s="13"/>
      <c r="RXX84" s="13"/>
      <c r="RXY84" s="13"/>
      <c r="RXZ84" s="13"/>
      <c r="RYA84" s="13"/>
      <c r="RYB84" s="13"/>
      <c r="RYC84" s="13"/>
      <c r="RYD84" s="13"/>
      <c r="RYE84" s="13"/>
      <c r="RYF84" s="13"/>
      <c r="RYG84" s="13"/>
      <c r="RYH84" s="13"/>
      <c r="RYI84" s="13"/>
      <c r="RYJ84" s="13"/>
      <c r="RYK84" s="13"/>
      <c r="RYL84" s="13"/>
      <c r="RYM84" s="13"/>
      <c r="RYN84" s="13"/>
      <c r="RYO84" s="13"/>
      <c r="RYP84" s="13"/>
      <c r="RYQ84" s="13"/>
      <c r="RYR84" s="13"/>
      <c r="RYS84" s="13"/>
      <c r="RYT84" s="13"/>
      <c r="RYU84" s="13"/>
      <c r="RYV84" s="13"/>
      <c r="RYW84" s="13"/>
      <c r="RYX84" s="13"/>
      <c r="RYY84" s="13"/>
      <c r="RYZ84" s="13"/>
      <c r="RZA84" s="13"/>
      <c r="RZB84" s="13"/>
      <c r="RZC84" s="13"/>
      <c r="RZD84" s="13"/>
      <c r="RZE84" s="13"/>
      <c r="RZF84" s="13"/>
      <c r="RZG84" s="13"/>
      <c r="RZH84" s="13"/>
      <c r="RZI84" s="13"/>
      <c r="RZJ84" s="13"/>
      <c r="RZK84" s="13"/>
      <c r="RZL84" s="13"/>
      <c r="RZM84" s="13"/>
      <c r="RZN84" s="13"/>
      <c r="RZO84" s="13"/>
      <c r="RZP84" s="13"/>
      <c r="RZQ84" s="13"/>
      <c r="RZR84" s="13"/>
      <c r="RZS84" s="13"/>
      <c r="RZT84" s="13"/>
      <c r="RZU84" s="13"/>
      <c r="RZV84" s="13"/>
      <c r="RZW84" s="13"/>
      <c r="RZX84" s="13"/>
      <c r="RZY84" s="13"/>
      <c r="RZZ84" s="13"/>
      <c r="SAA84" s="13"/>
      <c r="SAB84" s="13"/>
      <c r="SAC84" s="13"/>
      <c r="SAD84" s="13"/>
      <c r="SAE84" s="13"/>
      <c r="SAF84" s="13"/>
      <c r="SAG84" s="13"/>
      <c r="SAH84" s="13"/>
      <c r="SAI84" s="13"/>
      <c r="SAJ84" s="13"/>
      <c r="SAK84" s="13"/>
      <c r="SAL84" s="13"/>
      <c r="SAM84" s="13"/>
      <c r="SAN84" s="13"/>
      <c r="SAO84" s="13"/>
      <c r="SAP84" s="13"/>
      <c r="SAQ84" s="13"/>
      <c r="SAR84" s="13"/>
      <c r="SAS84" s="13"/>
      <c r="SAT84" s="13"/>
      <c r="SAU84" s="13"/>
      <c r="SAV84" s="13"/>
      <c r="SAW84" s="13"/>
      <c r="SAX84" s="13"/>
      <c r="SAY84" s="13"/>
      <c r="SAZ84" s="13"/>
      <c r="SBA84" s="13"/>
      <c r="SBB84" s="13"/>
      <c r="SBC84" s="13"/>
      <c r="SBD84" s="13"/>
      <c r="SBE84" s="13"/>
      <c r="SBF84" s="13"/>
      <c r="SBG84" s="13"/>
      <c r="SBH84" s="13"/>
      <c r="SBI84" s="13"/>
      <c r="SBJ84" s="13"/>
      <c r="SBK84" s="13"/>
      <c r="SBL84" s="13"/>
      <c r="SBM84" s="13"/>
      <c r="SBN84" s="13"/>
      <c r="SBO84" s="13"/>
      <c r="SBP84" s="13"/>
      <c r="SBQ84" s="13"/>
      <c r="SBR84" s="13"/>
      <c r="SBS84" s="13"/>
      <c r="SBT84" s="13"/>
      <c r="SBU84" s="13"/>
      <c r="SBV84" s="13"/>
      <c r="SBW84" s="13"/>
      <c r="SBX84" s="13"/>
      <c r="SBY84" s="13"/>
      <c r="SBZ84" s="13"/>
      <c r="SCA84" s="13"/>
      <c r="SCB84" s="13"/>
      <c r="SCC84" s="13"/>
      <c r="SCD84" s="13"/>
      <c r="SCE84" s="13"/>
      <c r="SCF84" s="13"/>
      <c r="SCG84" s="13"/>
      <c r="SCH84" s="13"/>
      <c r="SCI84" s="13"/>
      <c r="SCJ84" s="13"/>
      <c r="SCK84" s="13"/>
      <c r="SCL84" s="13"/>
      <c r="SCM84" s="13"/>
      <c r="SCN84" s="13"/>
      <c r="SCO84" s="13"/>
      <c r="SCP84" s="13"/>
      <c r="SCQ84" s="13"/>
      <c r="SCR84" s="13"/>
      <c r="SCS84" s="13"/>
      <c r="SCT84" s="13"/>
      <c r="SCU84" s="13"/>
      <c r="SCV84" s="13"/>
      <c r="SCW84" s="13"/>
      <c r="SCX84" s="13"/>
      <c r="SCY84" s="13"/>
      <c r="SCZ84" s="13"/>
      <c r="SDA84" s="13"/>
      <c r="SDB84" s="13"/>
      <c r="SDC84" s="13"/>
      <c r="SDD84" s="13"/>
      <c r="SDE84" s="13"/>
      <c r="SDF84" s="13"/>
      <c r="SDG84" s="13"/>
      <c r="SDH84" s="13"/>
      <c r="SDI84" s="13"/>
      <c r="SDJ84" s="13"/>
      <c r="SDK84" s="13"/>
      <c r="SDL84" s="13"/>
      <c r="SDM84" s="13"/>
      <c r="SDN84" s="13"/>
      <c r="SDO84" s="13"/>
      <c r="SDP84" s="13"/>
      <c r="SDQ84" s="13"/>
      <c r="SDR84" s="13"/>
      <c r="SDS84" s="13"/>
      <c r="SDT84" s="13"/>
      <c r="SDU84" s="13"/>
      <c r="SDV84" s="13"/>
      <c r="SDW84" s="13"/>
      <c r="SDX84" s="13"/>
      <c r="SDY84" s="13"/>
      <c r="SDZ84" s="13"/>
      <c r="SEA84" s="13"/>
      <c r="SEB84" s="13"/>
      <c r="SEC84" s="13"/>
      <c r="SED84" s="13"/>
      <c r="SEE84" s="13"/>
      <c r="SEF84" s="13"/>
      <c r="SEG84" s="13"/>
      <c r="SEH84" s="13"/>
      <c r="SEI84" s="13"/>
      <c r="SEJ84" s="13"/>
      <c r="SEK84" s="13"/>
      <c r="SEL84" s="13"/>
      <c r="SEM84" s="13"/>
      <c r="SEN84" s="13"/>
      <c r="SEO84" s="13"/>
      <c r="SEP84" s="13"/>
      <c r="SEQ84" s="13"/>
      <c r="SER84" s="13"/>
      <c r="SES84" s="13"/>
      <c r="SET84" s="13"/>
      <c r="SEU84" s="13"/>
      <c r="SEV84" s="13"/>
      <c r="SEW84" s="13"/>
      <c r="SEX84" s="13"/>
      <c r="SEY84" s="13"/>
      <c r="SEZ84" s="13"/>
      <c r="SFA84" s="13"/>
      <c r="SFB84" s="13"/>
      <c r="SFC84" s="13"/>
      <c r="SFD84" s="13"/>
      <c r="SFE84" s="13"/>
      <c r="SFF84" s="13"/>
      <c r="SFG84" s="13"/>
      <c r="SFH84" s="13"/>
      <c r="SFI84" s="13"/>
      <c r="SFJ84" s="13"/>
      <c r="SFK84" s="13"/>
      <c r="SFL84" s="13"/>
      <c r="SFM84" s="13"/>
      <c r="SFN84" s="13"/>
      <c r="SFO84" s="13"/>
      <c r="SFP84" s="13"/>
      <c r="SFQ84" s="13"/>
      <c r="SFR84" s="13"/>
      <c r="SFS84" s="13"/>
      <c r="SFT84" s="13"/>
      <c r="SFU84" s="13"/>
      <c r="SFV84" s="13"/>
      <c r="SFW84" s="13"/>
      <c r="SFX84" s="13"/>
      <c r="SFY84" s="13"/>
      <c r="SFZ84" s="13"/>
      <c r="SGA84" s="13"/>
      <c r="SGB84" s="13"/>
      <c r="SGC84" s="13"/>
      <c r="SGD84" s="13"/>
      <c r="SGE84" s="13"/>
      <c r="SGF84" s="13"/>
      <c r="SGG84" s="13"/>
      <c r="SGH84" s="13"/>
      <c r="SGI84" s="13"/>
      <c r="SGJ84" s="13"/>
      <c r="SGK84" s="13"/>
      <c r="SGL84" s="13"/>
      <c r="SGM84" s="13"/>
      <c r="SGN84" s="13"/>
      <c r="SGO84" s="13"/>
      <c r="SGP84" s="13"/>
      <c r="SGQ84" s="13"/>
      <c r="SGR84" s="13"/>
      <c r="SGS84" s="13"/>
      <c r="SGT84" s="13"/>
      <c r="SGU84" s="13"/>
      <c r="SGV84" s="13"/>
      <c r="SGW84" s="13"/>
      <c r="SGX84" s="13"/>
      <c r="SGY84" s="13"/>
      <c r="SGZ84" s="13"/>
      <c r="SHA84" s="13"/>
      <c r="SHB84" s="13"/>
      <c r="SHC84" s="13"/>
      <c r="SHD84" s="13"/>
      <c r="SHE84" s="13"/>
      <c r="SHF84" s="13"/>
      <c r="SHG84" s="13"/>
      <c r="SHH84" s="13"/>
      <c r="SHI84" s="13"/>
      <c r="SHJ84" s="13"/>
      <c r="SHK84" s="13"/>
      <c r="SHL84" s="13"/>
      <c r="SHM84" s="13"/>
      <c r="SHN84" s="13"/>
      <c r="SHO84" s="13"/>
      <c r="SHP84" s="13"/>
      <c r="SHQ84" s="13"/>
      <c r="SHR84" s="13"/>
      <c r="SHS84" s="13"/>
      <c r="SHT84" s="13"/>
      <c r="SHU84" s="13"/>
      <c r="SHV84" s="13"/>
      <c r="SHW84" s="13"/>
      <c r="SHX84" s="13"/>
      <c r="SHY84" s="13"/>
      <c r="SHZ84" s="13"/>
      <c r="SIA84" s="13"/>
      <c r="SIB84" s="13"/>
      <c r="SIC84" s="13"/>
      <c r="SID84" s="13"/>
      <c r="SIE84" s="13"/>
      <c r="SIF84" s="13"/>
      <c r="SIG84" s="13"/>
      <c r="SIH84" s="13"/>
      <c r="SII84" s="13"/>
      <c r="SIJ84" s="13"/>
      <c r="SIK84" s="13"/>
      <c r="SIL84" s="13"/>
      <c r="SIM84" s="13"/>
      <c r="SIN84" s="13"/>
      <c r="SIO84" s="13"/>
      <c r="SIP84" s="13"/>
      <c r="SIQ84" s="13"/>
      <c r="SIR84" s="13"/>
      <c r="SIS84" s="13"/>
      <c r="SIT84" s="13"/>
      <c r="SIU84" s="13"/>
      <c r="SIV84" s="13"/>
      <c r="SIW84" s="13"/>
      <c r="SIX84" s="13"/>
      <c r="SIY84" s="13"/>
      <c r="SIZ84" s="13"/>
      <c r="SJA84" s="13"/>
      <c r="SJB84" s="13"/>
      <c r="SJC84" s="13"/>
      <c r="SJD84" s="13"/>
      <c r="SJE84" s="13"/>
      <c r="SJF84" s="13"/>
      <c r="SJG84" s="13"/>
      <c r="SJH84" s="13"/>
      <c r="SJI84" s="13"/>
      <c r="SJJ84" s="13"/>
      <c r="SJK84" s="13"/>
      <c r="SJL84" s="13"/>
      <c r="SJM84" s="13"/>
      <c r="SJN84" s="13"/>
      <c r="SJO84" s="13"/>
      <c r="SJP84" s="13"/>
      <c r="SJQ84" s="13"/>
      <c r="SJR84" s="13"/>
      <c r="SJS84" s="13"/>
      <c r="SJT84" s="13"/>
      <c r="SJU84" s="13"/>
      <c r="SJV84" s="13"/>
      <c r="SJW84" s="13"/>
      <c r="SJX84" s="13"/>
      <c r="SJY84" s="13"/>
      <c r="SJZ84" s="13"/>
      <c r="SKA84" s="13"/>
      <c r="SKB84" s="13"/>
      <c r="SKC84" s="13"/>
      <c r="SKD84" s="13"/>
      <c r="SKE84" s="13"/>
      <c r="SKF84" s="13"/>
      <c r="SKG84" s="13"/>
      <c r="SKH84" s="13"/>
      <c r="SKI84" s="13"/>
      <c r="SKJ84" s="13"/>
      <c r="SKK84" s="13"/>
      <c r="SKL84" s="13"/>
      <c r="SKM84" s="13"/>
      <c r="SKN84" s="13"/>
      <c r="SKO84" s="13"/>
      <c r="SKP84" s="13"/>
      <c r="SKQ84" s="13"/>
      <c r="SKR84" s="13"/>
      <c r="SKS84" s="13"/>
      <c r="SKT84" s="13"/>
      <c r="SKU84" s="13"/>
      <c r="SKV84" s="13"/>
      <c r="SKW84" s="13"/>
      <c r="SKX84" s="13"/>
      <c r="SKY84" s="13"/>
      <c r="SKZ84" s="13"/>
      <c r="SLA84" s="13"/>
      <c r="SLB84" s="13"/>
      <c r="SLC84" s="13"/>
      <c r="SLD84" s="13"/>
      <c r="SLE84" s="13"/>
      <c r="SLF84" s="13"/>
      <c r="SLG84" s="13"/>
      <c r="SLH84" s="13"/>
      <c r="SLI84" s="13"/>
      <c r="SLJ84" s="13"/>
      <c r="SLK84" s="13"/>
      <c r="SLL84" s="13"/>
      <c r="SLM84" s="13"/>
      <c r="SLN84" s="13"/>
      <c r="SLO84" s="13"/>
      <c r="SLP84" s="13"/>
      <c r="SLQ84" s="13"/>
      <c r="SLR84" s="13"/>
      <c r="SLS84" s="13"/>
      <c r="SLT84" s="13"/>
      <c r="SLU84" s="13"/>
      <c r="SLV84" s="13"/>
      <c r="SLW84" s="13"/>
      <c r="SLX84" s="13"/>
      <c r="SLY84" s="13"/>
      <c r="SLZ84" s="13"/>
      <c r="SMA84" s="13"/>
      <c r="SMB84" s="13"/>
      <c r="SMC84" s="13"/>
      <c r="SMD84" s="13"/>
      <c r="SME84" s="13"/>
      <c r="SMF84" s="13"/>
      <c r="SMG84" s="13"/>
      <c r="SMH84" s="13"/>
      <c r="SMI84" s="13"/>
      <c r="SMJ84" s="13"/>
      <c r="SMK84" s="13"/>
      <c r="SML84" s="13"/>
      <c r="SMM84" s="13"/>
      <c r="SMN84" s="13"/>
      <c r="SMO84" s="13"/>
      <c r="SMP84" s="13"/>
      <c r="SMQ84" s="13"/>
      <c r="SMR84" s="13"/>
      <c r="SMS84" s="13"/>
      <c r="SMT84" s="13"/>
      <c r="SMU84" s="13"/>
      <c r="SMV84" s="13"/>
      <c r="SMW84" s="13"/>
      <c r="SMX84" s="13"/>
      <c r="SMY84" s="13"/>
      <c r="SMZ84" s="13"/>
      <c r="SNA84" s="13"/>
      <c r="SNB84" s="13"/>
      <c r="SNC84" s="13"/>
      <c r="SND84" s="13"/>
      <c r="SNE84" s="13"/>
      <c r="SNF84" s="13"/>
      <c r="SNG84" s="13"/>
      <c r="SNH84" s="13"/>
      <c r="SNI84" s="13"/>
      <c r="SNJ84" s="13"/>
      <c r="SNK84" s="13"/>
      <c r="SNL84" s="13"/>
      <c r="SNM84" s="13"/>
      <c r="SNN84" s="13"/>
      <c r="SNO84" s="13"/>
      <c r="SNP84" s="13"/>
      <c r="SNQ84" s="13"/>
      <c r="SNR84" s="13"/>
      <c r="SNS84" s="13"/>
      <c r="SNT84" s="13"/>
      <c r="SNU84" s="13"/>
      <c r="SNV84" s="13"/>
      <c r="SNW84" s="13"/>
      <c r="SNX84" s="13"/>
      <c r="SNY84" s="13"/>
      <c r="SNZ84" s="13"/>
      <c r="SOA84" s="13"/>
      <c r="SOB84" s="13"/>
      <c r="SOC84" s="13"/>
      <c r="SOD84" s="13"/>
      <c r="SOE84" s="13"/>
      <c r="SOF84" s="13"/>
      <c r="SOG84" s="13"/>
      <c r="SOH84" s="13"/>
      <c r="SOI84" s="13"/>
      <c r="SOJ84" s="13"/>
      <c r="SOK84" s="13"/>
      <c r="SOL84" s="13"/>
      <c r="SOM84" s="13"/>
      <c r="SON84" s="13"/>
      <c r="SOO84" s="13"/>
      <c r="SOP84" s="13"/>
      <c r="SOQ84" s="13"/>
      <c r="SOR84" s="13"/>
      <c r="SOS84" s="13"/>
      <c r="SOT84" s="13"/>
      <c r="SOU84" s="13"/>
      <c r="SOV84" s="13"/>
      <c r="SOW84" s="13"/>
      <c r="SOX84" s="13"/>
      <c r="SOY84" s="13"/>
      <c r="SOZ84" s="13"/>
      <c r="SPA84" s="13"/>
      <c r="SPB84" s="13"/>
      <c r="SPC84" s="13"/>
      <c r="SPD84" s="13"/>
      <c r="SPE84" s="13"/>
      <c r="SPF84" s="13"/>
      <c r="SPG84" s="13"/>
      <c r="SPH84" s="13"/>
      <c r="SPI84" s="13"/>
      <c r="SPJ84" s="13"/>
      <c r="SPK84" s="13"/>
      <c r="SPL84" s="13"/>
      <c r="SPM84" s="13"/>
      <c r="SPN84" s="13"/>
      <c r="SPO84" s="13"/>
      <c r="SPP84" s="13"/>
      <c r="SPQ84" s="13"/>
      <c r="SPR84" s="13"/>
      <c r="SPS84" s="13"/>
      <c r="SPT84" s="13"/>
      <c r="SPU84" s="13"/>
      <c r="SPV84" s="13"/>
      <c r="SPW84" s="13"/>
      <c r="SPX84" s="13"/>
      <c r="SPY84" s="13"/>
      <c r="SPZ84" s="13"/>
      <c r="SQA84" s="13"/>
      <c r="SQB84" s="13"/>
      <c r="SQC84" s="13"/>
      <c r="SQD84" s="13"/>
      <c r="SQE84" s="13"/>
      <c r="SQF84" s="13"/>
      <c r="SQG84" s="13"/>
      <c r="SQH84" s="13"/>
      <c r="SQI84" s="13"/>
      <c r="SQJ84" s="13"/>
      <c r="SQK84" s="13"/>
      <c r="SQL84" s="13"/>
      <c r="SQM84" s="13"/>
      <c r="SQN84" s="13"/>
      <c r="SQO84" s="13"/>
      <c r="SQP84" s="13"/>
      <c r="SQQ84" s="13"/>
      <c r="SQR84" s="13"/>
      <c r="SQS84" s="13"/>
      <c r="SQT84" s="13"/>
      <c r="SQU84" s="13"/>
      <c r="SQV84" s="13"/>
      <c r="SQW84" s="13"/>
      <c r="SQX84" s="13"/>
      <c r="SQY84" s="13"/>
      <c r="SQZ84" s="13"/>
      <c r="SRA84" s="13"/>
      <c r="SRB84" s="13"/>
      <c r="SRC84" s="13"/>
      <c r="SRD84" s="13"/>
      <c r="SRE84" s="13"/>
      <c r="SRF84" s="13"/>
      <c r="SRG84" s="13"/>
      <c r="SRH84" s="13"/>
      <c r="SRI84" s="13"/>
      <c r="SRJ84" s="13"/>
      <c r="SRK84" s="13"/>
      <c r="SRL84" s="13"/>
      <c r="SRM84" s="13"/>
      <c r="SRN84" s="13"/>
      <c r="SRO84" s="13"/>
      <c r="SRP84" s="13"/>
      <c r="SRQ84" s="13"/>
      <c r="SRR84" s="13"/>
      <c r="SRS84" s="13"/>
      <c r="SRT84" s="13"/>
      <c r="SRU84" s="13"/>
      <c r="SRV84" s="13"/>
      <c r="SRW84" s="13"/>
      <c r="SRX84" s="13"/>
      <c r="SRY84" s="13"/>
      <c r="SRZ84" s="13"/>
      <c r="SSA84" s="13"/>
      <c r="SSB84" s="13"/>
      <c r="SSC84" s="13"/>
      <c r="SSD84" s="13"/>
      <c r="SSE84" s="13"/>
      <c r="SSF84" s="13"/>
      <c r="SSG84" s="13"/>
      <c r="SSH84" s="13"/>
      <c r="SSI84" s="13"/>
      <c r="SSJ84" s="13"/>
      <c r="SSK84" s="13"/>
      <c r="SSL84" s="13"/>
      <c r="SSM84" s="13"/>
      <c r="SSN84" s="13"/>
      <c r="SSO84" s="13"/>
      <c r="SSP84" s="13"/>
      <c r="SSQ84" s="13"/>
      <c r="SSR84" s="13"/>
      <c r="SSS84" s="13"/>
      <c r="SST84" s="13"/>
      <c r="SSU84" s="13"/>
      <c r="SSV84" s="13"/>
      <c r="SSW84" s="13"/>
      <c r="SSX84" s="13"/>
      <c r="SSY84" s="13"/>
      <c r="SSZ84" s="13"/>
      <c r="STA84" s="13"/>
      <c r="STB84" s="13"/>
      <c r="STC84" s="13"/>
      <c r="STD84" s="13"/>
      <c r="STE84" s="13"/>
      <c r="STF84" s="13"/>
      <c r="STG84" s="13"/>
      <c r="STH84" s="13"/>
      <c r="STI84" s="13"/>
      <c r="STJ84" s="13"/>
      <c r="STK84" s="13"/>
      <c r="STL84" s="13"/>
      <c r="STM84" s="13"/>
      <c r="STN84" s="13"/>
      <c r="STO84" s="13"/>
      <c r="STP84" s="13"/>
      <c r="STQ84" s="13"/>
      <c r="STR84" s="13"/>
      <c r="STS84" s="13"/>
      <c r="STT84" s="13"/>
      <c r="STU84" s="13"/>
      <c r="STV84" s="13"/>
      <c r="STW84" s="13"/>
      <c r="STX84" s="13"/>
      <c r="STY84" s="13"/>
      <c r="STZ84" s="13"/>
      <c r="SUA84" s="13"/>
      <c r="SUB84" s="13"/>
      <c r="SUC84" s="13"/>
      <c r="SUD84" s="13"/>
      <c r="SUE84" s="13"/>
      <c r="SUF84" s="13"/>
      <c r="SUG84" s="13"/>
      <c r="SUH84" s="13"/>
      <c r="SUI84" s="13"/>
      <c r="SUJ84" s="13"/>
      <c r="SUK84" s="13"/>
      <c r="SUL84" s="13"/>
      <c r="SUM84" s="13"/>
      <c r="SUN84" s="13"/>
      <c r="SUO84" s="13"/>
      <c r="SUP84" s="13"/>
      <c r="SUQ84" s="13"/>
      <c r="SUR84" s="13"/>
      <c r="SUS84" s="13"/>
      <c r="SUT84" s="13"/>
      <c r="SUU84" s="13"/>
      <c r="SUV84" s="13"/>
      <c r="SUW84" s="13"/>
      <c r="SUX84" s="13"/>
      <c r="SUY84" s="13"/>
      <c r="SUZ84" s="13"/>
      <c r="SVA84" s="13"/>
      <c r="SVB84" s="13"/>
      <c r="SVC84" s="13"/>
      <c r="SVD84" s="13"/>
      <c r="SVE84" s="13"/>
      <c r="SVF84" s="13"/>
      <c r="SVG84" s="13"/>
      <c r="SVH84" s="13"/>
      <c r="SVI84" s="13"/>
      <c r="SVJ84" s="13"/>
      <c r="SVK84" s="13"/>
      <c r="SVL84" s="13"/>
      <c r="SVM84" s="13"/>
      <c r="SVN84" s="13"/>
      <c r="SVO84" s="13"/>
      <c r="SVP84" s="13"/>
      <c r="SVQ84" s="13"/>
      <c r="SVR84" s="13"/>
      <c r="SVS84" s="13"/>
      <c r="SVT84" s="13"/>
      <c r="SVU84" s="13"/>
      <c r="SVV84" s="13"/>
      <c r="SVW84" s="13"/>
      <c r="SVX84" s="13"/>
      <c r="SVY84" s="13"/>
      <c r="SVZ84" s="13"/>
      <c r="SWA84" s="13"/>
      <c r="SWB84" s="13"/>
      <c r="SWC84" s="13"/>
      <c r="SWD84" s="13"/>
      <c r="SWE84" s="13"/>
      <c r="SWF84" s="13"/>
      <c r="SWG84" s="13"/>
      <c r="SWH84" s="13"/>
      <c r="SWI84" s="13"/>
      <c r="SWJ84" s="13"/>
      <c r="SWK84" s="13"/>
      <c r="SWL84" s="13"/>
      <c r="SWM84" s="13"/>
      <c r="SWN84" s="13"/>
      <c r="SWO84" s="13"/>
      <c r="SWP84" s="13"/>
      <c r="SWQ84" s="13"/>
      <c r="SWR84" s="13"/>
      <c r="SWS84" s="13"/>
      <c r="SWT84" s="13"/>
      <c r="SWU84" s="13"/>
      <c r="SWV84" s="13"/>
      <c r="SWW84" s="13"/>
      <c r="SWX84" s="13"/>
      <c r="SWY84" s="13"/>
      <c r="SWZ84" s="13"/>
      <c r="SXA84" s="13"/>
      <c r="SXB84" s="13"/>
      <c r="SXC84" s="13"/>
      <c r="SXD84" s="13"/>
      <c r="SXE84" s="13"/>
      <c r="SXF84" s="13"/>
      <c r="SXG84" s="13"/>
      <c r="SXH84" s="13"/>
      <c r="SXI84" s="13"/>
      <c r="SXJ84" s="13"/>
      <c r="SXK84" s="13"/>
      <c r="SXL84" s="13"/>
      <c r="SXM84" s="13"/>
      <c r="SXN84" s="13"/>
      <c r="SXO84" s="13"/>
      <c r="SXP84" s="13"/>
      <c r="SXQ84" s="13"/>
      <c r="SXR84" s="13"/>
      <c r="SXS84" s="13"/>
      <c r="SXT84" s="13"/>
      <c r="SXU84" s="13"/>
      <c r="SXV84" s="13"/>
      <c r="SXW84" s="13"/>
      <c r="SXX84" s="13"/>
      <c r="SXY84" s="13"/>
      <c r="SXZ84" s="13"/>
      <c r="SYA84" s="13"/>
      <c r="SYB84" s="13"/>
      <c r="SYC84" s="13"/>
      <c r="SYD84" s="13"/>
      <c r="SYE84" s="13"/>
      <c r="SYF84" s="13"/>
      <c r="SYG84" s="13"/>
      <c r="SYH84" s="13"/>
      <c r="SYI84" s="13"/>
      <c r="SYJ84" s="13"/>
      <c r="SYK84" s="13"/>
      <c r="SYL84" s="13"/>
      <c r="SYM84" s="13"/>
      <c r="SYN84" s="13"/>
      <c r="SYO84" s="13"/>
      <c r="SYP84" s="13"/>
      <c r="SYQ84" s="13"/>
      <c r="SYR84" s="13"/>
      <c r="SYS84" s="13"/>
      <c r="SYT84" s="13"/>
      <c r="SYU84" s="13"/>
      <c r="SYV84" s="13"/>
      <c r="SYW84" s="13"/>
      <c r="SYX84" s="13"/>
      <c r="SYY84" s="13"/>
      <c r="SYZ84" s="13"/>
      <c r="SZA84" s="13"/>
      <c r="SZB84" s="13"/>
      <c r="SZC84" s="13"/>
      <c r="SZD84" s="13"/>
      <c r="SZE84" s="13"/>
      <c r="SZF84" s="13"/>
      <c r="SZG84" s="13"/>
      <c r="SZH84" s="13"/>
      <c r="SZI84" s="13"/>
      <c r="SZJ84" s="13"/>
      <c r="SZK84" s="13"/>
      <c r="SZL84" s="13"/>
      <c r="SZM84" s="13"/>
      <c r="SZN84" s="13"/>
      <c r="SZO84" s="13"/>
      <c r="SZP84" s="13"/>
      <c r="SZQ84" s="13"/>
      <c r="SZR84" s="13"/>
      <c r="SZS84" s="13"/>
      <c r="SZT84" s="13"/>
      <c r="SZU84" s="13"/>
      <c r="SZV84" s="13"/>
      <c r="SZW84" s="13"/>
      <c r="SZX84" s="13"/>
      <c r="SZY84" s="13"/>
      <c r="SZZ84" s="13"/>
      <c r="TAA84" s="13"/>
      <c r="TAB84" s="13"/>
      <c r="TAC84" s="13"/>
      <c r="TAD84" s="13"/>
      <c r="TAE84" s="13"/>
      <c r="TAF84" s="13"/>
      <c r="TAG84" s="13"/>
      <c r="TAH84" s="13"/>
      <c r="TAI84" s="13"/>
      <c r="TAJ84" s="13"/>
      <c r="TAK84" s="13"/>
      <c r="TAL84" s="13"/>
      <c r="TAM84" s="13"/>
      <c r="TAN84" s="13"/>
      <c r="TAO84" s="13"/>
      <c r="TAP84" s="13"/>
      <c r="TAQ84" s="13"/>
      <c r="TAR84" s="13"/>
      <c r="TAS84" s="13"/>
      <c r="TAT84" s="13"/>
      <c r="TAU84" s="13"/>
      <c r="TAV84" s="13"/>
      <c r="TAW84" s="13"/>
      <c r="TAX84" s="13"/>
      <c r="TAY84" s="13"/>
      <c r="TAZ84" s="13"/>
      <c r="TBA84" s="13"/>
      <c r="TBB84" s="13"/>
      <c r="TBC84" s="13"/>
      <c r="TBD84" s="13"/>
      <c r="TBE84" s="13"/>
      <c r="TBF84" s="13"/>
      <c r="TBG84" s="13"/>
      <c r="TBH84" s="13"/>
      <c r="TBI84" s="13"/>
      <c r="TBJ84" s="13"/>
      <c r="TBK84" s="13"/>
      <c r="TBL84" s="13"/>
      <c r="TBM84" s="13"/>
      <c r="TBN84" s="13"/>
      <c r="TBO84" s="13"/>
      <c r="TBP84" s="13"/>
      <c r="TBQ84" s="13"/>
      <c r="TBR84" s="13"/>
      <c r="TBS84" s="13"/>
      <c r="TBT84" s="13"/>
      <c r="TBU84" s="13"/>
      <c r="TBV84" s="13"/>
      <c r="TBW84" s="13"/>
      <c r="TBX84" s="13"/>
      <c r="TBY84" s="13"/>
      <c r="TBZ84" s="13"/>
      <c r="TCA84" s="13"/>
      <c r="TCB84" s="13"/>
      <c r="TCC84" s="13"/>
      <c r="TCD84" s="13"/>
      <c r="TCE84" s="13"/>
      <c r="TCF84" s="13"/>
      <c r="TCG84" s="13"/>
      <c r="TCH84" s="13"/>
      <c r="TCI84" s="13"/>
      <c r="TCJ84" s="13"/>
      <c r="TCK84" s="13"/>
      <c r="TCL84" s="13"/>
      <c r="TCM84" s="13"/>
      <c r="TCN84" s="13"/>
      <c r="TCO84" s="13"/>
      <c r="TCP84" s="13"/>
      <c r="TCQ84" s="13"/>
      <c r="TCR84" s="13"/>
      <c r="TCS84" s="13"/>
      <c r="TCT84" s="13"/>
      <c r="TCU84" s="13"/>
      <c r="TCV84" s="13"/>
      <c r="TCW84" s="13"/>
      <c r="TCX84" s="13"/>
      <c r="TCY84" s="13"/>
      <c r="TCZ84" s="13"/>
      <c r="TDA84" s="13"/>
      <c r="TDB84" s="13"/>
      <c r="TDC84" s="13"/>
      <c r="TDD84" s="13"/>
      <c r="TDE84" s="13"/>
      <c r="TDF84" s="13"/>
      <c r="TDG84" s="13"/>
      <c r="TDH84" s="13"/>
      <c r="TDI84" s="13"/>
      <c r="TDJ84" s="13"/>
      <c r="TDK84" s="13"/>
      <c r="TDL84" s="13"/>
      <c r="TDM84" s="13"/>
      <c r="TDN84" s="13"/>
      <c r="TDO84" s="13"/>
      <c r="TDP84" s="13"/>
      <c r="TDQ84" s="13"/>
      <c r="TDR84" s="13"/>
      <c r="TDS84" s="13"/>
      <c r="TDT84" s="13"/>
      <c r="TDU84" s="13"/>
      <c r="TDV84" s="13"/>
      <c r="TDW84" s="13"/>
      <c r="TDX84" s="13"/>
      <c r="TDY84" s="13"/>
      <c r="TDZ84" s="13"/>
      <c r="TEA84" s="13"/>
      <c r="TEB84" s="13"/>
      <c r="TEC84" s="13"/>
      <c r="TED84" s="13"/>
      <c r="TEE84" s="13"/>
      <c r="TEF84" s="13"/>
      <c r="TEG84" s="13"/>
      <c r="TEH84" s="13"/>
      <c r="TEI84" s="13"/>
      <c r="TEJ84" s="13"/>
      <c r="TEK84" s="13"/>
      <c r="TEL84" s="13"/>
      <c r="TEM84" s="13"/>
      <c r="TEN84" s="13"/>
      <c r="TEO84" s="13"/>
      <c r="TEP84" s="13"/>
      <c r="TEQ84" s="13"/>
      <c r="TER84" s="13"/>
      <c r="TES84" s="13"/>
      <c r="TET84" s="13"/>
      <c r="TEU84" s="13"/>
      <c r="TEV84" s="13"/>
      <c r="TEW84" s="13"/>
      <c r="TEX84" s="13"/>
      <c r="TEY84" s="13"/>
      <c r="TEZ84" s="13"/>
      <c r="TFA84" s="13"/>
      <c r="TFB84" s="13"/>
      <c r="TFC84" s="13"/>
      <c r="TFD84" s="13"/>
      <c r="TFE84" s="13"/>
      <c r="TFF84" s="13"/>
      <c r="TFG84" s="13"/>
      <c r="TFH84" s="13"/>
      <c r="TFI84" s="13"/>
      <c r="TFJ84" s="13"/>
      <c r="TFK84" s="13"/>
      <c r="TFL84" s="13"/>
      <c r="TFM84" s="13"/>
      <c r="TFN84" s="13"/>
      <c r="TFO84" s="13"/>
      <c r="TFP84" s="13"/>
      <c r="TFQ84" s="13"/>
      <c r="TFR84" s="13"/>
      <c r="TFS84" s="13"/>
      <c r="TFT84" s="13"/>
      <c r="TFU84" s="13"/>
      <c r="TFV84" s="13"/>
      <c r="TFW84" s="13"/>
      <c r="TFX84" s="13"/>
      <c r="TFY84" s="13"/>
      <c r="TFZ84" s="13"/>
      <c r="TGA84" s="13"/>
      <c r="TGB84" s="13"/>
      <c r="TGC84" s="13"/>
      <c r="TGD84" s="13"/>
      <c r="TGE84" s="13"/>
      <c r="TGF84" s="13"/>
      <c r="TGG84" s="13"/>
      <c r="TGH84" s="13"/>
      <c r="TGI84" s="13"/>
      <c r="TGJ84" s="13"/>
      <c r="TGK84" s="13"/>
      <c r="TGL84" s="13"/>
      <c r="TGM84" s="13"/>
      <c r="TGN84" s="13"/>
      <c r="TGO84" s="13"/>
      <c r="TGP84" s="13"/>
      <c r="TGQ84" s="13"/>
      <c r="TGR84" s="13"/>
      <c r="TGS84" s="13"/>
      <c r="TGT84" s="13"/>
      <c r="TGU84" s="13"/>
      <c r="TGV84" s="13"/>
      <c r="TGW84" s="13"/>
      <c r="TGX84" s="13"/>
      <c r="TGY84" s="13"/>
      <c r="TGZ84" s="13"/>
      <c r="THA84" s="13"/>
      <c r="THB84" s="13"/>
      <c r="THC84" s="13"/>
      <c r="THD84" s="13"/>
      <c r="THE84" s="13"/>
      <c r="THF84" s="13"/>
      <c r="THG84" s="13"/>
      <c r="THH84" s="13"/>
      <c r="THI84" s="13"/>
      <c r="THJ84" s="13"/>
      <c r="THK84" s="13"/>
      <c r="THL84" s="13"/>
      <c r="THM84" s="13"/>
      <c r="THN84" s="13"/>
      <c r="THO84" s="13"/>
      <c r="THP84" s="13"/>
      <c r="THQ84" s="13"/>
      <c r="THR84" s="13"/>
      <c r="THS84" s="13"/>
      <c r="THT84" s="13"/>
      <c r="THU84" s="13"/>
      <c r="THV84" s="13"/>
      <c r="THW84" s="13"/>
      <c r="THX84" s="13"/>
      <c r="THY84" s="13"/>
      <c r="THZ84" s="13"/>
      <c r="TIA84" s="13"/>
      <c r="TIB84" s="13"/>
      <c r="TIC84" s="13"/>
      <c r="TID84" s="13"/>
      <c r="TIE84" s="13"/>
      <c r="TIF84" s="13"/>
      <c r="TIG84" s="13"/>
      <c r="TIH84" s="13"/>
      <c r="TII84" s="13"/>
      <c r="TIJ84" s="13"/>
      <c r="TIK84" s="13"/>
      <c r="TIL84" s="13"/>
      <c r="TIM84" s="13"/>
      <c r="TIN84" s="13"/>
      <c r="TIO84" s="13"/>
      <c r="TIP84" s="13"/>
      <c r="TIQ84" s="13"/>
      <c r="TIR84" s="13"/>
      <c r="TIS84" s="13"/>
      <c r="TIT84" s="13"/>
      <c r="TIU84" s="13"/>
      <c r="TIV84" s="13"/>
      <c r="TIW84" s="13"/>
      <c r="TIX84" s="13"/>
      <c r="TIY84" s="13"/>
      <c r="TIZ84" s="13"/>
      <c r="TJA84" s="13"/>
      <c r="TJB84" s="13"/>
      <c r="TJC84" s="13"/>
      <c r="TJD84" s="13"/>
      <c r="TJE84" s="13"/>
      <c r="TJF84" s="13"/>
      <c r="TJG84" s="13"/>
      <c r="TJH84" s="13"/>
      <c r="TJI84" s="13"/>
      <c r="TJJ84" s="13"/>
      <c r="TJK84" s="13"/>
      <c r="TJL84" s="13"/>
      <c r="TJM84" s="13"/>
      <c r="TJN84" s="13"/>
      <c r="TJO84" s="13"/>
      <c r="TJP84" s="13"/>
      <c r="TJQ84" s="13"/>
      <c r="TJR84" s="13"/>
      <c r="TJS84" s="13"/>
      <c r="TJT84" s="13"/>
      <c r="TJU84" s="13"/>
      <c r="TJV84" s="13"/>
      <c r="TJW84" s="13"/>
      <c r="TJX84" s="13"/>
      <c r="TJY84" s="13"/>
      <c r="TJZ84" s="13"/>
      <c r="TKA84" s="13"/>
      <c r="TKB84" s="13"/>
      <c r="TKC84" s="13"/>
      <c r="TKD84" s="13"/>
      <c r="TKE84" s="13"/>
      <c r="TKF84" s="13"/>
      <c r="TKG84" s="13"/>
      <c r="TKH84" s="13"/>
      <c r="TKI84" s="13"/>
      <c r="TKJ84" s="13"/>
      <c r="TKK84" s="13"/>
      <c r="TKL84" s="13"/>
      <c r="TKM84" s="13"/>
      <c r="TKN84" s="13"/>
      <c r="TKO84" s="13"/>
      <c r="TKP84" s="13"/>
      <c r="TKQ84" s="13"/>
      <c r="TKR84" s="13"/>
      <c r="TKS84" s="13"/>
      <c r="TKT84" s="13"/>
      <c r="TKU84" s="13"/>
      <c r="TKV84" s="13"/>
      <c r="TKW84" s="13"/>
      <c r="TKX84" s="13"/>
      <c r="TKY84" s="13"/>
      <c r="TKZ84" s="13"/>
      <c r="TLA84" s="13"/>
      <c r="TLB84" s="13"/>
      <c r="TLC84" s="13"/>
      <c r="TLD84" s="13"/>
      <c r="TLE84" s="13"/>
      <c r="TLF84" s="13"/>
      <c r="TLG84" s="13"/>
      <c r="TLH84" s="13"/>
      <c r="TLI84" s="13"/>
      <c r="TLJ84" s="13"/>
      <c r="TLK84" s="13"/>
      <c r="TLL84" s="13"/>
      <c r="TLM84" s="13"/>
      <c r="TLN84" s="13"/>
      <c r="TLO84" s="13"/>
      <c r="TLP84" s="13"/>
      <c r="TLQ84" s="13"/>
      <c r="TLR84" s="13"/>
      <c r="TLS84" s="13"/>
      <c r="TLT84" s="13"/>
      <c r="TLU84" s="13"/>
      <c r="TLV84" s="13"/>
      <c r="TLW84" s="13"/>
      <c r="TLX84" s="13"/>
      <c r="TLY84" s="13"/>
      <c r="TLZ84" s="13"/>
      <c r="TMA84" s="13"/>
      <c r="TMB84" s="13"/>
      <c r="TMC84" s="13"/>
      <c r="TMD84" s="13"/>
      <c r="TME84" s="13"/>
      <c r="TMF84" s="13"/>
      <c r="TMG84" s="13"/>
      <c r="TMH84" s="13"/>
      <c r="TMI84" s="13"/>
      <c r="TMJ84" s="13"/>
      <c r="TMK84" s="13"/>
      <c r="TML84" s="13"/>
      <c r="TMM84" s="13"/>
      <c r="TMN84" s="13"/>
      <c r="TMO84" s="13"/>
      <c r="TMP84" s="13"/>
      <c r="TMQ84" s="13"/>
      <c r="TMR84" s="13"/>
      <c r="TMS84" s="13"/>
      <c r="TMT84" s="13"/>
      <c r="TMU84" s="13"/>
      <c r="TMV84" s="13"/>
      <c r="TMW84" s="13"/>
      <c r="TMX84" s="13"/>
      <c r="TMY84" s="13"/>
      <c r="TMZ84" s="13"/>
      <c r="TNA84" s="13"/>
      <c r="TNB84" s="13"/>
      <c r="TNC84" s="13"/>
      <c r="TND84" s="13"/>
      <c r="TNE84" s="13"/>
      <c r="TNF84" s="13"/>
      <c r="TNG84" s="13"/>
      <c r="TNH84" s="13"/>
      <c r="TNI84" s="13"/>
      <c r="TNJ84" s="13"/>
      <c r="TNK84" s="13"/>
      <c r="TNL84" s="13"/>
      <c r="TNM84" s="13"/>
      <c r="TNN84" s="13"/>
      <c r="TNO84" s="13"/>
      <c r="TNP84" s="13"/>
      <c r="TNQ84" s="13"/>
      <c r="TNR84" s="13"/>
      <c r="TNS84" s="13"/>
      <c r="TNT84" s="13"/>
      <c r="TNU84" s="13"/>
      <c r="TNV84" s="13"/>
      <c r="TNW84" s="13"/>
      <c r="TNX84" s="13"/>
      <c r="TNY84" s="13"/>
      <c r="TNZ84" s="13"/>
      <c r="TOA84" s="13"/>
      <c r="TOB84" s="13"/>
      <c r="TOC84" s="13"/>
      <c r="TOD84" s="13"/>
      <c r="TOE84" s="13"/>
      <c r="TOF84" s="13"/>
      <c r="TOG84" s="13"/>
      <c r="TOH84" s="13"/>
      <c r="TOI84" s="13"/>
      <c r="TOJ84" s="13"/>
      <c r="TOK84" s="13"/>
      <c r="TOL84" s="13"/>
      <c r="TOM84" s="13"/>
      <c r="TON84" s="13"/>
      <c r="TOO84" s="13"/>
      <c r="TOP84" s="13"/>
      <c r="TOQ84" s="13"/>
      <c r="TOR84" s="13"/>
      <c r="TOS84" s="13"/>
      <c r="TOT84" s="13"/>
      <c r="TOU84" s="13"/>
      <c r="TOV84" s="13"/>
      <c r="TOW84" s="13"/>
      <c r="TOX84" s="13"/>
      <c r="TOY84" s="13"/>
      <c r="TOZ84" s="13"/>
      <c r="TPA84" s="13"/>
      <c r="TPB84" s="13"/>
      <c r="TPC84" s="13"/>
      <c r="TPD84" s="13"/>
      <c r="TPE84" s="13"/>
      <c r="TPF84" s="13"/>
      <c r="TPG84" s="13"/>
      <c r="TPH84" s="13"/>
      <c r="TPI84" s="13"/>
      <c r="TPJ84" s="13"/>
      <c r="TPK84" s="13"/>
      <c r="TPL84" s="13"/>
      <c r="TPM84" s="13"/>
      <c r="TPN84" s="13"/>
      <c r="TPO84" s="13"/>
      <c r="TPP84" s="13"/>
      <c r="TPQ84" s="13"/>
      <c r="TPR84" s="13"/>
      <c r="TPS84" s="13"/>
      <c r="TPT84" s="13"/>
      <c r="TPU84" s="13"/>
      <c r="TPV84" s="13"/>
      <c r="TPW84" s="13"/>
      <c r="TPX84" s="13"/>
      <c r="TPY84" s="13"/>
      <c r="TPZ84" s="13"/>
      <c r="TQA84" s="13"/>
      <c r="TQB84" s="13"/>
      <c r="TQC84" s="13"/>
      <c r="TQD84" s="13"/>
      <c r="TQE84" s="13"/>
      <c r="TQF84" s="13"/>
      <c r="TQG84" s="13"/>
      <c r="TQH84" s="13"/>
      <c r="TQI84" s="13"/>
      <c r="TQJ84" s="13"/>
      <c r="TQK84" s="13"/>
      <c r="TQL84" s="13"/>
      <c r="TQM84" s="13"/>
      <c r="TQN84" s="13"/>
      <c r="TQO84" s="13"/>
      <c r="TQP84" s="13"/>
      <c r="TQQ84" s="13"/>
      <c r="TQR84" s="13"/>
      <c r="TQS84" s="13"/>
      <c r="TQT84" s="13"/>
      <c r="TQU84" s="13"/>
      <c r="TQV84" s="13"/>
      <c r="TQW84" s="13"/>
      <c r="TQX84" s="13"/>
      <c r="TQY84" s="13"/>
      <c r="TQZ84" s="13"/>
      <c r="TRA84" s="13"/>
      <c r="TRB84" s="13"/>
      <c r="TRC84" s="13"/>
      <c r="TRD84" s="13"/>
      <c r="TRE84" s="13"/>
      <c r="TRF84" s="13"/>
      <c r="TRG84" s="13"/>
      <c r="TRH84" s="13"/>
      <c r="TRI84" s="13"/>
      <c r="TRJ84" s="13"/>
      <c r="TRK84" s="13"/>
      <c r="TRL84" s="13"/>
      <c r="TRM84" s="13"/>
      <c r="TRN84" s="13"/>
      <c r="TRO84" s="13"/>
      <c r="TRP84" s="13"/>
      <c r="TRQ84" s="13"/>
      <c r="TRR84" s="13"/>
      <c r="TRS84" s="13"/>
      <c r="TRT84" s="13"/>
      <c r="TRU84" s="13"/>
      <c r="TRV84" s="13"/>
      <c r="TRW84" s="13"/>
      <c r="TRX84" s="13"/>
      <c r="TRY84" s="13"/>
      <c r="TRZ84" s="13"/>
      <c r="TSA84" s="13"/>
      <c r="TSB84" s="13"/>
      <c r="TSC84" s="13"/>
      <c r="TSD84" s="13"/>
      <c r="TSE84" s="13"/>
      <c r="TSF84" s="13"/>
      <c r="TSG84" s="13"/>
      <c r="TSH84" s="13"/>
      <c r="TSI84" s="13"/>
      <c r="TSJ84" s="13"/>
      <c r="TSK84" s="13"/>
      <c r="TSL84" s="13"/>
      <c r="TSM84" s="13"/>
      <c r="TSN84" s="13"/>
      <c r="TSO84" s="13"/>
      <c r="TSP84" s="13"/>
      <c r="TSQ84" s="13"/>
      <c r="TSR84" s="13"/>
      <c r="TSS84" s="13"/>
      <c r="TST84" s="13"/>
      <c r="TSU84" s="13"/>
      <c r="TSV84" s="13"/>
      <c r="TSW84" s="13"/>
      <c r="TSX84" s="13"/>
      <c r="TSY84" s="13"/>
      <c r="TSZ84" s="13"/>
      <c r="TTA84" s="13"/>
      <c r="TTB84" s="13"/>
      <c r="TTC84" s="13"/>
      <c r="TTD84" s="13"/>
      <c r="TTE84" s="13"/>
      <c r="TTF84" s="13"/>
      <c r="TTG84" s="13"/>
      <c r="TTH84" s="13"/>
      <c r="TTI84" s="13"/>
      <c r="TTJ84" s="13"/>
      <c r="TTK84" s="13"/>
      <c r="TTL84" s="13"/>
      <c r="TTM84" s="13"/>
      <c r="TTN84" s="13"/>
      <c r="TTO84" s="13"/>
      <c r="TTP84" s="13"/>
      <c r="TTQ84" s="13"/>
      <c r="TTR84" s="13"/>
      <c r="TTS84" s="13"/>
      <c r="TTT84" s="13"/>
      <c r="TTU84" s="13"/>
      <c r="TTV84" s="13"/>
      <c r="TTW84" s="13"/>
      <c r="TTX84" s="13"/>
      <c r="TTY84" s="13"/>
      <c r="TTZ84" s="13"/>
      <c r="TUA84" s="13"/>
      <c r="TUB84" s="13"/>
      <c r="TUC84" s="13"/>
      <c r="TUD84" s="13"/>
      <c r="TUE84" s="13"/>
      <c r="TUF84" s="13"/>
      <c r="TUG84" s="13"/>
      <c r="TUH84" s="13"/>
      <c r="TUI84" s="13"/>
      <c r="TUJ84" s="13"/>
      <c r="TUK84" s="13"/>
      <c r="TUL84" s="13"/>
      <c r="TUM84" s="13"/>
      <c r="TUN84" s="13"/>
      <c r="TUO84" s="13"/>
      <c r="TUP84" s="13"/>
      <c r="TUQ84" s="13"/>
      <c r="TUR84" s="13"/>
      <c r="TUS84" s="13"/>
      <c r="TUT84" s="13"/>
      <c r="TUU84" s="13"/>
      <c r="TUV84" s="13"/>
      <c r="TUW84" s="13"/>
      <c r="TUX84" s="13"/>
      <c r="TUY84" s="13"/>
      <c r="TUZ84" s="13"/>
      <c r="TVA84" s="13"/>
      <c r="TVB84" s="13"/>
      <c r="TVC84" s="13"/>
      <c r="TVD84" s="13"/>
      <c r="TVE84" s="13"/>
      <c r="TVF84" s="13"/>
      <c r="TVG84" s="13"/>
      <c r="TVH84" s="13"/>
      <c r="TVI84" s="13"/>
      <c r="TVJ84" s="13"/>
      <c r="TVK84" s="13"/>
      <c r="TVL84" s="13"/>
      <c r="TVM84" s="13"/>
      <c r="TVN84" s="13"/>
      <c r="TVO84" s="13"/>
      <c r="TVP84" s="13"/>
      <c r="TVQ84" s="13"/>
      <c r="TVR84" s="13"/>
      <c r="TVS84" s="13"/>
      <c r="TVT84" s="13"/>
      <c r="TVU84" s="13"/>
      <c r="TVV84" s="13"/>
      <c r="TVW84" s="13"/>
      <c r="TVX84" s="13"/>
      <c r="TVY84" s="13"/>
      <c r="TVZ84" s="13"/>
      <c r="TWA84" s="13"/>
      <c r="TWB84" s="13"/>
      <c r="TWC84" s="13"/>
      <c r="TWD84" s="13"/>
      <c r="TWE84" s="13"/>
      <c r="TWF84" s="13"/>
      <c r="TWG84" s="13"/>
      <c r="TWH84" s="13"/>
      <c r="TWI84" s="13"/>
      <c r="TWJ84" s="13"/>
      <c r="TWK84" s="13"/>
      <c r="TWL84" s="13"/>
      <c r="TWM84" s="13"/>
      <c r="TWN84" s="13"/>
      <c r="TWO84" s="13"/>
      <c r="TWP84" s="13"/>
      <c r="TWQ84" s="13"/>
      <c r="TWR84" s="13"/>
      <c r="TWS84" s="13"/>
      <c r="TWT84" s="13"/>
      <c r="TWU84" s="13"/>
      <c r="TWV84" s="13"/>
      <c r="TWW84" s="13"/>
      <c r="TWX84" s="13"/>
      <c r="TWY84" s="13"/>
      <c r="TWZ84" s="13"/>
      <c r="TXA84" s="13"/>
      <c r="TXB84" s="13"/>
      <c r="TXC84" s="13"/>
      <c r="TXD84" s="13"/>
      <c r="TXE84" s="13"/>
      <c r="TXF84" s="13"/>
      <c r="TXG84" s="13"/>
      <c r="TXH84" s="13"/>
      <c r="TXI84" s="13"/>
      <c r="TXJ84" s="13"/>
      <c r="TXK84" s="13"/>
      <c r="TXL84" s="13"/>
      <c r="TXM84" s="13"/>
      <c r="TXN84" s="13"/>
      <c r="TXO84" s="13"/>
      <c r="TXP84" s="13"/>
      <c r="TXQ84" s="13"/>
      <c r="TXR84" s="13"/>
      <c r="TXS84" s="13"/>
      <c r="TXT84" s="13"/>
      <c r="TXU84" s="13"/>
      <c r="TXV84" s="13"/>
      <c r="TXW84" s="13"/>
      <c r="TXX84" s="13"/>
      <c r="TXY84" s="13"/>
      <c r="TXZ84" s="13"/>
      <c r="TYA84" s="13"/>
      <c r="TYB84" s="13"/>
      <c r="TYC84" s="13"/>
      <c r="TYD84" s="13"/>
      <c r="TYE84" s="13"/>
      <c r="TYF84" s="13"/>
      <c r="TYG84" s="13"/>
      <c r="TYH84" s="13"/>
      <c r="TYI84" s="13"/>
      <c r="TYJ84" s="13"/>
      <c r="TYK84" s="13"/>
      <c r="TYL84" s="13"/>
      <c r="TYM84" s="13"/>
      <c r="TYN84" s="13"/>
      <c r="TYO84" s="13"/>
      <c r="TYP84" s="13"/>
      <c r="TYQ84" s="13"/>
      <c r="TYR84" s="13"/>
      <c r="TYS84" s="13"/>
      <c r="TYT84" s="13"/>
      <c r="TYU84" s="13"/>
      <c r="TYV84" s="13"/>
      <c r="TYW84" s="13"/>
      <c r="TYX84" s="13"/>
      <c r="TYY84" s="13"/>
      <c r="TYZ84" s="13"/>
      <c r="TZA84" s="13"/>
      <c r="TZB84" s="13"/>
      <c r="TZC84" s="13"/>
      <c r="TZD84" s="13"/>
      <c r="TZE84" s="13"/>
      <c r="TZF84" s="13"/>
      <c r="TZG84" s="13"/>
      <c r="TZH84" s="13"/>
      <c r="TZI84" s="13"/>
      <c r="TZJ84" s="13"/>
      <c r="TZK84" s="13"/>
      <c r="TZL84" s="13"/>
      <c r="TZM84" s="13"/>
      <c r="TZN84" s="13"/>
      <c r="TZO84" s="13"/>
      <c r="TZP84" s="13"/>
      <c r="TZQ84" s="13"/>
      <c r="TZR84" s="13"/>
      <c r="TZS84" s="13"/>
      <c r="TZT84" s="13"/>
      <c r="TZU84" s="13"/>
      <c r="TZV84" s="13"/>
      <c r="TZW84" s="13"/>
      <c r="TZX84" s="13"/>
      <c r="TZY84" s="13"/>
      <c r="TZZ84" s="13"/>
      <c r="UAA84" s="13"/>
      <c r="UAB84" s="13"/>
      <c r="UAC84" s="13"/>
      <c r="UAD84" s="13"/>
      <c r="UAE84" s="13"/>
      <c r="UAF84" s="13"/>
      <c r="UAG84" s="13"/>
      <c r="UAH84" s="13"/>
      <c r="UAI84" s="13"/>
      <c r="UAJ84" s="13"/>
      <c r="UAK84" s="13"/>
      <c r="UAL84" s="13"/>
      <c r="UAM84" s="13"/>
      <c r="UAN84" s="13"/>
      <c r="UAO84" s="13"/>
      <c r="UAP84" s="13"/>
      <c r="UAQ84" s="13"/>
      <c r="UAR84" s="13"/>
      <c r="UAS84" s="13"/>
      <c r="UAT84" s="13"/>
      <c r="UAU84" s="13"/>
      <c r="UAV84" s="13"/>
      <c r="UAW84" s="13"/>
      <c r="UAX84" s="13"/>
      <c r="UAY84" s="13"/>
      <c r="UAZ84" s="13"/>
      <c r="UBA84" s="13"/>
      <c r="UBB84" s="13"/>
      <c r="UBC84" s="13"/>
      <c r="UBD84" s="13"/>
      <c r="UBE84" s="13"/>
      <c r="UBF84" s="13"/>
      <c r="UBG84" s="13"/>
      <c r="UBH84" s="13"/>
      <c r="UBI84" s="13"/>
      <c r="UBJ84" s="13"/>
      <c r="UBK84" s="13"/>
      <c r="UBL84" s="13"/>
      <c r="UBM84" s="13"/>
      <c r="UBN84" s="13"/>
      <c r="UBO84" s="13"/>
      <c r="UBP84" s="13"/>
      <c r="UBQ84" s="13"/>
      <c r="UBR84" s="13"/>
      <c r="UBS84" s="13"/>
      <c r="UBT84" s="13"/>
      <c r="UBU84" s="13"/>
      <c r="UBV84" s="13"/>
      <c r="UBW84" s="13"/>
      <c r="UBX84" s="13"/>
      <c r="UBY84" s="13"/>
      <c r="UBZ84" s="13"/>
      <c r="UCA84" s="13"/>
      <c r="UCB84" s="13"/>
      <c r="UCC84" s="13"/>
      <c r="UCD84" s="13"/>
      <c r="UCE84" s="13"/>
      <c r="UCF84" s="13"/>
      <c r="UCG84" s="13"/>
      <c r="UCH84" s="13"/>
      <c r="UCI84" s="13"/>
      <c r="UCJ84" s="13"/>
      <c r="UCK84" s="13"/>
      <c r="UCL84" s="13"/>
      <c r="UCM84" s="13"/>
      <c r="UCN84" s="13"/>
      <c r="UCO84" s="13"/>
      <c r="UCP84" s="13"/>
      <c r="UCQ84" s="13"/>
      <c r="UCR84" s="13"/>
      <c r="UCS84" s="13"/>
      <c r="UCT84" s="13"/>
      <c r="UCU84" s="13"/>
      <c r="UCV84" s="13"/>
      <c r="UCW84" s="13"/>
      <c r="UCX84" s="13"/>
      <c r="UCY84" s="13"/>
      <c r="UCZ84" s="13"/>
      <c r="UDA84" s="13"/>
      <c r="UDB84" s="13"/>
      <c r="UDC84" s="13"/>
      <c r="UDD84" s="13"/>
      <c r="UDE84" s="13"/>
      <c r="UDF84" s="13"/>
      <c r="UDG84" s="13"/>
      <c r="UDH84" s="13"/>
      <c r="UDI84" s="13"/>
      <c r="UDJ84" s="13"/>
      <c r="UDK84" s="13"/>
      <c r="UDL84" s="13"/>
      <c r="UDM84" s="13"/>
      <c r="UDN84" s="13"/>
      <c r="UDO84" s="13"/>
      <c r="UDP84" s="13"/>
      <c r="UDQ84" s="13"/>
      <c r="UDR84" s="13"/>
      <c r="UDS84" s="13"/>
      <c r="UDT84" s="13"/>
      <c r="UDU84" s="13"/>
      <c r="UDV84" s="13"/>
      <c r="UDW84" s="13"/>
      <c r="UDX84" s="13"/>
      <c r="UDY84" s="13"/>
      <c r="UDZ84" s="13"/>
      <c r="UEA84" s="13"/>
      <c r="UEB84" s="13"/>
      <c r="UEC84" s="13"/>
      <c r="UED84" s="13"/>
      <c r="UEE84" s="13"/>
      <c r="UEF84" s="13"/>
      <c r="UEG84" s="13"/>
      <c r="UEH84" s="13"/>
      <c r="UEI84" s="13"/>
      <c r="UEJ84" s="13"/>
      <c r="UEK84" s="13"/>
      <c r="UEL84" s="13"/>
      <c r="UEM84" s="13"/>
      <c r="UEN84" s="13"/>
      <c r="UEO84" s="13"/>
      <c r="UEP84" s="13"/>
      <c r="UEQ84" s="13"/>
      <c r="UER84" s="13"/>
      <c r="UES84" s="13"/>
      <c r="UET84" s="13"/>
      <c r="UEU84" s="13"/>
      <c r="UEV84" s="13"/>
      <c r="UEW84" s="13"/>
      <c r="UEX84" s="13"/>
      <c r="UEY84" s="13"/>
      <c r="UEZ84" s="13"/>
      <c r="UFA84" s="13"/>
      <c r="UFB84" s="13"/>
      <c r="UFC84" s="13"/>
      <c r="UFD84" s="13"/>
      <c r="UFE84" s="13"/>
      <c r="UFF84" s="13"/>
      <c r="UFG84" s="13"/>
      <c r="UFH84" s="13"/>
      <c r="UFI84" s="13"/>
      <c r="UFJ84" s="13"/>
      <c r="UFK84" s="13"/>
      <c r="UFL84" s="13"/>
      <c r="UFM84" s="13"/>
      <c r="UFN84" s="13"/>
      <c r="UFO84" s="13"/>
      <c r="UFP84" s="13"/>
      <c r="UFQ84" s="13"/>
      <c r="UFR84" s="13"/>
      <c r="UFS84" s="13"/>
      <c r="UFT84" s="13"/>
      <c r="UFU84" s="13"/>
      <c r="UFV84" s="13"/>
      <c r="UFW84" s="13"/>
      <c r="UFX84" s="13"/>
      <c r="UFY84" s="13"/>
      <c r="UFZ84" s="13"/>
      <c r="UGA84" s="13"/>
      <c r="UGB84" s="13"/>
      <c r="UGC84" s="13"/>
      <c r="UGD84" s="13"/>
      <c r="UGE84" s="13"/>
      <c r="UGF84" s="13"/>
      <c r="UGG84" s="13"/>
      <c r="UGH84" s="13"/>
      <c r="UGI84" s="13"/>
      <c r="UGJ84" s="13"/>
      <c r="UGK84" s="13"/>
      <c r="UGL84" s="13"/>
      <c r="UGM84" s="13"/>
      <c r="UGN84" s="13"/>
      <c r="UGO84" s="13"/>
      <c r="UGP84" s="13"/>
      <c r="UGQ84" s="13"/>
      <c r="UGR84" s="13"/>
      <c r="UGS84" s="13"/>
      <c r="UGT84" s="13"/>
      <c r="UGU84" s="13"/>
      <c r="UGV84" s="13"/>
      <c r="UGW84" s="13"/>
      <c r="UGX84" s="13"/>
      <c r="UGY84" s="13"/>
      <c r="UGZ84" s="13"/>
      <c r="UHA84" s="13"/>
      <c r="UHB84" s="13"/>
      <c r="UHC84" s="13"/>
      <c r="UHD84" s="13"/>
      <c r="UHE84" s="13"/>
      <c r="UHF84" s="13"/>
      <c r="UHG84" s="13"/>
      <c r="UHH84" s="13"/>
      <c r="UHI84" s="13"/>
      <c r="UHJ84" s="13"/>
      <c r="UHK84" s="13"/>
      <c r="UHL84" s="13"/>
      <c r="UHM84" s="13"/>
      <c r="UHN84" s="13"/>
      <c r="UHO84" s="13"/>
      <c r="UHP84" s="13"/>
      <c r="UHQ84" s="13"/>
      <c r="UHR84" s="13"/>
      <c r="UHS84" s="13"/>
      <c r="UHT84" s="13"/>
      <c r="UHU84" s="13"/>
      <c r="UHV84" s="13"/>
      <c r="UHW84" s="13"/>
      <c r="UHX84" s="13"/>
      <c r="UHY84" s="13"/>
      <c r="UHZ84" s="13"/>
      <c r="UIA84" s="13"/>
      <c r="UIB84" s="13"/>
      <c r="UIC84" s="13"/>
      <c r="UID84" s="13"/>
      <c r="UIE84" s="13"/>
      <c r="UIF84" s="13"/>
      <c r="UIG84" s="13"/>
      <c r="UIH84" s="13"/>
      <c r="UII84" s="13"/>
      <c r="UIJ84" s="13"/>
      <c r="UIK84" s="13"/>
      <c r="UIL84" s="13"/>
      <c r="UIM84" s="13"/>
      <c r="UIN84" s="13"/>
      <c r="UIO84" s="13"/>
      <c r="UIP84" s="13"/>
      <c r="UIQ84" s="13"/>
      <c r="UIR84" s="13"/>
      <c r="UIS84" s="13"/>
      <c r="UIT84" s="13"/>
      <c r="UIU84" s="13"/>
      <c r="UIV84" s="13"/>
      <c r="UIW84" s="13"/>
      <c r="UIX84" s="13"/>
      <c r="UIY84" s="13"/>
      <c r="UIZ84" s="13"/>
      <c r="UJA84" s="13"/>
      <c r="UJB84" s="13"/>
      <c r="UJC84" s="13"/>
      <c r="UJD84" s="13"/>
      <c r="UJE84" s="13"/>
      <c r="UJF84" s="13"/>
      <c r="UJG84" s="13"/>
      <c r="UJH84" s="13"/>
      <c r="UJI84" s="13"/>
      <c r="UJJ84" s="13"/>
      <c r="UJK84" s="13"/>
      <c r="UJL84" s="13"/>
      <c r="UJM84" s="13"/>
      <c r="UJN84" s="13"/>
      <c r="UJO84" s="13"/>
      <c r="UJP84" s="13"/>
      <c r="UJQ84" s="13"/>
      <c r="UJR84" s="13"/>
      <c r="UJS84" s="13"/>
      <c r="UJT84" s="13"/>
      <c r="UJU84" s="13"/>
      <c r="UJV84" s="13"/>
      <c r="UJW84" s="13"/>
      <c r="UJX84" s="13"/>
      <c r="UJY84" s="13"/>
      <c r="UJZ84" s="13"/>
      <c r="UKA84" s="13"/>
      <c r="UKB84" s="13"/>
      <c r="UKC84" s="13"/>
      <c r="UKD84" s="13"/>
      <c r="UKE84" s="13"/>
      <c r="UKF84" s="13"/>
      <c r="UKG84" s="13"/>
      <c r="UKH84" s="13"/>
      <c r="UKI84" s="13"/>
      <c r="UKJ84" s="13"/>
      <c r="UKK84" s="13"/>
      <c r="UKL84" s="13"/>
      <c r="UKM84" s="13"/>
      <c r="UKN84" s="13"/>
      <c r="UKO84" s="13"/>
      <c r="UKP84" s="13"/>
      <c r="UKQ84" s="13"/>
      <c r="UKR84" s="13"/>
      <c r="UKS84" s="13"/>
      <c r="UKT84" s="13"/>
      <c r="UKU84" s="13"/>
      <c r="UKV84" s="13"/>
      <c r="UKW84" s="13"/>
      <c r="UKX84" s="13"/>
      <c r="UKY84" s="13"/>
      <c r="UKZ84" s="13"/>
      <c r="ULA84" s="13"/>
      <c r="ULB84" s="13"/>
      <c r="ULC84" s="13"/>
      <c r="ULD84" s="13"/>
      <c r="ULE84" s="13"/>
      <c r="ULF84" s="13"/>
      <c r="ULG84" s="13"/>
      <c r="ULH84" s="13"/>
      <c r="ULI84" s="13"/>
      <c r="ULJ84" s="13"/>
      <c r="ULK84" s="13"/>
      <c r="ULL84" s="13"/>
      <c r="ULM84" s="13"/>
      <c r="ULN84" s="13"/>
      <c r="ULO84" s="13"/>
      <c r="ULP84" s="13"/>
      <c r="ULQ84" s="13"/>
      <c r="ULR84" s="13"/>
      <c r="ULS84" s="13"/>
      <c r="ULT84" s="13"/>
      <c r="ULU84" s="13"/>
      <c r="ULV84" s="13"/>
      <c r="ULW84" s="13"/>
      <c r="ULX84" s="13"/>
      <c r="ULY84" s="13"/>
      <c r="ULZ84" s="13"/>
      <c r="UMA84" s="13"/>
      <c r="UMB84" s="13"/>
      <c r="UMC84" s="13"/>
      <c r="UMD84" s="13"/>
      <c r="UME84" s="13"/>
      <c r="UMF84" s="13"/>
      <c r="UMG84" s="13"/>
      <c r="UMH84" s="13"/>
      <c r="UMI84" s="13"/>
      <c r="UMJ84" s="13"/>
      <c r="UMK84" s="13"/>
      <c r="UML84" s="13"/>
      <c r="UMM84" s="13"/>
      <c r="UMN84" s="13"/>
      <c r="UMO84" s="13"/>
      <c r="UMP84" s="13"/>
      <c r="UMQ84" s="13"/>
      <c r="UMR84" s="13"/>
      <c r="UMS84" s="13"/>
      <c r="UMT84" s="13"/>
      <c r="UMU84" s="13"/>
      <c r="UMV84" s="13"/>
      <c r="UMW84" s="13"/>
      <c r="UMX84" s="13"/>
      <c r="UMY84" s="13"/>
      <c r="UMZ84" s="13"/>
      <c r="UNA84" s="13"/>
      <c r="UNB84" s="13"/>
      <c r="UNC84" s="13"/>
      <c r="UND84" s="13"/>
      <c r="UNE84" s="13"/>
      <c r="UNF84" s="13"/>
      <c r="UNG84" s="13"/>
      <c r="UNH84" s="13"/>
      <c r="UNI84" s="13"/>
      <c r="UNJ84" s="13"/>
      <c r="UNK84" s="13"/>
      <c r="UNL84" s="13"/>
      <c r="UNM84" s="13"/>
      <c r="UNN84" s="13"/>
      <c r="UNO84" s="13"/>
      <c r="UNP84" s="13"/>
      <c r="UNQ84" s="13"/>
      <c r="UNR84" s="13"/>
      <c r="UNS84" s="13"/>
      <c r="UNT84" s="13"/>
      <c r="UNU84" s="13"/>
      <c r="UNV84" s="13"/>
      <c r="UNW84" s="13"/>
      <c r="UNX84" s="13"/>
      <c r="UNY84" s="13"/>
      <c r="UNZ84" s="13"/>
      <c r="UOA84" s="13"/>
      <c r="UOB84" s="13"/>
      <c r="UOC84" s="13"/>
      <c r="UOD84" s="13"/>
      <c r="UOE84" s="13"/>
      <c r="UOF84" s="13"/>
      <c r="UOG84" s="13"/>
      <c r="UOH84" s="13"/>
      <c r="UOI84" s="13"/>
      <c r="UOJ84" s="13"/>
      <c r="UOK84" s="13"/>
      <c r="UOL84" s="13"/>
      <c r="UOM84" s="13"/>
      <c r="UON84" s="13"/>
      <c r="UOO84" s="13"/>
      <c r="UOP84" s="13"/>
      <c r="UOQ84" s="13"/>
      <c r="UOR84" s="13"/>
      <c r="UOS84" s="13"/>
      <c r="UOT84" s="13"/>
      <c r="UOU84" s="13"/>
      <c r="UOV84" s="13"/>
      <c r="UOW84" s="13"/>
      <c r="UOX84" s="13"/>
      <c r="UOY84" s="13"/>
      <c r="UOZ84" s="13"/>
      <c r="UPA84" s="13"/>
      <c r="UPB84" s="13"/>
      <c r="UPC84" s="13"/>
      <c r="UPD84" s="13"/>
      <c r="UPE84" s="13"/>
      <c r="UPF84" s="13"/>
      <c r="UPG84" s="13"/>
      <c r="UPH84" s="13"/>
      <c r="UPI84" s="13"/>
      <c r="UPJ84" s="13"/>
      <c r="UPK84" s="13"/>
      <c r="UPL84" s="13"/>
      <c r="UPM84" s="13"/>
      <c r="UPN84" s="13"/>
      <c r="UPO84" s="13"/>
      <c r="UPP84" s="13"/>
      <c r="UPQ84" s="13"/>
      <c r="UPR84" s="13"/>
      <c r="UPS84" s="13"/>
      <c r="UPT84" s="13"/>
      <c r="UPU84" s="13"/>
      <c r="UPV84" s="13"/>
      <c r="UPW84" s="13"/>
      <c r="UPX84" s="13"/>
      <c r="UPY84" s="13"/>
      <c r="UPZ84" s="13"/>
      <c r="UQA84" s="13"/>
      <c r="UQB84" s="13"/>
      <c r="UQC84" s="13"/>
      <c r="UQD84" s="13"/>
      <c r="UQE84" s="13"/>
      <c r="UQF84" s="13"/>
      <c r="UQG84" s="13"/>
      <c r="UQH84" s="13"/>
      <c r="UQI84" s="13"/>
      <c r="UQJ84" s="13"/>
      <c r="UQK84" s="13"/>
      <c r="UQL84" s="13"/>
      <c r="UQM84" s="13"/>
      <c r="UQN84" s="13"/>
      <c r="UQO84" s="13"/>
      <c r="UQP84" s="13"/>
      <c r="UQQ84" s="13"/>
      <c r="UQR84" s="13"/>
      <c r="UQS84" s="13"/>
      <c r="UQT84" s="13"/>
      <c r="UQU84" s="13"/>
      <c r="UQV84" s="13"/>
      <c r="UQW84" s="13"/>
      <c r="UQX84" s="13"/>
      <c r="UQY84" s="13"/>
      <c r="UQZ84" s="13"/>
      <c r="URA84" s="13"/>
      <c r="URB84" s="13"/>
      <c r="URC84" s="13"/>
      <c r="URD84" s="13"/>
      <c r="URE84" s="13"/>
      <c r="URF84" s="13"/>
      <c r="URG84" s="13"/>
      <c r="URH84" s="13"/>
      <c r="URI84" s="13"/>
      <c r="URJ84" s="13"/>
      <c r="URK84" s="13"/>
      <c r="URL84" s="13"/>
      <c r="URM84" s="13"/>
      <c r="URN84" s="13"/>
      <c r="URO84" s="13"/>
      <c r="URP84" s="13"/>
      <c r="URQ84" s="13"/>
      <c r="URR84" s="13"/>
      <c r="URS84" s="13"/>
      <c r="URT84" s="13"/>
      <c r="URU84" s="13"/>
      <c r="URV84" s="13"/>
      <c r="URW84" s="13"/>
      <c r="URX84" s="13"/>
      <c r="URY84" s="13"/>
      <c r="URZ84" s="13"/>
      <c r="USA84" s="13"/>
      <c r="USB84" s="13"/>
      <c r="USC84" s="13"/>
      <c r="USD84" s="13"/>
      <c r="USE84" s="13"/>
      <c r="USF84" s="13"/>
      <c r="USG84" s="13"/>
      <c r="USH84" s="13"/>
      <c r="USI84" s="13"/>
      <c r="USJ84" s="13"/>
      <c r="USK84" s="13"/>
      <c r="USL84" s="13"/>
      <c r="USM84" s="13"/>
      <c r="USN84" s="13"/>
      <c r="USO84" s="13"/>
      <c r="USP84" s="13"/>
      <c r="USQ84" s="13"/>
      <c r="USR84" s="13"/>
      <c r="USS84" s="13"/>
      <c r="UST84" s="13"/>
      <c r="USU84" s="13"/>
      <c r="USV84" s="13"/>
      <c r="USW84" s="13"/>
      <c r="USX84" s="13"/>
      <c r="USY84" s="13"/>
      <c r="USZ84" s="13"/>
      <c r="UTA84" s="13"/>
      <c r="UTB84" s="13"/>
      <c r="UTC84" s="13"/>
      <c r="UTD84" s="13"/>
      <c r="UTE84" s="13"/>
      <c r="UTF84" s="13"/>
      <c r="UTG84" s="13"/>
      <c r="UTH84" s="13"/>
      <c r="UTI84" s="13"/>
      <c r="UTJ84" s="13"/>
      <c r="UTK84" s="13"/>
      <c r="UTL84" s="13"/>
      <c r="UTM84" s="13"/>
      <c r="UTN84" s="13"/>
      <c r="UTO84" s="13"/>
      <c r="UTP84" s="13"/>
      <c r="UTQ84" s="13"/>
      <c r="UTR84" s="13"/>
      <c r="UTS84" s="13"/>
      <c r="UTT84" s="13"/>
      <c r="UTU84" s="13"/>
      <c r="UTV84" s="13"/>
      <c r="UTW84" s="13"/>
      <c r="UTX84" s="13"/>
      <c r="UTY84" s="13"/>
      <c r="UTZ84" s="13"/>
      <c r="UUA84" s="13"/>
      <c r="UUB84" s="13"/>
      <c r="UUC84" s="13"/>
      <c r="UUD84" s="13"/>
      <c r="UUE84" s="13"/>
      <c r="UUF84" s="13"/>
      <c r="UUG84" s="13"/>
      <c r="UUH84" s="13"/>
      <c r="UUI84" s="13"/>
      <c r="UUJ84" s="13"/>
      <c r="UUK84" s="13"/>
      <c r="UUL84" s="13"/>
      <c r="UUM84" s="13"/>
      <c r="UUN84" s="13"/>
      <c r="UUO84" s="13"/>
      <c r="UUP84" s="13"/>
      <c r="UUQ84" s="13"/>
      <c r="UUR84" s="13"/>
      <c r="UUS84" s="13"/>
      <c r="UUT84" s="13"/>
      <c r="UUU84" s="13"/>
      <c r="UUV84" s="13"/>
      <c r="UUW84" s="13"/>
      <c r="UUX84" s="13"/>
      <c r="UUY84" s="13"/>
      <c r="UUZ84" s="13"/>
      <c r="UVA84" s="13"/>
      <c r="UVB84" s="13"/>
      <c r="UVC84" s="13"/>
      <c r="UVD84" s="13"/>
      <c r="UVE84" s="13"/>
      <c r="UVF84" s="13"/>
      <c r="UVG84" s="13"/>
      <c r="UVH84" s="13"/>
      <c r="UVI84" s="13"/>
      <c r="UVJ84" s="13"/>
      <c r="UVK84" s="13"/>
      <c r="UVL84" s="13"/>
      <c r="UVM84" s="13"/>
      <c r="UVN84" s="13"/>
      <c r="UVO84" s="13"/>
      <c r="UVP84" s="13"/>
      <c r="UVQ84" s="13"/>
      <c r="UVR84" s="13"/>
      <c r="UVS84" s="13"/>
      <c r="UVT84" s="13"/>
      <c r="UVU84" s="13"/>
      <c r="UVV84" s="13"/>
      <c r="UVW84" s="13"/>
      <c r="UVX84" s="13"/>
      <c r="UVY84" s="13"/>
      <c r="UVZ84" s="13"/>
      <c r="UWA84" s="13"/>
      <c r="UWB84" s="13"/>
      <c r="UWC84" s="13"/>
      <c r="UWD84" s="13"/>
      <c r="UWE84" s="13"/>
      <c r="UWF84" s="13"/>
      <c r="UWG84" s="13"/>
      <c r="UWH84" s="13"/>
      <c r="UWI84" s="13"/>
      <c r="UWJ84" s="13"/>
      <c r="UWK84" s="13"/>
      <c r="UWL84" s="13"/>
      <c r="UWM84" s="13"/>
      <c r="UWN84" s="13"/>
      <c r="UWO84" s="13"/>
      <c r="UWP84" s="13"/>
      <c r="UWQ84" s="13"/>
      <c r="UWR84" s="13"/>
      <c r="UWS84" s="13"/>
      <c r="UWT84" s="13"/>
      <c r="UWU84" s="13"/>
      <c r="UWV84" s="13"/>
      <c r="UWW84" s="13"/>
      <c r="UWX84" s="13"/>
      <c r="UWY84" s="13"/>
      <c r="UWZ84" s="13"/>
      <c r="UXA84" s="13"/>
      <c r="UXB84" s="13"/>
      <c r="UXC84" s="13"/>
      <c r="UXD84" s="13"/>
      <c r="UXE84" s="13"/>
      <c r="UXF84" s="13"/>
      <c r="UXG84" s="13"/>
      <c r="UXH84" s="13"/>
      <c r="UXI84" s="13"/>
      <c r="UXJ84" s="13"/>
      <c r="UXK84" s="13"/>
      <c r="UXL84" s="13"/>
      <c r="UXM84" s="13"/>
      <c r="UXN84" s="13"/>
      <c r="UXO84" s="13"/>
      <c r="UXP84" s="13"/>
      <c r="UXQ84" s="13"/>
      <c r="UXR84" s="13"/>
      <c r="UXS84" s="13"/>
      <c r="UXT84" s="13"/>
      <c r="UXU84" s="13"/>
      <c r="UXV84" s="13"/>
      <c r="UXW84" s="13"/>
      <c r="UXX84" s="13"/>
      <c r="UXY84" s="13"/>
      <c r="UXZ84" s="13"/>
      <c r="UYA84" s="13"/>
      <c r="UYB84" s="13"/>
      <c r="UYC84" s="13"/>
      <c r="UYD84" s="13"/>
      <c r="UYE84" s="13"/>
      <c r="UYF84" s="13"/>
      <c r="UYG84" s="13"/>
      <c r="UYH84" s="13"/>
      <c r="UYI84" s="13"/>
      <c r="UYJ84" s="13"/>
      <c r="UYK84" s="13"/>
      <c r="UYL84" s="13"/>
      <c r="UYM84" s="13"/>
      <c r="UYN84" s="13"/>
      <c r="UYO84" s="13"/>
      <c r="UYP84" s="13"/>
      <c r="UYQ84" s="13"/>
      <c r="UYR84" s="13"/>
      <c r="UYS84" s="13"/>
      <c r="UYT84" s="13"/>
      <c r="UYU84" s="13"/>
      <c r="UYV84" s="13"/>
      <c r="UYW84" s="13"/>
      <c r="UYX84" s="13"/>
      <c r="UYY84" s="13"/>
      <c r="UYZ84" s="13"/>
      <c r="UZA84" s="13"/>
      <c r="UZB84" s="13"/>
      <c r="UZC84" s="13"/>
      <c r="UZD84" s="13"/>
      <c r="UZE84" s="13"/>
      <c r="UZF84" s="13"/>
      <c r="UZG84" s="13"/>
      <c r="UZH84" s="13"/>
      <c r="UZI84" s="13"/>
      <c r="UZJ84" s="13"/>
      <c r="UZK84" s="13"/>
      <c r="UZL84" s="13"/>
      <c r="UZM84" s="13"/>
      <c r="UZN84" s="13"/>
      <c r="UZO84" s="13"/>
      <c r="UZP84" s="13"/>
      <c r="UZQ84" s="13"/>
      <c r="UZR84" s="13"/>
      <c r="UZS84" s="13"/>
      <c r="UZT84" s="13"/>
      <c r="UZU84" s="13"/>
      <c r="UZV84" s="13"/>
      <c r="UZW84" s="13"/>
      <c r="UZX84" s="13"/>
      <c r="UZY84" s="13"/>
      <c r="UZZ84" s="13"/>
      <c r="VAA84" s="13"/>
      <c r="VAB84" s="13"/>
      <c r="VAC84" s="13"/>
      <c r="VAD84" s="13"/>
      <c r="VAE84" s="13"/>
      <c r="VAF84" s="13"/>
      <c r="VAG84" s="13"/>
      <c r="VAH84" s="13"/>
      <c r="VAI84" s="13"/>
      <c r="VAJ84" s="13"/>
      <c r="VAK84" s="13"/>
      <c r="VAL84" s="13"/>
      <c r="VAM84" s="13"/>
      <c r="VAN84" s="13"/>
      <c r="VAO84" s="13"/>
      <c r="VAP84" s="13"/>
      <c r="VAQ84" s="13"/>
      <c r="VAR84" s="13"/>
      <c r="VAS84" s="13"/>
      <c r="VAT84" s="13"/>
      <c r="VAU84" s="13"/>
      <c r="VAV84" s="13"/>
      <c r="VAW84" s="13"/>
      <c r="VAX84" s="13"/>
      <c r="VAY84" s="13"/>
      <c r="VAZ84" s="13"/>
      <c r="VBA84" s="13"/>
      <c r="VBB84" s="13"/>
      <c r="VBC84" s="13"/>
      <c r="VBD84" s="13"/>
      <c r="VBE84" s="13"/>
      <c r="VBF84" s="13"/>
      <c r="VBG84" s="13"/>
      <c r="VBH84" s="13"/>
      <c r="VBI84" s="13"/>
      <c r="VBJ84" s="13"/>
      <c r="VBK84" s="13"/>
      <c r="VBL84" s="13"/>
      <c r="VBM84" s="13"/>
      <c r="VBN84" s="13"/>
      <c r="VBO84" s="13"/>
      <c r="VBP84" s="13"/>
      <c r="VBQ84" s="13"/>
      <c r="VBR84" s="13"/>
      <c r="VBS84" s="13"/>
      <c r="VBT84" s="13"/>
      <c r="VBU84" s="13"/>
      <c r="VBV84" s="13"/>
      <c r="VBW84" s="13"/>
      <c r="VBX84" s="13"/>
      <c r="VBY84" s="13"/>
      <c r="VBZ84" s="13"/>
      <c r="VCA84" s="13"/>
      <c r="VCB84" s="13"/>
      <c r="VCC84" s="13"/>
      <c r="VCD84" s="13"/>
      <c r="VCE84" s="13"/>
      <c r="VCF84" s="13"/>
      <c r="VCG84" s="13"/>
      <c r="VCH84" s="13"/>
      <c r="VCI84" s="13"/>
      <c r="VCJ84" s="13"/>
      <c r="VCK84" s="13"/>
      <c r="VCL84" s="13"/>
      <c r="VCM84" s="13"/>
      <c r="VCN84" s="13"/>
      <c r="VCO84" s="13"/>
      <c r="VCP84" s="13"/>
      <c r="VCQ84" s="13"/>
      <c r="VCR84" s="13"/>
      <c r="VCS84" s="13"/>
      <c r="VCT84" s="13"/>
      <c r="VCU84" s="13"/>
      <c r="VCV84" s="13"/>
      <c r="VCW84" s="13"/>
      <c r="VCX84" s="13"/>
      <c r="VCY84" s="13"/>
      <c r="VCZ84" s="13"/>
      <c r="VDA84" s="13"/>
      <c r="VDB84" s="13"/>
      <c r="VDC84" s="13"/>
      <c r="VDD84" s="13"/>
      <c r="VDE84" s="13"/>
      <c r="VDF84" s="13"/>
      <c r="VDG84" s="13"/>
      <c r="VDH84" s="13"/>
      <c r="VDI84" s="13"/>
      <c r="VDJ84" s="13"/>
      <c r="VDK84" s="13"/>
      <c r="VDL84" s="13"/>
      <c r="VDM84" s="13"/>
      <c r="VDN84" s="13"/>
      <c r="VDO84" s="13"/>
      <c r="VDP84" s="13"/>
      <c r="VDQ84" s="13"/>
      <c r="VDR84" s="13"/>
      <c r="VDS84" s="13"/>
      <c r="VDT84" s="13"/>
      <c r="VDU84" s="13"/>
      <c r="VDV84" s="13"/>
      <c r="VDW84" s="13"/>
      <c r="VDX84" s="13"/>
      <c r="VDY84" s="13"/>
      <c r="VDZ84" s="13"/>
      <c r="VEA84" s="13"/>
      <c r="VEB84" s="13"/>
      <c r="VEC84" s="13"/>
      <c r="VED84" s="13"/>
      <c r="VEE84" s="13"/>
      <c r="VEF84" s="13"/>
      <c r="VEG84" s="13"/>
      <c r="VEH84" s="13"/>
      <c r="VEI84" s="13"/>
      <c r="VEJ84" s="13"/>
      <c r="VEK84" s="13"/>
      <c r="VEL84" s="13"/>
      <c r="VEM84" s="13"/>
      <c r="VEN84" s="13"/>
      <c r="VEO84" s="13"/>
      <c r="VEP84" s="13"/>
      <c r="VEQ84" s="13"/>
      <c r="VER84" s="13"/>
      <c r="VES84" s="13"/>
      <c r="VET84" s="13"/>
      <c r="VEU84" s="13"/>
      <c r="VEV84" s="13"/>
      <c r="VEW84" s="13"/>
      <c r="VEX84" s="13"/>
      <c r="VEY84" s="13"/>
      <c r="VEZ84" s="13"/>
      <c r="VFA84" s="13"/>
      <c r="VFB84" s="13"/>
      <c r="VFC84" s="13"/>
      <c r="VFD84" s="13"/>
      <c r="VFE84" s="13"/>
      <c r="VFF84" s="13"/>
      <c r="VFG84" s="13"/>
      <c r="VFH84" s="13"/>
      <c r="VFI84" s="13"/>
      <c r="VFJ84" s="13"/>
      <c r="VFK84" s="13"/>
      <c r="VFL84" s="13"/>
      <c r="VFM84" s="13"/>
      <c r="VFN84" s="13"/>
      <c r="VFO84" s="13"/>
      <c r="VFP84" s="13"/>
      <c r="VFQ84" s="13"/>
      <c r="VFR84" s="13"/>
      <c r="VFS84" s="13"/>
      <c r="VFT84" s="13"/>
      <c r="VFU84" s="13"/>
      <c r="VFV84" s="13"/>
      <c r="VFW84" s="13"/>
      <c r="VFX84" s="13"/>
      <c r="VFY84" s="13"/>
      <c r="VFZ84" s="13"/>
      <c r="VGA84" s="13"/>
      <c r="VGB84" s="13"/>
      <c r="VGC84" s="13"/>
      <c r="VGD84" s="13"/>
      <c r="VGE84" s="13"/>
      <c r="VGF84" s="13"/>
      <c r="VGG84" s="13"/>
      <c r="VGH84" s="13"/>
      <c r="VGI84" s="13"/>
      <c r="VGJ84" s="13"/>
      <c r="VGK84" s="13"/>
      <c r="VGL84" s="13"/>
      <c r="VGM84" s="13"/>
      <c r="VGN84" s="13"/>
      <c r="VGO84" s="13"/>
      <c r="VGP84" s="13"/>
      <c r="VGQ84" s="13"/>
      <c r="VGR84" s="13"/>
      <c r="VGS84" s="13"/>
      <c r="VGT84" s="13"/>
      <c r="VGU84" s="13"/>
      <c r="VGV84" s="13"/>
      <c r="VGW84" s="13"/>
      <c r="VGX84" s="13"/>
      <c r="VGY84" s="13"/>
      <c r="VGZ84" s="13"/>
      <c r="VHA84" s="13"/>
      <c r="VHB84" s="13"/>
      <c r="VHC84" s="13"/>
      <c r="VHD84" s="13"/>
      <c r="VHE84" s="13"/>
      <c r="VHF84" s="13"/>
      <c r="VHG84" s="13"/>
      <c r="VHH84" s="13"/>
      <c r="VHI84" s="13"/>
      <c r="VHJ84" s="13"/>
      <c r="VHK84" s="13"/>
      <c r="VHL84" s="13"/>
      <c r="VHM84" s="13"/>
      <c r="VHN84" s="13"/>
      <c r="VHO84" s="13"/>
      <c r="VHP84" s="13"/>
      <c r="VHQ84" s="13"/>
      <c r="VHR84" s="13"/>
      <c r="VHS84" s="13"/>
      <c r="VHT84" s="13"/>
      <c r="VHU84" s="13"/>
      <c r="VHV84" s="13"/>
      <c r="VHW84" s="13"/>
      <c r="VHX84" s="13"/>
      <c r="VHY84" s="13"/>
      <c r="VHZ84" s="13"/>
      <c r="VIA84" s="13"/>
      <c r="VIB84" s="13"/>
      <c r="VIC84" s="13"/>
      <c r="VID84" s="13"/>
      <c r="VIE84" s="13"/>
      <c r="VIF84" s="13"/>
      <c r="VIG84" s="13"/>
      <c r="VIH84" s="13"/>
      <c r="VII84" s="13"/>
      <c r="VIJ84" s="13"/>
      <c r="VIK84" s="13"/>
      <c r="VIL84" s="13"/>
      <c r="VIM84" s="13"/>
      <c r="VIN84" s="13"/>
      <c r="VIO84" s="13"/>
      <c r="VIP84" s="13"/>
      <c r="VIQ84" s="13"/>
      <c r="VIR84" s="13"/>
      <c r="VIS84" s="13"/>
      <c r="VIT84" s="13"/>
      <c r="VIU84" s="13"/>
      <c r="VIV84" s="13"/>
      <c r="VIW84" s="13"/>
      <c r="VIX84" s="13"/>
      <c r="VIY84" s="13"/>
      <c r="VIZ84" s="13"/>
      <c r="VJA84" s="13"/>
      <c r="VJB84" s="13"/>
      <c r="VJC84" s="13"/>
      <c r="VJD84" s="13"/>
      <c r="VJE84" s="13"/>
      <c r="VJF84" s="13"/>
      <c r="VJG84" s="13"/>
      <c r="VJH84" s="13"/>
      <c r="VJI84" s="13"/>
      <c r="VJJ84" s="13"/>
      <c r="VJK84" s="13"/>
      <c r="VJL84" s="13"/>
      <c r="VJM84" s="13"/>
      <c r="VJN84" s="13"/>
      <c r="VJO84" s="13"/>
      <c r="VJP84" s="13"/>
      <c r="VJQ84" s="13"/>
      <c r="VJR84" s="13"/>
      <c r="VJS84" s="13"/>
      <c r="VJT84" s="13"/>
      <c r="VJU84" s="13"/>
      <c r="VJV84" s="13"/>
      <c r="VJW84" s="13"/>
      <c r="VJX84" s="13"/>
      <c r="VJY84" s="13"/>
      <c r="VJZ84" s="13"/>
      <c r="VKA84" s="13"/>
      <c r="VKB84" s="13"/>
      <c r="VKC84" s="13"/>
      <c r="VKD84" s="13"/>
      <c r="VKE84" s="13"/>
      <c r="VKF84" s="13"/>
      <c r="VKG84" s="13"/>
      <c r="VKH84" s="13"/>
      <c r="VKI84" s="13"/>
      <c r="VKJ84" s="13"/>
      <c r="VKK84" s="13"/>
      <c r="VKL84" s="13"/>
      <c r="VKM84" s="13"/>
      <c r="VKN84" s="13"/>
      <c r="VKO84" s="13"/>
      <c r="VKP84" s="13"/>
      <c r="VKQ84" s="13"/>
      <c r="VKR84" s="13"/>
      <c r="VKS84" s="13"/>
      <c r="VKT84" s="13"/>
      <c r="VKU84" s="13"/>
      <c r="VKV84" s="13"/>
      <c r="VKW84" s="13"/>
      <c r="VKX84" s="13"/>
      <c r="VKY84" s="13"/>
      <c r="VKZ84" s="13"/>
      <c r="VLA84" s="13"/>
      <c r="VLB84" s="13"/>
      <c r="VLC84" s="13"/>
      <c r="VLD84" s="13"/>
      <c r="VLE84" s="13"/>
      <c r="VLF84" s="13"/>
      <c r="VLG84" s="13"/>
      <c r="VLH84" s="13"/>
      <c r="VLI84" s="13"/>
      <c r="VLJ84" s="13"/>
      <c r="VLK84" s="13"/>
      <c r="VLL84" s="13"/>
      <c r="VLM84" s="13"/>
      <c r="VLN84" s="13"/>
      <c r="VLO84" s="13"/>
      <c r="VLP84" s="13"/>
      <c r="VLQ84" s="13"/>
      <c r="VLR84" s="13"/>
      <c r="VLS84" s="13"/>
      <c r="VLT84" s="13"/>
      <c r="VLU84" s="13"/>
      <c r="VLV84" s="13"/>
      <c r="VLW84" s="13"/>
      <c r="VLX84" s="13"/>
      <c r="VLY84" s="13"/>
      <c r="VLZ84" s="13"/>
      <c r="VMA84" s="13"/>
      <c r="VMB84" s="13"/>
      <c r="VMC84" s="13"/>
      <c r="VMD84" s="13"/>
      <c r="VME84" s="13"/>
      <c r="VMF84" s="13"/>
      <c r="VMG84" s="13"/>
      <c r="VMH84" s="13"/>
      <c r="VMI84" s="13"/>
      <c r="VMJ84" s="13"/>
      <c r="VMK84" s="13"/>
      <c r="VML84" s="13"/>
      <c r="VMM84" s="13"/>
      <c r="VMN84" s="13"/>
      <c r="VMO84" s="13"/>
      <c r="VMP84" s="13"/>
      <c r="VMQ84" s="13"/>
      <c r="VMR84" s="13"/>
      <c r="VMS84" s="13"/>
      <c r="VMT84" s="13"/>
      <c r="VMU84" s="13"/>
      <c r="VMV84" s="13"/>
      <c r="VMW84" s="13"/>
      <c r="VMX84" s="13"/>
      <c r="VMY84" s="13"/>
      <c r="VMZ84" s="13"/>
      <c r="VNA84" s="13"/>
      <c r="VNB84" s="13"/>
      <c r="VNC84" s="13"/>
      <c r="VND84" s="13"/>
      <c r="VNE84" s="13"/>
      <c r="VNF84" s="13"/>
      <c r="VNG84" s="13"/>
      <c r="VNH84" s="13"/>
      <c r="VNI84" s="13"/>
      <c r="VNJ84" s="13"/>
      <c r="VNK84" s="13"/>
      <c r="VNL84" s="13"/>
      <c r="VNM84" s="13"/>
      <c r="VNN84" s="13"/>
      <c r="VNO84" s="13"/>
      <c r="VNP84" s="13"/>
      <c r="VNQ84" s="13"/>
      <c r="VNR84" s="13"/>
      <c r="VNS84" s="13"/>
      <c r="VNT84" s="13"/>
      <c r="VNU84" s="13"/>
      <c r="VNV84" s="13"/>
      <c r="VNW84" s="13"/>
      <c r="VNX84" s="13"/>
      <c r="VNY84" s="13"/>
      <c r="VNZ84" s="13"/>
      <c r="VOA84" s="13"/>
      <c r="VOB84" s="13"/>
      <c r="VOC84" s="13"/>
      <c r="VOD84" s="13"/>
      <c r="VOE84" s="13"/>
      <c r="VOF84" s="13"/>
      <c r="VOG84" s="13"/>
      <c r="VOH84" s="13"/>
      <c r="VOI84" s="13"/>
      <c r="VOJ84" s="13"/>
      <c r="VOK84" s="13"/>
      <c r="VOL84" s="13"/>
      <c r="VOM84" s="13"/>
      <c r="VON84" s="13"/>
      <c r="VOO84" s="13"/>
      <c r="VOP84" s="13"/>
      <c r="VOQ84" s="13"/>
      <c r="VOR84" s="13"/>
      <c r="VOS84" s="13"/>
      <c r="VOT84" s="13"/>
      <c r="VOU84" s="13"/>
      <c r="VOV84" s="13"/>
      <c r="VOW84" s="13"/>
      <c r="VOX84" s="13"/>
      <c r="VOY84" s="13"/>
      <c r="VOZ84" s="13"/>
      <c r="VPA84" s="13"/>
      <c r="VPB84" s="13"/>
      <c r="VPC84" s="13"/>
      <c r="VPD84" s="13"/>
      <c r="VPE84" s="13"/>
      <c r="VPF84" s="13"/>
      <c r="VPG84" s="13"/>
      <c r="VPH84" s="13"/>
      <c r="VPI84" s="13"/>
      <c r="VPJ84" s="13"/>
      <c r="VPK84" s="13"/>
      <c r="VPL84" s="13"/>
      <c r="VPM84" s="13"/>
      <c r="VPN84" s="13"/>
      <c r="VPO84" s="13"/>
      <c r="VPP84" s="13"/>
      <c r="VPQ84" s="13"/>
      <c r="VPR84" s="13"/>
      <c r="VPS84" s="13"/>
      <c r="VPT84" s="13"/>
      <c r="VPU84" s="13"/>
      <c r="VPV84" s="13"/>
      <c r="VPW84" s="13"/>
      <c r="VPX84" s="13"/>
      <c r="VPY84" s="13"/>
      <c r="VPZ84" s="13"/>
      <c r="VQA84" s="13"/>
      <c r="VQB84" s="13"/>
      <c r="VQC84" s="13"/>
      <c r="VQD84" s="13"/>
      <c r="VQE84" s="13"/>
      <c r="VQF84" s="13"/>
      <c r="VQG84" s="13"/>
      <c r="VQH84" s="13"/>
      <c r="VQI84" s="13"/>
      <c r="VQJ84" s="13"/>
      <c r="VQK84" s="13"/>
      <c r="VQL84" s="13"/>
      <c r="VQM84" s="13"/>
      <c r="VQN84" s="13"/>
      <c r="VQO84" s="13"/>
      <c r="VQP84" s="13"/>
      <c r="VQQ84" s="13"/>
      <c r="VQR84" s="13"/>
      <c r="VQS84" s="13"/>
      <c r="VQT84" s="13"/>
      <c r="VQU84" s="13"/>
      <c r="VQV84" s="13"/>
      <c r="VQW84" s="13"/>
      <c r="VQX84" s="13"/>
      <c r="VQY84" s="13"/>
      <c r="VQZ84" s="13"/>
      <c r="VRA84" s="13"/>
      <c r="VRB84" s="13"/>
      <c r="VRC84" s="13"/>
      <c r="VRD84" s="13"/>
      <c r="VRE84" s="13"/>
      <c r="VRF84" s="13"/>
      <c r="VRG84" s="13"/>
      <c r="VRH84" s="13"/>
      <c r="VRI84" s="13"/>
      <c r="VRJ84" s="13"/>
      <c r="VRK84" s="13"/>
      <c r="VRL84" s="13"/>
      <c r="VRM84" s="13"/>
      <c r="VRN84" s="13"/>
      <c r="VRO84" s="13"/>
      <c r="VRP84" s="13"/>
      <c r="VRQ84" s="13"/>
      <c r="VRR84" s="13"/>
      <c r="VRS84" s="13"/>
      <c r="VRT84" s="13"/>
      <c r="VRU84" s="13"/>
      <c r="VRV84" s="13"/>
      <c r="VRW84" s="13"/>
      <c r="VRX84" s="13"/>
      <c r="VRY84" s="13"/>
      <c r="VRZ84" s="13"/>
      <c r="VSA84" s="13"/>
      <c r="VSB84" s="13"/>
      <c r="VSC84" s="13"/>
      <c r="VSD84" s="13"/>
      <c r="VSE84" s="13"/>
      <c r="VSF84" s="13"/>
      <c r="VSG84" s="13"/>
      <c r="VSH84" s="13"/>
      <c r="VSI84" s="13"/>
      <c r="VSJ84" s="13"/>
      <c r="VSK84" s="13"/>
      <c r="VSL84" s="13"/>
      <c r="VSM84" s="13"/>
      <c r="VSN84" s="13"/>
      <c r="VSO84" s="13"/>
      <c r="VSP84" s="13"/>
      <c r="VSQ84" s="13"/>
      <c r="VSR84" s="13"/>
      <c r="VSS84" s="13"/>
      <c r="VST84" s="13"/>
      <c r="VSU84" s="13"/>
      <c r="VSV84" s="13"/>
      <c r="VSW84" s="13"/>
      <c r="VSX84" s="13"/>
      <c r="VSY84" s="13"/>
      <c r="VSZ84" s="13"/>
      <c r="VTA84" s="13"/>
      <c r="VTB84" s="13"/>
      <c r="VTC84" s="13"/>
      <c r="VTD84" s="13"/>
      <c r="VTE84" s="13"/>
      <c r="VTF84" s="13"/>
      <c r="VTG84" s="13"/>
      <c r="VTH84" s="13"/>
      <c r="VTI84" s="13"/>
      <c r="VTJ84" s="13"/>
      <c r="VTK84" s="13"/>
      <c r="VTL84" s="13"/>
      <c r="VTM84" s="13"/>
      <c r="VTN84" s="13"/>
      <c r="VTO84" s="13"/>
      <c r="VTP84" s="13"/>
      <c r="VTQ84" s="13"/>
      <c r="VTR84" s="13"/>
      <c r="VTS84" s="13"/>
      <c r="VTT84" s="13"/>
      <c r="VTU84" s="13"/>
      <c r="VTV84" s="13"/>
      <c r="VTW84" s="13"/>
      <c r="VTX84" s="13"/>
      <c r="VTY84" s="13"/>
      <c r="VTZ84" s="13"/>
      <c r="VUA84" s="13"/>
      <c r="VUB84" s="13"/>
      <c r="VUC84" s="13"/>
      <c r="VUD84" s="13"/>
      <c r="VUE84" s="13"/>
      <c r="VUF84" s="13"/>
      <c r="VUG84" s="13"/>
      <c r="VUH84" s="13"/>
      <c r="VUI84" s="13"/>
      <c r="VUJ84" s="13"/>
      <c r="VUK84" s="13"/>
      <c r="VUL84" s="13"/>
      <c r="VUM84" s="13"/>
      <c r="VUN84" s="13"/>
      <c r="VUO84" s="13"/>
      <c r="VUP84" s="13"/>
      <c r="VUQ84" s="13"/>
      <c r="VUR84" s="13"/>
      <c r="VUS84" s="13"/>
      <c r="VUT84" s="13"/>
      <c r="VUU84" s="13"/>
      <c r="VUV84" s="13"/>
      <c r="VUW84" s="13"/>
      <c r="VUX84" s="13"/>
      <c r="VUY84" s="13"/>
      <c r="VUZ84" s="13"/>
      <c r="VVA84" s="13"/>
      <c r="VVB84" s="13"/>
      <c r="VVC84" s="13"/>
      <c r="VVD84" s="13"/>
      <c r="VVE84" s="13"/>
      <c r="VVF84" s="13"/>
      <c r="VVG84" s="13"/>
      <c r="VVH84" s="13"/>
      <c r="VVI84" s="13"/>
      <c r="VVJ84" s="13"/>
      <c r="VVK84" s="13"/>
      <c r="VVL84" s="13"/>
      <c r="VVM84" s="13"/>
      <c r="VVN84" s="13"/>
      <c r="VVO84" s="13"/>
      <c r="VVP84" s="13"/>
      <c r="VVQ84" s="13"/>
      <c r="VVR84" s="13"/>
      <c r="VVS84" s="13"/>
      <c r="VVT84" s="13"/>
      <c r="VVU84" s="13"/>
      <c r="VVV84" s="13"/>
      <c r="VVW84" s="13"/>
      <c r="VVX84" s="13"/>
      <c r="VVY84" s="13"/>
      <c r="VVZ84" s="13"/>
      <c r="VWA84" s="13"/>
      <c r="VWB84" s="13"/>
      <c r="VWC84" s="13"/>
      <c r="VWD84" s="13"/>
      <c r="VWE84" s="13"/>
      <c r="VWF84" s="13"/>
      <c r="VWG84" s="13"/>
      <c r="VWH84" s="13"/>
      <c r="VWI84" s="13"/>
      <c r="VWJ84" s="13"/>
      <c r="VWK84" s="13"/>
      <c r="VWL84" s="13"/>
      <c r="VWM84" s="13"/>
      <c r="VWN84" s="13"/>
      <c r="VWO84" s="13"/>
      <c r="VWP84" s="13"/>
      <c r="VWQ84" s="13"/>
      <c r="VWR84" s="13"/>
      <c r="VWS84" s="13"/>
      <c r="VWT84" s="13"/>
      <c r="VWU84" s="13"/>
      <c r="VWV84" s="13"/>
      <c r="VWW84" s="13"/>
      <c r="VWX84" s="13"/>
      <c r="VWY84" s="13"/>
      <c r="VWZ84" s="13"/>
      <c r="VXA84" s="13"/>
      <c r="VXB84" s="13"/>
      <c r="VXC84" s="13"/>
      <c r="VXD84" s="13"/>
      <c r="VXE84" s="13"/>
      <c r="VXF84" s="13"/>
      <c r="VXG84" s="13"/>
      <c r="VXH84" s="13"/>
      <c r="VXI84" s="13"/>
      <c r="VXJ84" s="13"/>
      <c r="VXK84" s="13"/>
      <c r="VXL84" s="13"/>
      <c r="VXM84" s="13"/>
      <c r="VXN84" s="13"/>
      <c r="VXO84" s="13"/>
      <c r="VXP84" s="13"/>
      <c r="VXQ84" s="13"/>
      <c r="VXR84" s="13"/>
      <c r="VXS84" s="13"/>
      <c r="VXT84" s="13"/>
      <c r="VXU84" s="13"/>
      <c r="VXV84" s="13"/>
      <c r="VXW84" s="13"/>
      <c r="VXX84" s="13"/>
      <c r="VXY84" s="13"/>
      <c r="VXZ84" s="13"/>
      <c r="VYA84" s="13"/>
      <c r="VYB84" s="13"/>
      <c r="VYC84" s="13"/>
      <c r="VYD84" s="13"/>
      <c r="VYE84" s="13"/>
      <c r="VYF84" s="13"/>
      <c r="VYG84" s="13"/>
      <c r="VYH84" s="13"/>
      <c r="VYI84" s="13"/>
      <c r="VYJ84" s="13"/>
      <c r="VYK84" s="13"/>
      <c r="VYL84" s="13"/>
      <c r="VYM84" s="13"/>
      <c r="VYN84" s="13"/>
      <c r="VYO84" s="13"/>
      <c r="VYP84" s="13"/>
      <c r="VYQ84" s="13"/>
      <c r="VYR84" s="13"/>
      <c r="VYS84" s="13"/>
      <c r="VYT84" s="13"/>
      <c r="VYU84" s="13"/>
      <c r="VYV84" s="13"/>
      <c r="VYW84" s="13"/>
      <c r="VYX84" s="13"/>
      <c r="VYY84" s="13"/>
      <c r="VYZ84" s="13"/>
      <c r="VZA84" s="13"/>
      <c r="VZB84" s="13"/>
      <c r="VZC84" s="13"/>
      <c r="VZD84" s="13"/>
      <c r="VZE84" s="13"/>
      <c r="VZF84" s="13"/>
      <c r="VZG84" s="13"/>
      <c r="VZH84" s="13"/>
      <c r="VZI84" s="13"/>
      <c r="VZJ84" s="13"/>
      <c r="VZK84" s="13"/>
      <c r="VZL84" s="13"/>
      <c r="VZM84" s="13"/>
      <c r="VZN84" s="13"/>
      <c r="VZO84" s="13"/>
      <c r="VZP84" s="13"/>
      <c r="VZQ84" s="13"/>
      <c r="VZR84" s="13"/>
      <c r="VZS84" s="13"/>
      <c r="VZT84" s="13"/>
      <c r="VZU84" s="13"/>
      <c r="VZV84" s="13"/>
      <c r="VZW84" s="13"/>
      <c r="VZX84" s="13"/>
      <c r="VZY84" s="13"/>
      <c r="VZZ84" s="13"/>
      <c r="WAA84" s="13"/>
      <c r="WAB84" s="13"/>
      <c r="WAC84" s="13"/>
      <c r="WAD84" s="13"/>
      <c r="WAE84" s="13"/>
      <c r="WAF84" s="13"/>
      <c r="WAG84" s="13"/>
      <c r="WAH84" s="13"/>
      <c r="WAI84" s="13"/>
      <c r="WAJ84" s="13"/>
      <c r="WAK84" s="13"/>
      <c r="WAL84" s="13"/>
      <c r="WAM84" s="13"/>
      <c r="WAN84" s="13"/>
      <c r="WAO84" s="13"/>
      <c r="WAP84" s="13"/>
      <c r="WAQ84" s="13"/>
      <c r="WAR84" s="13"/>
      <c r="WAS84" s="13"/>
      <c r="WAT84" s="13"/>
      <c r="WAU84" s="13"/>
      <c r="WAV84" s="13"/>
      <c r="WAW84" s="13"/>
      <c r="WAX84" s="13"/>
      <c r="WAY84" s="13"/>
      <c r="WAZ84" s="13"/>
      <c r="WBA84" s="13"/>
      <c r="WBB84" s="13"/>
      <c r="WBC84" s="13"/>
      <c r="WBD84" s="13"/>
      <c r="WBE84" s="13"/>
      <c r="WBF84" s="13"/>
      <c r="WBG84" s="13"/>
      <c r="WBH84" s="13"/>
      <c r="WBI84" s="13"/>
      <c r="WBJ84" s="13"/>
      <c r="WBK84" s="13"/>
      <c r="WBL84" s="13"/>
      <c r="WBM84" s="13"/>
      <c r="WBN84" s="13"/>
      <c r="WBO84" s="13"/>
      <c r="WBP84" s="13"/>
      <c r="WBQ84" s="13"/>
      <c r="WBR84" s="13"/>
      <c r="WBS84" s="13"/>
      <c r="WBT84" s="13"/>
      <c r="WBU84" s="13"/>
      <c r="WBV84" s="13"/>
      <c r="WBW84" s="13"/>
      <c r="WBX84" s="13"/>
      <c r="WBY84" s="13"/>
      <c r="WBZ84" s="13"/>
      <c r="WCA84" s="13"/>
      <c r="WCB84" s="13"/>
      <c r="WCC84" s="13"/>
      <c r="WCD84" s="13"/>
      <c r="WCE84" s="13"/>
      <c r="WCF84" s="13"/>
      <c r="WCG84" s="13"/>
      <c r="WCH84" s="13"/>
      <c r="WCI84" s="13"/>
      <c r="WCJ84" s="13"/>
      <c r="WCK84" s="13"/>
      <c r="WCL84" s="13"/>
      <c r="WCM84" s="13"/>
      <c r="WCN84" s="13"/>
      <c r="WCO84" s="13"/>
      <c r="WCP84" s="13"/>
      <c r="WCQ84" s="13"/>
      <c r="WCR84" s="13"/>
      <c r="WCS84" s="13"/>
      <c r="WCT84" s="13"/>
      <c r="WCU84" s="13"/>
      <c r="WCV84" s="13"/>
      <c r="WCW84" s="13"/>
      <c r="WCX84" s="13"/>
      <c r="WCY84" s="13"/>
      <c r="WCZ84" s="13"/>
      <c r="WDA84" s="13"/>
      <c r="WDB84" s="13"/>
      <c r="WDC84" s="13"/>
      <c r="WDD84" s="13"/>
      <c r="WDE84" s="13"/>
      <c r="WDF84" s="13"/>
      <c r="WDG84" s="13"/>
      <c r="WDH84" s="13"/>
      <c r="WDI84" s="13"/>
      <c r="WDJ84" s="13"/>
      <c r="WDK84" s="13"/>
      <c r="WDL84" s="13"/>
      <c r="WDM84" s="13"/>
      <c r="WDN84" s="13"/>
      <c r="WDO84" s="13"/>
      <c r="WDP84" s="13"/>
      <c r="WDQ84" s="13"/>
      <c r="WDR84" s="13"/>
      <c r="WDS84" s="13"/>
      <c r="WDT84" s="13"/>
      <c r="WDU84" s="13"/>
      <c r="WDV84" s="13"/>
      <c r="WDW84" s="13"/>
      <c r="WDX84" s="13"/>
      <c r="WDY84" s="13"/>
      <c r="WDZ84" s="13"/>
      <c r="WEA84" s="13"/>
      <c r="WEB84" s="13"/>
      <c r="WEC84" s="13"/>
      <c r="WED84" s="13"/>
      <c r="WEE84" s="13"/>
      <c r="WEF84" s="13"/>
      <c r="WEG84" s="13"/>
      <c r="WEH84" s="13"/>
      <c r="WEI84" s="13"/>
      <c r="WEJ84" s="13"/>
      <c r="WEK84" s="13"/>
      <c r="WEL84" s="13"/>
      <c r="WEM84" s="13"/>
      <c r="WEN84" s="13"/>
      <c r="WEO84" s="13"/>
      <c r="WEP84" s="13"/>
      <c r="WEQ84" s="13"/>
      <c r="WER84" s="13"/>
      <c r="WES84" s="13"/>
      <c r="WET84" s="13"/>
      <c r="WEU84" s="13"/>
      <c r="WEV84" s="13"/>
      <c r="WEW84" s="13"/>
      <c r="WEX84" s="13"/>
      <c r="WEY84" s="13"/>
      <c r="WEZ84" s="13"/>
      <c r="WFA84" s="13"/>
      <c r="WFB84" s="13"/>
      <c r="WFC84" s="13"/>
      <c r="WFD84" s="13"/>
      <c r="WFE84" s="13"/>
      <c r="WFF84" s="13"/>
      <c r="WFG84" s="13"/>
      <c r="WFH84" s="13"/>
      <c r="WFI84" s="13"/>
      <c r="WFJ84" s="13"/>
      <c r="WFK84" s="13"/>
      <c r="WFL84" s="13"/>
      <c r="WFM84" s="13"/>
      <c r="WFN84" s="13"/>
      <c r="WFO84" s="13"/>
      <c r="WFP84" s="13"/>
      <c r="WFQ84" s="13"/>
      <c r="WFR84" s="13"/>
      <c r="WFS84" s="13"/>
      <c r="WFT84" s="13"/>
      <c r="WFU84" s="13"/>
      <c r="WFV84" s="13"/>
      <c r="WFW84" s="13"/>
      <c r="WFX84" s="13"/>
      <c r="WFY84" s="13"/>
      <c r="WFZ84" s="13"/>
      <c r="WGA84" s="13"/>
      <c r="WGB84" s="13"/>
      <c r="WGC84" s="13"/>
      <c r="WGD84" s="13"/>
      <c r="WGE84" s="13"/>
      <c r="WGF84" s="13"/>
      <c r="WGG84" s="13"/>
      <c r="WGH84" s="13"/>
      <c r="WGI84" s="13"/>
      <c r="WGJ84" s="13"/>
      <c r="WGK84" s="13"/>
      <c r="WGL84" s="13"/>
      <c r="WGM84" s="13"/>
      <c r="WGN84" s="13"/>
      <c r="WGO84" s="13"/>
      <c r="WGP84" s="13"/>
      <c r="WGQ84" s="13"/>
      <c r="WGR84" s="13"/>
      <c r="WGS84" s="13"/>
      <c r="WGT84" s="13"/>
      <c r="WGU84" s="13"/>
      <c r="WGV84" s="13"/>
      <c r="WGW84" s="13"/>
      <c r="WGX84" s="13"/>
      <c r="WGY84" s="13"/>
      <c r="WGZ84" s="13"/>
      <c r="WHA84" s="13"/>
      <c r="WHB84" s="13"/>
      <c r="WHC84" s="13"/>
      <c r="WHD84" s="13"/>
      <c r="WHE84" s="13"/>
      <c r="WHF84" s="13"/>
      <c r="WHG84" s="13"/>
      <c r="WHH84" s="13"/>
      <c r="WHI84" s="13"/>
      <c r="WHJ84" s="13"/>
      <c r="WHK84" s="13"/>
      <c r="WHL84" s="13"/>
      <c r="WHM84" s="13"/>
      <c r="WHN84" s="13"/>
      <c r="WHO84" s="13"/>
      <c r="WHP84" s="13"/>
      <c r="WHQ84" s="13"/>
      <c r="WHR84" s="13"/>
      <c r="WHS84" s="13"/>
      <c r="WHT84" s="13"/>
      <c r="WHU84" s="13"/>
      <c r="WHV84" s="13"/>
      <c r="WHW84" s="13"/>
      <c r="WHX84" s="13"/>
      <c r="WHY84" s="13"/>
      <c r="WHZ84" s="13"/>
      <c r="WIA84" s="13"/>
      <c r="WIB84" s="13"/>
      <c r="WIC84" s="13"/>
      <c r="WID84" s="13"/>
      <c r="WIE84" s="13"/>
      <c r="WIF84" s="13"/>
      <c r="WIG84" s="13"/>
      <c r="WIH84" s="13"/>
      <c r="WII84" s="13"/>
      <c r="WIJ84" s="13"/>
      <c r="WIK84" s="13"/>
      <c r="WIL84" s="13"/>
      <c r="WIM84" s="13"/>
      <c r="WIN84" s="13"/>
      <c r="WIO84" s="13"/>
      <c r="WIP84" s="13"/>
      <c r="WIQ84" s="13"/>
      <c r="WIR84" s="13"/>
      <c r="WIS84" s="13"/>
      <c r="WIT84" s="13"/>
      <c r="WIU84" s="13"/>
      <c r="WIV84" s="13"/>
      <c r="WIW84" s="13"/>
      <c r="WIX84" s="13"/>
      <c r="WIY84" s="13"/>
      <c r="WIZ84" s="13"/>
      <c r="WJA84" s="13"/>
      <c r="WJB84" s="13"/>
      <c r="WJC84" s="13"/>
      <c r="WJD84" s="13"/>
      <c r="WJE84" s="13"/>
      <c r="WJF84" s="13"/>
      <c r="WJG84" s="13"/>
      <c r="WJH84" s="13"/>
      <c r="WJI84" s="13"/>
      <c r="WJJ84" s="13"/>
      <c r="WJK84" s="13"/>
      <c r="WJL84" s="13"/>
      <c r="WJM84" s="13"/>
      <c r="WJN84" s="13"/>
      <c r="WJO84" s="13"/>
      <c r="WJP84" s="13"/>
      <c r="WJQ84" s="13"/>
      <c r="WJR84" s="13"/>
      <c r="WJS84" s="13"/>
      <c r="WJT84" s="13"/>
      <c r="WJU84" s="13"/>
      <c r="WJV84" s="13"/>
      <c r="WJW84" s="13"/>
      <c r="WJX84" s="13"/>
      <c r="WJY84" s="13"/>
      <c r="WJZ84" s="13"/>
      <c r="WKA84" s="13"/>
      <c r="WKB84" s="13"/>
      <c r="WKC84" s="13"/>
      <c r="WKD84" s="13"/>
      <c r="WKE84" s="13"/>
      <c r="WKF84" s="13"/>
      <c r="WKG84" s="13"/>
      <c r="WKH84" s="13"/>
      <c r="WKI84" s="13"/>
      <c r="WKJ84" s="13"/>
      <c r="WKK84" s="13"/>
      <c r="WKL84" s="13"/>
      <c r="WKM84" s="13"/>
      <c r="WKN84" s="13"/>
      <c r="WKO84" s="13"/>
      <c r="WKP84" s="13"/>
      <c r="WKQ84" s="13"/>
      <c r="WKR84" s="13"/>
      <c r="WKS84" s="13"/>
      <c r="WKT84" s="13"/>
      <c r="WKU84" s="13"/>
      <c r="WKV84" s="13"/>
      <c r="WKW84" s="13"/>
      <c r="WKX84" s="13"/>
      <c r="WKY84" s="13"/>
      <c r="WKZ84" s="13"/>
      <c r="WLA84" s="13"/>
      <c r="WLB84" s="13"/>
      <c r="WLC84" s="13"/>
      <c r="WLD84" s="13"/>
      <c r="WLE84" s="13"/>
      <c r="WLF84" s="13"/>
      <c r="WLG84" s="13"/>
      <c r="WLH84" s="13"/>
      <c r="WLI84" s="13"/>
      <c r="WLJ84" s="13"/>
      <c r="WLK84" s="13"/>
      <c r="WLL84" s="13"/>
      <c r="WLM84" s="13"/>
      <c r="WLN84" s="13"/>
      <c r="WLO84" s="13"/>
      <c r="WLP84" s="13"/>
      <c r="WLQ84" s="13"/>
      <c r="WLR84" s="13"/>
      <c r="WLS84" s="13"/>
      <c r="WLT84" s="13"/>
      <c r="WLU84" s="13"/>
      <c r="WLV84" s="13"/>
      <c r="WLW84" s="13"/>
      <c r="WLX84" s="13"/>
      <c r="WLY84" s="13"/>
      <c r="WLZ84" s="13"/>
      <c r="WMA84" s="13"/>
      <c r="WMB84" s="13"/>
      <c r="WMC84" s="13"/>
      <c r="WMD84" s="13"/>
      <c r="WME84" s="13"/>
      <c r="WMF84" s="13"/>
      <c r="WMG84" s="13"/>
      <c r="WMH84" s="13"/>
      <c r="WMI84" s="13"/>
      <c r="WMJ84" s="13"/>
      <c r="WMK84" s="13"/>
      <c r="WML84" s="13"/>
      <c r="WMM84" s="13"/>
      <c r="WMN84" s="13"/>
      <c r="WMO84" s="13"/>
      <c r="WMP84" s="13"/>
      <c r="WMQ84" s="13"/>
      <c r="WMR84" s="13"/>
      <c r="WMS84" s="13"/>
      <c r="WMT84" s="13"/>
      <c r="WMU84" s="13"/>
      <c r="WMV84" s="13"/>
      <c r="WMW84" s="13"/>
      <c r="WMX84" s="13"/>
      <c r="WMY84" s="13"/>
      <c r="WMZ84" s="13"/>
      <c r="WNA84" s="13"/>
      <c r="WNB84" s="13"/>
      <c r="WNC84" s="13"/>
      <c r="WND84" s="13"/>
      <c r="WNE84" s="13"/>
      <c r="WNF84" s="13"/>
      <c r="WNG84" s="13"/>
      <c r="WNH84" s="13"/>
      <c r="WNI84" s="13"/>
      <c r="WNJ84" s="13"/>
      <c r="WNK84" s="13"/>
      <c r="WNL84" s="13"/>
      <c r="WNM84" s="13"/>
      <c r="WNN84" s="13"/>
      <c r="WNO84" s="13"/>
      <c r="WNP84" s="13"/>
      <c r="WNQ84" s="13"/>
      <c r="WNR84" s="13"/>
      <c r="WNS84" s="13"/>
      <c r="WNT84" s="13"/>
      <c r="WNU84" s="13"/>
      <c r="WNV84" s="13"/>
      <c r="WNW84" s="13"/>
      <c r="WNX84" s="13"/>
      <c r="WNY84" s="13"/>
      <c r="WNZ84" s="13"/>
      <c r="WOA84" s="13"/>
      <c r="WOB84" s="13"/>
      <c r="WOC84" s="13"/>
      <c r="WOD84" s="13"/>
      <c r="WOE84" s="13"/>
      <c r="WOF84" s="13"/>
      <c r="WOG84" s="13"/>
      <c r="WOH84" s="13"/>
      <c r="WOI84" s="13"/>
      <c r="WOJ84" s="13"/>
      <c r="WOK84" s="13"/>
      <c r="WOL84" s="13"/>
      <c r="WOM84" s="13"/>
      <c r="WON84" s="13"/>
      <c r="WOO84" s="13"/>
      <c r="WOP84" s="13"/>
      <c r="WOQ84" s="13"/>
      <c r="WOR84" s="13"/>
      <c r="WOS84" s="13"/>
      <c r="WOT84" s="13"/>
      <c r="WOU84" s="13"/>
      <c r="WOV84" s="13"/>
      <c r="WOW84" s="13"/>
      <c r="WOX84" s="13"/>
      <c r="WOY84" s="13"/>
      <c r="WOZ84" s="13"/>
      <c r="WPA84" s="13"/>
      <c r="WPB84" s="13"/>
      <c r="WPC84" s="13"/>
      <c r="WPD84" s="13"/>
      <c r="WPE84" s="13"/>
      <c r="WPF84" s="13"/>
      <c r="WPG84" s="13"/>
      <c r="WPH84" s="13"/>
      <c r="WPI84" s="13"/>
      <c r="WPJ84" s="13"/>
      <c r="WPK84" s="13"/>
      <c r="WPL84" s="13"/>
      <c r="WPM84" s="13"/>
      <c r="WPN84" s="13"/>
      <c r="WPO84" s="13"/>
      <c r="WPP84" s="13"/>
      <c r="WPQ84" s="13"/>
      <c r="WPR84" s="13"/>
      <c r="WPS84" s="13"/>
      <c r="WPT84" s="13"/>
      <c r="WPU84" s="13"/>
      <c r="WPV84" s="13"/>
      <c r="WPW84" s="13"/>
      <c r="WPX84" s="13"/>
      <c r="WPY84" s="13"/>
      <c r="WPZ84" s="13"/>
      <c r="WQA84" s="13"/>
      <c r="WQB84" s="13"/>
      <c r="WQC84" s="13"/>
      <c r="WQD84" s="13"/>
      <c r="WQE84" s="13"/>
      <c r="WQF84" s="13"/>
      <c r="WQG84" s="13"/>
      <c r="WQH84" s="13"/>
      <c r="WQI84" s="13"/>
      <c r="WQJ84" s="13"/>
      <c r="WQK84" s="13"/>
      <c r="WQL84" s="13"/>
      <c r="WQM84" s="13"/>
      <c r="WQN84" s="13"/>
      <c r="WQO84" s="13"/>
      <c r="WQP84" s="13"/>
      <c r="WQQ84" s="13"/>
      <c r="WQR84" s="13"/>
      <c r="WQS84" s="13"/>
      <c r="WQT84" s="13"/>
      <c r="WQU84" s="13"/>
      <c r="WQV84" s="13"/>
      <c r="WQW84" s="13"/>
      <c r="WQX84" s="13"/>
      <c r="WQY84" s="13"/>
      <c r="WQZ84" s="13"/>
      <c r="WRA84" s="13"/>
      <c r="WRB84" s="13"/>
      <c r="WRC84" s="13"/>
      <c r="WRD84" s="13"/>
      <c r="WRE84" s="13"/>
      <c r="WRF84" s="13"/>
      <c r="WRG84" s="13"/>
      <c r="WRH84" s="13"/>
      <c r="WRI84" s="13"/>
      <c r="WRJ84" s="13"/>
      <c r="WRK84" s="13"/>
      <c r="WRL84" s="13"/>
      <c r="WRM84" s="13"/>
      <c r="WRN84" s="13"/>
      <c r="WRO84" s="13"/>
      <c r="WRP84" s="13"/>
      <c r="WRQ84" s="13"/>
      <c r="WRR84" s="13"/>
      <c r="WRS84" s="13"/>
      <c r="WRT84" s="13"/>
      <c r="WRU84" s="13"/>
      <c r="WRV84" s="13"/>
      <c r="WRW84" s="13"/>
      <c r="WRX84" s="13"/>
      <c r="WRY84" s="13"/>
      <c r="WRZ84" s="13"/>
      <c r="WSA84" s="13"/>
      <c r="WSB84" s="13"/>
      <c r="WSC84" s="13"/>
      <c r="WSD84" s="13"/>
      <c r="WSE84" s="13"/>
      <c r="WSF84" s="13"/>
      <c r="WSG84" s="13"/>
      <c r="WSH84" s="13"/>
      <c r="WSI84" s="13"/>
      <c r="WSJ84" s="13"/>
      <c r="WSK84" s="13"/>
      <c r="WSL84" s="13"/>
      <c r="WSM84" s="13"/>
      <c r="WSN84" s="13"/>
      <c r="WSO84" s="13"/>
      <c r="WSP84" s="13"/>
      <c r="WSQ84" s="13"/>
      <c r="WSR84" s="13"/>
      <c r="WSS84" s="13"/>
      <c r="WST84" s="13"/>
      <c r="WSU84" s="13"/>
      <c r="WSV84" s="13"/>
      <c r="WSW84" s="13"/>
      <c r="WSX84" s="13"/>
      <c r="WSY84" s="13"/>
      <c r="WSZ84" s="13"/>
      <c r="WTA84" s="13"/>
      <c r="WTB84" s="13"/>
      <c r="WTC84" s="13"/>
      <c r="WTD84" s="13"/>
      <c r="WTE84" s="13"/>
      <c r="WTF84" s="13"/>
      <c r="WTG84" s="13"/>
      <c r="WTH84" s="13"/>
      <c r="WTI84" s="13"/>
      <c r="WTJ84" s="13"/>
      <c r="WTK84" s="13"/>
      <c r="WTL84" s="13"/>
      <c r="WTM84" s="13"/>
      <c r="WTN84" s="13"/>
      <c r="WTO84" s="13"/>
      <c r="WTP84" s="13"/>
      <c r="WTQ84" s="13"/>
      <c r="WTR84" s="13"/>
      <c r="WTS84" s="13"/>
      <c r="WTT84" s="13"/>
      <c r="WTU84" s="13"/>
      <c r="WTV84" s="13"/>
      <c r="WTW84" s="13"/>
      <c r="WTX84" s="13"/>
      <c r="WTY84" s="13"/>
      <c r="WTZ84" s="13"/>
      <c r="WUA84" s="13"/>
      <c r="WUB84" s="13"/>
      <c r="WUC84" s="13"/>
      <c r="WUD84" s="13"/>
      <c r="WUE84" s="13"/>
      <c r="WUF84" s="13"/>
      <c r="WUG84" s="13"/>
      <c r="WUH84" s="13"/>
      <c r="WUI84" s="13"/>
      <c r="WUJ84" s="13"/>
      <c r="WUK84" s="13"/>
      <c r="WUL84" s="13"/>
      <c r="WUM84" s="13"/>
      <c r="WUN84" s="13"/>
      <c r="WUO84" s="13"/>
      <c r="WUP84" s="13"/>
      <c r="WUQ84" s="13"/>
      <c r="WUR84" s="13"/>
      <c r="WUS84" s="13"/>
      <c r="WUT84" s="13"/>
      <c r="WUU84" s="13"/>
      <c r="WUV84" s="13"/>
      <c r="WUW84" s="13"/>
      <c r="WUX84" s="13"/>
      <c r="WUY84" s="13"/>
      <c r="WUZ84" s="13"/>
      <c r="WVA84" s="13"/>
      <c r="WVB84" s="13"/>
      <c r="WVC84" s="13"/>
      <c r="WVD84" s="13"/>
      <c r="WVE84" s="13"/>
      <c r="WVF84" s="13"/>
      <c r="WVG84" s="13"/>
      <c r="WVH84" s="13"/>
      <c r="WVI84" s="13"/>
      <c r="WVJ84" s="13"/>
      <c r="WVK84" s="13"/>
      <c r="WVL84" s="13"/>
      <c r="WVM84" s="13"/>
      <c r="WVN84" s="13"/>
      <c r="WVO84" s="13"/>
      <c r="WVP84" s="13"/>
      <c r="WVQ84" s="13"/>
      <c r="WVR84" s="13"/>
      <c r="WVS84" s="13"/>
      <c r="WVT84" s="13"/>
      <c r="WVU84" s="13"/>
      <c r="WVV84" s="13"/>
      <c r="WVW84" s="13"/>
      <c r="WVX84" s="13"/>
      <c r="WVY84" s="13"/>
      <c r="WVZ84" s="13"/>
      <c r="WWA84" s="13"/>
      <c r="WWB84" s="13"/>
      <c r="WWC84" s="13"/>
      <c r="WWD84" s="13"/>
      <c r="WWE84" s="13"/>
      <c r="WWF84" s="13"/>
      <c r="WWG84" s="13"/>
      <c r="WWH84" s="13"/>
      <c r="WWI84" s="13"/>
      <c r="WWJ84" s="13"/>
      <c r="WWK84" s="13"/>
      <c r="WWL84" s="13"/>
      <c r="WWM84" s="13"/>
      <c r="WWN84" s="13"/>
      <c r="WWO84" s="13"/>
      <c r="WWP84" s="13"/>
      <c r="WWQ84" s="13"/>
      <c r="WWR84" s="13"/>
      <c r="WWS84" s="13"/>
      <c r="WWT84" s="13"/>
      <c r="WWU84" s="13"/>
      <c r="WWV84" s="13"/>
      <c r="WWW84" s="13"/>
      <c r="WWX84" s="13"/>
      <c r="WWY84" s="13"/>
      <c r="WWZ84" s="13"/>
      <c r="WXA84" s="13"/>
      <c r="WXB84" s="13"/>
      <c r="WXC84" s="13"/>
      <c r="WXD84" s="13"/>
      <c r="WXE84" s="13"/>
      <c r="WXF84" s="13"/>
      <c r="WXG84" s="13"/>
      <c r="WXH84" s="13"/>
      <c r="WXI84" s="13"/>
      <c r="WXJ84" s="13"/>
      <c r="WXK84" s="13"/>
      <c r="WXL84" s="13"/>
      <c r="WXM84" s="13"/>
      <c r="WXN84" s="13"/>
      <c r="WXO84" s="13"/>
      <c r="WXP84" s="13"/>
      <c r="WXQ84" s="13"/>
      <c r="WXR84" s="13"/>
      <c r="WXS84" s="13"/>
      <c r="WXT84" s="13"/>
      <c r="WXU84" s="13"/>
      <c r="WXV84" s="13"/>
      <c r="WXW84" s="13"/>
      <c r="WXX84" s="13"/>
      <c r="WXY84" s="13"/>
      <c r="WXZ84" s="13"/>
      <c r="WYA84" s="13"/>
      <c r="WYB84" s="13"/>
      <c r="WYC84" s="13"/>
      <c r="WYD84" s="13"/>
      <c r="WYE84" s="13"/>
      <c r="WYF84" s="13"/>
      <c r="WYG84" s="13"/>
      <c r="WYH84" s="13"/>
      <c r="WYI84" s="13"/>
      <c r="WYJ84" s="13"/>
      <c r="WYK84" s="13"/>
      <c r="WYL84" s="13"/>
      <c r="WYM84" s="13"/>
      <c r="WYN84" s="13"/>
      <c r="WYO84" s="13"/>
      <c r="WYP84" s="13"/>
      <c r="WYQ84" s="13"/>
      <c r="WYR84" s="13"/>
      <c r="WYS84" s="13"/>
      <c r="WYT84" s="13"/>
      <c r="WYU84" s="13"/>
      <c r="WYV84" s="13"/>
      <c r="WYW84" s="13"/>
      <c r="WYX84" s="13"/>
      <c r="WYY84" s="13"/>
      <c r="WYZ84" s="13"/>
      <c r="WZA84" s="13"/>
      <c r="WZB84" s="13"/>
      <c r="WZC84" s="13"/>
      <c r="WZD84" s="13"/>
      <c r="WZE84" s="13"/>
      <c r="WZF84" s="13"/>
      <c r="WZG84" s="13"/>
      <c r="WZH84" s="13"/>
      <c r="WZI84" s="13"/>
      <c r="WZJ84" s="13"/>
      <c r="WZK84" s="13"/>
      <c r="WZL84" s="13"/>
      <c r="WZM84" s="13"/>
      <c r="WZN84" s="13"/>
      <c r="WZO84" s="13"/>
      <c r="WZP84" s="13"/>
      <c r="WZQ84" s="13"/>
      <c r="WZR84" s="13"/>
      <c r="WZS84" s="13"/>
      <c r="WZT84" s="13"/>
      <c r="WZU84" s="13"/>
      <c r="WZV84" s="13"/>
      <c r="WZW84" s="13"/>
      <c r="WZX84" s="13"/>
      <c r="WZY84" s="13"/>
      <c r="WZZ84" s="13"/>
      <c r="XAA84" s="13"/>
      <c r="XAB84" s="13"/>
      <c r="XAC84" s="13"/>
      <c r="XAD84" s="13"/>
      <c r="XAE84" s="13"/>
      <c r="XAF84" s="13"/>
      <c r="XAG84" s="13"/>
      <c r="XAH84" s="13"/>
      <c r="XAI84" s="13"/>
      <c r="XAJ84" s="13"/>
      <c r="XAK84" s="13"/>
      <c r="XAL84" s="13"/>
      <c r="XAM84" s="13"/>
      <c r="XAN84" s="13"/>
      <c r="XAO84" s="13"/>
      <c r="XAP84" s="13"/>
      <c r="XAQ84" s="13"/>
      <c r="XAR84" s="13"/>
      <c r="XAS84" s="13"/>
      <c r="XAT84" s="13"/>
      <c r="XAU84" s="13"/>
      <c r="XAV84" s="13"/>
      <c r="XAW84" s="13"/>
      <c r="XAX84" s="13"/>
      <c r="XAY84" s="13"/>
      <c r="XAZ84" s="13"/>
      <c r="XBA84" s="13"/>
      <c r="XBB84" s="13"/>
      <c r="XBC84" s="13"/>
      <c r="XBD84" s="13"/>
      <c r="XBE84" s="13"/>
      <c r="XBF84" s="13"/>
      <c r="XBG84" s="13"/>
      <c r="XBH84" s="13"/>
      <c r="XBI84" s="13"/>
      <c r="XBJ84" s="13"/>
      <c r="XBK84" s="13"/>
      <c r="XBL84" s="13"/>
      <c r="XBM84" s="13"/>
      <c r="XBN84" s="13"/>
      <c r="XBO84" s="13"/>
      <c r="XBP84" s="13"/>
      <c r="XBQ84" s="13"/>
      <c r="XBR84" s="13"/>
      <c r="XBS84" s="13"/>
      <c r="XBT84" s="13"/>
      <c r="XBU84" s="13"/>
      <c r="XBV84" s="13"/>
      <c r="XBW84" s="13"/>
      <c r="XBX84" s="13"/>
      <c r="XBY84" s="13"/>
      <c r="XBZ84" s="13"/>
      <c r="XCA84" s="13"/>
      <c r="XCB84" s="13"/>
      <c r="XCC84" s="13"/>
      <c r="XCD84" s="13"/>
      <c r="XCE84" s="13"/>
      <c r="XCF84" s="13"/>
      <c r="XCG84" s="13"/>
      <c r="XCH84" s="13"/>
      <c r="XCI84" s="13"/>
      <c r="XCJ84" s="13"/>
      <c r="XCK84" s="13"/>
      <c r="XCL84" s="13"/>
      <c r="XCM84" s="13"/>
      <c r="XCN84" s="13"/>
      <c r="XCO84" s="13"/>
      <c r="XCP84" s="13"/>
      <c r="XCQ84" s="13"/>
      <c r="XCR84" s="13"/>
      <c r="XCS84" s="13"/>
      <c r="XCT84" s="13"/>
      <c r="XCU84" s="13"/>
      <c r="XCV84" s="13"/>
      <c r="XCW84" s="13"/>
      <c r="XCX84" s="13"/>
      <c r="XCY84" s="13"/>
      <c r="XCZ84" s="13"/>
      <c r="XDA84" s="13"/>
      <c r="XDB84" s="13"/>
      <c r="XDC84" s="13"/>
      <c r="XDD84" s="13"/>
      <c r="XDE84" s="13"/>
      <c r="XDF84" s="13"/>
      <c r="XDG84" s="13"/>
      <c r="XDH84" s="13"/>
      <c r="XDI84" s="13"/>
      <c r="XDJ84" s="13"/>
      <c r="XDK84" s="13"/>
      <c r="XDL84" s="13"/>
      <c r="XDM84" s="13"/>
      <c r="XDN84" s="13"/>
      <c r="XDO84" s="13"/>
      <c r="XDP84" s="13"/>
      <c r="XDQ84" s="13"/>
      <c r="XDR84" s="13"/>
      <c r="XDS84" s="13"/>
      <c r="XDT84" s="13"/>
      <c r="XDU84" s="13"/>
      <c r="XDV84" s="13"/>
      <c r="XDW84" s="13"/>
      <c r="XDX84" s="13"/>
      <c r="XDY84" s="13"/>
      <c r="XDZ84" s="13"/>
      <c r="XEA84" s="13"/>
      <c r="XEB84" s="13"/>
      <c r="XEC84" s="13"/>
      <c r="XED84" s="13"/>
      <c r="XEE84" s="13"/>
      <c r="XEF84" s="13"/>
      <c r="XEG84" s="13"/>
      <c r="XEH84" s="13"/>
      <c r="XEI84" s="13"/>
      <c r="XEJ84" s="13"/>
      <c r="XEK84" s="13"/>
      <c r="XEL84" s="13"/>
      <c r="XEM84" s="13"/>
      <c r="XEN84" s="13"/>
      <c r="XEO84" s="13"/>
      <c r="XEP84" s="13"/>
      <c r="XEQ84" s="13"/>
      <c r="XER84" s="13"/>
      <c r="XES84" s="13"/>
      <c r="XET84" s="13"/>
      <c r="XEU84" s="13"/>
      <c r="XEV84" s="13"/>
      <c r="XEW84" s="13"/>
      <c r="XEX84" s="13"/>
      <c r="XEY84" s="13"/>
      <c r="XEZ84" s="13"/>
      <c r="XFA84" s="13"/>
      <c r="XFB84" s="13"/>
      <c r="XFC84" s="13"/>
      <c r="XFD84" s="13"/>
    </row>
    <row r="85" spans="1:16384" x14ac:dyDescent="0.2">
      <c r="A85" t="s">
        <v>50</v>
      </c>
      <c r="B85" s="4">
        <v>9.83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t="s">
        <v>49</v>
      </c>
      <c r="B86" s="4">
        <v>6.73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t="s">
        <v>48</v>
      </c>
      <c r="B87" s="4">
        <v>18.5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t="s">
        <v>64</v>
      </c>
      <c r="B88" s="4">
        <v>7.99</v>
      </c>
      <c r="C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t="s">
        <v>47</v>
      </c>
      <c r="B89" s="4">
        <v>15.42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t="s">
        <v>54</v>
      </c>
      <c r="B90" s="4">
        <v>25.09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t="s">
        <v>56</v>
      </c>
      <c r="B91" s="4">
        <v>7.74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t="s">
        <v>57</v>
      </c>
      <c r="B92" s="4">
        <v>5.5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t="s">
        <v>19</v>
      </c>
      <c r="B93" s="4">
        <v>2.2799999999999998</v>
      </c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6384" x14ac:dyDescent="0.2">
      <c r="A94" t="s">
        <v>81</v>
      </c>
      <c r="B94" s="4">
        <v>18.16</v>
      </c>
      <c r="C94" s="12"/>
      <c r="D94" s="12" t="s">
        <v>63</v>
      </c>
      <c r="E94" s="13"/>
      <c r="F94" s="13"/>
      <c r="G94" s="12"/>
      <c r="H94" s="12"/>
      <c r="I94" s="12"/>
      <c r="J94" s="12"/>
      <c r="K94" s="12"/>
      <c r="L94" s="12"/>
    </row>
    <row r="95" spans="1:16384" x14ac:dyDescent="0.2">
      <c r="A95" t="s">
        <v>57</v>
      </c>
      <c r="B95" s="4">
        <v>5.54</v>
      </c>
      <c r="C95" s="12"/>
      <c r="D95" s="12"/>
      <c r="E95" s="13"/>
      <c r="F95" s="13"/>
      <c r="G95" s="12"/>
      <c r="H95" s="12"/>
      <c r="I95" s="12"/>
      <c r="J95" s="12"/>
      <c r="K95" s="12"/>
      <c r="L95" s="12"/>
    </row>
    <row r="96" spans="1:16384" x14ac:dyDescent="0.2">
      <c r="A96" t="s">
        <v>86</v>
      </c>
      <c r="B96" s="4">
        <v>1.96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57</v>
      </c>
      <c r="B97" s="4">
        <v>2.2400000000000002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74</v>
      </c>
      <c r="B102" s="16">
        <f>SUM(PersonalCareJan16[Amount])</f>
        <v>124.64000000000001</v>
      </c>
      <c r="C102" s="15" t="str">
        <f>IF(PersonalCareBudget-PersonalCareJan16Total &gt; 0, "Balance Left:","Over Budget:")</f>
        <v>Over Budget:</v>
      </c>
      <c r="D102" s="16">
        <f>ABS(PersonalCareBudget-PersonalCareJan16Total)</f>
        <v>24.640000000000015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t="s">
        <v>62</v>
      </c>
      <c r="B104" s="4">
        <v>25.75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55</v>
      </c>
      <c r="B105" s="4">
        <v>8.56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 t="s">
        <v>53</v>
      </c>
      <c r="B106" s="4">
        <v>22.31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 t="s">
        <v>84</v>
      </c>
      <c r="B107" s="4">
        <v>8.0299999999999994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7" t="s">
        <v>85</v>
      </c>
      <c r="B108" s="4">
        <v>14.96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7" t="s">
        <v>53</v>
      </c>
      <c r="B109" s="4">
        <v>28.07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7" t="s">
        <v>88</v>
      </c>
      <c r="B110" s="4">
        <v>-16.04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7" t="s">
        <v>89</v>
      </c>
      <c r="B111" s="4">
        <v>33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7"/>
      <c r="B112" s="4"/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ht="21" x14ac:dyDescent="0.25">
      <c r="D113" s="16"/>
    </row>
    <row r="114" spans="1:12" s="29" customFormat="1" ht="4" customHeight="1" thickBot="1" x14ac:dyDescent="0.3">
      <c r="A114" s="27"/>
      <c r="B114" s="28"/>
      <c r="C114" s="27"/>
      <c r="D114" s="27"/>
    </row>
    <row r="115" spans="1:12" x14ac:dyDescent="0.2">
      <c r="A115" s="17"/>
      <c r="B115" s="4"/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ht="21" x14ac:dyDescent="0.25">
      <c r="A116" s="15" t="s">
        <v>25</v>
      </c>
      <c r="B116" s="16">
        <f>SUM(EntertainmentJan16[Amount])</f>
        <v>103.32</v>
      </c>
      <c r="C116" s="15" t="str">
        <f>IF(EntertainmentBudget-EntertainmentJan16Total &gt; 0, "Balance Left:","Over Budget:")</f>
        <v>Over Budget:</v>
      </c>
      <c r="D116" s="16">
        <f>ABS(EntertainmentBudget-EntertainmentJan16Total)</f>
        <v>3.3199999999999932</v>
      </c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1</v>
      </c>
      <c r="B117" s="6" t="s">
        <v>2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17" t="s">
        <v>14</v>
      </c>
      <c r="B118" s="4">
        <v>3.75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17" t="s">
        <v>38</v>
      </c>
      <c r="B119" s="4">
        <v>4.6900000000000004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14</v>
      </c>
      <c r="B120" s="4">
        <v>4.38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 t="s">
        <v>52</v>
      </c>
      <c r="B121" s="4">
        <v>27</v>
      </c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x14ac:dyDescent="0.2">
      <c r="A122" s="17" t="s">
        <v>75</v>
      </c>
      <c r="B122" s="4">
        <v>50.5</v>
      </c>
      <c r="C122" s="12"/>
      <c r="D122" s="12"/>
      <c r="E122" s="13"/>
      <c r="F122" s="13"/>
      <c r="G122" s="12"/>
      <c r="H122" s="12"/>
      <c r="I122" s="12"/>
      <c r="J122" s="12"/>
      <c r="K122" s="12"/>
      <c r="L122" s="12"/>
    </row>
    <row r="123" spans="1:12" x14ac:dyDescent="0.2">
      <c r="A123" s="17" t="s">
        <v>52</v>
      </c>
      <c r="B123" s="4">
        <v>5</v>
      </c>
      <c r="C123" s="12"/>
      <c r="D123" s="12"/>
      <c r="E123" s="13"/>
      <c r="F123" s="13"/>
      <c r="G123" s="12"/>
      <c r="H123" s="12"/>
      <c r="I123" s="12"/>
      <c r="J123" s="12"/>
      <c r="K123" s="12"/>
      <c r="L123" s="12"/>
    </row>
    <row r="124" spans="1:12" x14ac:dyDescent="0.2">
      <c r="A124" s="17" t="s">
        <v>52</v>
      </c>
      <c r="B124" s="4">
        <v>8</v>
      </c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x14ac:dyDescent="0.2">
      <c r="A125" s="17"/>
      <c r="B125" s="4"/>
      <c r="C125" s="12"/>
      <c r="D125" s="12"/>
      <c r="E125" s="13"/>
      <c r="F125" s="13"/>
      <c r="G125" s="12"/>
      <c r="H125" s="12"/>
      <c r="I125" s="12"/>
      <c r="J125" s="12"/>
      <c r="K125" s="12"/>
      <c r="L125" s="12"/>
    </row>
    <row r="126" spans="1:12" ht="21" x14ac:dyDescent="0.25">
      <c r="D126" s="16"/>
    </row>
    <row r="127" spans="1:12" s="29" customFormat="1" ht="4" customHeight="1" thickBot="1" x14ac:dyDescent="0.3">
      <c r="A127" s="27"/>
      <c r="B127" s="28"/>
      <c r="C127" s="27"/>
      <c r="D127" s="27"/>
    </row>
    <row r="128" spans="1:12" x14ac:dyDescent="0.2">
      <c r="A128" s="17"/>
      <c r="B128" s="4"/>
      <c r="C128" s="12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ht="21" x14ac:dyDescent="0.25">
      <c r="A129" s="15" t="s">
        <v>27</v>
      </c>
      <c r="B129" s="16">
        <f>SUM(Income1Jan16[Amount])</f>
        <v>2892.43</v>
      </c>
      <c r="C129" s="15" t="str">
        <f>IF(Income1Expected&gt;Income1Jan16Total,"Expected Left","Extra Made")</f>
        <v>Expected Left</v>
      </c>
      <c r="D129" s="16">
        <f>ABS(Income1Expected-Income1Jan16Total)</f>
        <v>35.570000000000164</v>
      </c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6" t="s">
        <v>1</v>
      </c>
      <c r="B130" s="6" t="s">
        <v>2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17" t="s">
        <v>68</v>
      </c>
      <c r="B131" s="4">
        <v>900</v>
      </c>
      <c r="C131" s="12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 t="s">
        <v>69</v>
      </c>
      <c r="B132" s="4">
        <v>577.66999999999996</v>
      </c>
      <c r="C132" s="12"/>
      <c r="D132" s="12"/>
      <c r="F132" s="13"/>
      <c r="G132" s="12"/>
      <c r="H132" s="12"/>
      <c r="I132" s="12"/>
      <c r="J132" s="12"/>
      <c r="K132" s="12"/>
      <c r="L132" s="12"/>
    </row>
    <row r="133" spans="1:12" x14ac:dyDescent="0.2">
      <c r="A133" s="17" t="s">
        <v>67</v>
      </c>
      <c r="B133" s="4">
        <v>416.52</v>
      </c>
      <c r="C133" s="12"/>
      <c r="D133" s="12"/>
      <c r="E133" s="13"/>
      <c r="G133" s="12"/>
      <c r="H133" s="12"/>
      <c r="I133" s="12"/>
      <c r="J133" s="12"/>
      <c r="K133" s="12"/>
      <c r="L133" s="12"/>
    </row>
    <row r="134" spans="1:12" x14ac:dyDescent="0.2">
      <c r="A134" s="17" t="s">
        <v>94</v>
      </c>
      <c r="B134" s="4">
        <v>620.29999999999995</v>
      </c>
      <c r="C134" s="12"/>
      <c r="D134" s="12"/>
      <c r="E134" s="13"/>
      <c r="G134" s="12"/>
      <c r="H134" s="12"/>
      <c r="I134" s="12"/>
      <c r="J134" s="12"/>
      <c r="K134" s="12"/>
      <c r="L134" s="12"/>
    </row>
    <row r="135" spans="1:12" x14ac:dyDescent="0.2">
      <c r="A135" s="17" t="s">
        <v>95</v>
      </c>
      <c r="B135" s="4">
        <v>377.94</v>
      </c>
      <c r="C135" s="12"/>
      <c r="D135" s="12"/>
      <c r="E135" s="13"/>
      <c r="G135" s="12"/>
      <c r="H135" s="12"/>
      <c r="I135" s="12"/>
      <c r="J135" s="12"/>
      <c r="K135" s="12"/>
      <c r="L135" s="12"/>
    </row>
    <row r="136" spans="1:12" x14ac:dyDescent="0.2">
      <c r="A136" s="17"/>
      <c r="B136" s="4"/>
      <c r="C136" s="12"/>
      <c r="D136" s="12"/>
      <c r="E136" s="13"/>
      <c r="F136" s="13"/>
      <c r="G136" s="12"/>
      <c r="H136" s="12"/>
      <c r="I136" s="12"/>
      <c r="J136" s="12"/>
      <c r="K136" s="12"/>
      <c r="L136" s="12"/>
    </row>
    <row r="137" spans="1:12" ht="21" x14ac:dyDescent="0.25">
      <c r="D137" s="16"/>
    </row>
    <row r="138" spans="1:12" s="29" customFormat="1" ht="4" customHeight="1" thickBot="1" x14ac:dyDescent="0.3">
      <c r="A138" s="27"/>
      <c r="B138" s="28"/>
      <c r="C138" s="27"/>
      <c r="D138" s="27"/>
    </row>
    <row r="139" spans="1:12" x14ac:dyDescent="0.2">
      <c r="A139" s="17"/>
      <c r="B139" s="4"/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ht="21" x14ac:dyDescent="0.25">
      <c r="A140" s="15" t="s">
        <v>28</v>
      </c>
      <c r="B140" s="16">
        <f>SUM(Income2Jan16[Amount])</f>
        <v>1726.57</v>
      </c>
      <c r="C140" s="15" t="str">
        <f>IF(Income2Expected&gt;Income2Jan16Total,"Expected Left","Extra Made")</f>
        <v>Expected Left</v>
      </c>
      <c r="D140" s="16">
        <f>ABS(Income2Expected-Income2Jan16Total)</f>
        <v>48.430000000000064</v>
      </c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</v>
      </c>
      <c r="B141" s="6" t="s">
        <v>2</v>
      </c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 t="s">
        <v>70</v>
      </c>
      <c r="B142" s="4">
        <v>986.15</v>
      </c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 t="s">
        <v>83</v>
      </c>
      <c r="B143" s="4">
        <v>740.42</v>
      </c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7"/>
      <c r="B144" s="4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7"/>
      <c r="B145" s="4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7"/>
      <c r="B146" s="4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4"/>
      <c r="B147" s="13"/>
      <c r="C147" s="12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2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3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1"/>
      <c r="B150" s="13"/>
      <c r="C150" s="11"/>
      <c r="D150" s="12"/>
      <c r="E150" s="13"/>
      <c r="F150" s="13"/>
      <c r="G150" s="12"/>
      <c r="H150" s="12"/>
      <c r="I150" s="12"/>
      <c r="J150" s="12"/>
      <c r="K150" s="12"/>
      <c r="L150" s="12"/>
    </row>
    <row r="151" spans="1:12" x14ac:dyDescent="0.2">
      <c r="A151" s="11"/>
      <c r="B151" s="13"/>
      <c r="C151" s="13"/>
      <c r="D151" s="13"/>
      <c r="E151" s="13"/>
      <c r="F151" s="13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ht="21" x14ac:dyDescent="0.25">
      <c r="A154" s="10"/>
      <c r="B154" s="11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A165" s="12"/>
      <c r="B165" s="12"/>
      <c r="E165" s="12"/>
      <c r="F165" s="12"/>
      <c r="G165" s="12"/>
      <c r="H165" s="12"/>
      <c r="I165" s="12"/>
      <c r="J165" s="12"/>
      <c r="K165" s="12"/>
      <c r="L165" s="12"/>
    </row>
    <row r="166" spans="1:12" x14ac:dyDescent="0.2">
      <c r="A166" s="12"/>
      <c r="B166" s="12"/>
      <c r="E166" s="12"/>
      <c r="F166" s="12"/>
      <c r="G166" s="12"/>
      <c r="H166" s="12"/>
      <c r="I166" s="12"/>
      <c r="J166" s="12"/>
      <c r="K166" s="12"/>
      <c r="L166" s="12"/>
    </row>
    <row r="167" spans="1:12" x14ac:dyDescent="0.2">
      <c r="A167" s="12"/>
      <c r="B167" s="12"/>
      <c r="E167" s="12"/>
      <c r="F167" s="12"/>
      <c r="G167" s="12"/>
      <c r="H167" s="12"/>
      <c r="I167" s="12"/>
      <c r="J167" s="12"/>
      <c r="K167" s="12"/>
      <c r="L167" s="12"/>
    </row>
    <row r="168" spans="1:12" x14ac:dyDescent="0.2">
      <c r="E168" s="12"/>
      <c r="F168" s="12"/>
      <c r="G168" s="12"/>
      <c r="H168" s="12"/>
      <c r="I168" s="12"/>
      <c r="J168" s="12"/>
      <c r="K168" s="12"/>
      <c r="L168" s="12"/>
    </row>
  </sheetData>
  <phoneticPr fontId="9" type="noConversion"/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5"/>
  <sheetViews>
    <sheetView showGridLines="0" topLeftCell="A4" zoomScale="120" zoomScaleNormal="120" zoomScalePageLayoutView="120" workbookViewId="0">
      <selection activeCell="B43" sqref="B43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96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SUM(OverallExpenses[Current])</f>
        <v>2985.46</v>
      </c>
      <c r="C5" s="16">
        <f>Total_Monthly_Expenses</f>
        <v>2933</v>
      </c>
      <c r="D5" s="26">
        <f>ABS(Total_Monthly_Expenses-TotalExpenses)</f>
        <v>52.460000000000036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SUM(OverallIncome[Current])</f>
        <v>4404.21</v>
      </c>
      <c r="C6" s="16">
        <f>Total_Monthly_Income</f>
        <v>4703</v>
      </c>
      <c r="D6" s="26">
        <f>ABS(Total_Monthly_Income-TotalIncome)</f>
        <v>298.78999999999996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SUM(Savings[Current])</f>
        <v>1418.75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2229.4400000000005</v>
      </c>
      <c r="C14" s="21">
        <f>'Monthly Plan'!C19</f>
        <v>2133</v>
      </c>
      <c r="D14" s="21">
        <f>OverallExpenses[[#This Row],[Budget]]-OverallExpenses[[#This Row],[Current]]</f>
        <v>-96.440000000000509</v>
      </c>
      <c r="E14" s="32" t="str">
        <f>IF(OverallExpenses[[#This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106.08</v>
      </c>
      <c r="C15" s="21">
        <f>'Monthly Plan'!C20</f>
        <v>120</v>
      </c>
      <c r="D15" s="21">
        <f>OverallExpenses[[#This Row],[Budget]]-OverallExpenses[[#This Row],[Current]]</f>
        <v>13.920000000000002</v>
      </c>
      <c r="E15" s="32" t="str">
        <f>IF(OverallExpenses[[#This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312.44999999999993</v>
      </c>
      <c r="C16" s="21">
        <f>'Monthly Plan'!C21</f>
        <v>300</v>
      </c>
      <c r="D16" s="21">
        <f>OverallExpenses[[#This Row],[Budget]]-OverallExpenses[[#This Row],[Current]]</f>
        <v>-12.449999999999932</v>
      </c>
      <c r="E16" s="32" t="str">
        <f>IF(OverallExpenses[[#This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59.100000000000009</v>
      </c>
      <c r="C17" s="21">
        <f>'Monthly Plan'!C22</f>
        <v>100</v>
      </c>
      <c r="D17" s="21">
        <f>OverallExpenses[[#This Row],[Budget]]-OverallExpenses[[#This Row],[Current]]</f>
        <v>40.899999999999991</v>
      </c>
      <c r="E17" s="32" t="str">
        <f>IF(OverallExpenses[[#This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152.47999999999999</v>
      </c>
      <c r="C18" s="21">
        <f>'Monthly Plan'!C23</f>
        <v>100</v>
      </c>
      <c r="D18" s="21">
        <f>OverallExpenses[[#This Row],[Budget]]-OverallExpenses[[#This Row],[Current]]</f>
        <v>-52.47999999999999</v>
      </c>
      <c r="E18" s="32" t="str">
        <f>IF(OverallExpenses[[#This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125.91</v>
      </c>
      <c r="C19" s="21">
        <f>'Monthly Plan'!C24</f>
        <v>100</v>
      </c>
      <c r="D19" s="21">
        <f>OverallExpenses[[#This Row],[Budget]]-OverallExpenses[[#This Row],[Current]]</f>
        <v>-25.909999999999997</v>
      </c>
      <c r="E19" s="32" t="str">
        <f>IF(OverallExpenses[[#This Row],[Balance]] &lt; 0,"OVER","")</f>
        <v>OVER</v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SUM(Income1[Amount])</f>
        <v>2990.25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SUM(Income2[Amount])</f>
        <v>1413.96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1418.75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SUM(BillsTable[Amount])</f>
        <v>2229.4400000000005</v>
      </c>
      <c r="C36" s="15" t="str">
        <f>IF(BillsBudget-BillsTableTotal &gt; 0, "Balance Left:","Over Budget:")</f>
        <v>Over Budget:</v>
      </c>
      <c r="D36" s="16">
        <f>ABS(BillsBudget-BillsTableTotal)</f>
        <v>96.440000000000509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1077.9000000000001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>
        <v>344.55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>
        <v>200</v>
      </c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85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127</v>
      </c>
      <c r="B44" s="4">
        <v>35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130</v>
      </c>
      <c r="B46" s="4">
        <v>163.56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156</v>
      </c>
      <c r="B47" s="4">
        <v>139.09</v>
      </c>
      <c r="E47" s="13"/>
      <c r="F47" s="13"/>
      <c r="G47" s="12"/>
      <c r="H47" s="12"/>
      <c r="I47" s="12"/>
      <c r="J47" s="12"/>
      <c r="K47" s="12"/>
      <c r="L47" s="12"/>
    </row>
    <row r="48" spans="1:12" x14ac:dyDescent="0.2">
      <c r="A48" t="s">
        <v>152</v>
      </c>
      <c r="B48" s="4">
        <v>34.21</v>
      </c>
      <c r="D48" s="13"/>
      <c r="E48" s="13"/>
      <c r="F48" s="13"/>
      <c r="G48" s="12"/>
      <c r="H48" s="12"/>
      <c r="I48" s="12"/>
      <c r="J48" s="12"/>
      <c r="K48" s="12"/>
      <c r="L48" s="12"/>
    </row>
    <row r="49" spans="1:12" x14ac:dyDescent="0.2">
      <c r="A49" t="s">
        <v>155</v>
      </c>
      <c r="B49" s="4">
        <v>81.319999999999993</v>
      </c>
      <c r="D49" s="13"/>
      <c r="E49" s="13"/>
      <c r="F49" s="13"/>
      <c r="G49" s="12"/>
      <c r="H49" s="12"/>
      <c r="I49" s="12"/>
      <c r="J49" s="12"/>
      <c r="K49" s="12"/>
      <c r="L49" s="12"/>
    </row>
    <row r="50" spans="1:12" x14ac:dyDescent="0.2">
      <c r="A50" t="s">
        <v>154</v>
      </c>
      <c r="B50" s="4">
        <v>8.82</v>
      </c>
      <c r="E50" s="13"/>
      <c r="F50" s="13"/>
      <c r="G50" s="12"/>
      <c r="H50" s="12"/>
      <c r="I50" s="12"/>
      <c r="J50" s="12"/>
      <c r="K50" s="12"/>
      <c r="L50" s="12"/>
    </row>
    <row r="51" spans="1:12" x14ac:dyDescent="0.2">
      <c r="B51" s="4"/>
      <c r="D51" s="13"/>
      <c r="E51" s="13"/>
      <c r="F51" s="13"/>
      <c r="G51" s="12"/>
      <c r="H51" s="12"/>
      <c r="I51" s="12"/>
      <c r="J51" s="12"/>
      <c r="K51" s="12"/>
      <c r="L51" s="12"/>
    </row>
    <row r="52" spans="1:12" ht="21" x14ac:dyDescent="0.25">
      <c r="D52" s="16"/>
    </row>
    <row r="53" spans="1:12" s="29" customFormat="1" ht="4" customHeight="1" thickBot="1" x14ac:dyDescent="0.3">
      <c r="A53" s="27"/>
      <c r="B53" s="28"/>
      <c r="C53" s="27"/>
      <c r="D53" s="27"/>
    </row>
    <row r="54" spans="1:12" x14ac:dyDescent="0.2">
      <c r="B54" s="4"/>
      <c r="C54" s="13"/>
      <c r="D54" s="13"/>
      <c r="E54" s="13"/>
      <c r="F54" s="13"/>
      <c r="G54" s="12"/>
      <c r="H54" s="12"/>
      <c r="I54" s="12"/>
      <c r="J54" s="12"/>
      <c r="K54" s="12"/>
      <c r="L54" s="12"/>
    </row>
    <row r="55" spans="1:12" ht="21" x14ac:dyDescent="0.25">
      <c r="A55" s="15" t="s">
        <v>23</v>
      </c>
      <c r="B55" s="16">
        <f>SUM(Gas[Amount])</f>
        <v>106.08</v>
      </c>
      <c r="C55" s="15" t="str">
        <f>IF(GasBudget-GasTableTotal &gt; 0, "Balance Left:","Over Budget:")</f>
        <v>Balance Left:</v>
      </c>
      <c r="D55" s="16">
        <f>ABS(GasBudget-GasTableTotal)</f>
        <v>13.920000000000002</v>
      </c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6" t="s">
        <v>1</v>
      </c>
      <c r="B56" s="6" t="s">
        <v>2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115</v>
      </c>
      <c r="B57" s="30">
        <v>18.32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31" t="s">
        <v>118</v>
      </c>
      <c r="B58" s="30">
        <v>14.89</v>
      </c>
      <c r="C58" s="9"/>
      <c r="D58" s="13"/>
      <c r="E58" s="13"/>
      <c r="F58" s="13"/>
      <c r="G58" s="12"/>
      <c r="H58" s="12"/>
      <c r="I58" s="12"/>
      <c r="J58" s="12"/>
      <c r="K58" s="12"/>
      <c r="L58" s="12"/>
    </row>
    <row r="59" spans="1:12" x14ac:dyDescent="0.2">
      <c r="A59" s="31" t="s">
        <v>132</v>
      </c>
      <c r="B59" s="30">
        <v>14</v>
      </c>
      <c r="C59" s="9"/>
      <c r="D59" s="13"/>
      <c r="E59" s="13"/>
      <c r="F59" s="13"/>
      <c r="G59" s="12"/>
      <c r="H59" s="12"/>
      <c r="I59" s="12"/>
      <c r="J59" s="12"/>
      <c r="K59" s="12"/>
      <c r="L59" s="12"/>
    </row>
    <row r="60" spans="1:12" x14ac:dyDescent="0.2">
      <c r="A60" s="31" t="s">
        <v>133</v>
      </c>
      <c r="B60" s="30">
        <v>16.420000000000002</v>
      </c>
      <c r="C60" s="9"/>
      <c r="E60" s="13"/>
      <c r="F60" s="13"/>
      <c r="G60" s="12"/>
      <c r="H60" s="12"/>
      <c r="I60" s="12"/>
      <c r="J60" s="12"/>
      <c r="K60" s="12"/>
      <c r="L60" s="12"/>
    </row>
    <row r="61" spans="1:12" x14ac:dyDescent="0.2">
      <c r="A61" s="31" t="s">
        <v>148</v>
      </c>
      <c r="B61" s="30">
        <v>16.41</v>
      </c>
      <c r="C61" s="9"/>
      <c r="D61" s="13"/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31" t="s">
        <v>149</v>
      </c>
      <c r="B62" s="30">
        <v>14.05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31" t="s">
        <v>153</v>
      </c>
      <c r="B63" s="30">
        <v>11.99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17"/>
      <c r="B64" s="4"/>
      <c r="C64" s="13"/>
      <c r="D64" s="13"/>
      <c r="E64" s="12"/>
      <c r="F64" s="13"/>
      <c r="G64" s="12"/>
      <c r="H64" s="12"/>
      <c r="I64" s="12"/>
      <c r="J64" s="12"/>
      <c r="K64" s="12"/>
      <c r="L64" s="12"/>
    </row>
    <row r="65" spans="1:12" ht="21" x14ac:dyDescent="0.25">
      <c r="D65" s="16"/>
    </row>
    <row r="66" spans="1:12" s="29" customFormat="1" ht="4" customHeight="1" thickBot="1" x14ac:dyDescent="0.3">
      <c r="A66" s="27"/>
      <c r="B66" s="28"/>
      <c r="C66" s="27"/>
      <c r="D66" s="27"/>
    </row>
    <row r="67" spans="1:12" x14ac:dyDescent="0.2">
      <c r="C67" s="13"/>
      <c r="D67" s="13"/>
      <c r="E67" s="13"/>
      <c r="F67" s="13"/>
      <c r="G67" s="13"/>
      <c r="H67" s="13"/>
      <c r="I67" s="13"/>
      <c r="J67" s="13"/>
      <c r="K67" s="12"/>
      <c r="L67" s="12"/>
    </row>
    <row r="68" spans="1:12" ht="21" x14ac:dyDescent="0.25">
      <c r="A68" s="15" t="s">
        <v>24</v>
      </c>
      <c r="B68" s="16">
        <f>SUM(Groceries[Amount])</f>
        <v>312.44999999999993</v>
      </c>
      <c r="C68" s="15" t="str">
        <f>IF(GroceriesBudget-GroceriesTotal &gt; 0, "Balance Left:","Over Budget:")</f>
        <v>Over Budget:</v>
      </c>
      <c r="D68" s="16">
        <f>ABS(GroceriesBudget-GroceriesTotal)</f>
        <v>12.449999999999932</v>
      </c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1</v>
      </c>
      <c r="B69" s="6" t="s">
        <v>2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45.62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93</v>
      </c>
      <c r="B71" s="30">
        <v>30.56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90</v>
      </c>
      <c r="B72" s="30">
        <v>7.27</v>
      </c>
      <c r="C72" s="9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45.18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46</v>
      </c>
      <c r="B74" s="30">
        <v>34.130000000000003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122</v>
      </c>
      <c r="B75" s="30">
        <v>5.98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46</v>
      </c>
      <c r="B76" s="30">
        <v>28.01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53</v>
      </c>
      <c r="B77" s="30">
        <v>11.86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s="6" t="s">
        <v>46</v>
      </c>
      <c r="B78" s="30">
        <v>15.96</v>
      </c>
      <c r="C78" s="9"/>
      <c r="D78" s="13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46</v>
      </c>
      <c r="B79" s="30">
        <v>30.1</v>
      </c>
      <c r="C79" s="9"/>
      <c r="D79" s="13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6" t="s">
        <v>46</v>
      </c>
      <c r="B80" s="30">
        <v>25.27</v>
      </c>
      <c r="C80" s="9"/>
      <c r="E80" s="13"/>
      <c r="F80" s="13"/>
      <c r="G80" s="12"/>
      <c r="H80" s="12"/>
      <c r="I80" s="12"/>
      <c r="J80" s="12"/>
      <c r="K80" s="12"/>
      <c r="L80" s="12"/>
    </row>
    <row r="81" spans="1:16384" x14ac:dyDescent="0.2">
      <c r="A81" s="6" t="s">
        <v>46</v>
      </c>
      <c r="B81" s="30">
        <v>16.09</v>
      </c>
      <c r="C81" s="9"/>
      <c r="D81" s="13" t="s">
        <v>61</v>
      </c>
      <c r="E81" s="13"/>
      <c r="F81" s="13"/>
      <c r="G81" s="12"/>
      <c r="H81" s="12"/>
      <c r="I81" s="12"/>
      <c r="J81" s="12"/>
      <c r="K81" s="12"/>
      <c r="L81" s="12"/>
    </row>
    <row r="82" spans="1:16384" x14ac:dyDescent="0.2">
      <c r="A82" s="6" t="s">
        <v>93</v>
      </c>
      <c r="B82" s="30">
        <v>16.420000000000002</v>
      </c>
      <c r="C82" s="9"/>
      <c r="D82" s="13" t="s">
        <v>63</v>
      </c>
      <c r="E82" s="13"/>
      <c r="F82" s="13"/>
      <c r="G82" s="12"/>
      <c r="H82" s="12"/>
      <c r="I82" s="12"/>
      <c r="J82" s="12"/>
      <c r="K82" s="12"/>
      <c r="L82" s="12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D84" s="16"/>
    </row>
    <row r="85" spans="1:16384" s="29" customFormat="1" ht="4" customHeight="1" thickBot="1" x14ac:dyDescent="0.3">
      <c r="A85" s="27"/>
      <c r="B85" s="28"/>
      <c r="C85" s="27"/>
      <c r="D85" s="27"/>
    </row>
    <row r="86" spans="1:16384" x14ac:dyDescent="0.2"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6384" ht="21" x14ac:dyDescent="0.25">
      <c r="A87" s="15" t="s">
        <v>73</v>
      </c>
      <c r="B87" s="16">
        <f>SUM(OTEFood[Amount])</f>
        <v>59.100000000000009</v>
      </c>
      <c r="C87" s="15" t="str">
        <f>IF(OTEFoodBudget-OTEFoodTotal &gt; 0, "Balance Left:","Over Budget:")</f>
        <v>Balance Left:</v>
      </c>
      <c r="D87" s="16">
        <f>ABS(OTEFoodBudget-OTEFoodTotal)</f>
        <v>40.899999999999991</v>
      </c>
      <c r="E87" s="15"/>
      <c r="F87" s="16"/>
      <c r="G87" s="15"/>
      <c r="H87" s="16"/>
      <c r="I87" s="15"/>
      <c r="J87" s="16"/>
      <c r="K87" s="15"/>
      <c r="L87" s="16"/>
      <c r="M87" s="15"/>
      <c r="N87" s="16"/>
      <c r="O87" s="15"/>
      <c r="P87" s="16"/>
      <c r="Q87" s="15"/>
      <c r="R87" s="16"/>
      <c r="S87" s="15"/>
      <c r="T87" s="16"/>
      <c r="U87" s="15"/>
      <c r="V87" s="16"/>
      <c r="W87" s="15"/>
      <c r="X87" s="16"/>
      <c r="Y87" s="15"/>
      <c r="Z87" s="16"/>
      <c r="AA87" s="15"/>
      <c r="AB87" s="16"/>
      <c r="AC87" s="15"/>
      <c r="AD87" s="16"/>
      <c r="AE87" s="15"/>
      <c r="AF87" s="16"/>
      <c r="AG87" s="15"/>
      <c r="AH87" s="16"/>
      <c r="AI87" s="15"/>
      <c r="AJ87" s="16"/>
      <c r="AK87" s="15"/>
      <c r="AL87" s="16"/>
      <c r="AM87" s="15"/>
      <c r="AN87" s="16"/>
      <c r="AO87" s="15"/>
      <c r="AP87" s="16"/>
      <c r="AQ87" s="15"/>
      <c r="AR87" s="16"/>
      <c r="AS87" s="15"/>
      <c r="AT87" s="16"/>
      <c r="AU87" s="15"/>
      <c r="AV87" s="16"/>
      <c r="AW87" s="15"/>
      <c r="AX87" s="16"/>
      <c r="AY87" s="15"/>
      <c r="AZ87" s="16"/>
      <c r="BA87" s="15"/>
      <c r="BB87" s="16"/>
      <c r="BC87" s="15"/>
      <c r="BD87" s="16"/>
      <c r="BE87" s="15"/>
      <c r="BF87" s="16"/>
      <c r="BG87" s="15"/>
      <c r="BH87" s="16"/>
      <c r="BI87" s="15"/>
      <c r="BJ87" s="16"/>
      <c r="BK87" s="15"/>
      <c r="BL87" s="16"/>
      <c r="BM87" s="15"/>
      <c r="BN87" s="16"/>
      <c r="BO87" s="15"/>
      <c r="BP87" s="16"/>
      <c r="BQ87" s="15"/>
      <c r="BR87" s="16"/>
      <c r="BS87" s="15"/>
      <c r="BT87" s="16"/>
      <c r="BU87" s="15"/>
      <c r="BV87" s="16"/>
      <c r="BW87" s="15"/>
      <c r="BX87" s="16"/>
      <c r="BY87" s="15"/>
      <c r="BZ87" s="16"/>
      <c r="CA87" s="15"/>
      <c r="CB87" s="16"/>
      <c r="CC87" s="15"/>
      <c r="CD87" s="16"/>
      <c r="CE87" s="15"/>
      <c r="CF87" s="16"/>
      <c r="CG87" s="15"/>
      <c r="CH87" s="16"/>
      <c r="CI87" s="15"/>
      <c r="CJ87" s="16"/>
      <c r="CK87" s="15"/>
      <c r="CL87" s="16"/>
      <c r="CM87" s="15"/>
      <c r="CN87" s="16"/>
      <c r="CO87" s="15"/>
      <c r="CP87" s="16"/>
      <c r="CQ87" s="15"/>
      <c r="CR87" s="16"/>
      <c r="CS87" s="15"/>
      <c r="CT87" s="16"/>
      <c r="CU87" s="15"/>
      <c r="CV87" s="16"/>
      <c r="CW87" s="15"/>
      <c r="CX87" s="16"/>
      <c r="CY87" s="15"/>
      <c r="CZ87" s="16"/>
      <c r="DA87" s="15"/>
      <c r="DB87" s="16"/>
      <c r="DC87" s="15"/>
      <c r="DD87" s="16"/>
      <c r="DE87" s="15"/>
      <c r="DF87" s="16"/>
      <c r="DG87" s="15"/>
      <c r="DH87" s="16"/>
      <c r="DI87" s="15"/>
      <c r="DJ87" s="16"/>
      <c r="DK87" s="15"/>
      <c r="DL87" s="16"/>
      <c r="DM87" s="15"/>
      <c r="DN87" s="16"/>
      <c r="DO87" s="15"/>
      <c r="DP87" s="16"/>
      <c r="DQ87" s="15"/>
      <c r="DR87" s="16"/>
      <c r="DS87" s="15"/>
      <c r="DT87" s="16"/>
      <c r="DU87" s="15"/>
      <c r="DV87" s="16"/>
      <c r="DW87" s="15"/>
      <c r="DX87" s="16"/>
      <c r="DY87" s="15"/>
      <c r="DZ87" s="16"/>
      <c r="EA87" s="15"/>
      <c r="EB87" s="16"/>
      <c r="EC87" s="15"/>
      <c r="ED87" s="16"/>
      <c r="EE87" s="15"/>
      <c r="EF87" s="16"/>
      <c r="EG87" s="15"/>
      <c r="EH87" s="16"/>
      <c r="EI87" s="15"/>
      <c r="EJ87" s="16"/>
      <c r="EK87" s="15"/>
      <c r="EL87" s="16"/>
      <c r="EM87" s="15"/>
      <c r="EN87" s="16"/>
      <c r="EO87" s="15"/>
      <c r="EP87" s="16"/>
      <c r="EQ87" s="15"/>
      <c r="ER87" s="16"/>
      <c r="ES87" s="15"/>
      <c r="ET87" s="16"/>
      <c r="EU87" s="15"/>
      <c r="EV87" s="16"/>
      <c r="EW87" s="15"/>
      <c r="EX87" s="16"/>
      <c r="EY87" s="15"/>
      <c r="EZ87" s="16"/>
      <c r="FA87" s="15"/>
      <c r="FB87" s="16"/>
      <c r="FC87" s="15"/>
      <c r="FD87" s="16"/>
      <c r="FE87" s="15"/>
      <c r="FF87" s="16"/>
      <c r="FG87" s="15"/>
      <c r="FH87" s="16"/>
      <c r="FI87" s="15"/>
      <c r="FJ87" s="16"/>
      <c r="FK87" s="15"/>
      <c r="FL87" s="16"/>
      <c r="FM87" s="15"/>
      <c r="FN87" s="16"/>
      <c r="FO87" s="15"/>
      <c r="FP87" s="16"/>
      <c r="FQ87" s="15"/>
      <c r="FR87" s="16"/>
      <c r="FS87" s="15"/>
      <c r="FT87" s="16"/>
      <c r="FU87" s="15"/>
      <c r="FV87" s="16"/>
      <c r="FW87" s="15"/>
      <c r="FX87" s="16"/>
      <c r="FY87" s="15"/>
      <c r="FZ87" s="16"/>
      <c r="GA87" s="15"/>
      <c r="GB87" s="16"/>
      <c r="GC87" s="15"/>
      <c r="GD87" s="16"/>
      <c r="GE87" s="15"/>
      <c r="GF87" s="16"/>
      <c r="GG87" s="15"/>
      <c r="GH87" s="16"/>
      <c r="GI87" s="15"/>
      <c r="GJ87" s="16"/>
      <c r="GK87" s="15"/>
      <c r="GL87" s="16"/>
      <c r="GM87" s="15"/>
      <c r="GN87" s="16"/>
      <c r="GO87" s="15"/>
      <c r="GP87" s="16"/>
      <c r="GQ87" s="15"/>
      <c r="GR87" s="16"/>
      <c r="GS87" s="15"/>
      <c r="GT87" s="16"/>
      <c r="GU87" s="15"/>
      <c r="GV87" s="16"/>
      <c r="GW87" s="15"/>
      <c r="GX87" s="16"/>
      <c r="GY87" s="15"/>
      <c r="GZ87" s="16"/>
      <c r="HA87" s="15"/>
      <c r="HB87" s="16"/>
      <c r="HC87" s="15"/>
      <c r="HD87" s="16"/>
      <c r="HE87" s="15"/>
      <c r="HF87" s="16"/>
      <c r="HG87" s="15"/>
      <c r="HH87" s="16"/>
      <c r="HI87" s="15"/>
      <c r="HJ87" s="16"/>
      <c r="HK87" s="15"/>
      <c r="HL87" s="16"/>
      <c r="HM87" s="15"/>
      <c r="HN87" s="16"/>
      <c r="HO87" s="15"/>
      <c r="HP87" s="16"/>
      <c r="HQ87" s="15"/>
      <c r="HR87" s="16"/>
      <c r="HS87" s="15"/>
      <c r="HT87" s="16"/>
      <c r="HU87" s="15"/>
      <c r="HV87" s="16"/>
      <c r="HW87" s="15"/>
      <c r="HX87" s="16"/>
      <c r="HY87" s="15"/>
      <c r="HZ87" s="16"/>
      <c r="IA87" s="15"/>
      <c r="IB87" s="16"/>
      <c r="IC87" s="15"/>
      <c r="ID87" s="16"/>
      <c r="IE87" s="15"/>
      <c r="IF87" s="16"/>
      <c r="IG87" s="15"/>
      <c r="IH87" s="16"/>
      <c r="II87" s="15"/>
      <c r="IJ87" s="16"/>
      <c r="IK87" s="15"/>
      <c r="IL87" s="16"/>
      <c r="IM87" s="15"/>
      <c r="IN87" s="16"/>
      <c r="IO87" s="15"/>
      <c r="IP87" s="16"/>
      <c r="IQ87" s="15"/>
      <c r="IR87" s="16"/>
      <c r="IS87" s="15"/>
      <c r="IT87" s="16"/>
      <c r="IU87" s="15"/>
      <c r="IV87" s="16"/>
      <c r="IW87" s="15"/>
      <c r="IX87" s="16"/>
      <c r="IY87" s="15"/>
      <c r="IZ87" s="16"/>
      <c r="JA87" s="15"/>
      <c r="JB87" s="16"/>
      <c r="JC87" s="15"/>
      <c r="JD87" s="16"/>
      <c r="JE87" s="15"/>
      <c r="JF87" s="16"/>
      <c r="JG87" s="15"/>
      <c r="JH87" s="16"/>
      <c r="JI87" s="15"/>
      <c r="JJ87" s="16"/>
      <c r="JK87" s="15"/>
      <c r="JL87" s="16"/>
      <c r="JM87" s="15"/>
      <c r="JN87" s="16"/>
      <c r="JO87" s="15"/>
      <c r="JP87" s="16"/>
      <c r="JQ87" s="15"/>
      <c r="JR87" s="16"/>
      <c r="JS87" s="15"/>
      <c r="JT87" s="16"/>
      <c r="JU87" s="15"/>
      <c r="JV87" s="16"/>
      <c r="JW87" s="15"/>
      <c r="JX87" s="16"/>
      <c r="JY87" s="15"/>
      <c r="JZ87" s="16"/>
      <c r="KA87" s="15"/>
      <c r="KB87" s="16"/>
      <c r="KC87" s="15"/>
      <c r="KD87" s="16"/>
      <c r="KE87" s="15"/>
      <c r="KF87" s="16"/>
      <c r="KG87" s="15"/>
      <c r="KH87" s="16"/>
      <c r="KI87" s="15"/>
      <c r="KJ87" s="16"/>
      <c r="KK87" s="15"/>
      <c r="KL87" s="16"/>
      <c r="KM87" s="15"/>
      <c r="KN87" s="16"/>
      <c r="KO87" s="15"/>
      <c r="KP87" s="16"/>
      <c r="KQ87" s="15"/>
      <c r="KR87" s="16"/>
      <c r="KS87" s="15"/>
      <c r="KT87" s="16"/>
      <c r="KU87" s="15"/>
      <c r="KV87" s="16"/>
      <c r="KW87" s="15"/>
      <c r="KX87" s="16"/>
      <c r="KY87" s="15"/>
      <c r="KZ87" s="16"/>
      <c r="LA87" s="15"/>
      <c r="LB87" s="16"/>
      <c r="LC87" s="15"/>
      <c r="LD87" s="16"/>
      <c r="LE87" s="15"/>
      <c r="LF87" s="16"/>
      <c r="LG87" s="15"/>
      <c r="LH87" s="16"/>
      <c r="LI87" s="15"/>
      <c r="LJ87" s="16"/>
      <c r="LK87" s="15"/>
      <c r="LL87" s="16"/>
      <c r="LM87" s="15"/>
      <c r="LN87" s="16"/>
      <c r="LO87" s="15"/>
      <c r="LP87" s="16"/>
      <c r="LQ87" s="15"/>
      <c r="LR87" s="16"/>
      <c r="LS87" s="15"/>
      <c r="LT87" s="16"/>
      <c r="LU87" s="15"/>
      <c r="LV87" s="16"/>
      <c r="LW87" s="15"/>
      <c r="LX87" s="16"/>
      <c r="LY87" s="15"/>
      <c r="LZ87" s="16"/>
      <c r="MA87" s="15"/>
      <c r="MB87" s="16"/>
      <c r="MC87" s="15"/>
      <c r="MD87" s="16"/>
      <c r="ME87" s="15"/>
      <c r="MF87" s="16"/>
      <c r="MG87" s="15"/>
      <c r="MH87" s="16"/>
      <c r="MI87" s="15"/>
      <c r="MJ87" s="16"/>
      <c r="MK87" s="15"/>
      <c r="ML87" s="16"/>
      <c r="MM87" s="15"/>
      <c r="MN87" s="16"/>
      <c r="MO87" s="15"/>
      <c r="MP87" s="16"/>
      <c r="MQ87" s="15"/>
      <c r="MR87" s="16"/>
      <c r="MS87" s="15"/>
      <c r="MT87" s="16"/>
      <c r="MU87" s="15"/>
      <c r="MV87" s="16"/>
      <c r="MW87" s="15"/>
      <c r="MX87" s="16"/>
      <c r="MY87" s="15"/>
      <c r="MZ87" s="16"/>
      <c r="NA87" s="15"/>
      <c r="NB87" s="16"/>
      <c r="NC87" s="15"/>
      <c r="ND87" s="16"/>
      <c r="NE87" s="15"/>
      <c r="NF87" s="16"/>
      <c r="NG87" s="15"/>
      <c r="NH87" s="16"/>
      <c r="NI87" s="15"/>
      <c r="NJ87" s="16"/>
      <c r="NK87" s="15"/>
      <c r="NL87" s="16"/>
      <c r="NM87" s="15"/>
      <c r="NN87" s="16"/>
      <c r="NO87" s="15"/>
      <c r="NP87" s="16"/>
      <c r="NQ87" s="15"/>
      <c r="NR87" s="16"/>
      <c r="NS87" s="15"/>
      <c r="NT87" s="16"/>
      <c r="NU87" s="15"/>
      <c r="NV87" s="16"/>
      <c r="NW87" s="15"/>
      <c r="NX87" s="16"/>
      <c r="NY87" s="15"/>
      <c r="NZ87" s="16"/>
      <c r="OA87" s="15"/>
      <c r="OB87" s="16"/>
      <c r="OC87" s="15"/>
      <c r="OD87" s="16"/>
      <c r="OE87" s="15"/>
      <c r="OF87" s="16"/>
      <c r="OG87" s="15"/>
      <c r="OH87" s="16"/>
      <c r="OI87" s="15"/>
      <c r="OJ87" s="16"/>
      <c r="OK87" s="15"/>
      <c r="OL87" s="16"/>
      <c r="OM87" s="15"/>
      <c r="ON87" s="16"/>
      <c r="OO87" s="15"/>
      <c r="OP87" s="16"/>
      <c r="OQ87" s="15"/>
      <c r="OR87" s="16"/>
      <c r="OS87" s="15"/>
      <c r="OT87" s="16"/>
      <c r="OU87" s="15"/>
      <c r="OV87" s="16"/>
      <c r="OW87" s="15"/>
      <c r="OX87" s="16"/>
      <c r="OY87" s="15"/>
      <c r="OZ87" s="16"/>
      <c r="PA87" s="15"/>
      <c r="PB87" s="16"/>
      <c r="PC87" s="15"/>
      <c r="PD87" s="16"/>
      <c r="PE87" s="15"/>
      <c r="PF87" s="16"/>
      <c r="PG87" s="15"/>
      <c r="PH87" s="16"/>
      <c r="PI87" s="15"/>
      <c r="PJ87" s="16"/>
      <c r="PK87" s="15"/>
      <c r="PL87" s="16"/>
      <c r="PM87" s="15"/>
      <c r="PN87" s="16"/>
      <c r="PO87" s="15"/>
      <c r="PP87" s="16"/>
      <c r="PQ87" s="15"/>
      <c r="PR87" s="16"/>
      <c r="PS87" s="15"/>
      <c r="PT87" s="16"/>
      <c r="PU87" s="15"/>
      <c r="PV87" s="16"/>
      <c r="PW87" s="15"/>
      <c r="PX87" s="16"/>
      <c r="PY87" s="15"/>
      <c r="PZ87" s="16"/>
      <c r="QA87" s="15"/>
      <c r="QB87" s="16"/>
      <c r="QC87" s="15"/>
      <c r="QD87" s="16"/>
      <c r="QE87" s="15"/>
      <c r="QF87" s="16"/>
      <c r="QG87" s="15"/>
      <c r="QH87" s="16"/>
      <c r="QI87" s="15"/>
      <c r="QJ87" s="16"/>
      <c r="QK87" s="15"/>
      <c r="QL87" s="16"/>
      <c r="QM87" s="15"/>
      <c r="QN87" s="16"/>
      <c r="QO87" s="15"/>
      <c r="QP87" s="16"/>
      <c r="QQ87" s="15"/>
      <c r="QR87" s="16"/>
      <c r="QS87" s="15"/>
      <c r="QT87" s="16"/>
      <c r="QU87" s="15"/>
      <c r="QV87" s="16"/>
      <c r="QW87" s="15"/>
      <c r="QX87" s="16"/>
      <c r="QY87" s="15"/>
      <c r="QZ87" s="16"/>
      <c r="RA87" s="15"/>
      <c r="RB87" s="16"/>
      <c r="RC87" s="15"/>
      <c r="RD87" s="16"/>
      <c r="RE87" s="15"/>
      <c r="RF87" s="16"/>
      <c r="RG87" s="15"/>
      <c r="RH87" s="16"/>
      <c r="RI87" s="15"/>
      <c r="RJ87" s="16"/>
      <c r="RK87" s="15"/>
      <c r="RL87" s="16"/>
      <c r="RM87" s="15"/>
      <c r="RN87" s="16"/>
      <c r="RO87" s="15"/>
      <c r="RP87" s="16"/>
      <c r="RQ87" s="15"/>
      <c r="RR87" s="16"/>
      <c r="RS87" s="15"/>
      <c r="RT87" s="16"/>
      <c r="RU87" s="15"/>
      <c r="RV87" s="16"/>
      <c r="RW87" s="15"/>
      <c r="RX87" s="16"/>
      <c r="RY87" s="15"/>
      <c r="RZ87" s="16"/>
      <c r="SA87" s="15"/>
      <c r="SB87" s="16"/>
      <c r="SC87" s="15"/>
      <c r="SD87" s="16"/>
      <c r="SE87" s="15"/>
      <c r="SF87" s="16"/>
      <c r="SG87" s="15"/>
      <c r="SH87" s="16"/>
      <c r="SI87" s="15"/>
      <c r="SJ87" s="16"/>
      <c r="SK87" s="15"/>
      <c r="SL87" s="16"/>
      <c r="SM87" s="15"/>
      <c r="SN87" s="16"/>
      <c r="SO87" s="15"/>
      <c r="SP87" s="16"/>
      <c r="SQ87" s="15"/>
      <c r="SR87" s="16"/>
      <c r="SS87" s="15"/>
      <c r="ST87" s="16"/>
      <c r="SU87" s="15"/>
      <c r="SV87" s="16"/>
      <c r="SW87" s="15"/>
      <c r="SX87" s="16"/>
      <c r="SY87" s="15"/>
      <c r="SZ87" s="16"/>
      <c r="TA87" s="15"/>
      <c r="TB87" s="16"/>
      <c r="TC87" s="15"/>
      <c r="TD87" s="16"/>
      <c r="TE87" s="15"/>
      <c r="TF87" s="16"/>
      <c r="TG87" s="15"/>
      <c r="TH87" s="16"/>
      <c r="TI87" s="15"/>
      <c r="TJ87" s="16"/>
      <c r="TK87" s="15"/>
      <c r="TL87" s="16"/>
      <c r="TM87" s="15"/>
      <c r="TN87" s="16"/>
      <c r="TO87" s="15"/>
      <c r="TP87" s="16"/>
      <c r="TQ87" s="15"/>
      <c r="TR87" s="16"/>
      <c r="TS87" s="15"/>
      <c r="TT87" s="16"/>
      <c r="TU87" s="15"/>
      <c r="TV87" s="16"/>
      <c r="TW87" s="15"/>
      <c r="TX87" s="16"/>
      <c r="TY87" s="15"/>
      <c r="TZ87" s="16"/>
      <c r="UA87" s="15"/>
      <c r="UB87" s="16"/>
      <c r="UC87" s="15"/>
      <c r="UD87" s="16"/>
      <c r="UE87" s="15"/>
      <c r="UF87" s="16"/>
      <c r="UG87" s="15"/>
      <c r="UH87" s="16"/>
      <c r="UI87" s="15"/>
      <c r="UJ87" s="16"/>
      <c r="UK87" s="15"/>
      <c r="UL87" s="16"/>
      <c r="UM87" s="15"/>
      <c r="UN87" s="16"/>
      <c r="UO87" s="15"/>
      <c r="UP87" s="16"/>
      <c r="UQ87" s="15"/>
      <c r="UR87" s="16"/>
      <c r="US87" s="15"/>
      <c r="UT87" s="16"/>
      <c r="UU87" s="15"/>
      <c r="UV87" s="16"/>
      <c r="UW87" s="15"/>
      <c r="UX87" s="16"/>
      <c r="UY87" s="15"/>
      <c r="UZ87" s="16"/>
      <c r="VA87" s="15"/>
      <c r="VB87" s="16"/>
      <c r="VC87" s="15"/>
      <c r="VD87" s="16"/>
      <c r="VE87" s="15"/>
      <c r="VF87" s="16"/>
      <c r="VG87" s="15"/>
      <c r="VH87" s="16"/>
      <c r="VI87" s="15"/>
      <c r="VJ87" s="16"/>
      <c r="VK87" s="15"/>
      <c r="VL87" s="16"/>
      <c r="VM87" s="15"/>
      <c r="VN87" s="16"/>
      <c r="VO87" s="15"/>
      <c r="VP87" s="16"/>
      <c r="VQ87" s="15"/>
      <c r="VR87" s="16"/>
      <c r="VS87" s="15"/>
      <c r="VT87" s="16"/>
      <c r="VU87" s="15"/>
      <c r="VV87" s="16"/>
      <c r="VW87" s="15"/>
      <c r="VX87" s="16"/>
      <c r="VY87" s="15"/>
      <c r="VZ87" s="16"/>
      <c r="WA87" s="15"/>
      <c r="WB87" s="16"/>
      <c r="WC87" s="15"/>
      <c r="WD87" s="16"/>
      <c r="WE87" s="15"/>
      <c r="WF87" s="16"/>
      <c r="WG87" s="15"/>
      <c r="WH87" s="16"/>
      <c r="WI87" s="15"/>
      <c r="WJ87" s="16"/>
      <c r="WK87" s="15"/>
      <c r="WL87" s="16"/>
      <c r="WM87" s="15"/>
      <c r="WN87" s="16"/>
      <c r="WO87" s="15"/>
      <c r="WP87" s="16"/>
      <c r="WQ87" s="15"/>
      <c r="WR87" s="16"/>
      <c r="WS87" s="15"/>
      <c r="WT87" s="16"/>
      <c r="WU87" s="15"/>
      <c r="WV87" s="16"/>
      <c r="WW87" s="15"/>
      <c r="WX87" s="16"/>
      <c r="WY87" s="15"/>
      <c r="WZ87" s="16"/>
      <c r="XA87" s="15"/>
      <c r="XB87" s="16"/>
      <c r="XC87" s="15"/>
      <c r="XD87" s="16"/>
      <c r="XE87" s="15"/>
      <c r="XF87" s="16"/>
      <c r="XG87" s="15"/>
      <c r="XH87" s="16"/>
      <c r="XI87" s="15"/>
      <c r="XJ87" s="16"/>
      <c r="XK87" s="15"/>
      <c r="XL87" s="16"/>
      <c r="XM87" s="15"/>
      <c r="XN87" s="16"/>
      <c r="XO87" s="15"/>
      <c r="XP87" s="16"/>
      <c r="XQ87" s="15"/>
      <c r="XR87" s="16"/>
      <c r="XS87" s="15"/>
      <c r="XT87" s="16"/>
      <c r="XU87" s="15"/>
      <c r="XV87" s="16"/>
      <c r="XW87" s="15"/>
      <c r="XX87" s="16"/>
      <c r="XY87" s="15"/>
      <c r="XZ87" s="16"/>
      <c r="YA87" s="15"/>
      <c r="YB87" s="16"/>
      <c r="YC87" s="15"/>
      <c r="YD87" s="16"/>
      <c r="YE87" s="15"/>
      <c r="YF87" s="16"/>
      <c r="YG87" s="15"/>
      <c r="YH87" s="16"/>
      <c r="YI87" s="15"/>
      <c r="YJ87" s="16"/>
      <c r="YK87" s="15"/>
      <c r="YL87" s="16"/>
      <c r="YM87" s="15"/>
      <c r="YN87" s="16"/>
      <c r="YO87" s="15"/>
      <c r="YP87" s="16"/>
      <c r="YQ87" s="15"/>
      <c r="YR87" s="16"/>
      <c r="YS87" s="15"/>
      <c r="YT87" s="16"/>
      <c r="YU87" s="15"/>
      <c r="YV87" s="16"/>
      <c r="YW87" s="15"/>
      <c r="YX87" s="16"/>
      <c r="YY87" s="15"/>
      <c r="YZ87" s="16"/>
      <c r="ZA87" s="15"/>
      <c r="ZB87" s="16"/>
      <c r="ZC87" s="15"/>
      <c r="ZD87" s="16"/>
      <c r="ZE87" s="15"/>
      <c r="ZF87" s="16"/>
      <c r="ZG87" s="15"/>
      <c r="ZH87" s="16"/>
      <c r="ZI87" s="15"/>
      <c r="ZJ87" s="16"/>
      <c r="ZK87" s="15"/>
      <c r="ZL87" s="16"/>
      <c r="ZM87" s="15"/>
      <c r="ZN87" s="16"/>
      <c r="ZO87" s="15"/>
      <c r="ZP87" s="16"/>
      <c r="ZQ87" s="15"/>
      <c r="ZR87" s="16"/>
      <c r="ZS87" s="15"/>
      <c r="ZT87" s="16"/>
      <c r="ZU87" s="15"/>
      <c r="ZV87" s="16"/>
      <c r="ZW87" s="15"/>
      <c r="ZX87" s="16"/>
      <c r="ZY87" s="15"/>
      <c r="ZZ87" s="16"/>
      <c r="AAA87" s="15"/>
      <c r="AAB87" s="16"/>
      <c r="AAC87" s="15"/>
      <c r="AAD87" s="16"/>
      <c r="AAE87" s="15"/>
      <c r="AAF87" s="16"/>
      <c r="AAG87" s="15"/>
      <c r="AAH87" s="16"/>
      <c r="AAI87" s="15"/>
      <c r="AAJ87" s="16"/>
      <c r="AAK87" s="15"/>
      <c r="AAL87" s="16"/>
      <c r="AAM87" s="15"/>
      <c r="AAN87" s="16"/>
      <c r="AAO87" s="15"/>
      <c r="AAP87" s="16"/>
      <c r="AAQ87" s="15"/>
      <c r="AAR87" s="16"/>
      <c r="AAS87" s="15"/>
      <c r="AAT87" s="16"/>
      <c r="AAU87" s="15"/>
      <c r="AAV87" s="16"/>
      <c r="AAW87" s="15"/>
      <c r="AAX87" s="16"/>
      <c r="AAY87" s="15"/>
      <c r="AAZ87" s="16"/>
      <c r="ABA87" s="15"/>
      <c r="ABB87" s="16"/>
      <c r="ABC87" s="15"/>
      <c r="ABD87" s="16"/>
      <c r="ABE87" s="15"/>
      <c r="ABF87" s="16"/>
      <c r="ABG87" s="15"/>
      <c r="ABH87" s="16"/>
      <c r="ABI87" s="15"/>
      <c r="ABJ87" s="16"/>
      <c r="ABK87" s="15"/>
      <c r="ABL87" s="16"/>
      <c r="ABM87" s="15"/>
      <c r="ABN87" s="16"/>
      <c r="ABO87" s="15"/>
      <c r="ABP87" s="16"/>
      <c r="ABQ87" s="15"/>
      <c r="ABR87" s="16"/>
      <c r="ABS87" s="15"/>
      <c r="ABT87" s="16"/>
      <c r="ABU87" s="15"/>
      <c r="ABV87" s="16"/>
      <c r="ABW87" s="15"/>
      <c r="ABX87" s="16"/>
      <c r="ABY87" s="15"/>
      <c r="ABZ87" s="16"/>
      <c r="ACA87" s="15"/>
      <c r="ACB87" s="16"/>
      <c r="ACC87" s="15"/>
      <c r="ACD87" s="16"/>
      <c r="ACE87" s="15"/>
      <c r="ACF87" s="16"/>
      <c r="ACG87" s="15"/>
      <c r="ACH87" s="16"/>
      <c r="ACI87" s="15"/>
      <c r="ACJ87" s="16"/>
      <c r="ACK87" s="15"/>
      <c r="ACL87" s="16"/>
      <c r="ACM87" s="15"/>
      <c r="ACN87" s="16"/>
      <c r="ACO87" s="15"/>
      <c r="ACP87" s="16"/>
      <c r="ACQ87" s="15"/>
      <c r="ACR87" s="16"/>
      <c r="ACS87" s="15"/>
      <c r="ACT87" s="16"/>
      <c r="ACU87" s="15"/>
      <c r="ACV87" s="16"/>
      <c r="ACW87" s="15"/>
      <c r="ACX87" s="16"/>
      <c r="ACY87" s="15"/>
      <c r="ACZ87" s="16"/>
      <c r="ADA87" s="15"/>
      <c r="ADB87" s="16"/>
      <c r="ADC87" s="15"/>
      <c r="ADD87" s="16"/>
      <c r="ADE87" s="15"/>
      <c r="ADF87" s="16"/>
      <c r="ADG87" s="15"/>
      <c r="ADH87" s="16"/>
      <c r="ADI87" s="15"/>
      <c r="ADJ87" s="16"/>
      <c r="ADK87" s="15"/>
      <c r="ADL87" s="16"/>
      <c r="ADM87" s="15"/>
      <c r="ADN87" s="16"/>
      <c r="ADO87" s="15"/>
      <c r="ADP87" s="16"/>
      <c r="ADQ87" s="15"/>
      <c r="ADR87" s="16"/>
      <c r="ADS87" s="15"/>
      <c r="ADT87" s="16"/>
      <c r="ADU87" s="15"/>
      <c r="ADV87" s="16"/>
      <c r="ADW87" s="15"/>
      <c r="ADX87" s="16"/>
      <c r="ADY87" s="15"/>
      <c r="ADZ87" s="16"/>
      <c r="AEA87" s="15"/>
      <c r="AEB87" s="16"/>
      <c r="AEC87" s="15"/>
      <c r="AED87" s="16"/>
      <c r="AEE87" s="15"/>
      <c r="AEF87" s="16"/>
      <c r="AEG87" s="15"/>
      <c r="AEH87" s="16"/>
      <c r="AEI87" s="15"/>
      <c r="AEJ87" s="16"/>
      <c r="AEK87" s="15"/>
      <c r="AEL87" s="16"/>
      <c r="AEM87" s="15"/>
      <c r="AEN87" s="16"/>
      <c r="AEO87" s="15"/>
      <c r="AEP87" s="16"/>
      <c r="AEQ87" s="15"/>
      <c r="AER87" s="16"/>
      <c r="AES87" s="15"/>
      <c r="AET87" s="16"/>
      <c r="AEU87" s="15"/>
      <c r="AEV87" s="16"/>
      <c r="AEW87" s="15"/>
      <c r="AEX87" s="16"/>
      <c r="AEY87" s="15"/>
      <c r="AEZ87" s="16"/>
      <c r="AFA87" s="15"/>
      <c r="AFB87" s="16"/>
      <c r="AFC87" s="15"/>
      <c r="AFD87" s="16"/>
      <c r="AFE87" s="15"/>
      <c r="AFF87" s="16"/>
      <c r="AFG87" s="15"/>
      <c r="AFH87" s="16"/>
      <c r="AFI87" s="15"/>
      <c r="AFJ87" s="16"/>
      <c r="AFK87" s="15"/>
      <c r="AFL87" s="16"/>
      <c r="AFM87" s="15"/>
      <c r="AFN87" s="16"/>
      <c r="AFO87" s="15"/>
      <c r="AFP87" s="16"/>
      <c r="AFQ87" s="15"/>
      <c r="AFR87" s="16"/>
      <c r="AFS87" s="15"/>
      <c r="AFT87" s="16"/>
      <c r="AFU87" s="15"/>
      <c r="AFV87" s="16"/>
      <c r="AFW87" s="15"/>
      <c r="AFX87" s="16"/>
      <c r="AFY87" s="15"/>
      <c r="AFZ87" s="16"/>
      <c r="AGA87" s="15"/>
      <c r="AGB87" s="16"/>
      <c r="AGC87" s="15"/>
      <c r="AGD87" s="16"/>
      <c r="AGE87" s="15"/>
      <c r="AGF87" s="16"/>
      <c r="AGG87" s="15"/>
      <c r="AGH87" s="16"/>
      <c r="AGI87" s="15"/>
      <c r="AGJ87" s="16"/>
      <c r="AGK87" s="15"/>
      <c r="AGL87" s="16"/>
      <c r="AGM87" s="15"/>
      <c r="AGN87" s="16"/>
      <c r="AGO87" s="15"/>
      <c r="AGP87" s="16"/>
      <c r="AGQ87" s="15"/>
      <c r="AGR87" s="16"/>
      <c r="AGS87" s="15"/>
      <c r="AGT87" s="16"/>
      <c r="AGU87" s="15"/>
      <c r="AGV87" s="16"/>
      <c r="AGW87" s="15"/>
      <c r="AGX87" s="16"/>
      <c r="AGY87" s="15"/>
      <c r="AGZ87" s="16"/>
      <c r="AHA87" s="15"/>
      <c r="AHB87" s="16"/>
      <c r="AHC87" s="15"/>
      <c r="AHD87" s="16"/>
      <c r="AHE87" s="15"/>
      <c r="AHF87" s="16"/>
      <c r="AHG87" s="15"/>
      <c r="AHH87" s="16"/>
      <c r="AHI87" s="15"/>
      <c r="AHJ87" s="16"/>
      <c r="AHK87" s="15"/>
      <c r="AHL87" s="16"/>
      <c r="AHM87" s="15"/>
      <c r="AHN87" s="16"/>
      <c r="AHO87" s="15"/>
      <c r="AHP87" s="16"/>
      <c r="AHQ87" s="15"/>
      <c r="AHR87" s="16"/>
      <c r="AHS87" s="15"/>
      <c r="AHT87" s="16"/>
      <c r="AHU87" s="15"/>
      <c r="AHV87" s="16"/>
      <c r="AHW87" s="15"/>
      <c r="AHX87" s="16"/>
      <c r="AHY87" s="15"/>
      <c r="AHZ87" s="16"/>
      <c r="AIA87" s="15"/>
      <c r="AIB87" s="16"/>
      <c r="AIC87" s="15"/>
      <c r="AID87" s="16"/>
      <c r="AIE87" s="15"/>
      <c r="AIF87" s="16"/>
      <c r="AIG87" s="15"/>
      <c r="AIH87" s="16"/>
      <c r="AII87" s="15"/>
      <c r="AIJ87" s="16"/>
      <c r="AIK87" s="15"/>
      <c r="AIL87" s="16"/>
      <c r="AIM87" s="15"/>
      <c r="AIN87" s="16"/>
      <c r="AIO87" s="15"/>
      <c r="AIP87" s="16"/>
      <c r="AIQ87" s="15"/>
      <c r="AIR87" s="16"/>
      <c r="AIS87" s="15"/>
      <c r="AIT87" s="16"/>
      <c r="AIU87" s="15"/>
      <c r="AIV87" s="16"/>
      <c r="AIW87" s="15"/>
      <c r="AIX87" s="16"/>
      <c r="AIY87" s="15"/>
      <c r="AIZ87" s="16"/>
      <c r="AJA87" s="15"/>
      <c r="AJB87" s="16"/>
      <c r="AJC87" s="15"/>
      <c r="AJD87" s="16"/>
      <c r="AJE87" s="15"/>
      <c r="AJF87" s="16"/>
      <c r="AJG87" s="15"/>
      <c r="AJH87" s="16"/>
      <c r="AJI87" s="15"/>
      <c r="AJJ87" s="16"/>
      <c r="AJK87" s="15"/>
      <c r="AJL87" s="16"/>
      <c r="AJM87" s="15"/>
      <c r="AJN87" s="16"/>
      <c r="AJO87" s="15"/>
      <c r="AJP87" s="16"/>
      <c r="AJQ87" s="15"/>
      <c r="AJR87" s="16"/>
      <c r="AJS87" s="15"/>
      <c r="AJT87" s="16"/>
      <c r="AJU87" s="15"/>
      <c r="AJV87" s="16"/>
      <c r="AJW87" s="15"/>
      <c r="AJX87" s="16"/>
      <c r="AJY87" s="15"/>
      <c r="AJZ87" s="16"/>
      <c r="AKA87" s="15"/>
      <c r="AKB87" s="16"/>
      <c r="AKC87" s="15"/>
      <c r="AKD87" s="16"/>
      <c r="AKE87" s="15"/>
      <c r="AKF87" s="16"/>
      <c r="AKG87" s="15"/>
      <c r="AKH87" s="16"/>
      <c r="AKI87" s="15"/>
      <c r="AKJ87" s="16"/>
      <c r="AKK87" s="15"/>
      <c r="AKL87" s="16"/>
      <c r="AKM87" s="15"/>
      <c r="AKN87" s="16"/>
      <c r="AKO87" s="15"/>
      <c r="AKP87" s="16"/>
      <c r="AKQ87" s="15"/>
      <c r="AKR87" s="16"/>
      <c r="AKS87" s="15"/>
      <c r="AKT87" s="16"/>
      <c r="AKU87" s="15"/>
      <c r="AKV87" s="16"/>
      <c r="AKW87" s="15"/>
      <c r="AKX87" s="16"/>
      <c r="AKY87" s="15"/>
      <c r="AKZ87" s="16"/>
      <c r="ALA87" s="15"/>
      <c r="ALB87" s="16"/>
      <c r="ALC87" s="15"/>
      <c r="ALD87" s="16"/>
      <c r="ALE87" s="15"/>
      <c r="ALF87" s="16"/>
      <c r="ALG87" s="15"/>
      <c r="ALH87" s="16"/>
      <c r="ALI87" s="15"/>
      <c r="ALJ87" s="16"/>
      <c r="ALK87" s="15"/>
      <c r="ALL87" s="16"/>
      <c r="ALM87" s="15"/>
      <c r="ALN87" s="16"/>
      <c r="ALO87" s="15"/>
      <c r="ALP87" s="16"/>
      <c r="ALQ87" s="15"/>
      <c r="ALR87" s="16"/>
      <c r="ALS87" s="15"/>
      <c r="ALT87" s="16"/>
      <c r="ALU87" s="15"/>
      <c r="ALV87" s="16"/>
      <c r="ALW87" s="15"/>
      <c r="ALX87" s="16"/>
      <c r="ALY87" s="15"/>
      <c r="ALZ87" s="16"/>
      <c r="AMA87" s="15"/>
      <c r="AMB87" s="16"/>
      <c r="AMC87" s="15"/>
      <c r="AMD87" s="16"/>
      <c r="AME87" s="15"/>
      <c r="AMF87" s="16"/>
      <c r="AMG87" s="15"/>
      <c r="AMH87" s="16"/>
      <c r="AMI87" s="15"/>
      <c r="AMJ87" s="16"/>
      <c r="AMK87" s="15"/>
      <c r="AML87" s="16"/>
      <c r="AMM87" s="15"/>
      <c r="AMN87" s="16"/>
      <c r="AMO87" s="15"/>
      <c r="AMP87" s="16"/>
      <c r="AMQ87" s="15"/>
      <c r="AMR87" s="16"/>
      <c r="AMS87" s="15"/>
      <c r="AMT87" s="16"/>
      <c r="AMU87" s="15"/>
      <c r="AMV87" s="16"/>
      <c r="AMW87" s="15"/>
      <c r="AMX87" s="16"/>
      <c r="AMY87" s="15"/>
      <c r="AMZ87" s="16"/>
      <c r="ANA87" s="15"/>
      <c r="ANB87" s="16"/>
      <c r="ANC87" s="15"/>
      <c r="AND87" s="16"/>
      <c r="ANE87" s="15"/>
      <c r="ANF87" s="16"/>
      <c r="ANG87" s="15"/>
      <c r="ANH87" s="16"/>
      <c r="ANI87" s="15"/>
      <c r="ANJ87" s="16"/>
      <c r="ANK87" s="15"/>
      <c r="ANL87" s="16"/>
      <c r="ANM87" s="15"/>
      <c r="ANN87" s="16"/>
      <c r="ANO87" s="15"/>
      <c r="ANP87" s="16"/>
      <c r="ANQ87" s="15"/>
      <c r="ANR87" s="16"/>
      <c r="ANS87" s="15"/>
      <c r="ANT87" s="16"/>
      <c r="ANU87" s="15"/>
      <c r="ANV87" s="16"/>
      <c r="ANW87" s="15"/>
      <c r="ANX87" s="16"/>
      <c r="ANY87" s="15"/>
      <c r="ANZ87" s="16"/>
      <c r="AOA87" s="15"/>
      <c r="AOB87" s="16"/>
      <c r="AOC87" s="15"/>
      <c r="AOD87" s="16"/>
      <c r="AOE87" s="15"/>
      <c r="AOF87" s="16"/>
      <c r="AOG87" s="15"/>
      <c r="AOH87" s="16"/>
      <c r="AOI87" s="15"/>
      <c r="AOJ87" s="16"/>
      <c r="AOK87" s="15"/>
      <c r="AOL87" s="16"/>
      <c r="AOM87" s="15"/>
      <c r="AON87" s="16"/>
      <c r="AOO87" s="15"/>
      <c r="AOP87" s="16"/>
      <c r="AOQ87" s="15"/>
      <c r="AOR87" s="16"/>
      <c r="AOS87" s="15"/>
      <c r="AOT87" s="16"/>
      <c r="AOU87" s="15"/>
      <c r="AOV87" s="16"/>
      <c r="AOW87" s="15"/>
      <c r="AOX87" s="16"/>
      <c r="AOY87" s="15"/>
      <c r="AOZ87" s="16"/>
      <c r="APA87" s="15"/>
      <c r="APB87" s="16"/>
      <c r="APC87" s="15"/>
      <c r="APD87" s="16"/>
      <c r="APE87" s="15"/>
      <c r="APF87" s="16"/>
      <c r="APG87" s="15"/>
      <c r="APH87" s="16"/>
      <c r="API87" s="15"/>
      <c r="APJ87" s="16"/>
      <c r="APK87" s="15"/>
      <c r="APL87" s="16"/>
      <c r="APM87" s="15"/>
      <c r="APN87" s="16"/>
      <c r="APO87" s="15"/>
      <c r="APP87" s="16"/>
      <c r="APQ87" s="15"/>
      <c r="APR87" s="16"/>
      <c r="APS87" s="15"/>
      <c r="APT87" s="16"/>
      <c r="APU87" s="15"/>
      <c r="APV87" s="16"/>
      <c r="APW87" s="15"/>
      <c r="APX87" s="16"/>
      <c r="APY87" s="15"/>
      <c r="APZ87" s="16"/>
      <c r="AQA87" s="15"/>
      <c r="AQB87" s="16"/>
      <c r="AQC87" s="15"/>
      <c r="AQD87" s="16"/>
      <c r="AQE87" s="15"/>
      <c r="AQF87" s="16"/>
      <c r="AQG87" s="15"/>
      <c r="AQH87" s="16"/>
      <c r="AQI87" s="15"/>
      <c r="AQJ87" s="16"/>
      <c r="AQK87" s="15"/>
      <c r="AQL87" s="16"/>
      <c r="AQM87" s="15"/>
      <c r="AQN87" s="16"/>
      <c r="AQO87" s="15"/>
      <c r="AQP87" s="16"/>
      <c r="AQQ87" s="15"/>
      <c r="AQR87" s="16"/>
      <c r="AQS87" s="15"/>
      <c r="AQT87" s="16"/>
      <c r="AQU87" s="15"/>
      <c r="AQV87" s="16"/>
      <c r="AQW87" s="15"/>
      <c r="AQX87" s="16"/>
      <c r="AQY87" s="15"/>
      <c r="AQZ87" s="16"/>
      <c r="ARA87" s="15"/>
      <c r="ARB87" s="16"/>
      <c r="ARC87" s="15"/>
      <c r="ARD87" s="16"/>
      <c r="ARE87" s="15"/>
      <c r="ARF87" s="16"/>
      <c r="ARG87" s="15"/>
      <c r="ARH87" s="16"/>
      <c r="ARI87" s="15"/>
      <c r="ARJ87" s="16"/>
      <c r="ARK87" s="15"/>
      <c r="ARL87" s="16"/>
      <c r="ARM87" s="15"/>
      <c r="ARN87" s="16"/>
      <c r="ARO87" s="15"/>
      <c r="ARP87" s="16"/>
      <c r="ARQ87" s="15"/>
      <c r="ARR87" s="16"/>
      <c r="ARS87" s="15"/>
      <c r="ART87" s="16"/>
      <c r="ARU87" s="15"/>
      <c r="ARV87" s="16"/>
      <c r="ARW87" s="15"/>
      <c r="ARX87" s="16"/>
      <c r="ARY87" s="15"/>
      <c r="ARZ87" s="16"/>
      <c r="ASA87" s="15"/>
      <c r="ASB87" s="16"/>
      <c r="ASC87" s="15"/>
      <c r="ASD87" s="16"/>
      <c r="ASE87" s="15"/>
      <c r="ASF87" s="16"/>
      <c r="ASG87" s="15"/>
      <c r="ASH87" s="16"/>
      <c r="ASI87" s="15"/>
      <c r="ASJ87" s="16"/>
      <c r="ASK87" s="15"/>
      <c r="ASL87" s="16"/>
      <c r="ASM87" s="15"/>
      <c r="ASN87" s="16"/>
      <c r="ASO87" s="15"/>
      <c r="ASP87" s="16"/>
      <c r="ASQ87" s="15"/>
      <c r="ASR87" s="16"/>
      <c r="ASS87" s="15"/>
      <c r="AST87" s="16"/>
      <c r="ASU87" s="15"/>
      <c r="ASV87" s="16"/>
      <c r="ASW87" s="15"/>
      <c r="ASX87" s="16"/>
      <c r="ASY87" s="15"/>
      <c r="ASZ87" s="16"/>
      <c r="ATA87" s="15"/>
      <c r="ATB87" s="16"/>
      <c r="ATC87" s="15"/>
      <c r="ATD87" s="16"/>
      <c r="ATE87" s="15"/>
      <c r="ATF87" s="16"/>
      <c r="ATG87" s="15"/>
      <c r="ATH87" s="16"/>
      <c r="ATI87" s="15"/>
      <c r="ATJ87" s="16"/>
      <c r="ATK87" s="15"/>
      <c r="ATL87" s="16"/>
      <c r="ATM87" s="15"/>
      <c r="ATN87" s="16"/>
      <c r="ATO87" s="15"/>
      <c r="ATP87" s="16"/>
      <c r="ATQ87" s="15"/>
      <c r="ATR87" s="16"/>
      <c r="ATS87" s="15"/>
      <c r="ATT87" s="16"/>
      <c r="ATU87" s="15"/>
      <c r="ATV87" s="16"/>
      <c r="ATW87" s="15"/>
      <c r="ATX87" s="16"/>
      <c r="ATY87" s="15"/>
      <c r="ATZ87" s="16"/>
      <c r="AUA87" s="15"/>
      <c r="AUB87" s="16"/>
      <c r="AUC87" s="15"/>
      <c r="AUD87" s="16"/>
      <c r="AUE87" s="15"/>
      <c r="AUF87" s="16"/>
      <c r="AUG87" s="15"/>
      <c r="AUH87" s="16"/>
      <c r="AUI87" s="15"/>
      <c r="AUJ87" s="16"/>
      <c r="AUK87" s="15"/>
      <c r="AUL87" s="16"/>
      <c r="AUM87" s="15"/>
      <c r="AUN87" s="16"/>
      <c r="AUO87" s="15"/>
      <c r="AUP87" s="16"/>
      <c r="AUQ87" s="15"/>
      <c r="AUR87" s="16"/>
      <c r="AUS87" s="15"/>
      <c r="AUT87" s="16"/>
      <c r="AUU87" s="15"/>
      <c r="AUV87" s="16"/>
      <c r="AUW87" s="15"/>
      <c r="AUX87" s="16"/>
      <c r="AUY87" s="15"/>
      <c r="AUZ87" s="16"/>
      <c r="AVA87" s="15"/>
      <c r="AVB87" s="16"/>
      <c r="AVC87" s="15"/>
      <c r="AVD87" s="16"/>
      <c r="AVE87" s="15"/>
      <c r="AVF87" s="16"/>
      <c r="AVG87" s="15"/>
      <c r="AVH87" s="16"/>
      <c r="AVI87" s="15"/>
      <c r="AVJ87" s="16"/>
      <c r="AVK87" s="15"/>
      <c r="AVL87" s="16"/>
      <c r="AVM87" s="15"/>
      <c r="AVN87" s="16"/>
      <c r="AVO87" s="15"/>
      <c r="AVP87" s="16"/>
      <c r="AVQ87" s="15"/>
      <c r="AVR87" s="16"/>
      <c r="AVS87" s="15"/>
      <c r="AVT87" s="16"/>
      <c r="AVU87" s="15"/>
      <c r="AVV87" s="16"/>
      <c r="AVW87" s="15"/>
      <c r="AVX87" s="16"/>
      <c r="AVY87" s="15"/>
      <c r="AVZ87" s="16"/>
      <c r="AWA87" s="15"/>
      <c r="AWB87" s="16"/>
      <c r="AWC87" s="15"/>
      <c r="AWD87" s="16"/>
      <c r="AWE87" s="15"/>
      <c r="AWF87" s="16"/>
      <c r="AWG87" s="15"/>
      <c r="AWH87" s="16"/>
      <c r="AWI87" s="15"/>
      <c r="AWJ87" s="16"/>
      <c r="AWK87" s="15"/>
      <c r="AWL87" s="16"/>
      <c r="AWM87" s="15"/>
      <c r="AWN87" s="16"/>
      <c r="AWO87" s="15"/>
      <c r="AWP87" s="16"/>
      <c r="AWQ87" s="15"/>
      <c r="AWR87" s="16"/>
      <c r="AWS87" s="15"/>
      <c r="AWT87" s="16"/>
      <c r="AWU87" s="15"/>
      <c r="AWV87" s="16"/>
      <c r="AWW87" s="15"/>
      <c r="AWX87" s="16"/>
      <c r="AWY87" s="15"/>
      <c r="AWZ87" s="16"/>
      <c r="AXA87" s="15"/>
      <c r="AXB87" s="16"/>
      <c r="AXC87" s="15"/>
      <c r="AXD87" s="16"/>
      <c r="AXE87" s="15"/>
      <c r="AXF87" s="16"/>
      <c r="AXG87" s="15"/>
      <c r="AXH87" s="16"/>
      <c r="AXI87" s="15"/>
      <c r="AXJ87" s="16"/>
      <c r="AXK87" s="15"/>
      <c r="AXL87" s="16"/>
      <c r="AXM87" s="15"/>
      <c r="AXN87" s="16"/>
      <c r="AXO87" s="15"/>
      <c r="AXP87" s="16"/>
      <c r="AXQ87" s="15"/>
      <c r="AXR87" s="16"/>
      <c r="AXS87" s="15"/>
      <c r="AXT87" s="16"/>
      <c r="AXU87" s="15"/>
      <c r="AXV87" s="16"/>
      <c r="AXW87" s="15"/>
      <c r="AXX87" s="16"/>
      <c r="AXY87" s="15"/>
      <c r="AXZ87" s="16"/>
      <c r="AYA87" s="15"/>
      <c r="AYB87" s="16"/>
      <c r="AYC87" s="15"/>
      <c r="AYD87" s="16"/>
      <c r="AYE87" s="15"/>
      <c r="AYF87" s="16"/>
      <c r="AYG87" s="15"/>
      <c r="AYH87" s="16"/>
      <c r="AYI87" s="15"/>
      <c r="AYJ87" s="16"/>
      <c r="AYK87" s="15"/>
      <c r="AYL87" s="16"/>
      <c r="AYM87" s="15"/>
      <c r="AYN87" s="16"/>
      <c r="AYO87" s="15"/>
      <c r="AYP87" s="16"/>
      <c r="AYQ87" s="15"/>
      <c r="AYR87" s="16"/>
      <c r="AYS87" s="15"/>
      <c r="AYT87" s="16"/>
      <c r="AYU87" s="15"/>
      <c r="AYV87" s="16"/>
      <c r="AYW87" s="15"/>
      <c r="AYX87" s="16"/>
      <c r="AYY87" s="15"/>
      <c r="AYZ87" s="16"/>
      <c r="AZA87" s="15"/>
      <c r="AZB87" s="16"/>
      <c r="AZC87" s="15"/>
      <c r="AZD87" s="16"/>
      <c r="AZE87" s="15"/>
      <c r="AZF87" s="16"/>
      <c r="AZG87" s="15"/>
      <c r="AZH87" s="16"/>
      <c r="AZI87" s="15"/>
      <c r="AZJ87" s="16"/>
      <c r="AZK87" s="15"/>
      <c r="AZL87" s="16"/>
      <c r="AZM87" s="15"/>
      <c r="AZN87" s="16"/>
      <c r="AZO87" s="15"/>
      <c r="AZP87" s="16"/>
      <c r="AZQ87" s="15"/>
      <c r="AZR87" s="16"/>
      <c r="AZS87" s="15"/>
      <c r="AZT87" s="16"/>
      <c r="AZU87" s="15"/>
      <c r="AZV87" s="16"/>
      <c r="AZW87" s="15"/>
      <c r="AZX87" s="16"/>
      <c r="AZY87" s="15"/>
      <c r="AZZ87" s="16"/>
      <c r="BAA87" s="15"/>
      <c r="BAB87" s="16"/>
      <c r="BAC87" s="15"/>
      <c r="BAD87" s="16"/>
      <c r="BAE87" s="15"/>
      <c r="BAF87" s="16"/>
      <c r="BAG87" s="15"/>
      <c r="BAH87" s="16"/>
      <c r="BAI87" s="15"/>
      <c r="BAJ87" s="16"/>
      <c r="BAK87" s="15"/>
      <c r="BAL87" s="16"/>
      <c r="BAM87" s="15"/>
      <c r="BAN87" s="16"/>
      <c r="BAO87" s="15"/>
      <c r="BAP87" s="16"/>
      <c r="BAQ87" s="15"/>
      <c r="BAR87" s="16"/>
      <c r="BAS87" s="15"/>
      <c r="BAT87" s="16"/>
      <c r="BAU87" s="15"/>
      <c r="BAV87" s="16"/>
      <c r="BAW87" s="15"/>
      <c r="BAX87" s="16"/>
      <c r="BAY87" s="15"/>
      <c r="BAZ87" s="16"/>
      <c r="BBA87" s="15"/>
      <c r="BBB87" s="16"/>
      <c r="BBC87" s="15"/>
      <c r="BBD87" s="16"/>
      <c r="BBE87" s="15"/>
      <c r="BBF87" s="16"/>
      <c r="BBG87" s="15"/>
      <c r="BBH87" s="16"/>
      <c r="BBI87" s="15"/>
      <c r="BBJ87" s="16"/>
      <c r="BBK87" s="15"/>
      <c r="BBL87" s="16"/>
      <c r="BBM87" s="15"/>
      <c r="BBN87" s="16"/>
      <c r="BBO87" s="15"/>
      <c r="BBP87" s="16"/>
      <c r="BBQ87" s="15"/>
      <c r="BBR87" s="16"/>
      <c r="BBS87" s="15"/>
      <c r="BBT87" s="16"/>
      <c r="BBU87" s="15"/>
      <c r="BBV87" s="16"/>
      <c r="BBW87" s="15"/>
      <c r="BBX87" s="16"/>
      <c r="BBY87" s="15"/>
      <c r="BBZ87" s="16"/>
      <c r="BCA87" s="15"/>
      <c r="BCB87" s="16"/>
      <c r="BCC87" s="15"/>
      <c r="BCD87" s="16"/>
      <c r="BCE87" s="15"/>
      <c r="BCF87" s="16"/>
      <c r="BCG87" s="15"/>
      <c r="BCH87" s="16"/>
      <c r="BCI87" s="15"/>
      <c r="BCJ87" s="16"/>
      <c r="BCK87" s="15"/>
      <c r="BCL87" s="16"/>
      <c r="BCM87" s="15"/>
      <c r="BCN87" s="16"/>
      <c r="BCO87" s="15"/>
      <c r="BCP87" s="16"/>
      <c r="BCQ87" s="15"/>
      <c r="BCR87" s="16"/>
      <c r="BCS87" s="15"/>
      <c r="BCT87" s="16"/>
      <c r="BCU87" s="15"/>
      <c r="BCV87" s="16"/>
      <c r="BCW87" s="15"/>
      <c r="BCX87" s="16"/>
      <c r="BCY87" s="15"/>
      <c r="BCZ87" s="16"/>
      <c r="BDA87" s="15"/>
      <c r="BDB87" s="16"/>
      <c r="BDC87" s="15"/>
      <c r="BDD87" s="16"/>
      <c r="BDE87" s="15"/>
      <c r="BDF87" s="16"/>
      <c r="BDG87" s="15"/>
      <c r="BDH87" s="16"/>
      <c r="BDI87" s="15"/>
      <c r="BDJ87" s="16"/>
      <c r="BDK87" s="15"/>
      <c r="BDL87" s="16"/>
      <c r="BDM87" s="15"/>
      <c r="BDN87" s="16"/>
      <c r="BDO87" s="15"/>
      <c r="BDP87" s="16"/>
      <c r="BDQ87" s="15"/>
      <c r="BDR87" s="16"/>
      <c r="BDS87" s="15"/>
      <c r="BDT87" s="16"/>
      <c r="BDU87" s="15"/>
      <c r="BDV87" s="16"/>
      <c r="BDW87" s="15"/>
      <c r="BDX87" s="16"/>
      <c r="BDY87" s="15"/>
      <c r="BDZ87" s="16"/>
      <c r="BEA87" s="15"/>
      <c r="BEB87" s="16"/>
      <c r="BEC87" s="15"/>
      <c r="BED87" s="16"/>
      <c r="BEE87" s="15"/>
      <c r="BEF87" s="16"/>
      <c r="BEG87" s="15"/>
      <c r="BEH87" s="16"/>
      <c r="BEI87" s="15"/>
      <c r="BEJ87" s="16"/>
      <c r="BEK87" s="15"/>
      <c r="BEL87" s="16"/>
      <c r="BEM87" s="15"/>
      <c r="BEN87" s="16"/>
      <c r="BEO87" s="15"/>
      <c r="BEP87" s="16"/>
      <c r="BEQ87" s="15"/>
      <c r="BER87" s="16"/>
      <c r="BES87" s="15"/>
      <c r="BET87" s="16"/>
      <c r="BEU87" s="15"/>
      <c r="BEV87" s="16"/>
      <c r="BEW87" s="15"/>
      <c r="BEX87" s="16"/>
      <c r="BEY87" s="15"/>
      <c r="BEZ87" s="16"/>
      <c r="BFA87" s="15"/>
      <c r="BFB87" s="16"/>
      <c r="BFC87" s="15"/>
      <c r="BFD87" s="16"/>
      <c r="BFE87" s="15"/>
      <c r="BFF87" s="16"/>
      <c r="BFG87" s="15"/>
      <c r="BFH87" s="16"/>
      <c r="BFI87" s="15"/>
      <c r="BFJ87" s="16"/>
      <c r="BFK87" s="15"/>
      <c r="BFL87" s="16"/>
      <c r="BFM87" s="15"/>
      <c r="BFN87" s="16"/>
      <c r="BFO87" s="15"/>
      <c r="BFP87" s="16"/>
      <c r="BFQ87" s="15"/>
      <c r="BFR87" s="16"/>
      <c r="BFS87" s="15"/>
      <c r="BFT87" s="16"/>
      <c r="BFU87" s="15"/>
      <c r="BFV87" s="16"/>
      <c r="BFW87" s="15"/>
      <c r="BFX87" s="16"/>
      <c r="BFY87" s="15"/>
      <c r="BFZ87" s="16"/>
      <c r="BGA87" s="15"/>
      <c r="BGB87" s="16"/>
      <c r="BGC87" s="15"/>
      <c r="BGD87" s="16"/>
      <c r="BGE87" s="15"/>
      <c r="BGF87" s="16"/>
      <c r="BGG87" s="15"/>
      <c r="BGH87" s="16"/>
      <c r="BGI87" s="15"/>
      <c r="BGJ87" s="16"/>
      <c r="BGK87" s="15"/>
      <c r="BGL87" s="16"/>
      <c r="BGM87" s="15"/>
      <c r="BGN87" s="16"/>
      <c r="BGO87" s="15"/>
      <c r="BGP87" s="16"/>
      <c r="BGQ87" s="15"/>
      <c r="BGR87" s="16"/>
      <c r="BGS87" s="15"/>
      <c r="BGT87" s="16"/>
      <c r="BGU87" s="15"/>
      <c r="BGV87" s="16"/>
      <c r="BGW87" s="15"/>
      <c r="BGX87" s="16"/>
      <c r="BGY87" s="15"/>
      <c r="BGZ87" s="16"/>
      <c r="BHA87" s="15"/>
      <c r="BHB87" s="16"/>
      <c r="BHC87" s="15"/>
      <c r="BHD87" s="16"/>
      <c r="BHE87" s="15"/>
      <c r="BHF87" s="16"/>
      <c r="BHG87" s="15"/>
      <c r="BHH87" s="16"/>
      <c r="BHI87" s="15"/>
      <c r="BHJ87" s="16"/>
      <c r="BHK87" s="15"/>
      <c r="BHL87" s="16"/>
      <c r="BHM87" s="15"/>
      <c r="BHN87" s="16"/>
      <c r="BHO87" s="15"/>
      <c r="BHP87" s="16"/>
      <c r="BHQ87" s="15"/>
      <c r="BHR87" s="16"/>
      <c r="BHS87" s="15"/>
      <c r="BHT87" s="16"/>
      <c r="BHU87" s="15"/>
      <c r="BHV87" s="16"/>
      <c r="BHW87" s="15"/>
      <c r="BHX87" s="16"/>
      <c r="BHY87" s="15"/>
      <c r="BHZ87" s="16"/>
      <c r="BIA87" s="15"/>
      <c r="BIB87" s="16"/>
      <c r="BIC87" s="15"/>
      <c r="BID87" s="16"/>
      <c r="BIE87" s="15"/>
      <c r="BIF87" s="16"/>
      <c r="BIG87" s="15"/>
      <c r="BIH87" s="16"/>
      <c r="BII87" s="15"/>
      <c r="BIJ87" s="16"/>
      <c r="BIK87" s="15"/>
      <c r="BIL87" s="16"/>
      <c r="BIM87" s="15"/>
      <c r="BIN87" s="16"/>
      <c r="BIO87" s="15"/>
      <c r="BIP87" s="16"/>
      <c r="BIQ87" s="15"/>
      <c r="BIR87" s="16"/>
      <c r="BIS87" s="15"/>
      <c r="BIT87" s="16"/>
      <c r="BIU87" s="15"/>
      <c r="BIV87" s="16"/>
      <c r="BIW87" s="15"/>
      <c r="BIX87" s="16"/>
      <c r="BIY87" s="15"/>
      <c r="BIZ87" s="16"/>
      <c r="BJA87" s="15"/>
      <c r="BJB87" s="16"/>
      <c r="BJC87" s="15"/>
      <c r="BJD87" s="16"/>
      <c r="BJE87" s="15"/>
      <c r="BJF87" s="16"/>
      <c r="BJG87" s="15"/>
      <c r="BJH87" s="16"/>
      <c r="BJI87" s="15"/>
      <c r="BJJ87" s="16"/>
      <c r="BJK87" s="15"/>
      <c r="BJL87" s="16"/>
      <c r="BJM87" s="15"/>
      <c r="BJN87" s="16"/>
      <c r="BJO87" s="15"/>
      <c r="BJP87" s="16"/>
      <c r="BJQ87" s="15"/>
      <c r="BJR87" s="16"/>
      <c r="BJS87" s="15"/>
      <c r="BJT87" s="16"/>
      <c r="BJU87" s="15"/>
      <c r="BJV87" s="16"/>
      <c r="BJW87" s="15"/>
      <c r="BJX87" s="16"/>
      <c r="BJY87" s="15"/>
      <c r="BJZ87" s="16"/>
      <c r="BKA87" s="15"/>
      <c r="BKB87" s="16"/>
      <c r="BKC87" s="15"/>
      <c r="BKD87" s="16"/>
      <c r="BKE87" s="15"/>
      <c r="BKF87" s="16"/>
      <c r="BKG87" s="15"/>
      <c r="BKH87" s="16"/>
      <c r="BKI87" s="15"/>
      <c r="BKJ87" s="16"/>
      <c r="BKK87" s="15"/>
      <c r="BKL87" s="16"/>
      <c r="BKM87" s="15"/>
      <c r="BKN87" s="16"/>
      <c r="BKO87" s="15"/>
      <c r="BKP87" s="16"/>
      <c r="BKQ87" s="15"/>
      <c r="BKR87" s="16"/>
      <c r="BKS87" s="15"/>
      <c r="BKT87" s="16"/>
      <c r="BKU87" s="15"/>
      <c r="BKV87" s="16"/>
      <c r="BKW87" s="15"/>
      <c r="BKX87" s="16"/>
      <c r="BKY87" s="15"/>
      <c r="BKZ87" s="16"/>
      <c r="BLA87" s="15"/>
      <c r="BLB87" s="16"/>
      <c r="BLC87" s="15"/>
      <c r="BLD87" s="16"/>
      <c r="BLE87" s="15"/>
      <c r="BLF87" s="16"/>
      <c r="BLG87" s="15"/>
      <c r="BLH87" s="16"/>
      <c r="BLI87" s="15"/>
      <c r="BLJ87" s="16"/>
      <c r="BLK87" s="15"/>
      <c r="BLL87" s="16"/>
      <c r="BLM87" s="15"/>
      <c r="BLN87" s="16"/>
      <c r="BLO87" s="15"/>
      <c r="BLP87" s="16"/>
      <c r="BLQ87" s="15"/>
      <c r="BLR87" s="16"/>
      <c r="BLS87" s="15"/>
      <c r="BLT87" s="16"/>
      <c r="BLU87" s="15"/>
      <c r="BLV87" s="16"/>
      <c r="BLW87" s="15"/>
      <c r="BLX87" s="16"/>
      <c r="BLY87" s="15"/>
      <c r="BLZ87" s="16"/>
      <c r="BMA87" s="15"/>
      <c r="BMB87" s="16"/>
      <c r="BMC87" s="15"/>
      <c r="BMD87" s="16"/>
      <c r="BME87" s="15"/>
      <c r="BMF87" s="16"/>
      <c r="BMG87" s="15"/>
      <c r="BMH87" s="16"/>
      <c r="BMI87" s="15"/>
      <c r="BMJ87" s="16"/>
      <c r="BMK87" s="15"/>
      <c r="BML87" s="16"/>
      <c r="BMM87" s="15"/>
      <c r="BMN87" s="16"/>
      <c r="BMO87" s="15"/>
      <c r="BMP87" s="16"/>
      <c r="BMQ87" s="15"/>
      <c r="BMR87" s="16"/>
      <c r="BMS87" s="15"/>
      <c r="BMT87" s="16"/>
      <c r="BMU87" s="15"/>
      <c r="BMV87" s="16"/>
      <c r="BMW87" s="15"/>
      <c r="BMX87" s="16"/>
      <c r="BMY87" s="15"/>
      <c r="BMZ87" s="16"/>
      <c r="BNA87" s="15"/>
      <c r="BNB87" s="16"/>
      <c r="BNC87" s="15"/>
      <c r="BND87" s="16"/>
      <c r="BNE87" s="15"/>
      <c r="BNF87" s="16"/>
      <c r="BNG87" s="15"/>
      <c r="BNH87" s="16"/>
      <c r="BNI87" s="15"/>
      <c r="BNJ87" s="16"/>
      <c r="BNK87" s="15"/>
      <c r="BNL87" s="16"/>
      <c r="BNM87" s="15"/>
      <c r="BNN87" s="16"/>
      <c r="BNO87" s="15"/>
      <c r="BNP87" s="16"/>
      <c r="BNQ87" s="15"/>
      <c r="BNR87" s="16"/>
      <c r="BNS87" s="15"/>
      <c r="BNT87" s="16"/>
      <c r="BNU87" s="15"/>
      <c r="BNV87" s="16"/>
      <c r="BNW87" s="15"/>
      <c r="BNX87" s="16"/>
      <c r="BNY87" s="15"/>
      <c r="BNZ87" s="16"/>
      <c r="BOA87" s="15"/>
      <c r="BOB87" s="16"/>
      <c r="BOC87" s="15"/>
      <c r="BOD87" s="16"/>
      <c r="BOE87" s="15"/>
      <c r="BOF87" s="16"/>
      <c r="BOG87" s="15"/>
      <c r="BOH87" s="16"/>
      <c r="BOI87" s="15"/>
      <c r="BOJ87" s="16"/>
      <c r="BOK87" s="15"/>
      <c r="BOL87" s="16"/>
      <c r="BOM87" s="15"/>
      <c r="BON87" s="16"/>
      <c r="BOO87" s="15"/>
      <c r="BOP87" s="16"/>
      <c r="BOQ87" s="15"/>
      <c r="BOR87" s="16"/>
      <c r="BOS87" s="15"/>
      <c r="BOT87" s="16"/>
      <c r="BOU87" s="15"/>
      <c r="BOV87" s="16"/>
      <c r="BOW87" s="15"/>
      <c r="BOX87" s="16"/>
      <c r="BOY87" s="15"/>
      <c r="BOZ87" s="16"/>
      <c r="BPA87" s="15"/>
      <c r="BPB87" s="16"/>
      <c r="BPC87" s="15"/>
      <c r="BPD87" s="16"/>
      <c r="BPE87" s="15"/>
      <c r="BPF87" s="16"/>
      <c r="BPG87" s="15"/>
      <c r="BPH87" s="16"/>
      <c r="BPI87" s="15"/>
      <c r="BPJ87" s="16"/>
      <c r="BPK87" s="15"/>
      <c r="BPL87" s="16"/>
      <c r="BPM87" s="15"/>
      <c r="BPN87" s="16"/>
      <c r="BPO87" s="15"/>
      <c r="BPP87" s="16"/>
      <c r="BPQ87" s="15"/>
      <c r="BPR87" s="16"/>
      <c r="BPS87" s="15"/>
      <c r="BPT87" s="16"/>
      <c r="BPU87" s="15"/>
      <c r="BPV87" s="16"/>
      <c r="BPW87" s="15"/>
      <c r="BPX87" s="16"/>
      <c r="BPY87" s="15"/>
      <c r="BPZ87" s="16"/>
      <c r="BQA87" s="15"/>
      <c r="BQB87" s="16"/>
      <c r="BQC87" s="15"/>
      <c r="BQD87" s="16"/>
      <c r="BQE87" s="15"/>
      <c r="BQF87" s="16"/>
      <c r="BQG87" s="15"/>
      <c r="BQH87" s="16"/>
      <c r="BQI87" s="15"/>
      <c r="BQJ87" s="16"/>
      <c r="BQK87" s="15"/>
      <c r="BQL87" s="16"/>
      <c r="BQM87" s="15"/>
      <c r="BQN87" s="16"/>
      <c r="BQO87" s="15"/>
      <c r="BQP87" s="16"/>
      <c r="BQQ87" s="15"/>
      <c r="BQR87" s="16"/>
      <c r="BQS87" s="15"/>
      <c r="BQT87" s="16"/>
      <c r="BQU87" s="15"/>
      <c r="BQV87" s="16"/>
      <c r="BQW87" s="15"/>
      <c r="BQX87" s="16"/>
      <c r="BQY87" s="15"/>
      <c r="BQZ87" s="16"/>
      <c r="BRA87" s="15"/>
      <c r="BRB87" s="16"/>
      <c r="BRC87" s="15"/>
      <c r="BRD87" s="16"/>
      <c r="BRE87" s="15"/>
      <c r="BRF87" s="16"/>
      <c r="BRG87" s="15"/>
      <c r="BRH87" s="16"/>
      <c r="BRI87" s="15"/>
      <c r="BRJ87" s="16"/>
      <c r="BRK87" s="15"/>
      <c r="BRL87" s="16"/>
      <c r="BRM87" s="15"/>
      <c r="BRN87" s="16"/>
      <c r="BRO87" s="15"/>
      <c r="BRP87" s="16"/>
      <c r="BRQ87" s="15"/>
      <c r="BRR87" s="16"/>
      <c r="BRS87" s="15"/>
      <c r="BRT87" s="16"/>
      <c r="BRU87" s="15"/>
      <c r="BRV87" s="16"/>
      <c r="BRW87" s="15"/>
      <c r="BRX87" s="16"/>
      <c r="BRY87" s="15"/>
      <c r="BRZ87" s="16"/>
      <c r="BSA87" s="15"/>
      <c r="BSB87" s="16"/>
      <c r="BSC87" s="15"/>
      <c r="BSD87" s="16"/>
      <c r="BSE87" s="15"/>
      <c r="BSF87" s="16"/>
      <c r="BSG87" s="15"/>
      <c r="BSH87" s="16"/>
      <c r="BSI87" s="15"/>
      <c r="BSJ87" s="16"/>
      <c r="BSK87" s="15"/>
      <c r="BSL87" s="16"/>
      <c r="BSM87" s="15"/>
      <c r="BSN87" s="16"/>
      <c r="BSO87" s="15"/>
      <c r="BSP87" s="16"/>
      <c r="BSQ87" s="15"/>
      <c r="BSR87" s="16"/>
      <c r="BSS87" s="15"/>
      <c r="BST87" s="16"/>
      <c r="BSU87" s="15"/>
      <c r="BSV87" s="16"/>
      <c r="BSW87" s="15"/>
      <c r="BSX87" s="16"/>
      <c r="BSY87" s="15"/>
      <c r="BSZ87" s="16"/>
      <c r="BTA87" s="15"/>
      <c r="BTB87" s="16"/>
      <c r="BTC87" s="15"/>
      <c r="BTD87" s="16"/>
      <c r="BTE87" s="15"/>
      <c r="BTF87" s="16"/>
      <c r="BTG87" s="15"/>
      <c r="BTH87" s="16"/>
      <c r="BTI87" s="15"/>
      <c r="BTJ87" s="16"/>
      <c r="BTK87" s="15"/>
      <c r="BTL87" s="16"/>
      <c r="BTM87" s="15"/>
      <c r="BTN87" s="16"/>
      <c r="BTO87" s="15"/>
      <c r="BTP87" s="16"/>
      <c r="BTQ87" s="15"/>
      <c r="BTR87" s="16"/>
      <c r="BTS87" s="15"/>
      <c r="BTT87" s="16"/>
      <c r="BTU87" s="15"/>
      <c r="BTV87" s="16"/>
      <c r="BTW87" s="15"/>
      <c r="BTX87" s="16"/>
      <c r="BTY87" s="15"/>
      <c r="BTZ87" s="16"/>
      <c r="BUA87" s="15"/>
      <c r="BUB87" s="16"/>
      <c r="BUC87" s="15"/>
      <c r="BUD87" s="16"/>
      <c r="BUE87" s="15"/>
      <c r="BUF87" s="16"/>
      <c r="BUG87" s="15"/>
      <c r="BUH87" s="16"/>
      <c r="BUI87" s="15"/>
      <c r="BUJ87" s="16"/>
      <c r="BUK87" s="15"/>
      <c r="BUL87" s="16"/>
      <c r="BUM87" s="15"/>
      <c r="BUN87" s="16"/>
      <c r="BUO87" s="15"/>
      <c r="BUP87" s="16"/>
      <c r="BUQ87" s="15"/>
      <c r="BUR87" s="16"/>
      <c r="BUS87" s="15"/>
      <c r="BUT87" s="16"/>
      <c r="BUU87" s="15"/>
      <c r="BUV87" s="16"/>
      <c r="BUW87" s="15"/>
      <c r="BUX87" s="16"/>
      <c r="BUY87" s="15"/>
      <c r="BUZ87" s="16"/>
      <c r="BVA87" s="15"/>
      <c r="BVB87" s="16"/>
      <c r="BVC87" s="15"/>
      <c r="BVD87" s="16"/>
      <c r="BVE87" s="15"/>
      <c r="BVF87" s="16"/>
      <c r="BVG87" s="15"/>
      <c r="BVH87" s="16"/>
      <c r="BVI87" s="15"/>
      <c r="BVJ87" s="16"/>
      <c r="BVK87" s="15"/>
      <c r="BVL87" s="16"/>
      <c r="BVM87" s="15"/>
      <c r="BVN87" s="16"/>
      <c r="BVO87" s="15"/>
      <c r="BVP87" s="16"/>
      <c r="BVQ87" s="15"/>
      <c r="BVR87" s="16"/>
      <c r="BVS87" s="15"/>
      <c r="BVT87" s="16"/>
      <c r="BVU87" s="15"/>
      <c r="BVV87" s="16"/>
      <c r="BVW87" s="15"/>
      <c r="BVX87" s="16"/>
      <c r="BVY87" s="15"/>
      <c r="BVZ87" s="16"/>
      <c r="BWA87" s="15"/>
      <c r="BWB87" s="16"/>
      <c r="BWC87" s="15"/>
      <c r="BWD87" s="16"/>
      <c r="BWE87" s="15"/>
      <c r="BWF87" s="16"/>
      <c r="BWG87" s="15"/>
      <c r="BWH87" s="16"/>
      <c r="BWI87" s="15"/>
      <c r="BWJ87" s="16"/>
      <c r="BWK87" s="15"/>
      <c r="BWL87" s="16"/>
      <c r="BWM87" s="15"/>
      <c r="BWN87" s="16"/>
      <c r="BWO87" s="15"/>
      <c r="BWP87" s="16"/>
      <c r="BWQ87" s="15"/>
      <c r="BWR87" s="16"/>
      <c r="BWS87" s="15"/>
      <c r="BWT87" s="16"/>
      <c r="BWU87" s="15"/>
      <c r="BWV87" s="16"/>
      <c r="BWW87" s="15"/>
      <c r="BWX87" s="16"/>
      <c r="BWY87" s="15"/>
      <c r="BWZ87" s="16"/>
      <c r="BXA87" s="15"/>
      <c r="BXB87" s="16"/>
      <c r="BXC87" s="15"/>
      <c r="BXD87" s="16"/>
      <c r="BXE87" s="15"/>
      <c r="BXF87" s="16"/>
      <c r="BXG87" s="15"/>
      <c r="BXH87" s="16"/>
      <c r="BXI87" s="15"/>
      <c r="BXJ87" s="16"/>
      <c r="BXK87" s="15"/>
      <c r="BXL87" s="16"/>
      <c r="BXM87" s="15"/>
      <c r="BXN87" s="16"/>
      <c r="BXO87" s="15"/>
      <c r="BXP87" s="16"/>
      <c r="BXQ87" s="15"/>
      <c r="BXR87" s="16"/>
      <c r="BXS87" s="15"/>
      <c r="BXT87" s="16"/>
      <c r="BXU87" s="15"/>
      <c r="BXV87" s="16"/>
      <c r="BXW87" s="15"/>
      <c r="BXX87" s="16"/>
      <c r="BXY87" s="15"/>
      <c r="BXZ87" s="16"/>
      <c r="BYA87" s="15"/>
      <c r="BYB87" s="16"/>
      <c r="BYC87" s="15"/>
      <c r="BYD87" s="16"/>
      <c r="BYE87" s="15"/>
      <c r="BYF87" s="16"/>
      <c r="BYG87" s="15"/>
      <c r="BYH87" s="16"/>
      <c r="BYI87" s="15"/>
      <c r="BYJ87" s="16"/>
      <c r="BYK87" s="15"/>
      <c r="BYL87" s="16"/>
      <c r="BYM87" s="15"/>
      <c r="BYN87" s="16"/>
      <c r="BYO87" s="15"/>
      <c r="BYP87" s="16"/>
      <c r="BYQ87" s="15"/>
      <c r="BYR87" s="16"/>
      <c r="BYS87" s="15"/>
      <c r="BYT87" s="16"/>
      <c r="BYU87" s="15"/>
      <c r="BYV87" s="16"/>
      <c r="BYW87" s="15"/>
      <c r="BYX87" s="16"/>
      <c r="BYY87" s="15"/>
      <c r="BYZ87" s="16"/>
      <c r="BZA87" s="15"/>
      <c r="BZB87" s="16"/>
      <c r="BZC87" s="15"/>
      <c r="BZD87" s="16"/>
      <c r="BZE87" s="15"/>
      <c r="BZF87" s="16"/>
      <c r="BZG87" s="15"/>
      <c r="BZH87" s="16"/>
      <c r="BZI87" s="15"/>
      <c r="BZJ87" s="16"/>
      <c r="BZK87" s="15"/>
      <c r="BZL87" s="16"/>
      <c r="BZM87" s="15"/>
      <c r="BZN87" s="16"/>
      <c r="BZO87" s="15"/>
      <c r="BZP87" s="16"/>
      <c r="BZQ87" s="15"/>
      <c r="BZR87" s="16"/>
      <c r="BZS87" s="15"/>
      <c r="BZT87" s="16"/>
      <c r="BZU87" s="15"/>
      <c r="BZV87" s="16"/>
      <c r="BZW87" s="15"/>
      <c r="BZX87" s="16"/>
      <c r="BZY87" s="15"/>
      <c r="BZZ87" s="16"/>
      <c r="CAA87" s="15"/>
      <c r="CAB87" s="16"/>
      <c r="CAC87" s="15"/>
      <c r="CAD87" s="16"/>
      <c r="CAE87" s="15"/>
      <c r="CAF87" s="16"/>
      <c r="CAG87" s="15"/>
      <c r="CAH87" s="16"/>
      <c r="CAI87" s="15"/>
      <c r="CAJ87" s="16"/>
      <c r="CAK87" s="15"/>
      <c r="CAL87" s="16"/>
      <c r="CAM87" s="15"/>
      <c r="CAN87" s="16"/>
      <c r="CAO87" s="15"/>
      <c r="CAP87" s="16"/>
      <c r="CAQ87" s="15"/>
      <c r="CAR87" s="16"/>
      <c r="CAS87" s="15"/>
      <c r="CAT87" s="16"/>
      <c r="CAU87" s="15"/>
      <c r="CAV87" s="16"/>
      <c r="CAW87" s="15"/>
      <c r="CAX87" s="16"/>
      <c r="CAY87" s="15"/>
      <c r="CAZ87" s="16"/>
      <c r="CBA87" s="15"/>
      <c r="CBB87" s="16"/>
      <c r="CBC87" s="15"/>
      <c r="CBD87" s="16"/>
      <c r="CBE87" s="15"/>
      <c r="CBF87" s="16"/>
      <c r="CBG87" s="15"/>
      <c r="CBH87" s="16"/>
      <c r="CBI87" s="15"/>
      <c r="CBJ87" s="16"/>
      <c r="CBK87" s="15"/>
      <c r="CBL87" s="16"/>
      <c r="CBM87" s="15"/>
      <c r="CBN87" s="16"/>
      <c r="CBO87" s="15"/>
      <c r="CBP87" s="16"/>
      <c r="CBQ87" s="15"/>
      <c r="CBR87" s="16"/>
      <c r="CBS87" s="15"/>
      <c r="CBT87" s="16"/>
      <c r="CBU87" s="15"/>
      <c r="CBV87" s="16"/>
      <c r="CBW87" s="15"/>
      <c r="CBX87" s="16"/>
      <c r="CBY87" s="15"/>
      <c r="CBZ87" s="16"/>
      <c r="CCA87" s="15"/>
      <c r="CCB87" s="16"/>
      <c r="CCC87" s="15"/>
      <c r="CCD87" s="16"/>
      <c r="CCE87" s="15"/>
      <c r="CCF87" s="16"/>
      <c r="CCG87" s="15"/>
      <c r="CCH87" s="16"/>
      <c r="CCI87" s="15"/>
      <c r="CCJ87" s="16"/>
      <c r="CCK87" s="15"/>
      <c r="CCL87" s="16"/>
      <c r="CCM87" s="15"/>
      <c r="CCN87" s="16"/>
      <c r="CCO87" s="15"/>
      <c r="CCP87" s="16"/>
      <c r="CCQ87" s="15"/>
      <c r="CCR87" s="16"/>
      <c r="CCS87" s="15"/>
      <c r="CCT87" s="16"/>
      <c r="CCU87" s="15"/>
      <c r="CCV87" s="16"/>
      <c r="CCW87" s="15"/>
      <c r="CCX87" s="16"/>
      <c r="CCY87" s="15"/>
      <c r="CCZ87" s="16"/>
      <c r="CDA87" s="15"/>
      <c r="CDB87" s="16"/>
      <c r="CDC87" s="15"/>
      <c r="CDD87" s="16"/>
      <c r="CDE87" s="15"/>
      <c r="CDF87" s="16"/>
      <c r="CDG87" s="15"/>
      <c r="CDH87" s="16"/>
      <c r="CDI87" s="15"/>
      <c r="CDJ87" s="16"/>
      <c r="CDK87" s="15"/>
      <c r="CDL87" s="16"/>
      <c r="CDM87" s="15"/>
      <c r="CDN87" s="16"/>
      <c r="CDO87" s="15"/>
      <c r="CDP87" s="16"/>
      <c r="CDQ87" s="15"/>
      <c r="CDR87" s="16"/>
      <c r="CDS87" s="15"/>
      <c r="CDT87" s="16"/>
      <c r="CDU87" s="15"/>
      <c r="CDV87" s="16"/>
      <c r="CDW87" s="15"/>
      <c r="CDX87" s="16"/>
      <c r="CDY87" s="15"/>
      <c r="CDZ87" s="16"/>
      <c r="CEA87" s="15"/>
      <c r="CEB87" s="16"/>
      <c r="CEC87" s="15"/>
      <c r="CED87" s="16"/>
      <c r="CEE87" s="15"/>
      <c r="CEF87" s="16"/>
      <c r="CEG87" s="15"/>
      <c r="CEH87" s="16"/>
      <c r="CEI87" s="15"/>
      <c r="CEJ87" s="16"/>
      <c r="CEK87" s="15"/>
      <c r="CEL87" s="16"/>
      <c r="CEM87" s="15"/>
      <c r="CEN87" s="16"/>
      <c r="CEO87" s="15"/>
      <c r="CEP87" s="16"/>
      <c r="CEQ87" s="15"/>
      <c r="CER87" s="16"/>
      <c r="CES87" s="15"/>
      <c r="CET87" s="16"/>
      <c r="CEU87" s="15"/>
      <c r="CEV87" s="16"/>
      <c r="CEW87" s="15"/>
      <c r="CEX87" s="16"/>
      <c r="CEY87" s="15"/>
      <c r="CEZ87" s="16"/>
      <c r="CFA87" s="15"/>
      <c r="CFB87" s="16"/>
      <c r="CFC87" s="15"/>
      <c r="CFD87" s="16"/>
      <c r="CFE87" s="15"/>
      <c r="CFF87" s="16"/>
      <c r="CFG87" s="15"/>
      <c r="CFH87" s="16"/>
      <c r="CFI87" s="15"/>
      <c r="CFJ87" s="16"/>
      <c r="CFK87" s="15"/>
      <c r="CFL87" s="16"/>
      <c r="CFM87" s="15"/>
      <c r="CFN87" s="16"/>
      <c r="CFO87" s="15"/>
      <c r="CFP87" s="16"/>
      <c r="CFQ87" s="15"/>
      <c r="CFR87" s="16"/>
      <c r="CFS87" s="15"/>
      <c r="CFT87" s="16"/>
      <c r="CFU87" s="15"/>
      <c r="CFV87" s="16"/>
      <c r="CFW87" s="15"/>
      <c r="CFX87" s="16"/>
      <c r="CFY87" s="15"/>
      <c r="CFZ87" s="16"/>
      <c r="CGA87" s="15"/>
      <c r="CGB87" s="16"/>
      <c r="CGC87" s="15"/>
      <c r="CGD87" s="16"/>
      <c r="CGE87" s="15"/>
      <c r="CGF87" s="16"/>
      <c r="CGG87" s="15"/>
      <c r="CGH87" s="16"/>
      <c r="CGI87" s="15"/>
      <c r="CGJ87" s="16"/>
      <c r="CGK87" s="15"/>
      <c r="CGL87" s="16"/>
      <c r="CGM87" s="15"/>
      <c r="CGN87" s="16"/>
      <c r="CGO87" s="15"/>
      <c r="CGP87" s="16"/>
      <c r="CGQ87" s="15"/>
      <c r="CGR87" s="16"/>
      <c r="CGS87" s="15"/>
      <c r="CGT87" s="16"/>
      <c r="CGU87" s="15"/>
      <c r="CGV87" s="16"/>
      <c r="CGW87" s="15"/>
      <c r="CGX87" s="16"/>
      <c r="CGY87" s="15"/>
      <c r="CGZ87" s="16"/>
      <c r="CHA87" s="15"/>
      <c r="CHB87" s="16"/>
      <c r="CHC87" s="15"/>
      <c r="CHD87" s="16"/>
      <c r="CHE87" s="15"/>
      <c r="CHF87" s="16"/>
      <c r="CHG87" s="15"/>
      <c r="CHH87" s="16"/>
      <c r="CHI87" s="15"/>
      <c r="CHJ87" s="16"/>
      <c r="CHK87" s="15"/>
      <c r="CHL87" s="16"/>
      <c r="CHM87" s="15"/>
      <c r="CHN87" s="16"/>
      <c r="CHO87" s="15"/>
      <c r="CHP87" s="16"/>
      <c r="CHQ87" s="15"/>
      <c r="CHR87" s="16"/>
      <c r="CHS87" s="15"/>
      <c r="CHT87" s="16"/>
      <c r="CHU87" s="15"/>
      <c r="CHV87" s="16"/>
      <c r="CHW87" s="15"/>
      <c r="CHX87" s="16"/>
      <c r="CHY87" s="15"/>
      <c r="CHZ87" s="16"/>
      <c r="CIA87" s="15"/>
      <c r="CIB87" s="16"/>
      <c r="CIC87" s="15"/>
      <c r="CID87" s="16"/>
      <c r="CIE87" s="15"/>
      <c r="CIF87" s="16"/>
      <c r="CIG87" s="15"/>
      <c r="CIH87" s="16"/>
      <c r="CII87" s="15"/>
      <c r="CIJ87" s="16"/>
      <c r="CIK87" s="15"/>
      <c r="CIL87" s="16"/>
      <c r="CIM87" s="15"/>
      <c r="CIN87" s="16"/>
      <c r="CIO87" s="15"/>
      <c r="CIP87" s="16"/>
      <c r="CIQ87" s="15"/>
      <c r="CIR87" s="16"/>
      <c r="CIS87" s="15"/>
      <c r="CIT87" s="16"/>
      <c r="CIU87" s="15"/>
      <c r="CIV87" s="16"/>
      <c r="CIW87" s="15"/>
      <c r="CIX87" s="16"/>
      <c r="CIY87" s="15"/>
      <c r="CIZ87" s="16"/>
      <c r="CJA87" s="15"/>
      <c r="CJB87" s="16"/>
      <c r="CJC87" s="15"/>
      <c r="CJD87" s="16"/>
      <c r="CJE87" s="15"/>
      <c r="CJF87" s="16"/>
      <c r="CJG87" s="15"/>
      <c r="CJH87" s="16"/>
      <c r="CJI87" s="15"/>
      <c r="CJJ87" s="16"/>
      <c r="CJK87" s="15"/>
      <c r="CJL87" s="16"/>
      <c r="CJM87" s="15"/>
      <c r="CJN87" s="16"/>
      <c r="CJO87" s="15"/>
      <c r="CJP87" s="16"/>
      <c r="CJQ87" s="15"/>
      <c r="CJR87" s="16"/>
      <c r="CJS87" s="15"/>
      <c r="CJT87" s="16"/>
      <c r="CJU87" s="15"/>
      <c r="CJV87" s="16"/>
      <c r="CJW87" s="15"/>
      <c r="CJX87" s="16"/>
      <c r="CJY87" s="15"/>
      <c r="CJZ87" s="16"/>
      <c r="CKA87" s="15"/>
      <c r="CKB87" s="16"/>
      <c r="CKC87" s="15"/>
      <c r="CKD87" s="16"/>
      <c r="CKE87" s="15"/>
      <c r="CKF87" s="16"/>
      <c r="CKG87" s="15"/>
      <c r="CKH87" s="16"/>
      <c r="CKI87" s="15"/>
      <c r="CKJ87" s="16"/>
      <c r="CKK87" s="15"/>
      <c r="CKL87" s="16"/>
      <c r="CKM87" s="15"/>
      <c r="CKN87" s="16"/>
      <c r="CKO87" s="15"/>
      <c r="CKP87" s="16"/>
      <c r="CKQ87" s="15"/>
      <c r="CKR87" s="16"/>
      <c r="CKS87" s="15"/>
      <c r="CKT87" s="16"/>
      <c r="CKU87" s="15"/>
      <c r="CKV87" s="16"/>
      <c r="CKW87" s="15"/>
      <c r="CKX87" s="16"/>
      <c r="CKY87" s="15"/>
      <c r="CKZ87" s="16"/>
      <c r="CLA87" s="15"/>
      <c r="CLB87" s="16"/>
      <c r="CLC87" s="15"/>
      <c r="CLD87" s="16"/>
      <c r="CLE87" s="15"/>
      <c r="CLF87" s="16"/>
      <c r="CLG87" s="15"/>
      <c r="CLH87" s="16"/>
      <c r="CLI87" s="15"/>
      <c r="CLJ87" s="16"/>
      <c r="CLK87" s="15"/>
      <c r="CLL87" s="16"/>
      <c r="CLM87" s="15"/>
      <c r="CLN87" s="16"/>
      <c r="CLO87" s="15"/>
      <c r="CLP87" s="16"/>
      <c r="CLQ87" s="15"/>
      <c r="CLR87" s="16"/>
      <c r="CLS87" s="15"/>
      <c r="CLT87" s="16"/>
      <c r="CLU87" s="15"/>
      <c r="CLV87" s="16"/>
      <c r="CLW87" s="15"/>
      <c r="CLX87" s="16"/>
      <c r="CLY87" s="15"/>
      <c r="CLZ87" s="16"/>
      <c r="CMA87" s="15"/>
      <c r="CMB87" s="16"/>
      <c r="CMC87" s="15"/>
      <c r="CMD87" s="16"/>
      <c r="CME87" s="15"/>
      <c r="CMF87" s="16"/>
      <c r="CMG87" s="15"/>
      <c r="CMH87" s="16"/>
      <c r="CMI87" s="15"/>
      <c r="CMJ87" s="16"/>
      <c r="CMK87" s="15"/>
      <c r="CML87" s="16"/>
      <c r="CMM87" s="15"/>
      <c r="CMN87" s="16"/>
      <c r="CMO87" s="15"/>
      <c r="CMP87" s="16"/>
      <c r="CMQ87" s="15"/>
      <c r="CMR87" s="16"/>
      <c r="CMS87" s="15"/>
      <c r="CMT87" s="16"/>
      <c r="CMU87" s="15"/>
      <c r="CMV87" s="16"/>
      <c r="CMW87" s="15"/>
      <c r="CMX87" s="16"/>
      <c r="CMY87" s="15"/>
      <c r="CMZ87" s="16"/>
      <c r="CNA87" s="15"/>
      <c r="CNB87" s="16"/>
      <c r="CNC87" s="15"/>
      <c r="CND87" s="16"/>
      <c r="CNE87" s="15"/>
      <c r="CNF87" s="16"/>
      <c r="CNG87" s="15"/>
      <c r="CNH87" s="16"/>
      <c r="CNI87" s="15"/>
      <c r="CNJ87" s="16"/>
      <c r="CNK87" s="15"/>
      <c r="CNL87" s="16"/>
      <c r="CNM87" s="15"/>
      <c r="CNN87" s="16"/>
      <c r="CNO87" s="15"/>
      <c r="CNP87" s="16"/>
      <c r="CNQ87" s="15"/>
      <c r="CNR87" s="16"/>
      <c r="CNS87" s="15"/>
      <c r="CNT87" s="16"/>
      <c r="CNU87" s="15"/>
      <c r="CNV87" s="16"/>
      <c r="CNW87" s="15"/>
      <c r="CNX87" s="16"/>
      <c r="CNY87" s="15"/>
      <c r="CNZ87" s="16"/>
      <c r="COA87" s="15"/>
      <c r="COB87" s="16"/>
      <c r="COC87" s="15"/>
      <c r="COD87" s="16"/>
      <c r="COE87" s="15"/>
      <c r="COF87" s="16"/>
      <c r="COG87" s="15"/>
      <c r="COH87" s="16"/>
      <c r="COI87" s="15"/>
      <c r="COJ87" s="16"/>
      <c r="COK87" s="15"/>
      <c r="COL87" s="16"/>
      <c r="COM87" s="15"/>
      <c r="CON87" s="16"/>
      <c r="COO87" s="15"/>
      <c r="COP87" s="16"/>
      <c r="COQ87" s="15"/>
      <c r="COR87" s="16"/>
      <c r="COS87" s="15"/>
      <c r="COT87" s="16"/>
      <c r="COU87" s="15"/>
      <c r="COV87" s="16"/>
      <c r="COW87" s="15"/>
      <c r="COX87" s="16"/>
      <c r="COY87" s="15"/>
      <c r="COZ87" s="16"/>
      <c r="CPA87" s="15"/>
      <c r="CPB87" s="16"/>
      <c r="CPC87" s="15"/>
      <c r="CPD87" s="16"/>
      <c r="CPE87" s="15"/>
      <c r="CPF87" s="16"/>
      <c r="CPG87" s="15"/>
      <c r="CPH87" s="16"/>
      <c r="CPI87" s="15"/>
      <c r="CPJ87" s="16"/>
      <c r="CPK87" s="15"/>
      <c r="CPL87" s="16"/>
      <c r="CPM87" s="15"/>
      <c r="CPN87" s="16"/>
      <c r="CPO87" s="15"/>
      <c r="CPP87" s="16"/>
      <c r="CPQ87" s="15"/>
      <c r="CPR87" s="16"/>
      <c r="CPS87" s="15"/>
      <c r="CPT87" s="16"/>
      <c r="CPU87" s="15"/>
      <c r="CPV87" s="16"/>
      <c r="CPW87" s="15"/>
      <c r="CPX87" s="16"/>
      <c r="CPY87" s="15"/>
      <c r="CPZ87" s="16"/>
      <c r="CQA87" s="15"/>
      <c r="CQB87" s="16"/>
      <c r="CQC87" s="15"/>
      <c r="CQD87" s="16"/>
      <c r="CQE87" s="15"/>
      <c r="CQF87" s="16"/>
      <c r="CQG87" s="15"/>
      <c r="CQH87" s="16"/>
      <c r="CQI87" s="15"/>
      <c r="CQJ87" s="16"/>
      <c r="CQK87" s="15"/>
      <c r="CQL87" s="16"/>
      <c r="CQM87" s="15"/>
      <c r="CQN87" s="16"/>
      <c r="CQO87" s="15"/>
      <c r="CQP87" s="16"/>
      <c r="CQQ87" s="15"/>
      <c r="CQR87" s="16"/>
      <c r="CQS87" s="15"/>
      <c r="CQT87" s="16"/>
      <c r="CQU87" s="15"/>
      <c r="CQV87" s="16"/>
      <c r="CQW87" s="15"/>
      <c r="CQX87" s="16"/>
      <c r="CQY87" s="15"/>
      <c r="CQZ87" s="16"/>
      <c r="CRA87" s="15"/>
      <c r="CRB87" s="16"/>
      <c r="CRC87" s="15"/>
      <c r="CRD87" s="16"/>
      <c r="CRE87" s="15"/>
      <c r="CRF87" s="16"/>
      <c r="CRG87" s="15"/>
      <c r="CRH87" s="16"/>
      <c r="CRI87" s="15"/>
      <c r="CRJ87" s="16"/>
      <c r="CRK87" s="15"/>
      <c r="CRL87" s="16"/>
      <c r="CRM87" s="15"/>
      <c r="CRN87" s="16"/>
      <c r="CRO87" s="15"/>
      <c r="CRP87" s="16"/>
      <c r="CRQ87" s="15"/>
      <c r="CRR87" s="16"/>
      <c r="CRS87" s="15"/>
      <c r="CRT87" s="16"/>
      <c r="CRU87" s="15"/>
      <c r="CRV87" s="16"/>
      <c r="CRW87" s="15"/>
      <c r="CRX87" s="16"/>
      <c r="CRY87" s="15"/>
      <c r="CRZ87" s="16"/>
      <c r="CSA87" s="15"/>
      <c r="CSB87" s="16"/>
      <c r="CSC87" s="15"/>
      <c r="CSD87" s="16"/>
      <c r="CSE87" s="15"/>
      <c r="CSF87" s="16"/>
      <c r="CSG87" s="15"/>
      <c r="CSH87" s="16"/>
      <c r="CSI87" s="15"/>
      <c r="CSJ87" s="16"/>
      <c r="CSK87" s="15"/>
      <c r="CSL87" s="16"/>
      <c r="CSM87" s="15"/>
      <c r="CSN87" s="16"/>
      <c r="CSO87" s="15"/>
      <c r="CSP87" s="16"/>
      <c r="CSQ87" s="15"/>
      <c r="CSR87" s="16"/>
      <c r="CSS87" s="15"/>
      <c r="CST87" s="16"/>
      <c r="CSU87" s="15"/>
      <c r="CSV87" s="16"/>
      <c r="CSW87" s="15"/>
      <c r="CSX87" s="16"/>
      <c r="CSY87" s="15"/>
      <c r="CSZ87" s="16"/>
      <c r="CTA87" s="15"/>
      <c r="CTB87" s="16"/>
      <c r="CTC87" s="15"/>
      <c r="CTD87" s="16"/>
      <c r="CTE87" s="15"/>
      <c r="CTF87" s="16"/>
      <c r="CTG87" s="15"/>
      <c r="CTH87" s="16"/>
      <c r="CTI87" s="15"/>
      <c r="CTJ87" s="16"/>
      <c r="CTK87" s="15"/>
      <c r="CTL87" s="16"/>
      <c r="CTM87" s="15"/>
      <c r="CTN87" s="16"/>
      <c r="CTO87" s="15"/>
      <c r="CTP87" s="16"/>
      <c r="CTQ87" s="15"/>
      <c r="CTR87" s="16"/>
      <c r="CTS87" s="15"/>
      <c r="CTT87" s="16"/>
      <c r="CTU87" s="15"/>
      <c r="CTV87" s="16"/>
      <c r="CTW87" s="15"/>
      <c r="CTX87" s="16"/>
      <c r="CTY87" s="15"/>
      <c r="CTZ87" s="16"/>
      <c r="CUA87" s="15"/>
      <c r="CUB87" s="16"/>
      <c r="CUC87" s="15"/>
      <c r="CUD87" s="16"/>
      <c r="CUE87" s="15"/>
      <c r="CUF87" s="16"/>
      <c r="CUG87" s="15"/>
      <c r="CUH87" s="16"/>
      <c r="CUI87" s="15"/>
      <c r="CUJ87" s="16"/>
      <c r="CUK87" s="15"/>
      <c r="CUL87" s="16"/>
      <c r="CUM87" s="15"/>
      <c r="CUN87" s="16"/>
      <c r="CUO87" s="15"/>
      <c r="CUP87" s="16"/>
      <c r="CUQ87" s="15"/>
      <c r="CUR87" s="16"/>
      <c r="CUS87" s="15"/>
      <c r="CUT87" s="16"/>
      <c r="CUU87" s="15"/>
      <c r="CUV87" s="16"/>
      <c r="CUW87" s="15"/>
      <c r="CUX87" s="16"/>
      <c r="CUY87" s="15"/>
      <c r="CUZ87" s="16"/>
      <c r="CVA87" s="15"/>
      <c r="CVB87" s="16"/>
      <c r="CVC87" s="15"/>
      <c r="CVD87" s="16"/>
      <c r="CVE87" s="15"/>
      <c r="CVF87" s="16"/>
      <c r="CVG87" s="15"/>
      <c r="CVH87" s="16"/>
      <c r="CVI87" s="15"/>
      <c r="CVJ87" s="16"/>
      <c r="CVK87" s="15"/>
      <c r="CVL87" s="16"/>
      <c r="CVM87" s="15"/>
      <c r="CVN87" s="16"/>
      <c r="CVO87" s="15"/>
      <c r="CVP87" s="16"/>
      <c r="CVQ87" s="15"/>
      <c r="CVR87" s="16"/>
      <c r="CVS87" s="15"/>
      <c r="CVT87" s="16"/>
      <c r="CVU87" s="15"/>
      <c r="CVV87" s="16"/>
      <c r="CVW87" s="15"/>
      <c r="CVX87" s="16"/>
      <c r="CVY87" s="15"/>
      <c r="CVZ87" s="16"/>
      <c r="CWA87" s="15"/>
      <c r="CWB87" s="16"/>
      <c r="CWC87" s="15"/>
      <c r="CWD87" s="16"/>
      <c r="CWE87" s="15"/>
      <c r="CWF87" s="16"/>
      <c r="CWG87" s="15"/>
      <c r="CWH87" s="16"/>
      <c r="CWI87" s="15"/>
      <c r="CWJ87" s="16"/>
      <c r="CWK87" s="15"/>
      <c r="CWL87" s="16"/>
      <c r="CWM87" s="15"/>
      <c r="CWN87" s="16"/>
      <c r="CWO87" s="15"/>
      <c r="CWP87" s="16"/>
      <c r="CWQ87" s="15"/>
      <c r="CWR87" s="16"/>
      <c r="CWS87" s="15"/>
      <c r="CWT87" s="16"/>
      <c r="CWU87" s="15"/>
      <c r="CWV87" s="16"/>
      <c r="CWW87" s="15"/>
      <c r="CWX87" s="16"/>
      <c r="CWY87" s="15"/>
      <c r="CWZ87" s="16"/>
      <c r="CXA87" s="15"/>
      <c r="CXB87" s="16"/>
      <c r="CXC87" s="15"/>
      <c r="CXD87" s="16"/>
      <c r="CXE87" s="15"/>
      <c r="CXF87" s="16"/>
      <c r="CXG87" s="15"/>
      <c r="CXH87" s="16"/>
      <c r="CXI87" s="15"/>
      <c r="CXJ87" s="16"/>
      <c r="CXK87" s="15"/>
      <c r="CXL87" s="16"/>
      <c r="CXM87" s="15"/>
      <c r="CXN87" s="16"/>
      <c r="CXO87" s="15"/>
      <c r="CXP87" s="16"/>
      <c r="CXQ87" s="15"/>
      <c r="CXR87" s="16"/>
      <c r="CXS87" s="15"/>
      <c r="CXT87" s="16"/>
      <c r="CXU87" s="15"/>
      <c r="CXV87" s="16"/>
      <c r="CXW87" s="15"/>
      <c r="CXX87" s="16"/>
      <c r="CXY87" s="15"/>
      <c r="CXZ87" s="16"/>
      <c r="CYA87" s="15"/>
      <c r="CYB87" s="16"/>
      <c r="CYC87" s="15"/>
      <c r="CYD87" s="16"/>
      <c r="CYE87" s="15"/>
      <c r="CYF87" s="16"/>
      <c r="CYG87" s="15"/>
      <c r="CYH87" s="16"/>
      <c r="CYI87" s="15"/>
      <c r="CYJ87" s="16"/>
      <c r="CYK87" s="15"/>
      <c r="CYL87" s="16"/>
      <c r="CYM87" s="15"/>
      <c r="CYN87" s="16"/>
      <c r="CYO87" s="15"/>
      <c r="CYP87" s="16"/>
      <c r="CYQ87" s="15"/>
      <c r="CYR87" s="16"/>
      <c r="CYS87" s="15"/>
      <c r="CYT87" s="16"/>
      <c r="CYU87" s="15"/>
      <c r="CYV87" s="16"/>
      <c r="CYW87" s="15"/>
      <c r="CYX87" s="16"/>
      <c r="CYY87" s="15"/>
      <c r="CYZ87" s="16"/>
      <c r="CZA87" s="15"/>
      <c r="CZB87" s="16"/>
      <c r="CZC87" s="15"/>
      <c r="CZD87" s="16"/>
      <c r="CZE87" s="15"/>
      <c r="CZF87" s="16"/>
      <c r="CZG87" s="15"/>
      <c r="CZH87" s="16"/>
      <c r="CZI87" s="15"/>
      <c r="CZJ87" s="16"/>
      <c r="CZK87" s="15"/>
      <c r="CZL87" s="16"/>
      <c r="CZM87" s="15"/>
      <c r="CZN87" s="16"/>
      <c r="CZO87" s="15"/>
      <c r="CZP87" s="16"/>
      <c r="CZQ87" s="15"/>
      <c r="CZR87" s="16"/>
      <c r="CZS87" s="15"/>
      <c r="CZT87" s="16"/>
      <c r="CZU87" s="15"/>
      <c r="CZV87" s="16"/>
      <c r="CZW87" s="15"/>
      <c r="CZX87" s="16"/>
      <c r="CZY87" s="15"/>
      <c r="CZZ87" s="16"/>
      <c r="DAA87" s="15"/>
      <c r="DAB87" s="16"/>
      <c r="DAC87" s="15"/>
      <c r="DAD87" s="16"/>
      <c r="DAE87" s="15"/>
      <c r="DAF87" s="16"/>
      <c r="DAG87" s="15"/>
      <c r="DAH87" s="16"/>
      <c r="DAI87" s="15"/>
      <c r="DAJ87" s="16"/>
      <c r="DAK87" s="15"/>
      <c r="DAL87" s="16"/>
      <c r="DAM87" s="15"/>
      <c r="DAN87" s="16"/>
      <c r="DAO87" s="15"/>
      <c r="DAP87" s="16"/>
      <c r="DAQ87" s="15"/>
      <c r="DAR87" s="16"/>
      <c r="DAS87" s="15"/>
      <c r="DAT87" s="16"/>
      <c r="DAU87" s="15"/>
      <c r="DAV87" s="16"/>
      <c r="DAW87" s="15"/>
      <c r="DAX87" s="16"/>
      <c r="DAY87" s="15"/>
      <c r="DAZ87" s="16"/>
      <c r="DBA87" s="15"/>
      <c r="DBB87" s="16"/>
      <c r="DBC87" s="15"/>
      <c r="DBD87" s="16"/>
      <c r="DBE87" s="15"/>
      <c r="DBF87" s="16"/>
      <c r="DBG87" s="15"/>
      <c r="DBH87" s="16"/>
      <c r="DBI87" s="15"/>
      <c r="DBJ87" s="16"/>
      <c r="DBK87" s="15"/>
      <c r="DBL87" s="16"/>
      <c r="DBM87" s="15"/>
      <c r="DBN87" s="16"/>
      <c r="DBO87" s="15"/>
      <c r="DBP87" s="16"/>
      <c r="DBQ87" s="15"/>
      <c r="DBR87" s="16"/>
      <c r="DBS87" s="15"/>
      <c r="DBT87" s="16"/>
      <c r="DBU87" s="15"/>
      <c r="DBV87" s="16"/>
      <c r="DBW87" s="15"/>
      <c r="DBX87" s="16"/>
      <c r="DBY87" s="15"/>
      <c r="DBZ87" s="16"/>
      <c r="DCA87" s="15"/>
      <c r="DCB87" s="16"/>
      <c r="DCC87" s="15"/>
      <c r="DCD87" s="16"/>
      <c r="DCE87" s="15"/>
      <c r="DCF87" s="16"/>
      <c r="DCG87" s="15"/>
      <c r="DCH87" s="16"/>
      <c r="DCI87" s="15"/>
      <c r="DCJ87" s="16"/>
      <c r="DCK87" s="15"/>
      <c r="DCL87" s="16"/>
      <c r="DCM87" s="15"/>
      <c r="DCN87" s="16"/>
      <c r="DCO87" s="15"/>
      <c r="DCP87" s="16"/>
      <c r="DCQ87" s="15"/>
      <c r="DCR87" s="16"/>
      <c r="DCS87" s="15"/>
      <c r="DCT87" s="16"/>
      <c r="DCU87" s="15"/>
      <c r="DCV87" s="16"/>
      <c r="DCW87" s="15"/>
      <c r="DCX87" s="16"/>
      <c r="DCY87" s="15"/>
      <c r="DCZ87" s="16"/>
      <c r="DDA87" s="15"/>
      <c r="DDB87" s="16"/>
      <c r="DDC87" s="15"/>
      <c r="DDD87" s="16"/>
      <c r="DDE87" s="15"/>
      <c r="DDF87" s="16"/>
      <c r="DDG87" s="15"/>
      <c r="DDH87" s="16"/>
      <c r="DDI87" s="15"/>
      <c r="DDJ87" s="16"/>
      <c r="DDK87" s="15"/>
      <c r="DDL87" s="16"/>
      <c r="DDM87" s="15"/>
      <c r="DDN87" s="16"/>
      <c r="DDO87" s="15"/>
      <c r="DDP87" s="16"/>
      <c r="DDQ87" s="15"/>
      <c r="DDR87" s="16"/>
      <c r="DDS87" s="15"/>
      <c r="DDT87" s="16"/>
      <c r="DDU87" s="15"/>
      <c r="DDV87" s="16"/>
      <c r="DDW87" s="15"/>
      <c r="DDX87" s="16"/>
      <c r="DDY87" s="15"/>
      <c r="DDZ87" s="16"/>
      <c r="DEA87" s="15"/>
      <c r="DEB87" s="16"/>
      <c r="DEC87" s="15"/>
      <c r="DED87" s="16"/>
      <c r="DEE87" s="15"/>
      <c r="DEF87" s="16"/>
      <c r="DEG87" s="15"/>
      <c r="DEH87" s="16"/>
      <c r="DEI87" s="15"/>
      <c r="DEJ87" s="16"/>
      <c r="DEK87" s="15"/>
      <c r="DEL87" s="16"/>
      <c r="DEM87" s="15"/>
      <c r="DEN87" s="16"/>
      <c r="DEO87" s="15"/>
      <c r="DEP87" s="16"/>
      <c r="DEQ87" s="15"/>
      <c r="DER87" s="16"/>
      <c r="DES87" s="15"/>
      <c r="DET87" s="16"/>
      <c r="DEU87" s="15"/>
      <c r="DEV87" s="16"/>
      <c r="DEW87" s="15"/>
      <c r="DEX87" s="16"/>
      <c r="DEY87" s="15"/>
      <c r="DEZ87" s="16"/>
      <c r="DFA87" s="15"/>
      <c r="DFB87" s="16"/>
      <c r="DFC87" s="15"/>
      <c r="DFD87" s="16"/>
      <c r="DFE87" s="15"/>
      <c r="DFF87" s="16"/>
      <c r="DFG87" s="15"/>
      <c r="DFH87" s="16"/>
      <c r="DFI87" s="15"/>
      <c r="DFJ87" s="16"/>
      <c r="DFK87" s="15"/>
      <c r="DFL87" s="16"/>
      <c r="DFM87" s="15"/>
      <c r="DFN87" s="16"/>
      <c r="DFO87" s="15"/>
      <c r="DFP87" s="16"/>
      <c r="DFQ87" s="15"/>
      <c r="DFR87" s="16"/>
      <c r="DFS87" s="15"/>
      <c r="DFT87" s="16"/>
      <c r="DFU87" s="15"/>
      <c r="DFV87" s="16"/>
      <c r="DFW87" s="15"/>
      <c r="DFX87" s="16"/>
      <c r="DFY87" s="15"/>
      <c r="DFZ87" s="16"/>
      <c r="DGA87" s="15"/>
      <c r="DGB87" s="16"/>
      <c r="DGC87" s="15"/>
      <c r="DGD87" s="16"/>
      <c r="DGE87" s="15"/>
      <c r="DGF87" s="16"/>
      <c r="DGG87" s="15"/>
      <c r="DGH87" s="16"/>
      <c r="DGI87" s="15"/>
      <c r="DGJ87" s="16"/>
      <c r="DGK87" s="15"/>
      <c r="DGL87" s="16"/>
      <c r="DGM87" s="15"/>
      <c r="DGN87" s="16"/>
      <c r="DGO87" s="15"/>
      <c r="DGP87" s="16"/>
      <c r="DGQ87" s="15"/>
      <c r="DGR87" s="16"/>
      <c r="DGS87" s="15"/>
      <c r="DGT87" s="16"/>
      <c r="DGU87" s="15"/>
      <c r="DGV87" s="16"/>
      <c r="DGW87" s="15"/>
      <c r="DGX87" s="16"/>
      <c r="DGY87" s="15"/>
      <c r="DGZ87" s="16"/>
      <c r="DHA87" s="15"/>
      <c r="DHB87" s="16"/>
      <c r="DHC87" s="15"/>
      <c r="DHD87" s="16"/>
      <c r="DHE87" s="15"/>
      <c r="DHF87" s="16"/>
      <c r="DHG87" s="15"/>
      <c r="DHH87" s="16"/>
      <c r="DHI87" s="15"/>
      <c r="DHJ87" s="16"/>
      <c r="DHK87" s="15"/>
      <c r="DHL87" s="16"/>
      <c r="DHM87" s="15"/>
      <c r="DHN87" s="16"/>
      <c r="DHO87" s="15"/>
      <c r="DHP87" s="16"/>
      <c r="DHQ87" s="15"/>
      <c r="DHR87" s="16"/>
      <c r="DHS87" s="15"/>
      <c r="DHT87" s="16"/>
      <c r="DHU87" s="15"/>
      <c r="DHV87" s="16"/>
      <c r="DHW87" s="15"/>
      <c r="DHX87" s="16"/>
      <c r="DHY87" s="15"/>
      <c r="DHZ87" s="16"/>
      <c r="DIA87" s="15"/>
      <c r="DIB87" s="16"/>
      <c r="DIC87" s="15"/>
      <c r="DID87" s="16"/>
      <c r="DIE87" s="15"/>
      <c r="DIF87" s="16"/>
      <c r="DIG87" s="15"/>
      <c r="DIH87" s="16"/>
      <c r="DII87" s="15"/>
      <c r="DIJ87" s="16"/>
      <c r="DIK87" s="15"/>
      <c r="DIL87" s="16"/>
      <c r="DIM87" s="15"/>
      <c r="DIN87" s="16"/>
      <c r="DIO87" s="15"/>
      <c r="DIP87" s="16"/>
      <c r="DIQ87" s="15"/>
      <c r="DIR87" s="16"/>
      <c r="DIS87" s="15"/>
      <c r="DIT87" s="16"/>
      <c r="DIU87" s="15"/>
      <c r="DIV87" s="16"/>
      <c r="DIW87" s="15"/>
      <c r="DIX87" s="16"/>
      <c r="DIY87" s="15"/>
      <c r="DIZ87" s="16"/>
      <c r="DJA87" s="15"/>
      <c r="DJB87" s="16"/>
      <c r="DJC87" s="15"/>
      <c r="DJD87" s="16"/>
      <c r="DJE87" s="15"/>
      <c r="DJF87" s="16"/>
      <c r="DJG87" s="15"/>
      <c r="DJH87" s="16"/>
      <c r="DJI87" s="15"/>
      <c r="DJJ87" s="16"/>
      <c r="DJK87" s="15"/>
      <c r="DJL87" s="16"/>
      <c r="DJM87" s="15"/>
      <c r="DJN87" s="16"/>
      <c r="DJO87" s="15"/>
      <c r="DJP87" s="16"/>
      <c r="DJQ87" s="15"/>
      <c r="DJR87" s="16"/>
      <c r="DJS87" s="15"/>
      <c r="DJT87" s="16"/>
      <c r="DJU87" s="15"/>
      <c r="DJV87" s="16"/>
      <c r="DJW87" s="15"/>
      <c r="DJX87" s="16"/>
      <c r="DJY87" s="15"/>
      <c r="DJZ87" s="16"/>
      <c r="DKA87" s="15"/>
      <c r="DKB87" s="16"/>
      <c r="DKC87" s="15"/>
      <c r="DKD87" s="16"/>
      <c r="DKE87" s="15"/>
      <c r="DKF87" s="16"/>
      <c r="DKG87" s="15"/>
      <c r="DKH87" s="16"/>
      <c r="DKI87" s="15"/>
      <c r="DKJ87" s="16"/>
      <c r="DKK87" s="15"/>
      <c r="DKL87" s="16"/>
      <c r="DKM87" s="15"/>
      <c r="DKN87" s="16"/>
      <c r="DKO87" s="15"/>
      <c r="DKP87" s="16"/>
      <c r="DKQ87" s="15"/>
      <c r="DKR87" s="16"/>
      <c r="DKS87" s="15"/>
      <c r="DKT87" s="16"/>
      <c r="DKU87" s="15"/>
      <c r="DKV87" s="16"/>
      <c r="DKW87" s="15"/>
      <c r="DKX87" s="16"/>
      <c r="DKY87" s="15"/>
      <c r="DKZ87" s="16"/>
      <c r="DLA87" s="15"/>
      <c r="DLB87" s="16"/>
      <c r="DLC87" s="15"/>
      <c r="DLD87" s="16"/>
      <c r="DLE87" s="15"/>
      <c r="DLF87" s="16"/>
      <c r="DLG87" s="15"/>
      <c r="DLH87" s="16"/>
      <c r="DLI87" s="15"/>
      <c r="DLJ87" s="16"/>
      <c r="DLK87" s="15"/>
      <c r="DLL87" s="16"/>
      <c r="DLM87" s="15"/>
      <c r="DLN87" s="16"/>
      <c r="DLO87" s="15"/>
      <c r="DLP87" s="16"/>
      <c r="DLQ87" s="15"/>
      <c r="DLR87" s="16"/>
      <c r="DLS87" s="15"/>
      <c r="DLT87" s="16"/>
      <c r="DLU87" s="15"/>
      <c r="DLV87" s="16"/>
      <c r="DLW87" s="15"/>
      <c r="DLX87" s="16"/>
      <c r="DLY87" s="15"/>
      <c r="DLZ87" s="16"/>
      <c r="DMA87" s="15"/>
      <c r="DMB87" s="16"/>
      <c r="DMC87" s="15"/>
      <c r="DMD87" s="16"/>
      <c r="DME87" s="15"/>
      <c r="DMF87" s="16"/>
      <c r="DMG87" s="15"/>
      <c r="DMH87" s="16"/>
      <c r="DMI87" s="15"/>
      <c r="DMJ87" s="16"/>
      <c r="DMK87" s="15"/>
      <c r="DML87" s="16"/>
      <c r="DMM87" s="15"/>
      <c r="DMN87" s="16"/>
      <c r="DMO87" s="15"/>
      <c r="DMP87" s="16"/>
      <c r="DMQ87" s="15"/>
      <c r="DMR87" s="16"/>
      <c r="DMS87" s="15"/>
      <c r="DMT87" s="16"/>
      <c r="DMU87" s="15"/>
      <c r="DMV87" s="16"/>
      <c r="DMW87" s="15"/>
      <c r="DMX87" s="16"/>
      <c r="DMY87" s="15"/>
      <c r="DMZ87" s="16"/>
      <c r="DNA87" s="15"/>
      <c r="DNB87" s="16"/>
      <c r="DNC87" s="15"/>
      <c r="DND87" s="16"/>
      <c r="DNE87" s="15"/>
      <c r="DNF87" s="16"/>
      <c r="DNG87" s="15"/>
      <c r="DNH87" s="16"/>
      <c r="DNI87" s="15"/>
      <c r="DNJ87" s="16"/>
      <c r="DNK87" s="15"/>
      <c r="DNL87" s="16"/>
      <c r="DNM87" s="15"/>
      <c r="DNN87" s="16"/>
      <c r="DNO87" s="15"/>
      <c r="DNP87" s="16"/>
      <c r="DNQ87" s="15"/>
      <c r="DNR87" s="16"/>
      <c r="DNS87" s="15"/>
      <c r="DNT87" s="16"/>
      <c r="DNU87" s="15"/>
      <c r="DNV87" s="16"/>
      <c r="DNW87" s="15"/>
      <c r="DNX87" s="16"/>
      <c r="DNY87" s="15"/>
      <c r="DNZ87" s="16"/>
      <c r="DOA87" s="15"/>
      <c r="DOB87" s="16"/>
      <c r="DOC87" s="15"/>
      <c r="DOD87" s="16"/>
      <c r="DOE87" s="15"/>
      <c r="DOF87" s="16"/>
      <c r="DOG87" s="15"/>
      <c r="DOH87" s="16"/>
      <c r="DOI87" s="15"/>
      <c r="DOJ87" s="16"/>
      <c r="DOK87" s="15"/>
      <c r="DOL87" s="16"/>
      <c r="DOM87" s="15"/>
      <c r="DON87" s="16"/>
      <c r="DOO87" s="15"/>
      <c r="DOP87" s="16"/>
      <c r="DOQ87" s="15"/>
      <c r="DOR87" s="16"/>
      <c r="DOS87" s="15"/>
      <c r="DOT87" s="16"/>
      <c r="DOU87" s="15"/>
      <c r="DOV87" s="16"/>
      <c r="DOW87" s="15"/>
      <c r="DOX87" s="16"/>
      <c r="DOY87" s="15"/>
      <c r="DOZ87" s="16"/>
      <c r="DPA87" s="15"/>
      <c r="DPB87" s="16"/>
      <c r="DPC87" s="15"/>
      <c r="DPD87" s="16"/>
      <c r="DPE87" s="15"/>
      <c r="DPF87" s="16"/>
      <c r="DPG87" s="15"/>
      <c r="DPH87" s="16"/>
      <c r="DPI87" s="15"/>
      <c r="DPJ87" s="16"/>
      <c r="DPK87" s="15"/>
      <c r="DPL87" s="16"/>
      <c r="DPM87" s="15"/>
      <c r="DPN87" s="16"/>
      <c r="DPO87" s="15"/>
      <c r="DPP87" s="16"/>
      <c r="DPQ87" s="15"/>
      <c r="DPR87" s="16"/>
      <c r="DPS87" s="15"/>
      <c r="DPT87" s="16"/>
      <c r="DPU87" s="15"/>
      <c r="DPV87" s="16"/>
      <c r="DPW87" s="15"/>
      <c r="DPX87" s="16"/>
      <c r="DPY87" s="15"/>
      <c r="DPZ87" s="16"/>
      <c r="DQA87" s="15"/>
      <c r="DQB87" s="16"/>
      <c r="DQC87" s="15"/>
      <c r="DQD87" s="16"/>
      <c r="DQE87" s="15"/>
      <c r="DQF87" s="16"/>
      <c r="DQG87" s="15"/>
      <c r="DQH87" s="16"/>
      <c r="DQI87" s="15"/>
      <c r="DQJ87" s="16"/>
      <c r="DQK87" s="15"/>
      <c r="DQL87" s="16"/>
      <c r="DQM87" s="15"/>
      <c r="DQN87" s="16"/>
      <c r="DQO87" s="15"/>
      <c r="DQP87" s="16"/>
      <c r="DQQ87" s="15"/>
      <c r="DQR87" s="16"/>
      <c r="DQS87" s="15"/>
      <c r="DQT87" s="16"/>
      <c r="DQU87" s="15"/>
      <c r="DQV87" s="16"/>
      <c r="DQW87" s="15"/>
      <c r="DQX87" s="16"/>
      <c r="DQY87" s="15"/>
      <c r="DQZ87" s="16"/>
      <c r="DRA87" s="15"/>
      <c r="DRB87" s="16"/>
      <c r="DRC87" s="15"/>
      <c r="DRD87" s="16"/>
      <c r="DRE87" s="15"/>
      <c r="DRF87" s="16"/>
      <c r="DRG87" s="15"/>
      <c r="DRH87" s="16"/>
      <c r="DRI87" s="15"/>
      <c r="DRJ87" s="16"/>
      <c r="DRK87" s="15"/>
      <c r="DRL87" s="16"/>
      <c r="DRM87" s="15"/>
      <c r="DRN87" s="16"/>
      <c r="DRO87" s="15"/>
      <c r="DRP87" s="16"/>
      <c r="DRQ87" s="15"/>
      <c r="DRR87" s="16"/>
      <c r="DRS87" s="15"/>
      <c r="DRT87" s="16"/>
      <c r="DRU87" s="15"/>
      <c r="DRV87" s="16"/>
      <c r="DRW87" s="15"/>
      <c r="DRX87" s="16"/>
      <c r="DRY87" s="15"/>
      <c r="DRZ87" s="16"/>
      <c r="DSA87" s="15"/>
      <c r="DSB87" s="16"/>
      <c r="DSC87" s="15"/>
      <c r="DSD87" s="16"/>
      <c r="DSE87" s="15"/>
      <c r="DSF87" s="16"/>
      <c r="DSG87" s="15"/>
      <c r="DSH87" s="16"/>
      <c r="DSI87" s="15"/>
      <c r="DSJ87" s="16"/>
      <c r="DSK87" s="15"/>
      <c r="DSL87" s="16"/>
      <c r="DSM87" s="15"/>
      <c r="DSN87" s="16"/>
      <c r="DSO87" s="15"/>
      <c r="DSP87" s="16"/>
      <c r="DSQ87" s="15"/>
      <c r="DSR87" s="16"/>
      <c r="DSS87" s="15"/>
      <c r="DST87" s="16"/>
      <c r="DSU87" s="15"/>
      <c r="DSV87" s="16"/>
      <c r="DSW87" s="15"/>
      <c r="DSX87" s="16"/>
      <c r="DSY87" s="15"/>
      <c r="DSZ87" s="16"/>
      <c r="DTA87" s="15"/>
      <c r="DTB87" s="16"/>
      <c r="DTC87" s="15"/>
      <c r="DTD87" s="16"/>
      <c r="DTE87" s="15"/>
      <c r="DTF87" s="16"/>
      <c r="DTG87" s="15"/>
      <c r="DTH87" s="16"/>
      <c r="DTI87" s="15"/>
      <c r="DTJ87" s="16"/>
      <c r="DTK87" s="15"/>
      <c r="DTL87" s="16"/>
      <c r="DTM87" s="15"/>
      <c r="DTN87" s="16"/>
      <c r="DTO87" s="15"/>
      <c r="DTP87" s="16"/>
      <c r="DTQ87" s="15"/>
      <c r="DTR87" s="16"/>
      <c r="DTS87" s="15"/>
      <c r="DTT87" s="16"/>
      <c r="DTU87" s="15"/>
      <c r="DTV87" s="16"/>
      <c r="DTW87" s="15"/>
      <c r="DTX87" s="16"/>
      <c r="DTY87" s="15"/>
      <c r="DTZ87" s="16"/>
      <c r="DUA87" s="15"/>
      <c r="DUB87" s="16"/>
      <c r="DUC87" s="15"/>
      <c r="DUD87" s="16"/>
      <c r="DUE87" s="15"/>
      <c r="DUF87" s="16"/>
      <c r="DUG87" s="15"/>
      <c r="DUH87" s="16"/>
      <c r="DUI87" s="15"/>
      <c r="DUJ87" s="16"/>
      <c r="DUK87" s="15"/>
      <c r="DUL87" s="16"/>
      <c r="DUM87" s="15"/>
      <c r="DUN87" s="16"/>
      <c r="DUO87" s="15"/>
      <c r="DUP87" s="16"/>
      <c r="DUQ87" s="15"/>
      <c r="DUR87" s="16"/>
      <c r="DUS87" s="15"/>
      <c r="DUT87" s="16"/>
      <c r="DUU87" s="15"/>
      <c r="DUV87" s="16"/>
      <c r="DUW87" s="15"/>
      <c r="DUX87" s="16"/>
      <c r="DUY87" s="15"/>
      <c r="DUZ87" s="16"/>
      <c r="DVA87" s="15"/>
      <c r="DVB87" s="16"/>
      <c r="DVC87" s="15"/>
      <c r="DVD87" s="16"/>
      <c r="DVE87" s="15"/>
      <c r="DVF87" s="16"/>
      <c r="DVG87" s="15"/>
      <c r="DVH87" s="16"/>
      <c r="DVI87" s="15"/>
      <c r="DVJ87" s="16"/>
      <c r="DVK87" s="15"/>
      <c r="DVL87" s="16"/>
      <c r="DVM87" s="15"/>
      <c r="DVN87" s="16"/>
      <c r="DVO87" s="15"/>
      <c r="DVP87" s="16"/>
      <c r="DVQ87" s="15"/>
      <c r="DVR87" s="16"/>
      <c r="DVS87" s="15"/>
      <c r="DVT87" s="16"/>
      <c r="DVU87" s="15"/>
      <c r="DVV87" s="16"/>
      <c r="DVW87" s="15"/>
      <c r="DVX87" s="16"/>
      <c r="DVY87" s="15"/>
      <c r="DVZ87" s="16"/>
      <c r="DWA87" s="15"/>
      <c r="DWB87" s="16"/>
      <c r="DWC87" s="15"/>
      <c r="DWD87" s="16"/>
      <c r="DWE87" s="15"/>
      <c r="DWF87" s="16"/>
      <c r="DWG87" s="15"/>
      <c r="DWH87" s="16"/>
      <c r="DWI87" s="15"/>
      <c r="DWJ87" s="16"/>
      <c r="DWK87" s="15"/>
      <c r="DWL87" s="16"/>
      <c r="DWM87" s="15"/>
      <c r="DWN87" s="16"/>
      <c r="DWO87" s="15"/>
      <c r="DWP87" s="16"/>
      <c r="DWQ87" s="15"/>
      <c r="DWR87" s="16"/>
      <c r="DWS87" s="15"/>
      <c r="DWT87" s="16"/>
      <c r="DWU87" s="15"/>
      <c r="DWV87" s="16"/>
      <c r="DWW87" s="15"/>
      <c r="DWX87" s="16"/>
      <c r="DWY87" s="15"/>
      <c r="DWZ87" s="16"/>
      <c r="DXA87" s="15"/>
      <c r="DXB87" s="16"/>
      <c r="DXC87" s="15"/>
      <c r="DXD87" s="16"/>
      <c r="DXE87" s="15"/>
      <c r="DXF87" s="16"/>
      <c r="DXG87" s="15"/>
      <c r="DXH87" s="16"/>
      <c r="DXI87" s="15"/>
      <c r="DXJ87" s="16"/>
      <c r="DXK87" s="15"/>
      <c r="DXL87" s="16"/>
      <c r="DXM87" s="15"/>
      <c r="DXN87" s="16"/>
      <c r="DXO87" s="15"/>
      <c r="DXP87" s="16"/>
      <c r="DXQ87" s="15"/>
      <c r="DXR87" s="16"/>
      <c r="DXS87" s="15"/>
      <c r="DXT87" s="16"/>
      <c r="DXU87" s="15"/>
      <c r="DXV87" s="16"/>
      <c r="DXW87" s="15"/>
      <c r="DXX87" s="16"/>
      <c r="DXY87" s="15"/>
      <c r="DXZ87" s="16"/>
      <c r="DYA87" s="15"/>
      <c r="DYB87" s="16"/>
      <c r="DYC87" s="15"/>
      <c r="DYD87" s="16"/>
      <c r="DYE87" s="15"/>
      <c r="DYF87" s="16"/>
      <c r="DYG87" s="15"/>
      <c r="DYH87" s="16"/>
      <c r="DYI87" s="15"/>
      <c r="DYJ87" s="16"/>
      <c r="DYK87" s="15"/>
      <c r="DYL87" s="16"/>
      <c r="DYM87" s="15"/>
      <c r="DYN87" s="16"/>
      <c r="DYO87" s="15"/>
      <c r="DYP87" s="16"/>
      <c r="DYQ87" s="15"/>
      <c r="DYR87" s="16"/>
      <c r="DYS87" s="15"/>
      <c r="DYT87" s="16"/>
      <c r="DYU87" s="15"/>
      <c r="DYV87" s="16"/>
      <c r="DYW87" s="15"/>
      <c r="DYX87" s="16"/>
      <c r="DYY87" s="15"/>
      <c r="DYZ87" s="16"/>
      <c r="DZA87" s="15"/>
      <c r="DZB87" s="16"/>
      <c r="DZC87" s="15"/>
      <c r="DZD87" s="16"/>
      <c r="DZE87" s="15"/>
      <c r="DZF87" s="16"/>
      <c r="DZG87" s="15"/>
      <c r="DZH87" s="16"/>
      <c r="DZI87" s="15"/>
      <c r="DZJ87" s="16"/>
      <c r="DZK87" s="15"/>
      <c r="DZL87" s="16"/>
      <c r="DZM87" s="15"/>
      <c r="DZN87" s="16"/>
      <c r="DZO87" s="15"/>
      <c r="DZP87" s="16"/>
      <c r="DZQ87" s="15"/>
      <c r="DZR87" s="16"/>
      <c r="DZS87" s="15"/>
      <c r="DZT87" s="16"/>
      <c r="DZU87" s="15"/>
      <c r="DZV87" s="16"/>
      <c r="DZW87" s="15"/>
      <c r="DZX87" s="16"/>
      <c r="DZY87" s="15"/>
      <c r="DZZ87" s="16"/>
      <c r="EAA87" s="15"/>
      <c r="EAB87" s="16"/>
      <c r="EAC87" s="15"/>
      <c r="EAD87" s="16"/>
      <c r="EAE87" s="15"/>
      <c r="EAF87" s="16"/>
      <c r="EAG87" s="15"/>
      <c r="EAH87" s="16"/>
      <c r="EAI87" s="15"/>
      <c r="EAJ87" s="16"/>
      <c r="EAK87" s="15"/>
      <c r="EAL87" s="16"/>
      <c r="EAM87" s="15"/>
      <c r="EAN87" s="16"/>
      <c r="EAO87" s="15"/>
      <c r="EAP87" s="16"/>
      <c r="EAQ87" s="15"/>
      <c r="EAR87" s="16"/>
      <c r="EAS87" s="15"/>
      <c r="EAT87" s="16"/>
      <c r="EAU87" s="15"/>
      <c r="EAV87" s="16"/>
      <c r="EAW87" s="15"/>
      <c r="EAX87" s="16"/>
      <c r="EAY87" s="15"/>
      <c r="EAZ87" s="16"/>
      <c r="EBA87" s="15"/>
      <c r="EBB87" s="16"/>
      <c r="EBC87" s="15"/>
      <c r="EBD87" s="16"/>
      <c r="EBE87" s="15"/>
      <c r="EBF87" s="16"/>
      <c r="EBG87" s="15"/>
      <c r="EBH87" s="16"/>
      <c r="EBI87" s="15"/>
      <c r="EBJ87" s="16"/>
      <c r="EBK87" s="15"/>
      <c r="EBL87" s="16"/>
      <c r="EBM87" s="15"/>
      <c r="EBN87" s="16"/>
      <c r="EBO87" s="15"/>
      <c r="EBP87" s="16"/>
      <c r="EBQ87" s="15"/>
      <c r="EBR87" s="16"/>
      <c r="EBS87" s="15"/>
      <c r="EBT87" s="16"/>
      <c r="EBU87" s="15"/>
      <c r="EBV87" s="16"/>
      <c r="EBW87" s="15"/>
      <c r="EBX87" s="16"/>
      <c r="EBY87" s="15"/>
      <c r="EBZ87" s="16"/>
      <c r="ECA87" s="15"/>
      <c r="ECB87" s="16"/>
      <c r="ECC87" s="15"/>
      <c r="ECD87" s="16"/>
      <c r="ECE87" s="15"/>
      <c r="ECF87" s="16"/>
      <c r="ECG87" s="15"/>
      <c r="ECH87" s="16"/>
      <c r="ECI87" s="15"/>
      <c r="ECJ87" s="16"/>
      <c r="ECK87" s="15"/>
      <c r="ECL87" s="16"/>
      <c r="ECM87" s="15"/>
      <c r="ECN87" s="16"/>
      <c r="ECO87" s="15"/>
      <c r="ECP87" s="16"/>
      <c r="ECQ87" s="15"/>
      <c r="ECR87" s="16"/>
      <c r="ECS87" s="15"/>
      <c r="ECT87" s="16"/>
      <c r="ECU87" s="15"/>
      <c r="ECV87" s="16"/>
      <c r="ECW87" s="15"/>
      <c r="ECX87" s="16"/>
      <c r="ECY87" s="15"/>
      <c r="ECZ87" s="16"/>
      <c r="EDA87" s="15"/>
      <c r="EDB87" s="16"/>
      <c r="EDC87" s="15"/>
      <c r="EDD87" s="16"/>
      <c r="EDE87" s="15"/>
      <c r="EDF87" s="16"/>
      <c r="EDG87" s="15"/>
      <c r="EDH87" s="16"/>
      <c r="EDI87" s="15"/>
      <c r="EDJ87" s="16"/>
      <c r="EDK87" s="15"/>
      <c r="EDL87" s="16"/>
      <c r="EDM87" s="15"/>
      <c r="EDN87" s="16"/>
      <c r="EDO87" s="15"/>
      <c r="EDP87" s="16"/>
      <c r="EDQ87" s="15"/>
      <c r="EDR87" s="16"/>
      <c r="EDS87" s="15"/>
      <c r="EDT87" s="16"/>
      <c r="EDU87" s="15"/>
      <c r="EDV87" s="16"/>
      <c r="EDW87" s="15"/>
      <c r="EDX87" s="16"/>
      <c r="EDY87" s="15"/>
      <c r="EDZ87" s="16"/>
      <c r="EEA87" s="15"/>
      <c r="EEB87" s="16"/>
      <c r="EEC87" s="15"/>
      <c r="EED87" s="16"/>
      <c r="EEE87" s="15"/>
      <c r="EEF87" s="16"/>
      <c r="EEG87" s="15"/>
      <c r="EEH87" s="16"/>
      <c r="EEI87" s="15"/>
      <c r="EEJ87" s="16"/>
      <c r="EEK87" s="15"/>
      <c r="EEL87" s="16"/>
      <c r="EEM87" s="15"/>
      <c r="EEN87" s="16"/>
      <c r="EEO87" s="15"/>
      <c r="EEP87" s="16"/>
      <c r="EEQ87" s="15"/>
      <c r="EER87" s="16"/>
      <c r="EES87" s="15"/>
      <c r="EET87" s="16"/>
      <c r="EEU87" s="15"/>
      <c r="EEV87" s="16"/>
      <c r="EEW87" s="15"/>
      <c r="EEX87" s="16"/>
      <c r="EEY87" s="15"/>
      <c r="EEZ87" s="16"/>
      <c r="EFA87" s="15"/>
      <c r="EFB87" s="16"/>
      <c r="EFC87" s="15"/>
      <c r="EFD87" s="16"/>
      <c r="EFE87" s="15"/>
      <c r="EFF87" s="16"/>
      <c r="EFG87" s="15"/>
      <c r="EFH87" s="16"/>
      <c r="EFI87" s="15"/>
      <c r="EFJ87" s="16"/>
      <c r="EFK87" s="15"/>
      <c r="EFL87" s="16"/>
      <c r="EFM87" s="15"/>
      <c r="EFN87" s="16"/>
      <c r="EFO87" s="15"/>
      <c r="EFP87" s="16"/>
      <c r="EFQ87" s="15"/>
      <c r="EFR87" s="16"/>
      <c r="EFS87" s="15"/>
      <c r="EFT87" s="16"/>
      <c r="EFU87" s="15"/>
      <c r="EFV87" s="16"/>
      <c r="EFW87" s="15"/>
      <c r="EFX87" s="16"/>
      <c r="EFY87" s="15"/>
      <c r="EFZ87" s="16"/>
      <c r="EGA87" s="15"/>
      <c r="EGB87" s="16"/>
      <c r="EGC87" s="15"/>
      <c r="EGD87" s="16"/>
      <c r="EGE87" s="15"/>
      <c r="EGF87" s="16"/>
      <c r="EGG87" s="15"/>
      <c r="EGH87" s="16"/>
      <c r="EGI87" s="15"/>
      <c r="EGJ87" s="16"/>
      <c r="EGK87" s="15"/>
      <c r="EGL87" s="16"/>
      <c r="EGM87" s="15"/>
      <c r="EGN87" s="16"/>
      <c r="EGO87" s="15"/>
      <c r="EGP87" s="16"/>
      <c r="EGQ87" s="15"/>
      <c r="EGR87" s="16"/>
      <c r="EGS87" s="15"/>
      <c r="EGT87" s="16"/>
      <c r="EGU87" s="15"/>
      <c r="EGV87" s="16"/>
      <c r="EGW87" s="15"/>
      <c r="EGX87" s="16"/>
      <c r="EGY87" s="15"/>
      <c r="EGZ87" s="16"/>
      <c r="EHA87" s="15"/>
      <c r="EHB87" s="16"/>
      <c r="EHC87" s="15"/>
      <c r="EHD87" s="16"/>
      <c r="EHE87" s="15"/>
      <c r="EHF87" s="16"/>
      <c r="EHG87" s="15"/>
      <c r="EHH87" s="16"/>
      <c r="EHI87" s="15"/>
      <c r="EHJ87" s="16"/>
      <c r="EHK87" s="15"/>
      <c r="EHL87" s="16"/>
      <c r="EHM87" s="15"/>
      <c r="EHN87" s="16"/>
      <c r="EHO87" s="15"/>
      <c r="EHP87" s="16"/>
      <c r="EHQ87" s="15"/>
      <c r="EHR87" s="16"/>
      <c r="EHS87" s="15"/>
      <c r="EHT87" s="16"/>
      <c r="EHU87" s="15"/>
      <c r="EHV87" s="16"/>
      <c r="EHW87" s="15"/>
      <c r="EHX87" s="16"/>
      <c r="EHY87" s="15"/>
      <c r="EHZ87" s="16"/>
      <c r="EIA87" s="15"/>
      <c r="EIB87" s="16"/>
      <c r="EIC87" s="15"/>
      <c r="EID87" s="16"/>
      <c r="EIE87" s="15"/>
      <c r="EIF87" s="16"/>
      <c r="EIG87" s="15"/>
      <c r="EIH87" s="16"/>
      <c r="EII87" s="15"/>
      <c r="EIJ87" s="16"/>
      <c r="EIK87" s="15"/>
      <c r="EIL87" s="16"/>
      <c r="EIM87" s="15"/>
      <c r="EIN87" s="16"/>
      <c r="EIO87" s="15"/>
      <c r="EIP87" s="16"/>
      <c r="EIQ87" s="15"/>
      <c r="EIR87" s="16"/>
      <c r="EIS87" s="15"/>
      <c r="EIT87" s="16"/>
      <c r="EIU87" s="15"/>
      <c r="EIV87" s="16"/>
      <c r="EIW87" s="15"/>
      <c r="EIX87" s="16"/>
      <c r="EIY87" s="15"/>
      <c r="EIZ87" s="16"/>
      <c r="EJA87" s="15"/>
      <c r="EJB87" s="16"/>
      <c r="EJC87" s="15"/>
      <c r="EJD87" s="16"/>
      <c r="EJE87" s="15"/>
      <c r="EJF87" s="16"/>
      <c r="EJG87" s="15"/>
      <c r="EJH87" s="16"/>
      <c r="EJI87" s="15"/>
      <c r="EJJ87" s="16"/>
      <c r="EJK87" s="15"/>
      <c r="EJL87" s="16"/>
      <c r="EJM87" s="15"/>
      <c r="EJN87" s="16"/>
      <c r="EJO87" s="15"/>
      <c r="EJP87" s="16"/>
      <c r="EJQ87" s="15"/>
      <c r="EJR87" s="16"/>
      <c r="EJS87" s="15"/>
      <c r="EJT87" s="16"/>
      <c r="EJU87" s="15"/>
      <c r="EJV87" s="16"/>
      <c r="EJW87" s="15"/>
      <c r="EJX87" s="16"/>
      <c r="EJY87" s="15"/>
      <c r="EJZ87" s="16"/>
      <c r="EKA87" s="15"/>
      <c r="EKB87" s="16"/>
      <c r="EKC87" s="15"/>
      <c r="EKD87" s="16"/>
      <c r="EKE87" s="15"/>
      <c r="EKF87" s="16"/>
      <c r="EKG87" s="15"/>
      <c r="EKH87" s="16"/>
      <c r="EKI87" s="15"/>
      <c r="EKJ87" s="16"/>
      <c r="EKK87" s="15"/>
      <c r="EKL87" s="16"/>
      <c r="EKM87" s="15"/>
      <c r="EKN87" s="16"/>
      <c r="EKO87" s="15"/>
      <c r="EKP87" s="16"/>
      <c r="EKQ87" s="15"/>
      <c r="EKR87" s="16"/>
      <c r="EKS87" s="15"/>
      <c r="EKT87" s="16"/>
      <c r="EKU87" s="15"/>
      <c r="EKV87" s="16"/>
      <c r="EKW87" s="15"/>
      <c r="EKX87" s="16"/>
      <c r="EKY87" s="15"/>
      <c r="EKZ87" s="16"/>
      <c r="ELA87" s="15"/>
      <c r="ELB87" s="16"/>
      <c r="ELC87" s="15"/>
      <c r="ELD87" s="16"/>
      <c r="ELE87" s="15"/>
      <c r="ELF87" s="16"/>
      <c r="ELG87" s="15"/>
      <c r="ELH87" s="16"/>
      <c r="ELI87" s="15"/>
      <c r="ELJ87" s="16"/>
      <c r="ELK87" s="15"/>
      <c r="ELL87" s="16"/>
      <c r="ELM87" s="15"/>
      <c r="ELN87" s="16"/>
      <c r="ELO87" s="15"/>
      <c r="ELP87" s="16"/>
      <c r="ELQ87" s="15"/>
      <c r="ELR87" s="16"/>
      <c r="ELS87" s="15"/>
      <c r="ELT87" s="16"/>
      <c r="ELU87" s="15"/>
      <c r="ELV87" s="16"/>
      <c r="ELW87" s="15"/>
      <c r="ELX87" s="16"/>
      <c r="ELY87" s="15"/>
      <c r="ELZ87" s="16"/>
      <c r="EMA87" s="15"/>
      <c r="EMB87" s="16"/>
      <c r="EMC87" s="15"/>
      <c r="EMD87" s="16"/>
      <c r="EME87" s="15"/>
      <c r="EMF87" s="16"/>
      <c r="EMG87" s="15"/>
      <c r="EMH87" s="16"/>
      <c r="EMI87" s="15"/>
      <c r="EMJ87" s="16"/>
      <c r="EMK87" s="15"/>
      <c r="EML87" s="16"/>
      <c r="EMM87" s="15"/>
      <c r="EMN87" s="16"/>
      <c r="EMO87" s="15"/>
      <c r="EMP87" s="16"/>
      <c r="EMQ87" s="15"/>
      <c r="EMR87" s="16"/>
      <c r="EMS87" s="15"/>
      <c r="EMT87" s="16"/>
      <c r="EMU87" s="15"/>
      <c r="EMV87" s="16"/>
      <c r="EMW87" s="15"/>
      <c r="EMX87" s="16"/>
      <c r="EMY87" s="15"/>
      <c r="EMZ87" s="16"/>
      <c r="ENA87" s="15"/>
      <c r="ENB87" s="16"/>
      <c r="ENC87" s="15"/>
      <c r="END87" s="16"/>
      <c r="ENE87" s="15"/>
      <c r="ENF87" s="16"/>
      <c r="ENG87" s="15"/>
      <c r="ENH87" s="16"/>
      <c r="ENI87" s="15"/>
      <c r="ENJ87" s="16"/>
      <c r="ENK87" s="15"/>
      <c r="ENL87" s="16"/>
      <c r="ENM87" s="15"/>
      <c r="ENN87" s="16"/>
      <c r="ENO87" s="15"/>
      <c r="ENP87" s="16"/>
      <c r="ENQ87" s="15"/>
      <c r="ENR87" s="16"/>
      <c r="ENS87" s="15"/>
      <c r="ENT87" s="16"/>
      <c r="ENU87" s="15"/>
      <c r="ENV87" s="16"/>
      <c r="ENW87" s="15"/>
      <c r="ENX87" s="16"/>
      <c r="ENY87" s="15"/>
      <c r="ENZ87" s="16"/>
      <c r="EOA87" s="15"/>
      <c r="EOB87" s="16"/>
      <c r="EOC87" s="15"/>
      <c r="EOD87" s="16"/>
      <c r="EOE87" s="15"/>
      <c r="EOF87" s="16"/>
      <c r="EOG87" s="15"/>
      <c r="EOH87" s="16"/>
      <c r="EOI87" s="15"/>
      <c r="EOJ87" s="16"/>
      <c r="EOK87" s="15"/>
      <c r="EOL87" s="16"/>
      <c r="EOM87" s="15"/>
      <c r="EON87" s="16"/>
      <c r="EOO87" s="15"/>
      <c r="EOP87" s="16"/>
      <c r="EOQ87" s="15"/>
      <c r="EOR87" s="16"/>
      <c r="EOS87" s="15"/>
      <c r="EOT87" s="16"/>
      <c r="EOU87" s="15"/>
      <c r="EOV87" s="16"/>
      <c r="EOW87" s="15"/>
      <c r="EOX87" s="16"/>
      <c r="EOY87" s="15"/>
      <c r="EOZ87" s="16"/>
      <c r="EPA87" s="15"/>
      <c r="EPB87" s="16"/>
      <c r="EPC87" s="15"/>
      <c r="EPD87" s="16"/>
      <c r="EPE87" s="15"/>
      <c r="EPF87" s="16"/>
      <c r="EPG87" s="15"/>
      <c r="EPH87" s="16"/>
      <c r="EPI87" s="15"/>
      <c r="EPJ87" s="16"/>
      <c r="EPK87" s="15"/>
      <c r="EPL87" s="16"/>
      <c r="EPM87" s="15"/>
      <c r="EPN87" s="16"/>
      <c r="EPO87" s="15"/>
      <c r="EPP87" s="16"/>
      <c r="EPQ87" s="15"/>
      <c r="EPR87" s="16"/>
      <c r="EPS87" s="15"/>
      <c r="EPT87" s="16"/>
      <c r="EPU87" s="15"/>
      <c r="EPV87" s="16"/>
      <c r="EPW87" s="15"/>
      <c r="EPX87" s="16"/>
      <c r="EPY87" s="15"/>
      <c r="EPZ87" s="16"/>
      <c r="EQA87" s="15"/>
      <c r="EQB87" s="16"/>
      <c r="EQC87" s="15"/>
      <c r="EQD87" s="16"/>
      <c r="EQE87" s="15"/>
      <c r="EQF87" s="16"/>
      <c r="EQG87" s="15"/>
      <c r="EQH87" s="16"/>
      <c r="EQI87" s="15"/>
      <c r="EQJ87" s="16"/>
      <c r="EQK87" s="15"/>
      <c r="EQL87" s="16"/>
      <c r="EQM87" s="15"/>
      <c r="EQN87" s="16"/>
      <c r="EQO87" s="15"/>
      <c r="EQP87" s="16"/>
      <c r="EQQ87" s="15"/>
      <c r="EQR87" s="16"/>
      <c r="EQS87" s="15"/>
      <c r="EQT87" s="16"/>
      <c r="EQU87" s="15"/>
      <c r="EQV87" s="16"/>
      <c r="EQW87" s="15"/>
      <c r="EQX87" s="16"/>
      <c r="EQY87" s="15"/>
      <c r="EQZ87" s="16"/>
      <c r="ERA87" s="15"/>
      <c r="ERB87" s="16"/>
      <c r="ERC87" s="15"/>
      <c r="ERD87" s="16"/>
      <c r="ERE87" s="15"/>
      <c r="ERF87" s="16"/>
      <c r="ERG87" s="15"/>
      <c r="ERH87" s="16"/>
      <c r="ERI87" s="15"/>
      <c r="ERJ87" s="16"/>
      <c r="ERK87" s="15"/>
      <c r="ERL87" s="16"/>
      <c r="ERM87" s="15"/>
      <c r="ERN87" s="16"/>
      <c r="ERO87" s="15"/>
      <c r="ERP87" s="16"/>
      <c r="ERQ87" s="15"/>
      <c r="ERR87" s="16"/>
      <c r="ERS87" s="15"/>
      <c r="ERT87" s="16"/>
      <c r="ERU87" s="15"/>
      <c r="ERV87" s="16"/>
      <c r="ERW87" s="15"/>
      <c r="ERX87" s="16"/>
      <c r="ERY87" s="15"/>
      <c r="ERZ87" s="16"/>
      <c r="ESA87" s="15"/>
      <c r="ESB87" s="16"/>
      <c r="ESC87" s="15"/>
      <c r="ESD87" s="16"/>
      <c r="ESE87" s="15"/>
      <c r="ESF87" s="16"/>
      <c r="ESG87" s="15"/>
      <c r="ESH87" s="16"/>
      <c r="ESI87" s="15"/>
      <c r="ESJ87" s="16"/>
      <c r="ESK87" s="15"/>
      <c r="ESL87" s="16"/>
      <c r="ESM87" s="15"/>
      <c r="ESN87" s="16"/>
      <c r="ESO87" s="15"/>
      <c r="ESP87" s="16"/>
      <c r="ESQ87" s="15"/>
      <c r="ESR87" s="16"/>
      <c r="ESS87" s="15"/>
      <c r="EST87" s="16"/>
      <c r="ESU87" s="15"/>
      <c r="ESV87" s="16"/>
      <c r="ESW87" s="15"/>
      <c r="ESX87" s="16"/>
      <c r="ESY87" s="15"/>
      <c r="ESZ87" s="16"/>
      <c r="ETA87" s="15"/>
      <c r="ETB87" s="16"/>
      <c r="ETC87" s="15"/>
      <c r="ETD87" s="16"/>
      <c r="ETE87" s="15"/>
      <c r="ETF87" s="16"/>
      <c r="ETG87" s="15"/>
      <c r="ETH87" s="16"/>
      <c r="ETI87" s="15"/>
      <c r="ETJ87" s="16"/>
      <c r="ETK87" s="15"/>
      <c r="ETL87" s="16"/>
      <c r="ETM87" s="15"/>
      <c r="ETN87" s="16"/>
      <c r="ETO87" s="15"/>
      <c r="ETP87" s="16"/>
      <c r="ETQ87" s="15"/>
      <c r="ETR87" s="16"/>
      <c r="ETS87" s="15"/>
      <c r="ETT87" s="16"/>
      <c r="ETU87" s="15"/>
      <c r="ETV87" s="16"/>
      <c r="ETW87" s="15"/>
      <c r="ETX87" s="16"/>
      <c r="ETY87" s="15"/>
      <c r="ETZ87" s="16"/>
      <c r="EUA87" s="15"/>
      <c r="EUB87" s="16"/>
      <c r="EUC87" s="15"/>
      <c r="EUD87" s="16"/>
      <c r="EUE87" s="15"/>
      <c r="EUF87" s="16"/>
      <c r="EUG87" s="15"/>
      <c r="EUH87" s="16"/>
      <c r="EUI87" s="15"/>
      <c r="EUJ87" s="16"/>
      <c r="EUK87" s="15"/>
      <c r="EUL87" s="16"/>
      <c r="EUM87" s="15"/>
      <c r="EUN87" s="16"/>
      <c r="EUO87" s="15"/>
      <c r="EUP87" s="16"/>
      <c r="EUQ87" s="15"/>
      <c r="EUR87" s="16"/>
      <c r="EUS87" s="15"/>
      <c r="EUT87" s="16"/>
      <c r="EUU87" s="15"/>
      <c r="EUV87" s="16"/>
      <c r="EUW87" s="15"/>
      <c r="EUX87" s="16"/>
      <c r="EUY87" s="15"/>
      <c r="EUZ87" s="16"/>
      <c r="EVA87" s="15"/>
      <c r="EVB87" s="16"/>
      <c r="EVC87" s="15"/>
      <c r="EVD87" s="16"/>
      <c r="EVE87" s="15"/>
      <c r="EVF87" s="16"/>
      <c r="EVG87" s="15"/>
      <c r="EVH87" s="16"/>
      <c r="EVI87" s="15"/>
      <c r="EVJ87" s="16"/>
      <c r="EVK87" s="15"/>
      <c r="EVL87" s="16"/>
      <c r="EVM87" s="15"/>
      <c r="EVN87" s="16"/>
      <c r="EVO87" s="15"/>
      <c r="EVP87" s="16"/>
      <c r="EVQ87" s="15"/>
      <c r="EVR87" s="16"/>
      <c r="EVS87" s="15"/>
      <c r="EVT87" s="16"/>
      <c r="EVU87" s="15"/>
      <c r="EVV87" s="16"/>
      <c r="EVW87" s="15"/>
      <c r="EVX87" s="16"/>
      <c r="EVY87" s="15"/>
      <c r="EVZ87" s="16"/>
      <c r="EWA87" s="15"/>
      <c r="EWB87" s="16"/>
      <c r="EWC87" s="15"/>
      <c r="EWD87" s="16"/>
      <c r="EWE87" s="15"/>
      <c r="EWF87" s="16"/>
      <c r="EWG87" s="15"/>
      <c r="EWH87" s="16"/>
      <c r="EWI87" s="15"/>
      <c r="EWJ87" s="16"/>
      <c r="EWK87" s="15"/>
      <c r="EWL87" s="16"/>
      <c r="EWM87" s="15"/>
      <c r="EWN87" s="16"/>
      <c r="EWO87" s="15"/>
      <c r="EWP87" s="16"/>
      <c r="EWQ87" s="15"/>
      <c r="EWR87" s="16"/>
      <c r="EWS87" s="15"/>
      <c r="EWT87" s="16"/>
      <c r="EWU87" s="15"/>
      <c r="EWV87" s="16"/>
      <c r="EWW87" s="15"/>
      <c r="EWX87" s="16"/>
      <c r="EWY87" s="15"/>
      <c r="EWZ87" s="16"/>
      <c r="EXA87" s="15"/>
      <c r="EXB87" s="16"/>
      <c r="EXC87" s="15"/>
      <c r="EXD87" s="16"/>
      <c r="EXE87" s="15"/>
      <c r="EXF87" s="16"/>
      <c r="EXG87" s="15"/>
      <c r="EXH87" s="16"/>
      <c r="EXI87" s="15"/>
      <c r="EXJ87" s="16"/>
      <c r="EXK87" s="15"/>
      <c r="EXL87" s="16"/>
      <c r="EXM87" s="15"/>
      <c r="EXN87" s="16"/>
      <c r="EXO87" s="15"/>
      <c r="EXP87" s="16"/>
      <c r="EXQ87" s="15"/>
      <c r="EXR87" s="16"/>
      <c r="EXS87" s="15"/>
      <c r="EXT87" s="16"/>
      <c r="EXU87" s="15"/>
      <c r="EXV87" s="16"/>
      <c r="EXW87" s="15"/>
      <c r="EXX87" s="16"/>
      <c r="EXY87" s="15"/>
      <c r="EXZ87" s="16"/>
      <c r="EYA87" s="15"/>
      <c r="EYB87" s="16"/>
      <c r="EYC87" s="15"/>
      <c r="EYD87" s="16"/>
      <c r="EYE87" s="15"/>
      <c r="EYF87" s="16"/>
      <c r="EYG87" s="15"/>
      <c r="EYH87" s="16"/>
      <c r="EYI87" s="15"/>
      <c r="EYJ87" s="16"/>
      <c r="EYK87" s="15"/>
      <c r="EYL87" s="16"/>
      <c r="EYM87" s="15"/>
      <c r="EYN87" s="16"/>
      <c r="EYO87" s="15"/>
      <c r="EYP87" s="16"/>
      <c r="EYQ87" s="15"/>
      <c r="EYR87" s="16"/>
      <c r="EYS87" s="15"/>
      <c r="EYT87" s="16"/>
      <c r="EYU87" s="15"/>
      <c r="EYV87" s="16"/>
      <c r="EYW87" s="15"/>
      <c r="EYX87" s="16"/>
      <c r="EYY87" s="15"/>
      <c r="EYZ87" s="16"/>
      <c r="EZA87" s="15"/>
      <c r="EZB87" s="16"/>
      <c r="EZC87" s="15"/>
      <c r="EZD87" s="16"/>
      <c r="EZE87" s="15"/>
      <c r="EZF87" s="16"/>
      <c r="EZG87" s="15"/>
      <c r="EZH87" s="16"/>
      <c r="EZI87" s="15"/>
      <c r="EZJ87" s="16"/>
      <c r="EZK87" s="15"/>
      <c r="EZL87" s="16"/>
      <c r="EZM87" s="15"/>
      <c r="EZN87" s="16"/>
      <c r="EZO87" s="15"/>
      <c r="EZP87" s="16"/>
      <c r="EZQ87" s="15"/>
      <c r="EZR87" s="16"/>
      <c r="EZS87" s="15"/>
      <c r="EZT87" s="16"/>
      <c r="EZU87" s="15"/>
      <c r="EZV87" s="16"/>
      <c r="EZW87" s="15"/>
      <c r="EZX87" s="16"/>
      <c r="EZY87" s="15"/>
      <c r="EZZ87" s="16"/>
      <c r="FAA87" s="15"/>
      <c r="FAB87" s="16"/>
      <c r="FAC87" s="15"/>
      <c r="FAD87" s="16"/>
      <c r="FAE87" s="15"/>
      <c r="FAF87" s="16"/>
      <c r="FAG87" s="15"/>
      <c r="FAH87" s="16"/>
      <c r="FAI87" s="15"/>
      <c r="FAJ87" s="16"/>
      <c r="FAK87" s="15"/>
      <c r="FAL87" s="16"/>
      <c r="FAM87" s="15"/>
      <c r="FAN87" s="16"/>
      <c r="FAO87" s="15"/>
      <c r="FAP87" s="16"/>
      <c r="FAQ87" s="15"/>
      <c r="FAR87" s="16"/>
      <c r="FAS87" s="15"/>
      <c r="FAT87" s="16"/>
      <c r="FAU87" s="15"/>
      <c r="FAV87" s="16"/>
      <c r="FAW87" s="15"/>
      <c r="FAX87" s="16"/>
      <c r="FAY87" s="15"/>
      <c r="FAZ87" s="16"/>
      <c r="FBA87" s="15"/>
      <c r="FBB87" s="16"/>
      <c r="FBC87" s="15"/>
      <c r="FBD87" s="16"/>
      <c r="FBE87" s="15"/>
      <c r="FBF87" s="16"/>
      <c r="FBG87" s="15"/>
      <c r="FBH87" s="16"/>
      <c r="FBI87" s="15"/>
      <c r="FBJ87" s="16"/>
      <c r="FBK87" s="15"/>
      <c r="FBL87" s="16"/>
      <c r="FBM87" s="15"/>
      <c r="FBN87" s="16"/>
      <c r="FBO87" s="15"/>
      <c r="FBP87" s="16"/>
      <c r="FBQ87" s="15"/>
      <c r="FBR87" s="16"/>
      <c r="FBS87" s="15"/>
      <c r="FBT87" s="16"/>
      <c r="FBU87" s="15"/>
      <c r="FBV87" s="16"/>
      <c r="FBW87" s="15"/>
      <c r="FBX87" s="16"/>
      <c r="FBY87" s="15"/>
      <c r="FBZ87" s="16"/>
      <c r="FCA87" s="15"/>
      <c r="FCB87" s="16"/>
      <c r="FCC87" s="15"/>
      <c r="FCD87" s="16"/>
      <c r="FCE87" s="15"/>
      <c r="FCF87" s="16"/>
      <c r="FCG87" s="15"/>
      <c r="FCH87" s="16"/>
      <c r="FCI87" s="15"/>
      <c r="FCJ87" s="16"/>
      <c r="FCK87" s="15"/>
      <c r="FCL87" s="16"/>
      <c r="FCM87" s="15"/>
      <c r="FCN87" s="16"/>
      <c r="FCO87" s="15"/>
      <c r="FCP87" s="16"/>
      <c r="FCQ87" s="15"/>
      <c r="FCR87" s="16"/>
      <c r="FCS87" s="15"/>
      <c r="FCT87" s="16"/>
      <c r="FCU87" s="15"/>
      <c r="FCV87" s="16"/>
      <c r="FCW87" s="15"/>
      <c r="FCX87" s="16"/>
      <c r="FCY87" s="15"/>
      <c r="FCZ87" s="16"/>
      <c r="FDA87" s="15"/>
      <c r="FDB87" s="16"/>
      <c r="FDC87" s="15"/>
      <c r="FDD87" s="16"/>
      <c r="FDE87" s="15"/>
      <c r="FDF87" s="16"/>
      <c r="FDG87" s="15"/>
      <c r="FDH87" s="16"/>
      <c r="FDI87" s="15"/>
      <c r="FDJ87" s="16"/>
      <c r="FDK87" s="15"/>
      <c r="FDL87" s="16"/>
      <c r="FDM87" s="15"/>
      <c r="FDN87" s="16"/>
      <c r="FDO87" s="15"/>
      <c r="FDP87" s="16"/>
      <c r="FDQ87" s="15"/>
      <c r="FDR87" s="16"/>
      <c r="FDS87" s="15"/>
      <c r="FDT87" s="16"/>
      <c r="FDU87" s="15"/>
      <c r="FDV87" s="16"/>
      <c r="FDW87" s="15"/>
      <c r="FDX87" s="16"/>
      <c r="FDY87" s="15"/>
      <c r="FDZ87" s="16"/>
      <c r="FEA87" s="15"/>
      <c r="FEB87" s="16"/>
      <c r="FEC87" s="15"/>
      <c r="FED87" s="16"/>
      <c r="FEE87" s="15"/>
      <c r="FEF87" s="16"/>
      <c r="FEG87" s="15"/>
      <c r="FEH87" s="16"/>
      <c r="FEI87" s="15"/>
      <c r="FEJ87" s="16"/>
      <c r="FEK87" s="15"/>
      <c r="FEL87" s="16"/>
      <c r="FEM87" s="15"/>
      <c r="FEN87" s="16"/>
      <c r="FEO87" s="15"/>
      <c r="FEP87" s="16"/>
      <c r="FEQ87" s="15"/>
      <c r="FER87" s="16"/>
      <c r="FES87" s="15"/>
      <c r="FET87" s="16"/>
      <c r="FEU87" s="15"/>
      <c r="FEV87" s="16"/>
      <c r="FEW87" s="15"/>
      <c r="FEX87" s="16"/>
      <c r="FEY87" s="15"/>
      <c r="FEZ87" s="16"/>
      <c r="FFA87" s="15"/>
      <c r="FFB87" s="16"/>
      <c r="FFC87" s="15"/>
      <c r="FFD87" s="16"/>
      <c r="FFE87" s="15"/>
      <c r="FFF87" s="16"/>
      <c r="FFG87" s="15"/>
      <c r="FFH87" s="16"/>
      <c r="FFI87" s="15"/>
      <c r="FFJ87" s="16"/>
      <c r="FFK87" s="15"/>
      <c r="FFL87" s="16"/>
      <c r="FFM87" s="15"/>
      <c r="FFN87" s="16"/>
      <c r="FFO87" s="15"/>
      <c r="FFP87" s="16"/>
      <c r="FFQ87" s="15"/>
      <c r="FFR87" s="16"/>
      <c r="FFS87" s="15"/>
      <c r="FFT87" s="16"/>
      <c r="FFU87" s="15"/>
      <c r="FFV87" s="16"/>
      <c r="FFW87" s="15"/>
      <c r="FFX87" s="16"/>
      <c r="FFY87" s="15"/>
      <c r="FFZ87" s="16"/>
      <c r="FGA87" s="15"/>
      <c r="FGB87" s="16"/>
      <c r="FGC87" s="15"/>
      <c r="FGD87" s="16"/>
      <c r="FGE87" s="15"/>
      <c r="FGF87" s="16"/>
      <c r="FGG87" s="15"/>
      <c r="FGH87" s="16"/>
      <c r="FGI87" s="15"/>
      <c r="FGJ87" s="16"/>
      <c r="FGK87" s="15"/>
      <c r="FGL87" s="16"/>
      <c r="FGM87" s="15"/>
      <c r="FGN87" s="16"/>
      <c r="FGO87" s="15"/>
      <c r="FGP87" s="16"/>
      <c r="FGQ87" s="15"/>
      <c r="FGR87" s="16"/>
      <c r="FGS87" s="15"/>
      <c r="FGT87" s="16"/>
      <c r="FGU87" s="15"/>
      <c r="FGV87" s="16"/>
      <c r="FGW87" s="15"/>
      <c r="FGX87" s="16"/>
      <c r="FGY87" s="15"/>
      <c r="FGZ87" s="16"/>
      <c r="FHA87" s="15"/>
      <c r="FHB87" s="16"/>
      <c r="FHC87" s="15"/>
      <c r="FHD87" s="16"/>
      <c r="FHE87" s="15"/>
      <c r="FHF87" s="16"/>
      <c r="FHG87" s="15"/>
      <c r="FHH87" s="16"/>
      <c r="FHI87" s="15"/>
      <c r="FHJ87" s="16"/>
      <c r="FHK87" s="15"/>
      <c r="FHL87" s="16"/>
      <c r="FHM87" s="15"/>
      <c r="FHN87" s="16"/>
      <c r="FHO87" s="15"/>
      <c r="FHP87" s="16"/>
      <c r="FHQ87" s="15"/>
      <c r="FHR87" s="16"/>
      <c r="FHS87" s="15"/>
      <c r="FHT87" s="16"/>
      <c r="FHU87" s="15"/>
      <c r="FHV87" s="16"/>
      <c r="FHW87" s="15"/>
      <c r="FHX87" s="16"/>
      <c r="FHY87" s="15"/>
      <c r="FHZ87" s="16"/>
      <c r="FIA87" s="15"/>
      <c r="FIB87" s="16"/>
      <c r="FIC87" s="15"/>
      <c r="FID87" s="16"/>
      <c r="FIE87" s="15"/>
      <c r="FIF87" s="16"/>
      <c r="FIG87" s="15"/>
      <c r="FIH87" s="16"/>
      <c r="FII87" s="15"/>
      <c r="FIJ87" s="16"/>
      <c r="FIK87" s="15"/>
      <c r="FIL87" s="16"/>
      <c r="FIM87" s="15"/>
      <c r="FIN87" s="16"/>
      <c r="FIO87" s="15"/>
      <c r="FIP87" s="16"/>
      <c r="FIQ87" s="15"/>
      <c r="FIR87" s="16"/>
      <c r="FIS87" s="15"/>
      <c r="FIT87" s="16"/>
      <c r="FIU87" s="15"/>
      <c r="FIV87" s="16"/>
      <c r="FIW87" s="15"/>
      <c r="FIX87" s="16"/>
      <c r="FIY87" s="15"/>
      <c r="FIZ87" s="16"/>
      <c r="FJA87" s="15"/>
      <c r="FJB87" s="16"/>
      <c r="FJC87" s="15"/>
      <c r="FJD87" s="16"/>
      <c r="FJE87" s="15"/>
      <c r="FJF87" s="16"/>
      <c r="FJG87" s="15"/>
      <c r="FJH87" s="16"/>
      <c r="FJI87" s="15"/>
      <c r="FJJ87" s="16"/>
      <c r="FJK87" s="15"/>
      <c r="FJL87" s="16"/>
      <c r="FJM87" s="15"/>
      <c r="FJN87" s="16"/>
      <c r="FJO87" s="15"/>
      <c r="FJP87" s="16"/>
      <c r="FJQ87" s="15"/>
      <c r="FJR87" s="16"/>
      <c r="FJS87" s="15"/>
      <c r="FJT87" s="16"/>
      <c r="FJU87" s="15"/>
      <c r="FJV87" s="16"/>
      <c r="FJW87" s="15"/>
      <c r="FJX87" s="16"/>
      <c r="FJY87" s="15"/>
      <c r="FJZ87" s="16"/>
      <c r="FKA87" s="15"/>
      <c r="FKB87" s="16"/>
      <c r="FKC87" s="15"/>
      <c r="FKD87" s="16"/>
      <c r="FKE87" s="15"/>
      <c r="FKF87" s="16"/>
      <c r="FKG87" s="15"/>
      <c r="FKH87" s="16"/>
      <c r="FKI87" s="15"/>
      <c r="FKJ87" s="16"/>
      <c r="FKK87" s="15"/>
      <c r="FKL87" s="16"/>
      <c r="FKM87" s="15"/>
      <c r="FKN87" s="16"/>
      <c r="FKO87" s="15"/>
      <c r="FKP87" s="16"/>
      <c r="FKQ87" s="15"/>
      <c r="FKR87" s="16"/>
      <c r="FKS87" s="15"/>
      <c r="FKT87" s="16"/>
      <c r="FKU87" s="15"/>
      <c r="FKV87" s="16"/>
      <c r="FKW87" s="15"/>
      <c r="FKX87" s="16"/>
      <c r="FKY87" s="15"/>
      <c r="FKZ87" s="16"/>
      <c r="FLA87" s="15"/>
      <c r="FLB87" s="16"/>
      <c r="FLC87" s="15"/>
      <c r="FLD87" s="16"/>
      <c r="FLE87" s="15"/>
      <c r="FLF87" s="16"/>
      <c r="FLG87" s="15"/>
      <c r="FLH87" s="16"/>
      <c r="FLI87" s="15"/>
      <c r="FLJ87" s="16"/>
      <c r="FLK87" s="15"/>
      <c r="FLL87" s="16"/>
      <c r="FLM87" s="15"/>
      <c r="FLN87" s="16"/>
      <c r="FLO87" s="15"/>
      <c r="FLP87" s="16"/>
      <c r="FLQ87" s="15"/>
      <c r="FLR87" s="16"/>
      <c r="FLS87" s="15"/>
      <c r="FLT87" s="16"/>
      <c r="FLU87" s="15"/>
      <c r="FLV87" s="16"/>
      <c r="FLW87" s="15"/>
      <c r="FLX87" s="16"/>
      <c r="FLY87" s="15"/>
      <c r="FLZ87" s="16"/>
      <c r="FMA87" s="15"/>
      <c r="FMB87" s="16"/>
      <c r="FMC87" s="15"/>
      <c r="FMD87" s="16"/>
      <c r="FME87" s="15"/>
      <c r="FMF87" s="16"/>
      <c r="FMG87" s="15"/>
      <c r="FMH87" s="16"/>
      <c r="FMI87" s="15"/>
      <c r="FMJ87" s="16"/>
      <c r="FMK87" s="15"/>
      <c r="FML87" s="16"/>
      <c r="FMM87" s="15"/>
      <c r="FMN87" s="16"/>
      <c r="FMO87" s="15"/>
      <c r="FMP87" s="16"/>
      <c r="FMQ87" s="15"/>
      <c r="FMR87" s="16"/>
      <c r="FMS87" s="15"/>
      <c r="FMT87" s="16"/>
      <c r="FMU87" s="15"/>
      <c r="FMV87" s="16"/>
      <c r="FMW87" s="15"/>
      <c r="FMX87" s="16"/>
      <c r="FMY87" s="15"/>
      <c r="FMZ87" s="16"/>
      <c r="FNA87" s="15"/>
      <c r="FNB87" s="16"/>
      <c r="FNC87" s="15"/>
      <c r="FND87" s="16"/>
      <c r="FNE87" s="15"/>
      <c r="FNF87" s="16"/>
      <c r="FNG87" s="15"/>
      <c r="FNH87" s="16"/>
      <c r="FNI87" s="15"/>
      <c r="FNJ87" s="16"/>
      <c r="FNK87" s="15"/>
      <c r="FNL87" s="16"/>
      <c r="FNM87" s="15"/>
      <c r="FNN87" s="16"/>
      <c r="FNO87" s="15"/>
      <c r="FNP87" s="16"/>
      <c r="FNQ87" s="15"/>
      <c r="FNR87" s="16"/>
      <c r="FNS87" s="15"/>
      <c r="FNT87" s="16"/>
      <c r="FNU87" s="15"/>
      <c r="FNV87" s="16"/>
      <c r="FNW87" s="15"/>
      <c r="FNX87" s="16"/>
      <c r="FNY87" s="15"/>
      <c r="FNZ87" s="16"/>
      <c r="FOA87" s="15"/>
      <c r="FOB87" s="16"/>
      <c r="FOC87" s="15"/>
      <c r="FOD87" s="16"/>
      <c r="FOE87" s="15"/>
      <c r="FOF87" s="16"/>
      <c r="FOG87" s="15"/>
      <c r="FOH87" s="16"/>
      <c r="FOI87" s="15"/>
      <c r="FOJ87" s="16"/>
      <c r="FOK87" s="15"/>
      <c r="FOL87" s="16"/>
      <c r="FOM87" s="15"/>
      <c r="FON87" s="16"/>
      <c r="FOO87" s="15"/>
      <c r="FOP87" s="16"/>
      <c r="FOQ87" s="15"/>
      <c r="FOR87" s="16"/>
      <c r="FOS87" s="15"/>
      <c r="FOT87" s="16"/>
      <c r="FOU87" s="15"/>
      <c r="FOV87" s="16"/>
      <c r="FOW87" s="15"/>
      <c r="FOX87" s="16"/>
      <c r="FOY87" s="15"/>
      <c r="FOZ87" s="16"/>
      <c r="FPA87" s="15"/>
      <c r="FPB87" s="16"/>
      <c r="FPC87" s="15"/>
      <c r="FPD87" s="16"/>
      <c r="FPE87" s="15"/>
      <c r="FPF87" s="16"/>
      <c r="FPG87" s="15"/>
      <c r="FPH87" s="16"/>
      <c r="FPI87" s="15"/>
      <c r="FPJ87" s="16"/>
      <c r="FPK87" s="15"/>
      <c r="FPL87" s="16"/>
      <c r="FPM87" s="15"/>
      <c r="FPN87" s="16"/>
      <c r="FPO87" s="15"/>
      <c r="FPP87" s="16"/>
      <c r="FPQ87" s="15"/>
      <c r="FPR87" s="16"/>
      <c r="FPS87" s="15"/>
      <c r="FPT87" s="16"/>
      <c r="FPU87" s="15"/>
      <c r="FPV87" s="16"/>
      <c r="FPW87" s="15"/>
      <c r="FPX87" s="16"/>
      <c r="FPY87" s="15"/>
      <c r="FPZ87" s="16"/>
      <c r="FQA87" s="15"/>
      <c r="FQB87" s="16"/>
      <c r="FQC87" s="15"/>
      <c r="FQD87" s="16"/>
      <c r="FQE87" s="15"/>
      <c r="FQF87" s="16"/>
      <c r="FQG87" s="15"/>
      <c r="FQH87" s="16"/>
      <c r="FQI87" s="15"/>
      <c r="FQJ87" s="16"/>
      <c r="FQK87" s="15"/>
      <c r="FQL87" s="16"/>
      <c r="FQM87" s="15"/>
      <c r="FQN87" s="16"/>
      <c r="FQO87" s="15"/>
      <c r="FQP87" s="16"/>
      <c r="FQQ87" s="15"/>
      <c r="FQR87" s="16"/>
      <c r="FQS87" s="15"/>
      <c r="FQT87" s="16"/>
      <c r="FQU87" s="15"/>
      <c r="FQV87" s="16"/>
      <c r="FQW87" s="15"/>
      <c r="FQX87" s="16"/>
      <c r="FQY87" s="15"/>
      <c r="FQZ87" s="16"/>
      <c r="FRA87" s="15"/>
      <c r="FRB87" s="16"/>
      <c r="FRC87" s="15"/>
      <c r="FRD87" s="16"/>
      <c r="FRE87" s="15"/>
      <c r="FRF87" s="16"/>
      <c r="FRG87" s="15"/>
      <c r="FRH87" s="16"/>
      <c r="FRI87" s="15"/>
      <c r="FRJ87" s="16"/>
      <c r="FRK87" s="15"/>
      <c r="FRL87" s="16"/>
      <c r="FRM87" s="15"/>
      <c r="FRN87" s="16"/>
      <c r="FRO87" s="15"/>
      <c r="FRP87" s="16"/>
      <c r="FRQ87" s="15"/>
      <c r="FRR87" s="16"/>
      <c r="FRS87" s="15"/>
      <c r="FRT87" s="16"/>
      <c r="FRU87" s="15"/>
      <c r="FRV87" s="16"/>
      <c r="FRW87" s="15"/>
      <c r="FRX87" s="16"/>
      <c r="FRY87" s="15"/>
      <c r="FRZ87" s="16"/>
      <c r="FSA87" s="15"/>
      <c r="FSB87" s="16"/>
      <c r="FSC87" s="15"/>
      <c r="FSD87" s="16"/>
      <c r="FSE87" s="15"/>
      <c r="FSF87" s="16"/>
      <c r="FSG87" s="15"/>
      <c r="FSH87" s="16"/>
      <c r="FSI87" s="15"/>
      <c r="FSJ87" s="16"/>
      <c r="FSK87" s="15"/>
      <c r="FSL87" s="16"/>
      <c r="FSM87" s="15"/>
      <c r="FSN87" s="16"/>
      <c r="FSO87" s="15"/>
      <c r="FSP87" s="16"/>
      <c r="FSQ87" s="15"/>
      <c r="FSR87" s="16"/>
      <c r="FSS87" s="15"/>
      <c r="FST87" s="16"/>
      <c r="FSU87" s="15"/>
      <c r="FSV87" s="16"/>
      <c r="FSW87" s="15"/>
      <c r="FSX87" s="16"/>
      <c r="FSY87" s="15"/>
      <c r="FSZ87" s="16"/>
      <c r="FTA87" s="15"/>
      <c r="FTB87" s="16"/>
      <c r="FTC87" s="15"/>
      <c r="FTD87" s="16"/>
      <c r="FTE87" s="15"/>
      <c r="FTF87" s="16"/>
      <c r="FTG87" s="15"/>
      <c r="FTH87" s="16"/>
      <c r="FTI87" s="15"/>
      <c r="FTJ87" s="16"/>
      <c r="FTK87" s="15"/>
      <c r="FTL87" s="16"/>
      <c r="FTM87" s="15"/>
      <c r="FTN87" s="16"/>
      <c r="FTO87" s="15"/>
      <c r="FTP87" s="16"/>
      <c r="FTQ87" s="15"/>
      <c r="FTR87" s="16"/>
      <c r="FTS87" s="15"/>
      <c r="FTT87" s="16"/>
      <c r="FTU87" s="15"/>
      <c r="FTV87" s="16"/>
      <c r="FTW87" s="15"/>
      <c r="FTX87" s="16"/>
      <c r="FTY87" s="15"/>
      <c r="FTZ87" s="16"/>
      <c r="FUA87" s="15"/>
      <c r="FUB87" s="16"/>
      <c r="FUC87" s="15"/>
      <c r="FUD87" s="16"/>
      <c r="FUE87" s="15"/>
      <c r="FUF87" s="16"/>
      <c r="FUG87" s="15"/>
      <c r="FUH87" s="16"/>
      <c r="FUI87" s="15"/>
      <c r="FUJ87" s="16"/>
      <c r="FUK87" s="15"/>
      <c r="FUL87" s="16"/>
      <c r="FUM87" s="15"/>
      <c r="FUN87" s="16"/>
      <c r="FUO87" s="15"/>
      <c r="FUP87" s="16"/>
      <c r="FUQ87" s="15"/>
      <c r="FUR87" s="16"/>
      <c r="FUS87" s="15"/>
      <c r="FUT87" s="16"/>
      <c r="FUU87" s="15"/>
      <c r="FUV87" s="16"/>
      <c r="FUW87" s="15"/>
      <c r="FUX87" s="16"/>
      <c r="FUY87" s="15"/>
      <c r="FUZ87" s="16"/>
      <c r="FVA87" s="15"/>
      <c r="FVB87" s="16"/>
      <c r="FVC87" s="15"/>
      <c r="FVD87" s="16"/>
      <c r="FVE87" s="15"/>
      <c r="FVF87" s="16"/>
      <c r="FVG87" s="15"/>
      <c r="FVH87" s="16"/>
      <c r="FVI87" s="15"/>
      <c r="FVJ87" s="16"/>
      <c r="FVK87" s="15"/>
      <c r="FVL87" s="16"/>
      <c r="FVM87" s="15"/>
      <c r="FVN87" s="16"/>
      <c r="FVO87" s="15"/>
      <c r="FVP87" s="16"/>
      <c r="FVQ87" s="15"/>
      <c r="FVR87" s="16"/>
      <c r="FVS87" s="15"/>
      <c r="FVT87" s="16"/>
      <c r="FVU87" s="15"/>
      <c r="FVV87" s="16"/>
      <c r="FVW87" s="15"/>
      <c r="FVX87" s="16"/>
      <c r="FVY87" s="15"/>
      <c r="FVZ87" s="16"/>
      <c r="FWA87" s="15"/>
      <c r="FWB87" s="16"/>
      <c r="FWC87" s="15"/>
      <c r="FWD87" s="16"/>
      <c r="FWE87" s="15"/>
      <c r="FWF87" s="16"/>
      <c r="FWG87" s="15"/>
      <c r="FWH87" s="16"/>
      <c r="FWI87" s="15"/>
      <c r="FWJ87" s="16"/>
      <c r="FWK87" s="15"/>
      <c r="FWL87" s="16"/>
      <c r="FWM87" s="15"/>
      <c r="FWN87" s="16"/>
      <c r="FWO87" s="15"/>
      <c r="FWP87" s="16"/>
      <c r="FWQ87" s="15"/>
      <c r="FWR87" s="16"/>
      <c r="FWS87" s="15"/>
      <c r="FWT87" s="16"/>
      <c r="FWU87" s="15"/>
      <c r="FWV87" s="16"/>
      <c r="FWW87" s="15"/>
      <c r="FWX87" s="16"/>
      <c r="FWY87" s="15"/>
      <c r="FWZ87" s="16"/>
      <c r="FXA87" s="15"/>
      <c r="FXB87" s="16"/>
      <c r="FXC87" s="15"/>
      <c r="FXD87" s="16"/>
      <c r="FXE87" s="15"/>
      <c r="FXF87" s="16"/>
      <c r="FXG87" s="15"/>
      <c r="FXH87" s="16"/>
      <c r="FXI87" s="15"/>
      <c r="FXJ87" s="16"/>
      <c r="FXK87" s="15"/>
      <c r="FXL87" s="16"/>
      <c r="FXM87" s="15"/>
      <c r="FXN87" s="16"/>
      <c r="FXO87" s="15"/>
      <c r="FXP87" s="16"/>
      <c r="FXQ87" s="15"/>
      <c r="FXR87" s="16"/>
      <c r="FXS87" s="15"/>
      <c r="FXT87" s="16"/>
      <c r="FXU87" s="15"/>
      <c r="FXV87" s="16"/>
      <c r="FXW87" s="15"/>
      <c r="FXX87" s="16"/>
      <c r="FXY87" s="15"/>
      <c r="FXZ87" s="16"/>
      <c r="FYA87" s="15"/>
      <c r="FYB87" s="16"/>
      <c r="FYC87" s="15"/>
      <c r="FYD87" s="16"/>
      <c r="FYE87" s="15"/>
      <c r="FYF87" s="16"/>
      <c r="FYG87" s="15"/>
      <c r="FYH87" s="16"/>
      <c r="FYI87" s="15"/>
      <c r="FYJ87" s="16"/>
      <c r="FYK87" s="15"/>
      <c r="FYL87" s="16"/>
      <c r="FYM87" s="15"/>
      <c r="FYN87" s="16"/>
      <c r="FYO87" s="15"/>
      <c r="FYP87" s="16"/>
      <c r="FYQ87" s="15"/>
      <c r="FYR87" s="16"/>
      <c r="FYS87" s="15"/>
      <c r="FYT87" s="16"/>
      <c r="FYU87" s="15"/>
      <c r="FYV87" s="16"/>
      <c r="FYW87" s="15"/>
      <c r="FYX87" s="16"/>
      <c r="FYY87" s="15"/>
      <c r="FYZ87" s="16"/>
      <c r="FZA87" s="15"/>
      <c r="FZB87" s="16"/>
      <c r="FZC87" s="15"/>
      <c r="FZD87" s="16"/>
      <c r="FZE87" s="15"/>
      <c r="FZF87" s="16"/>
      <c r="FZG87" s="15"/>
      <c r="FZH87" s="16"/>
      <c r="FZI87" s="15"/>
      <c r="FZJ87" s="16"/>
      <c r="FZK87" s="15"/>
      <c r="FZL87" s="16"/>
      <c r="FZM87" s="15"/>
      <c r="FZN87" s="16"/>
      <c r="FZO87" s="15"/>
      <c r="FZP87" s="16"/>
      <c r="FZQ87" s="15"/>
      <c r="FZR87" s="16"/>
      <c r="FZS87" s="15"/>
      <c r="FZT87" s="16"/>
      <c r="FZU87" s="15"/>
      <c r="FZV87" s="16"/>
      <c r="FZW87" s="15"/>
      <c r="FZX87" s="16"/>
      <c r="FZY87" s="15"/>
      <c r="FZZ87" s="16"/>
      <c r="GAA87" s="15"/>
      <c r="GAB87" s="16"/>
      <c r="GAC87" s="15"/>
      <c r="GAD87" s="16"/>
      <c r="GAE87" s="15"/>
      <c r="GAF87" s="16"/>
      <c r="GAG87" s="15"/>
      <c r="GAH87" s="16"/>
      <c r="GAI87" s="15"/>
      <c r="GAJ87" s="16"/>
      <c r="GAK87" s="15"/>
      <c r="GAL87" s="16"/>
      <c r="GAM87" s="15"/>
      <c r="GAN87" s="16"/>
      <c r="GAO87" s="15"/>
      <c r="GAP87" s="16"/>
      <c r="GAQ87" s="15"/>
      <c r="GAR87" s="16"/>
      <c r="GAS87" s="15"/>
      <c r="GAT87" s="16"/>
      <c r="GAU87" s="15"/>
      <c r="GAV87" s="16"/>
      <c r="GAW87" s="15"/>
      <c r="GAX87" s="16"/>
      <c r="GAY87" s="15"/>
      <c r="GAZ87" s="16"/>
      <c r="GBA87" s="15"/>
      <c r="GBB87" s="16"/>
      <c r="GBC87" s="15"/>
      <c r="GBD87" s="16"/>
      <c r="GBE87" s="15"/>
      <c r="GBF87" s="16"/>
      <c r="GBG87" s="15"/>
      <c r="GBH87" s="16"/>
      <c r="GBI87" s="15"/>
      <c r="GBJ87" s="16"/>
      <c r="GBK87" s="15"/>
      <c r="GBL87" s="16"/>
      <c r="GBM87" s="15"/>
      <c r="GBN87" s="16"/>
      <c r="GBO87" s="15"/>
      <c r="GBP87" s="16"/>
      <c r="GBQ87" s="15"/>
      <c r="GBR87" s="16"/>
      <c r="GBS87" s="15"/>
      <c r="GBT87" s="16"/>
      <c r="GBU87" s="15"/>
      <c r="GBV87" s="16"/>
      <c r="GBW87" s="15"/>
      <c r="GBX87" s="16"/>
      <c r="GBY87" s="15"/>
      <c r="GBZ87" s="16"/>
      <c r="GCA87" s="15"/>
      <c r="GCB87" s="16"/>
      <c r="GCC87" s="15"/>
      <c r="GCD87" s="16"/>
      <c r="GCE87" s="15"/>
      <c r="GCF87" s="16"/>
      <c r="GCG87" s="15"/>
      <c r="GCH87" s="16"/>
      <c r="GCI87" s="15"/>
      <c r="GCJ87" s="16"/>
      <c r="GCK87" s="15"/>
      <c r="GCL87" s="16"/>
      <c r="GCM87" s="15"/>
      <c r="GCN87" s="16"/>
      <c r="GCO87" s="15"/>
      <c r="GCP87" s="16"/>
      <c r="GCQ87" s="15"/>
      <c r="GCR87" s="16"/>
      <c r="GCS87" s="15"/>
      <c r="GCT87" s="16"/>
      <c r="GCU87" s="15"/>
      <c r="GCV87" s="16"/>
      <c r="GCW87" s="15"/>
      <c r="GCX87" s="16"/>
      <c r="GCY87" s="15"/>
      <c r="GCZ87" s="16"/>
      <c r="GDA87" s="15"/>
      <c r="GDB87" s="16"/>
      <c r="GDC87" s="15"/>
      <c r="GDD87" s="16"/>
      <c r="GDE87" s="15"/>
      <c r="GDF87" s="16"/>
      <c r="GDG87" s="15"/>
      <c r="GDH87" s="16"/>
      <c r="GDI87" s="15"/>
      <c r="GDJ87" s="16"/>
      <c r="GDK87" s="15"/>
      <c r="GDL87" s="16"/>
      <c r="GDM87" s="15"/>
      <c r="GDN87" s="16"/>
      <c r="GDO87" s="15"/>
      <c r="GDP87" s="16"/>
      <c r="GDQ87" s="15"/>
      <c r="GDR87" s="16"/>
      <c r="GDS87" s="15"/>
      <c r="GDT87" s="16"/>
      <c r="GDU87" s="15"/>
      <c r="GDV87" s="16"/>
      <c r="GDW87" s="15"/>
      <c r="GDX87" s="16"/>
      <c r="GDY87" s="15"/>
      <c r="GDZ87" s="16"/>
      <c r="GEA87" s="15"/>
      <c r="GEB87" s="16"/>
      <c r="GEC87" s="15"/>
      <c r="GED87" s="16"/>
      <c r="GEE87" s="15"/>
      <c r="GEF87" s="16"/>
      <c r="GEG87" s="15"/>
      <c r="GEH87" s="16"/>
      <c r="GEI87" s="15"/>
      <c r="GEJ87" s="16"/>
      <c r="GEK87" s="15"/>
      <c r="GEL87" s="16"/>
      <c r="GEM87" s="15"/>
      <c r="GEN87" s="16"/>
      <c r="GEO87" s="15"/>
      <c r="GEP87" s="16"/>
      <c r="GEQ87" s="15"/>
      <c r="GER87" s="16"/>
      <c r="GES87" s="15"/>
      <c r="GET87" s="16"/>
      <c r="GEU87" s="15"/>
      <c r="GEV87" s="16"/>
      <c r="GEW87" s="15"/>
      <c r="GEX87" s="16"/>
      <c r="GEY87" s="15"/>
      <c r="GEZ87" s="16"/>
      <c r="GFA87" s="15"/>
      <c r="GFB87" s="16"/>
      <c r="GFC87" s="15"/>
      <c r="GFD87" s="16"/>
      <c r="GFE87" s="15"/>
      <c r="GFF87" s="16"/>
      <c r="GFG87" s="15"/>
      <c r="GFH87" s="16"/>
      <c r="GFI87" s="15"/>
      <c r="GFJ87" s="16"/>
      <c r="GFK87" s="15"/>
      <c r="GFL87" s="16"/>
      <c r="GFM87" s="15"/>
      <c r="GFN87" s="16"/>
      <c r="GFO87" s="15"/>
      <c r="GFP87" s="16"/>
      <c r="GFQ87" s="15"/>
      <c r="GFR87" s="16"/>
      <c r="GFS87" s="15"/>
      <c r="GFT87" s="16"/>
      <c r="GFU87" s="15"/>
      <c r="GFV87" s="16"/>
      <c r="GFW87" s="15"/>
      <c r="GFX87" s="16"/>
      <c r="GFY87" s="15"/>
      <c r="GFZ87" s="16"/>
      <c r="GGA87" s="15"/>
      <c r="GGB87" s="16"/>
      <c r="GGC87" s="15"/>
      <c r="GGD87" s="16"/>
      <c r="GGE87" s="15"/>
      <c r="GGF87" s="16"/>
      <c r="GGG87" s="15"/>
      <c r="GGH87" s="16"/>
      <c r="GGI87" s="15"/>
      <c r="GGJ87" s="16"/>
      <c r="GGK87" s="15"/>
      <c r="GGL87" s="16"/>
      <c r="GGM87" s="15"/>
      <c r="GGN87" s="16"/>
      <c r="GGO87" s="15"/>
      <c r="GGP87" s="16"/>
      <c r="GGQ87" s="15"/>
      <c r="GGR87" s="16"/>
      <c r="GGS87" s="15"/>
      <c r="GGT87" s="16"/>
      <c r="GGU87" s="15"/>
      <c r="GGV87" s="16"/>
      <c r="GGW87" s="15"/>
      <c r="GGX87" s="16"/>
      <c r="GGY87" s="15"/>
      <c r="GGZ87" s="16"/>
      <c r="GHA87" s="15"/>
      <c r="GHB87" s="16"/>
      <c r="GHC87" s="15"/>
      <c r="GHD87" s="16"/>
      <c r="GHE87" s="15"/>
      <c r="GHF87" s="16"/>
      <c r="GHG87" s="15"/>
      <c r="GHH87" s="16"/>
      <c r="GHI87" s="15"/>
      <c r="GHJ87" s="16"/>
      <c r="GHK87" s="15"/>
      <c r="GHL87" s="16"/>
      <c r="GHM87" s="15"/>
      <c r="GHN87" s="16"/>
      <c r="GHO87" s="15"/>
      <c r="GHP87" s="16"/>
      <c r="GHQ87" s="15"/>
      <c r="GHR87" s="16"/>
      <c r="GHS87" s="15"/>
      <c r="GHT87" s="16"/>
      <c r="GHU87" s="15"/>
      <c r="GHV87" s="16"/>
      <c r="GHW87" s="15"/>
      <c r="GHX87" s="16"/>
      <c r="GHY87" s="15"/>
      <c r="GHZ87" s="16"/>
      <c r="GIA87" s="15"/>
      <c r="GIB87" s="16"/>
      <c r="GIC87" s="15"/>
      <c r="GID87" s="16"/>
      <c r="GIE87" s="15"/>
      <c r="GIF87" s="16"/>
      <c r="GIG87" s="15"/>
      <c r="GIH87" s="16"/>
      <c r="GII87" s="15"/>
      <c r="GIJ87" s="16"/>
      <c r="GIK87" s="15"/>
      <c r="GIL87" s="16"/>
      <c r="GIM87" s="15"/>
      <c r="GIN87" s="16"/>
      <c r="GIO87" s="15"/>
      <c r="GIP87" s="16"/>
      <c r="GIQ87" s="15"/>
      <c r="GIR87" s="16"/>
      <c r="GIS87" s="15"/>
      <c r="GIT87" s="16"/>
      <c r="GIU87" s="15"/>
      <c r="GIV87" s="16"/>
      <c r="GIW87" s="15"/>
      <c r="GIX87" s="16"/>
      <c r="GIY87" s="15"/>
      <c r="GIZ87" s="16"/>
      <c r="GJA87" s="15"/>
      <c r="GJB87" s="16"/>
      <c r="GJC87" s="15"/>
      <c r="GJD87" s="16"/>
      <c r="GJE87" s="15"/>
      <c r="GJF87" s="16"/>
      <c r="GJG87" s="15"/>
      <c r="GJH87" s="16"/>
      <c r="GJI87" s="15"/>
      <c r="GJJ87" s="16"/>
      <c r="GJK87" s="15"/>
      <c r="GJL87" s="16"/>
      <c r="GJM87" s="15"/>
      <c r="GJN87" s="16"/>
      <c r="GJO87" s="15"/>
      <c r="GJP87" s="16"/>
      <c r="GJQ87" s="15"/>
      <c r="GJR87" s="16"/>
      <c r="GJS87" s="15"/>
      <c r="GJT87" s="16"/>
      <c r="GJU87" s="15"/>
      <c r="GJV87" s="16"/>
      <c r="GJW87" s="15"/>
      <c r="GJX87" s="16"/>
      <c r="GJY87" s="15"/>
      <c r="GJZ87" s="16"/>
      <c r="GKA87" s="15"/>
      <c r="GKB87" s="16"/>
      <c r="GKC87" s="15"/>
      <c r="GKD87" s="16"/>
      <c r="GKE87" s="15"/>
      <c r="GKF87" s="16"/>
      <c r="GKG87" s="15"/>
      <c r="GKH87" s="16"/>
      <c r="GKI87" s="15"/>
      <c r="GKJ87" s="16"/>
      <c r="GKK87" s="15"/>
      <c r="GKL87" s="16"/>
      <c r="GKM87" s="15"/>
      <c r="GKN87" s="16"/>
      <c r="GKO87" s="15"/>
      <c r="GKP87" s="16"/>
      <c r="GKQ87" s="15"/>
      <c r="GKR87" s="16"/>
      <c r="GKS87" s="15"/>
      <c r="GKT87" s="16"/>
      <c r="GKU87" s="15"/>
      <c r="GKV87" s="16"/>
      <c r="GKW87" s="15"/>
      <c r="GKX87" s="16"/>
      <c r="GKY87" s="15"/>
      <c r="GKZ87" s="16"/>
      <c r="GLA87" s="15"/>
      <c r="GLB87" s="16"/>
      <c r="GLC87" s="15"/>
      <c r="GLD87" s="16"/>
      <c r="GLE87" s="15"/>
      <c r="GLF87" s="16"/>
      <c r="GLG87" s="15"/>
      <c r="GLH87" s="16"/>
      <c r="GLI87" s="15"/>
      <c r="GLJ87" s="16"/>
      <c r="GLK87" s="15"/>
      <c r="GLL87" s="16"/>
      <c r="GLM87" s="15"/>
      <c r="GLN87" s="16"/>
      <c r="GLO87" s="15"/>
      <c r="GLP87" s="16"/>
      <c r="GLQ87" s="15"/>
      <c r="GLR87" s="16"/>
      <c r="GLS87" s="15"/>
      <c r="GLT87" s="16"/>
      <c r="GLU87" s="15"/>
      <c r="GLV87" s="16"/>
      <c r="GLW87" s="15"/>
      <c r="GLX87" s="16"/>
      <c r="GLY87" s="15"/>
      <c r="GLZ87" s="16"/>
      <c r="GMA87" s="15"/>
      <c r="GMB87" s="16"/>
      <c r="GMC87" s="15"/>
      <c r="GMD87" s="16"/>
      <c r="GME87" s="15"/>
      <c r="GMF87" s="16"/>
      <c r="GMG87" s="15"/>
      <c r="GMH87" s="16"/>
      <c r="GMI87" s="15"/>
      <c r="GMJ87" s="16"/>
      <c r="GMK87" s="15"/>
      <c r="GML87" s="16"/>
      <c r="GMM87" s="15"/>
      <c r="GMN87" s="16"/>
      <c r="GMO87" s="15"/>
      <c r="GMP87" s="16"/>
      <c r="GMQ87" s="15"/>
      <c r="GMR87" s="16"/>
      <c r="GMS87" s="15"/>
      <c r="GMT87" s="16"/>
      <c r="GMU87" s="15"/>
      <c r="GMV87" s="16"/>
      <c r="GMW87" s="15"/>
      <c r="GMX87" s="16"/>
      <c r="GMY87" s="15"/>
      <c r="GMZ87" s="16"/>
      <c r="GNA87" s="15"/>
      <c r="GNB87" s="16"/>
      <c r="GNC87" s="15"/>
      <c r="GND87" s="16"/>
      <c r="GNE87" s="15"/>
      <c r="GNF87" s="16"/>
      <c r="GNG87" s="15"/>
      <c r="GNH87" s="16"/>
      <c r="GNI87" s="15"/>
      <c r="GNJ87" s="16"/>
      <c r="GNK87" s="15"/>
      <c r="GNL87" s="16"/>
      <c r="GNM87" s="15"/>
      <c r="GNN87" s="16"/>
      <c r="GNO87" s="15"/>
      <c r="GNP87" s="16"/>
      <c r="GNQ87" s="15"/>
      <c r="GNR87" s="16"/>
      <c r="GNS87" s="15"/>
      <c r="GNT87" s="16"/>
      <c r="GNU87" s="15"/>
      <c r="GNV87" s="16"/>
      <c r="GNW87" s="15"/>
      <c r="GNX87" s="16"/>
      <c r="GNY87" s="15"/>
      <c r="GNZ87" s="16"/>
      <c r="GOA87" s="15"/>
      <c r="GOB87" s="16"/>
      <c r="GOC87" s="15"/>
      <c r="GOD87" s="16"/>
      <c r="GOE87" s="15"/>
      <c r="GOF87" s="16"/>
      <c r="GOG87" s="15"/>
      <c r="GOH87" s="16"/>
      <c r="GOI87" s="15"/>
      <c r="GOJ87" s="16"/>
      <c r="GOK87" s="15"/>
      <c r="GOL87" s="16"/>
      <c r="GOM87" s="15"/>
      <c r="GON87" s="16"/>
      <c r="GOO87" s="15"/>
      <c r="GOP87" s="16"/>
      <c r="GOQ87" s="15"/>
      <c r="GOR87" s="16"/>
      <c r="GOS87" s="15"/>
      <c r="GOT87" s="16"/>
      <c r="GOU87" s="15"/>
      <c r="GOV87" s="16"/>
      <c r="GOW87" s="15"/>
      <c r="GOX87" s="16"/>
      <c r="GOY87" s="15"/>
      <c r="GOZ87" s="16"/>
      <c r="GPA87" s="15"/>
      <c r="GPB87" s="16"/>
      <c r="GPC87" s="15"/>
      <c r="GPD87" s="16"/>
      <c r="GPE87" s="15"/>
      <c r="GPF87" s="16"/>
      <c r="GPG87" s="15"/>
      <c r="GPH87" s="16"/>
      <c r="GPI87" s="15"/>
      <c r="GPJ87" s="16"/>
      <c r="GPK87" s="15"/>
      <c r="GPL87" s="16"/>
      <c r="GPM87" s="15"/>
      <c r="GPN87" s="16"/>
      <c r="GPO87" s="15"/>
      <c r="GPP87" s="16"/>
      <c r="GPQ87" s="15"/>
      <c r="GPR87" s="16"/>
      <c r="GPS87" s="15"/>
      <c r="GPT87" s="16"/>
      <c r="GPU87" s="15"/>
      <c r="GPV87" s="16"/>
      <c r="GPW87" s="15"/>
      <c r="GPX87" s="16"/>
      <c r="GPY87" s="15"/>
      <c r="GPZ87" s="16"/>
      <c r="GQA87" s="15"/>
      <c r="GQB87" s="16"/>
      <c r="GQC87" s="15"/>
      <c r="GQD87" s="16"/>
      <c r="GQE87" s="15"/>
      <c r="GQF87" s="16"/>
      <c r="GQG87" s="15"/>
      <c r="GQH87" s="16"/>
      <c r="GQI87" s="15"/>
      <c r="GQJ87" s="16"/>
      <c r="GQK87" s="15"/>
      <c r="GQL87" s="16"/>
      <c r="GQM87" s="15"/>
      <c r="GQN87" s="16"/>
      <c r="GQO87" s="15"/>
      <c r="GQP87" s="16"/>
      <c r="GQQ87" s="15"/>
      <c r="GQR87" s="16"/>
      <c r="GQS87" s="15"/>
      <c r="GQT87" s="16"/>
      <c r="GQU87" s="15"/>
      <c r="GQV87" s="16"/>
      <c r="GQW87" s="15"/>
      <c r="GQX87" s="16"/>
      <c r="GQY87" s="15"/>
      <c r="GQZ87" s="16"/>
      <c r="GRA87" s="15"/>
      <c r="GRB87" s="16"/>
      <c r="GRC87" s="15"/>
      <c r="GRD87" s="16"/>
      <c r="GRE87" s="15"/>
      <c r="GRF87" s="16"/>
      <c r="GRG87" s="15"/>
      <c r="GRH87" s="16"/>
      <c r="GRI87" s="15"/>
      <c r="GRJ87" s="16"/>
      <c r="GRK87" s="15"/>
      <c r="GRL87" s="16"/>
      <c r="GRM87" s="15"/>
      <c r="GRN87" s="16"/>
      <c r="GRO87" s="15"/>
      <c r="GRP87" s="16"/>
      <c r="GRQ87" s="15"/>
      <c r="GRR87" s="16"/>
      <c r="GRS87" s="15"/>
      <c r="GRT87" s="16"/>
      <c r="GRU87" s="15"/>
      <c r="GRV87" s="16"/>
      <c r="GRW87" s="15"/>
      <c r="GRX87" s="16"/>
      <c r="GRY87" s="15"/>
      <c r="GRZ87" s="16"/>
      <c r="GSA87" s="15"/>
      <c r="GSB87" s="16"/>
      <c r="GSC87" s="15"/>
      <c r="GSD87" s="16"/>
      <c r="GSE87" s="15"/>
      <c r="GSF87" s="16"/>
      <c r="GSG87" s="15"/>
      <c r="GSH87" s="16"/>
      <c r="GSI87" s="15"/>
      <c r="GSJ87" s="16"/>
      <c r="GSK87" s="15"/>
      <c r="GSL87" s="16"/>
      <c r="GSM87" s="15"/>
      <c r="GSN87" s="16"/>
      <c r="GSO87" s="15"/>
      <c r="GSP87" s="16"/>
      <c r="GSQ87" s="15"/>
      <c r="GSR87" s="16"/>
      <c r="GSS87" s="15"/>
      <c r="GST87" s="16"/>
      <c r="GSU87" s="15"/>
      <c r="GSV87" s="16"/>
      <c r="GSW87" s="15"/>
      <c r="GSX87" s="16"/>
      <c r="GSY87" s="15"/>
      <c r="GSZ87" s="16"/>
      <c r="GTA87" s="15"/>
      <c r="GTB87" s="16"/>
      <c r="GTC87" s="15"/>
      <c r="GTD87" s="16"/>
      <c r="GTE87" s="15"/>
      <c r="GTF87" s="16"/>
      <c r="GTG87" s="15"/>
      <c r="GTH87" s="16"/>
      <c r="GTI87" s="15"/>
      <c r="GTJ87" s="16"/>
      <c r="GTK87" s="15"/>
      <c r="GTL87" s="16"/>
      <c r="GTM87" s="15"/>
      <c r="GTN87" s="16"/>
      <c r="GTO87" s="15"/>
      <c r="GTP87" s="16"/>
      <c r="GTQ87" s="15"/>
      <c r="GTR87" s="16"/>
      <c r="GTS87" s="15"/>
      <c r="GTT87" s="16"/>
      <c r="GTU87" s="15"/>
      <c r="GTV87" s="16"/>
      <c r="GTW87" s="15"/>
      <c r="GTX87" s="16"/>
      <c r="GTY87" s="15"/>
      <c r="GTZ87" s="16"/>
      <c r="GUA87" s="15"/>
      <c r="GUB87" s="16"/>
      <c r="GUC87" s="15"/>
      <c r="GUD87" s="16"/>
      <c r="GUE87" s="15"/>
      <c r="GUF87" s="16"/>
      <c r="GUG87" s="15"/>
      <c r="GUH87" s="16"/>
      <c r="GUI87" s="15"/>
      <c r="GUJ87" s="16"/>
      <c r="GUK87" s="15"/>
      <c r="GUL87" s="16"/>
      <c r="GUM87" s="15"/>
      <c r="GUN87" s="16"/>
      <c r="GUO87" s="15"/>
      <c r="GUP87" s="16"/>
      <c r="GUQ87" s="15"/>
      <c r="GUR87" s="16"/>
      <c r="GUS87" s="15"/>
      <c r="GUT87" s="16"/>
      <c r="GUU87" s="15"/>
      <c r="GUV87" s="16"/>
      <c r="GUW87" s="15"/>
      <c r="GUX87" s="16"/>
      <c r="GUY87" s="15"/>
      <c r="GUZ87" s="16"/>
      <c r="GVA87" s="15"/>
      <c r="GVB87" s="16"/>
      <c r="GVC87" s="15"/>
      <c r="GVD87" s="16"/>
      <c r="GVE87" s="15"/>
      <c r="GVF87" s="16"/>
      <c r="GVG87" s="15"/>
      <c r="GVH87" s="16"/>
      <c r="GVI87" s="15"/>
      <c r="GVJ87" s="16"/>
      <c r="GVK87" s="15"/>
      <c r="GVL87" s="16"/>
      <c r="GVM87" s="15"/>
      <c r="GVN87" s="16"/>
      <c r="GVO87" s="15"/>
      <c r="GVP87" s="16"/>
      <c r="GVQ87" s="15"/>
      <c r="GVR87" s="16"/>
      <c r="GVS87" s="15"/>
      <c r="GVT87" s="16"/>
      <c r="GVU87" s="15"/>
      <c r="GVV87" s="16"/>
      <c r="GVW87" s="15"/>
      <c r="GVX87" s="16"/>
      <c r="GVY87" s="15"/>
      <c r="GVZ87" s="16"/>
      <c r="GWA87" s="15"/>
      <c r="GWB87" s="16"/>
      <c r="GWC87" s="15"/>
      <c r="GWD87" s="16"/>
      <c r="GWE87" s="15"/>
      <c r="GWF87" s="16"/>
      <c r="GWG87" s="15"/>
      <c r="GWH87" s="16"/>
      <c r="GWI87" s="15"/>
      <c r="GWJ87" s="16"/>
      <c r="GWK87" s="15"/>
      <c r="GWL87" s="16"/>
      <c r="GWM87" s="15"/>
      <c r="GWN87" s="16"/>
      <c r="GWO87" s="15"/>
      <c r="GWP87" s="16"/>
      <c r="GWQ87" s="15"/>
      <c r="GWR87" s="16"/>
      <c r="GWS87" s="15"/>
      <c r="GWT87" s="16"/>
      <c r="GWU87" s="15"/>
      <c r="GWV87" s="16"/>
      <c r="GWW87" s="15"/>
      <c r="GWX87" s="16"/>
      <c r="GWY87" s="15"/>
      <c r="GWZ87" s="16"/>
      <c r="GXA87" s="15"/>
      <c r="GXB87" s="16"/>
      <c r="GXC87" s="15"/>
      <c r="GXD87" s="16"/>
      <c r="GXE87" s="15"/>
      <c r="GXF87" s="16"/>
      <c r="GXG87" s="15"/>
      <c r="GXH87" s="16"/>
      <c r="GXI87" s="15"/>
      <c r="GXJ87" s="16"/>
      <c r="GXK87" s="15"/>
      <c r="GXL87" s="16"/>
      <c r="GXM87" s="15"/>
      <c r="GXN87" s="16"/>
      <c r="GXO87" s="15"/>
      <c r="GXP87" s="16"/>
      <c r="GXQ87" s="15"/>
      <c r="GXR87" s="16"/>
      <c r="GXS87" s="15"/>
      <c r="GXT87" s="16"/>
      <c r="GXU87" s="15"/>
      <c r="GXV87" s="16"/>
      <c r="GXW87" s="15"/>
      <c r="GXX87" s="16"/>
      <c r="GXY87" s="15"/>
      <c r="GXZ87" s="16"/>
      <c r="GYA87" s="15"/>
      <c r="GYB87" s="16"/>
      <c r="GYC87" s="15"/>
      <c r="GYD87" s="16"/>
      <c r="GYE87" s="15"/>
      <c r="GYF87" s="16"/>
      <c r="GYG87" s="15"/>
      <c r="GYH87" s="16"/>
      <c r="GYI87" s="15"/>
      <c r="GYJ87" s="16"/>
      <c r="GYK87" s="15"/>
      <c r="GYL87" s="16"/>
      <c r="GYM87" s="15"/>
      <c r="GYN87" s="16"/>
      <c r="GYO87" s="15"/>
      <c r="GYP87" s="16"/>
      <c r="GYQ87" s="15"/>
      <c r="GYR87" s="16"/>
      <c r="GYS87" s="15"/>
      <c r="GYT87" s="16"/>
      <c r="GYU87" s="15"/>
      <c r="GYV87" s="16"/>
      <c r="GYW87" s="15"/>
      <c r="GYX87" s="16"/>
      <c r="GYY87" s="15"/>
      <c r="GYZ87" s="16"/>
      <c r="GZA87" s="15"/>
      <c r="GZB87" s="16"/>
      <c r="GZC87" s="15"/>
      <c r="GZD87" s="16"/>
      <c r="GZE87" s="15"/>
      <c r="GZF87" s="16"/>
      <c r="GZG87" s="15"/>
      <c r="GZH87" s="16"/>
      <c r="GZI87" s="15"/>
      <c r="GZJ87" s="16"/>
      <c r="GZK87" s="15"/>
      <c r="GZL87" s="16"/>
      <c r="GZM87" s="15"/>
      <c r="GZN87" s="16"/>
      <c r="GZO87" s="15"/>
      <c r="GZP87" s="16"/>
      <c r="GZQ87" s="15"/>
      <c r="GZR87" s="16"/>
      <c r="GZS87" s="15"/>
      <c r="GZT87" s="16"/>
      <c r="GZU87" s="15"/>
      <c r="GZV87" s="16"/>
      <c r="GZW87" s="15"/>
      <c r="GZX87" s="16"/>
      <c r="GZY87" s="15"/>
      <c r="GZZ87" s="16"/>
      <c r="HAA87" s="15"/>
      <c r="HAB87" s="16"/>
      <c r="HAC87" s="15"/>
      <c r="HAD87" s="16"/>
      <c r="HAE87" s="15"/>
      <c r="HAF87" s="16"/>
      <c r="HAG87" s="15"/>
      <c r="HAH87" s="16"/>
      <c r="HAI87" s="15"/>
      <c r="HAJ87" s="16"/>
      <c r="HAK87" s="15"/>
      <c r="HAL87" s="16"/>
      <c r="HAM87" s="15"/>
      <c r="HAN87" s="16"/>
      <c r="HAO87" s="15"/>
      <c r="HAP87" s="16"/>
      <c r="HAQ87" s="15"/>
      <c r="HAR87" s="16"/>
      <c r="HAS87" s="15"/>
      <c r="HAT87" s="16"/>
      <c r="HAU87" s="15"/>
      <c r="HAV87" s="16"/>
      <c r="HAW87" s="15"/>
      <c r="HAX87" s="16"/>
      <c r="HAY87" s="15"/>
      <c r="HAZ87" s="16"/>
      <c r="HBA87" s="15"/>
      <c r="HBB87" s="16"/>
      <c r="HBC87" s="15"/>
      <c r="HBD87" s="16"/>
      <c r="HBE87" s="15"/>
      <c r="HBF87" s="16"/>
      <c r="HBG87" s="15"/>
      <c r="HBH87" s="16"/>
      <c r="HBI87" s="15"/>
      <c r="HBJ87" s="16"/>
      <c r="HBK87" s="15"/>
      <c r="HBL87" s="16"/>
      <c r="HBM87" s="15"/>
      <c r="HBN87" s="16"/>
      <c r="HBO87" s="15"/>
      <c r="HBP87" s="16"/>
      <c r="HBQ87" s="15"/>
      <c r="HBR87" s="16"/>
      <c r="HBS87" s="15"/>
      <c r="HBT87" s="16"/>
      <c r="HBU87" s="15"/>
      <c r="HBV87" s="16"/>
      <c r="HBW87" s="15"/>
      <c r="HBX87" s="16"/>
      <c r="HBY87" s="15"/>
      <c r="HBZ87" s="16"/>
      <c r="HCA87" s="15"/>
      <c r="HCB87" s="16"/>
      <c r="HCC87" s="15"/>
      <c r="HCD87" s="16"/>
      <c r="HCE87" s="15"/>
      <c r="HCF87" s="16"/>
      <c r="HCG87" s="15"/>
      <c r="HCH87" s="16"/>
      <c r="HCI87" s="15"/>
      <c r="HCJ87" s="16"/>
      <c r="HCK87" s="15"/>
      <c r="HCL87" s="16"/>
      <c r="HCM87" s="15"/>
      <c r="HCN87" s="16"/>
      <c r="HCO87" s="15"/>
      <c r="HCP87" s="16"/>
      <c r="HCQ87" s="15"/>
      <c r="HCR87" s="16"/>
      <c r="HCS87" s="15"/>
      <c r="HCT87" s="16"/>
      <c r="HCU87" s="15"/>
      <c r="HCV87" s="16"/>
      <c r="HCW87" s="15"/>
      <c r="HCX87" s="16"/>
      <c r="HCY87" s="15"/>
      <c r="HCZ87" s="16"/>
      <c r="HDA87" s="15"/>
      <c r="HDB87" s="16"/>
      <c r="HDC87" s="15"/>
      <c r="HDD87" s="16"/>
      <c r="HDE87" s="15"/>
      <c r="HDF87" s="16"/>
      <c r="HDG87" s="15"/>
      <c r="HDH87" s="16"/>
      <c r="HDI87" s="15"/>
      <c r="HDJ87" s="16"/>
      <c r="HDK87" s="15"/>
      <c r="HDL87" s="16"/>
      <c r="HDM87" s="15"/>
      <c r="HDN87" s="16"/>
      <c r="HDO87" s="15"/>
      <c r="HDP87" s="16"/>
      <c r="HDQ87" s="15"/>
      <c r="HDR87" s="16"/>
      <c r="HDS87" s="15"/>
      <c r="HDT87" s="16"/>
      <c r="HDU87" s="15"/>
      <c r="HDV87" s="16"/>
      <c r="HDW87" s="15"/>
      <c r="HDX87" s="16"/>
      <c r="HDY87" s="15"/>
      <c r="HDZ87" s="16"/>
      <c r="HEA87" s="15"/>
      <c r="HEB87" s="16"/>
      <c r="HEC87" s="15"/>
      <c r="HED87" s="16"/>
      <c r="HEE87" s="15"/>
      <c r="HEF87" s="16"/>
      <c r="HEG87" s="15"/>
      <c r="HEH87" s="16"/>
      <c r="HEI87" s="15"/>
      <c r="HEJ87" s="16"/>
      <c r="HEK87" s="15"/>
      <c r="HEL87" s="16"/>
      <c r="HEM87" s="15"/>
      <c r="HEN87" s="16"/>
      <c r="HEO87" s="15"/>
      <c r="HEP87" s="16"/>
      <c r="HEQ87" s="15"/>
      <c r="HER87" s="16"/>
      <c r="HES87" s="15"/>
      <c r="HET87" s="16"/>
      <c r="HEU87" s="15"/>
      <c r="HEV87" s="16"/>
      <c r="HEW87" s="15"/>
      <c r="HEX87" s="16"/>
      <c r="HEY87" s="15"/>
      <c r="HEZ87" s="16"/>
      <c r="HFA87" s="15"/>
      <c r="HFB87" s="16"/>
      <c r="HFC87" s="15"/>
      <c r="HFD87" s="16"/>
      <c r="HFE87" s="15"/>
      <c r="HFF87" s="16"/>
      <c r="HFG87" s="15"/>
      <c r="HFH87" s="16"/>
      <c r="HFI87" s="15"/>
      <c r="HFJ87" s="16"/>
      <c r="HFK87" s="15"/>
      <c r="HFL87" s="16"/>
      <c r="HFM87" s="15"/>
      <c r="HFN87" s="16"/>
      <c r="HFO87" s="15"/>
      <c r="HFP87" s="16"/>
      <c r="HFQ87" s="15"/>
      <c r="HFR87" s="16"/>
      <c r="HFS87" s="15"/>
      <c r="HFT87" s="16"/>
      <c r="HFU87" s="15"/>
      <c r="HFV87" s="16"/>
      <c r="HFW87" s="15"/>
      <c r="HFX87" s="16"/>
      <c r="HFY87" s="15"/>
      <c r="HFZ87" s="16"/>
      <c r="HGA87" s="15"/>
      <c r="HGB87" s="16"/>
      <c r="HGC87" s="15"/>
      <c r="HGD87" s="16"/>
      <c r="HGE87" s="15"/>
      <c r="HGF87" s="16"/>
      <c r="HGG87" s="15"/>
      <c r="HGH87" s="16"/>
      <c r="HGI87" s="15"/>
      <c r="HGJ87" s="16"/>
      <c r="HGK87" s="15"/>
      <c r="HGL87" s="16"/>
      <c r="HGM87" s="15"/>
      <c r="HGN87" s="16"/>
      <c r="HGO87" s="15"/>
      <c r="HGP87" s="16"/>
      <c r="HGQ87" s="15"/>
      <c r="HGR87" s="16"/>
      <c r="HGS87" s="15"/>
      <c r="HGT87" s="16"/>
      <c r="HGU87" s="15"/>
      <c r="HGV87" s="16"/>
      <c r="HGW87" s="15"/>
      <c r="HGX87" s="16"/>
      <c r="HGY87" s="15"/>
      <c r="HGZ87" s="16"/>
      <c r="HHA87" s="15"/>
      <c r="HHB87" s="16"/>
      <c r="HHC87" s="15"/>
      <c r="HHD87" s="16"/>
      <c r="HHE87" s="15"/>
      <c r="HHF87" s="16"/>
      <c r="HHG87" s="15"/>
      <c r="HHH87" s="16"/>
      <c r="HHI87" s="15"/>
      <c r="HHJ87" s="16"/>
      <c r="HHK87" s="15"/>
      <c r="HHL87" s="16"/>
      <c r="HHM87" s="15"/>
      <c r="HHN87" s="16"/>
      <c r="HHO87" s="15"/>
      <c r="HHP87" s="16"/>
      <c r="HHQ87" s="15"/>
      <c r="HHR87" s="16"/>
      <c r="HHS87" s="15"/>
      <c r="HHT87" s="16"/>
      <c r="HHU87" s="15"/>
      <c r="HHV87" s="16"/>
      <c r="HHW87" s="15"/>
      <c r="HHX87" s="16"/>
      <c r="HHY87" s="15"/>
      <c r="HHZ87" s="16"/>
      <c r="HIA87" s="15"/>
      <c r="HIB87" s="16"/>
      <c r="HIC87" s="15"/>
      <c r="HID87" s="16"/>
      <c r="HIE87" s="15"/>
      <c r="HIF87" s="16"/>
      <c r="HIG87" s="15"/>
      <c r="HIH87" s="16"/>
      <c r="HII87" s="15"/>
      <c r="HIJ87" s="16"/>
      <c r="HIK87" s="15"/>
      <c r="HIL87" s="16"/>
      <c r="HIM87" s="15"/>
      <c r="HIN87" s="16"/>
      <c r="HIO87" s="15"/>
      <c r="HIP87" s="16"/>
      <c r="HIQ87" s="15"/>
      <c r="HIR87" s="16"/>
      <c r="HIS87" s="15"/>
      <c r="HIT87" s="16"/>
      <c r="HIU87" s="15"/>
      <c r="HIV87" s="16"/>
      <c r="HIW87" s="15"/>
      <c r="HIX87" s="16"/>
      <c r="HIY87" s="15"/>
      <c r="HIZ87" s="16"/>
      <c r="HJA87" s="15"/>
      <c r="HJB87" s="16"/>
      <c r="HJC87" s="15"/>
      <c r="HJD87" s="16"/>
      <c r="HJE87" s="15"/>
      <c r="HJF87" s="16"/>
      <c r="HJG87" s="15"/>
      <c r="HJH87" s="16"/>
      <c r="HJI87" s="15"/>
      <c r="HJJ87" s="16"/>
      <c r="HJK87" s="15"/>
      <c r="HJL87" s="16"/>
      <c r="HJM87" s="15"/>
      <c r="HJN87" s="16"/>
      <c r="HJO87" s="15"/>
      <c r="HJP87" s="16"/>
      <c r="HJQ87" s="15"/>
      <c r="HJR87" s="16"/>
      <c r="HJS87" s="15"/>
      <c r="HJT87" s="16"/>
      <c r="HJU87" s="15"/>
      <c r="HJV87" s="16"/>
      <c r="HJW87" s="15"/>
      <c r="HJX87" s="16"/>
      <c r="HJY87" s="15"/>
      <c r="HJZ87" s="16"/>
      <c r="HKA87" s="15"/>
      <c r="HKB87" s="16"/>
      <c r="HKC87" s="15"/>
      <c r="HKD87" s="16"/>
      <c r="HKE87" s="15"/>
      <c r="HKF87" s="16"/>
      <c r="HKG87" s="15"/>
      <c r="HKH87" s="16"/>
      <c r="HKI87" s="15"/>
      <c r="HKJ87" s="16"/>
      <c r="HKK87" s="15"/>
      <c r="HKL87" s="16"/>
      <c r="HKM87" s="15"/>
      <c r="HKN87" s="16"/>
      <c r="HKO87" s="15"/>
      <c r="HKP87" s="16"/>
      <c r="HKQ87" s="15"/>
      <c r="HKR87" s="16"/>
      <c r="HKS87" s="15"/>
      <c r="HKT87" s="16"/>
      <c r="HKU87" s="15"/>
      <c r="HKV87" s="16"/>
      <c r="HKW87" s="15"/>
      <c r="HKX87" s="16"/>
      <c r="HKY87" s="15"/>
      <c r="HKZ87" s="16"/>
      <c r="HLA87" s="15"/>
      <c r="HLB87" s="16"/>
      <c r="HLC87" s="15"/>
      <c r="HLD87" s="16"/>
      <c r="HLE87" s="15"/>
      <c r="HLF87" s="16"/>
      <c r="HLG87" s="15"/>
      <c r="HLH87" s="16"/>
      <c r="HLI87" s="15"/>
      <c r="HLJ87" s="16"/>
      <c r="HLK87" s="15"/>
      <c r="HLL87" s="16"/>
      <c r="HLM87" s="15"/>
      <c r="HLN87" s="16"/>
      <c r="HLO87" s="15"/>
      <c r="HLP87" s="16"/>
      <c r="HLQ87" s="15"/>
      <c r="HLR87" s="16"/>
      <c r="HLS87" s="15"/>
      <c r="HLT87" s="16"/>
      <c r="HLU87" s="15"/>
      <c r="HLV87" s="16"/>
      <c r="HLW87" s="15"/>
      <c r="HLX87" s="16"/>
      <c r="HLY87" s="15"/>
      <c r="HLZ87" s="16"/>
      <c r="HMA87" s="15"/>
      <c r="HMB87" s="16"/>
      <c r="HMC87" s="15"/>
      <c r="HMD87" s="16"/>
      <c r="HME87" s="15"/>
      <c r="HMF87" s="16"/>
      <c r="HMG87" s="15"/>
      <c r="HMH87" s="16"/>
      <c r="HMI87" s="15"/>
      <c r="HMJ87" s="16"/>
      <c r="HMK87" s="15"/>
      <c r="HML87" s="16"/>
      <c r="HMM87" s="15"/>
      <c r="HMN87" s="16"/>
      <c r="HMO87" s="15"/>
      <c r="HMP87" s="16"/>
      <c r="HMQ87" s="15"/>
      <c r="HMR87" s="16"/>
      <c r="HMS87" s="15"/>
      <c r="HMT87" s="16"/>
      <c r="HMU87" s="15"/>
      <c r="HMV87" s="16"/>
      <c r="HMW87" s="15"/>
      <c r="HMX87" s="16"/>
      <c r="HMY87" s="15"/>
      <c r="HMZ87" s="16"/>
      <c r="HNA87" s="15"/>
      <c r="HNB87" s="16"/>
      <c r="HNC87" s="15"/>
      <c r="HND87" s="16"/>
      <c r="HNE87" s="15"/>
      <c r="HNF87" s="16"/>
      <c r="HNG87" s="15"/>
      <c r="HNH87" s="16"/>
      <c r="HNI87" s="15"/>
      <c r="HNJ87" s="16"/>
      <c r="HNK87" s="15"/>
      <c r="HNL87" s="16"/>
      <c r="HNM87" s="15"/>
      <c r="HNN87" s="16"/>
      <c r="HNO87" s="15"/>
      <c r="HNP87" s="16"/>
      <c r="HNQ87" s="15"/>
      <c r="HNR87" s="16"/>
      <c r="HNS87" s="15"/>
      <c r="HNT87" s="16"/>
      <c r="HNU87" s="15"/>
      <c r="HNV87" s="16"/>
      <c r="HNW87" s="15"/>
      <c r="HNX87" s="16"/>
      <c r="HNY87" s="15"/>
      <c r="HNZ87" s="16"/>
      <c r="HOA87" s="15"/>
      <c r="HOB87" s="16"/>
      <c r="HOC87" s="15"/>
      <c r="HOD87" s="16"/>
      <c r="HOE87" s="15"/>
      <c r="HOF87" s="16"/>
      <c r="HOG87" s="15"/>
      <c r="HOH87" s="16"/>
      <c r="HOI87" s="15"/>
      <c r="HOJ87" s="16"/>
      <c r="HOK87" s="15"/>
      <c r="HOL87" s="16"/>
      <c r="HOM87" s="15"/>
      <c r="HON87" s="16"/>
      <c r="HOO87" s="15"/>
      <c r="HOP87" s="16"/>
      <c r="HOQ87" s="15"/>
      <c r="HOR87" s="16"/>
      <c r="HOS87" s="15"/>
      <c r="HOT87" s="16"/>
      <c r="HOU87" s="15"/>
      <c r="HOV87" s="16"/>
      <c r="HOW87" s="15"/>
      <c r="HOX87" s="16"/>
      <c r="HOY87" s="15"/>
      <c r="HOZ87" s="16"/>
      <c r="HPA87" s="15"/>
      <c r="HPB87" s="16"/>
      <c r="HPC87" s="15"/>
      <c r="HPD87" s="16"/>
      <c r="HPE87" s="15"/>
      <c r="HPF87" s="16"/>
      <c r="HPG87" s="15"/>
      <c r="HPH87" s="16"/>
      <c r="HPI87" s="15"/>
      <c r="HPJ87" s="16"/>
      <c r="HPK87" s="15"/>
      <c r="HPL87" s="16"/>
      <c r="HPM87" s="15"/>
      <c r="HPN87" s="16"/>
      <c r="HPO87" s="15"/>
      <c r="HPP87" s="16"/>
      <c r="HPQ87" s="15"/>
      <c r="HPR87" s="16"/>
      <c r="HPS87" s="15"/>
      <c r="HPT87" s="16"/>
      <c r="HPU87" s="15"/>
      <c r="HPV87" s="16"/>
      <c r="HPW87" s="15"/>
      <c r="HPX87" s="16"/>
      <c r="HPY87" s="15"/>
      <c r="HPZ87" s="16"/>
      <c r="HQA87" s="15"/>
      <c r="HQB87" s="16"/>
      <c r="HQC87" s="15"/>
      <c r="HQD87" s="16"/>
      <c r="HQE87" s="15"/>
      <c r="HQF87" s="16"/>
      <c r="HQG87" s="15"/>
      <c r="HQH87" s="16"/>
      <c r="HQI87" s="15"/>
      <c r="HQJ87" s="16"/>
      <c r="HQK87" s="15"/>
      <c r="HQL87" s="16"/>
      <c r="HQM87" s="15"/>
      <c r="HQN87" s="16"/>
      <c r="HQO87" s="15"/>
      <c r="HQP87" s="16"/>
      <c r="HQQ87" s="15"/>
      <c r="HQR87" s="16"/>
      <c r="HQS87" s="15"/>
      <c r="HQT87" s="16"/>
      <c r="HQU87" s="15"/>
      <c r="HQV87" s="16"/>
      <c r="HQW87" s="15"/>
      <c r="HQX87" s="16"/>
      <c r="HQY87" s="15"/>
      <c r="HQZ87" s="16"/>
      <c r="HRA87" s="15"/>
      <c r="HRB87" s="16"/>
      <c r="HRC87" s="15"/>
      <c r="HRD87" s="16"/>
      <c r="HRE87" s="15"/>
      <c r="HRF87" s="16"/>
      <c r="HRG87" s="15"/>
      <c r="HRH87" s="16"/>
      <c r="HRI87" s="15"/>
      <c r="HRJ87" s="16"/>
      <c r="HRK87" s="15"/>
      <c r="HRL87" s="16"/>
      <c r="HRM87" s="15"/>
      <c r="HRN87" s="16"/>
      <c r="HRO87" s="15"/>
      <c r="HRP87" s="16"/>
      <c r="HRQ87" s="15"/>
      <c r="HRR87" s="16"/>
      <c r="HRS87" s="15"/>
      <c r="HRT87" s="16"/>
      <c r="HRU87" s="15"/>
      <c r="HRV87" s="16"/>
      <c r="HRW87" s="15"/>
      <c r="HRX87" s="16"/>
      <c r="HRY87" s="15"/>
      <c r="HRZ87" s="16"/>
      <c r="HSA87" s="15"/>
      <c r="HSB87" s="16"/>
      <c r="HSC87" s="15"/>
      <c r="HSD87" s="16"/>
      <c r="HSE87" s="15"/>
      <c r="HSF87" s="16"/>
      <c r="HSG87" s="15"/>
      <c r="HSH87" s="16"/>
      <c r="HSI87" s="15"/>
      <c r="HSJ87" s="16"/>
      <c r="HSK87" s="15"/>
      <c r="HSL87" s="16"/>
      <c r="HSM87" s="15"/>
      <c r="HSN87" s="16"/>
      <c r="HSO87" s="15"/>
      <c r="HSP87" s="16"/>
      <c r="HSQ87" s="15"/>
      <c r="HSR87" s="16"/>
      <c r="HSS87" s="15"/>
      <c r="HST87" s="16"/>
      <c r="HSU87" s="15"/>
      <c r="HSV87" s="16"/>
      <c r="HSW87" s="15"/>
      <c r="HSX87" s="16"/>
      <c r="HSY87" s="15"/>
      <c r="HSZ87" s="16"/>
      <c r="HTA87" s="15"/>
      <c r="HTB87" s="16"/>
      <c r="HTC87" s="15"/>
      <c r="HTD87" s="16"/>
      <c r="HTE87" s="15"/>
      <c r="HTF87" s="16"/>
      <c r="HTG87" s="15"/>
      <c r="HTH87" s="16"/>
      <c r="HTI87" s="15"/>
      <c r="HTJ87" s="16"/>
      <c r="HTK87" s="15"/>
      <c r="HTL87" s="16"/>
      <c r="HTM87" s="15"/>
      <c r="HTN87" s="16"/>
      <c r="HTO87" s="15"/>
      <c r="HTP87" s="16"/>
      <c r="HTQ87" s="15"/>
      <c r="HTR87" s="16"/>
      <c r="HTS87" s="15"/>
      <c r="HTT87" s="16"/>
      <c r="HTU87" s="15"/>
      <c r="HTV87" s="16"/>
      <c r="HTW87" s="15"/>
      <c r="HTX87" s="16"/>
      <c r="HTY87" s="15"/>
      <c r="HTZ87" s="16"/>
      <c r="HUA87" s="15"/>
      <c r="HUB87" s="16"/>
      <c r="HUC87" s="15"/>
      <c r="HUD87" s="16"/>
      <c r="HUE87" s="15"/>
      <c r="HUF87" s="16"/>
      <c r="HUG87" s="15"/>
      <c r="HUH87" s="16"/>
      <c r="HUI87" s="15"/>
      <c r="HUJ87" s="16"/>
      <c r="HUK87" s="15"/>
      <c r="HUL87" s="16"/>
      <c r="HUM87" s="15"/>
      <c r="HUN87" s="16"/>
      <c r="HUO87" s="15"/>
      <c r="HUP87" s="16"/>
      <c r="HUQ87" s="15"/>
      <c r="HUR87" s="16"/>
      <c r="HUS87" s="15"/>
      <c r="HUT87" s="16"/>
      <c r="HUU87" s="15"/>
      <c r="HUV87" s="16"/>
      <c r="HUW87" s="15"/>
      <c r="HUX87" s="16"/>
      <c r="HUY87" s="15"/>
      <c r="HUZ87" s="16"/>
      <c r="HVA87" s="15"/>
      <c r="HVB87" s="16"/>
      <c r="HVC87" s="15"/>
      <c r="HVD87" s="16"/>
      <c r="HVE87" s="15"/>
      <c r="HVF87" s="16"/>
      <c r="HVG87" s="15"/>
      <c r="HVH87" s="16"/>
      <c r="HVI87" s="15"/>
      <c r="HVJ87" s="16"/>
      <c r="HVK87" s="15"/>
      <c r="HVL87" s="16"/>
      <c r="HVM87" s="15"/>
      <c r="HVN87" s="16"/>
      <c r="HVO87" s="15"/>
      <c r="HVP87" s="16"/>
      <c r="HVQ87" s="15"/>
      <c r="HVR87" s="16"/>
      <c r="HVS87" s="15"/>
      <c r="HVT87" s="16"/>
      <c r="HVU87" s="15"/>
      <c r="HVV87" s="16"/>
      <c r="HVW87" s="15"/>
      <c r="HVX87" s="16"/>
      <c r="HVY87" s="15"/>
      <c r="HVZ87" s="16"/>
      <c r="HWA87" s="15"/>
      <c r="HWB87" s="16"/>
      <c r="HWC87" s="15"/>
      <c r="HWD87" s="16"/>
      <c r="HWE87" s="15"/>
      <c r="HWF87" s="16"/>
      <c r="HWG87" s="15"/>
      <c r="HWH87" s="16"/>
      <c r="HWI87" s="15"/>
      <c r="HWJ87" s="16"/>
      <c r="HWK87" s="15"/>
      <c r="HWL87" s="16"/>
      <c r="HWM87" s="15"/>
      <c r="HWN87" s="16"/>
      <c r="HWO87" s="15"/>
      <c r="HWP87" s="16"/>
      <c r="HWQ87" s="15"/>
      <c r="HWR87" s="16"/>
      <c r="HWS87" s="15"/>
      <c r="HWT87" s="16"/>
      <c r="HWU87" s="15"/>
      <c r="HWV87" s="16"/>
      <c r="HWW87" s="15"/>
      <c r="HWX87" s="16"/>
      <c r="HWY87" s="15"/>
      <c r="HWZ87" s="16"/>
      <c r="HXA87" s="15"/>
      <c r="HXB87" s="16"/>
      <c r="HXC87" s="15"/>
      <c r="HXD87" s="16"/>
      <c r="HXE87" s="15"/>
      <c r="HXF87" s="16"/>
      <c r="HXG87" s="15"/>
      <c r="HXH87" s="16"/>
      <c r="HXI87" s="15"/>
      <c r="HXJ87" s="16"/>
      <c r="HXK87" s="15"/>
      <c r="HXL87" s="16"/>
      <c r="HXM87" s="15"/>
      <c r="HXN87" s="16"/>
      <c r="HXO87" s="15"/>
      <c r="HXP87" s="16"/>
      <c r="HXQ87" s="15"/>
      <c r="HXR87" s="16"/>
      <c r="HXS87" s="15"/>
      <c r="HXT87" s="16"/>
      <c r="HXU87" s="15"/>
      <c r="HXV87" s="16"/>
      <c r="HXW87" s="15"/>
      <c r="HXX87" s="16"/>
      <c r="HXY87" s="15"/>
      <c r="HXZ87" s="16"/>
      <c r="HYA87" s="15"/>
      <c r="HYB87" s="16"/>
      <c r="HYC87" s="15"/>
      <c r="HYD87" s="16"/>
      <c r="HYE87" s="15"/>
      <c r="HYF87" s="16"/>
      <c r="HYG87" s="15"/>
      <c r="HYH87" s="16"/>
      <c r="HYI87" s="15"/>
      <c r="HYJ87" s="16"/>
      <c r="HYK87" s="15"/>
      <c r="HYL87" s="16"/>
      <c r="HYM87" s="15"/>
      <c r="HYN87" s="16"/>
      <c r="HYO87" s="15"/>
      <c r="HYP87" s="16"/>
      <c r="HYQ87" s="15"/>
      <c r="HYR87" s="16"/>
      <c r="HYS87" s="15"/>
      <c r="HYT87" s="16"/>
      <c r="HYU87" s="15"/>
      <c r="HYV87" s="16"/>
      <c r="HYW87" s="15"/>
      <c r="HYX87" s="16"/>
      <c r="HYY87" s="15"/>
      <c r="HYZ87" s="16"/>
      <c r="HZA87" s="15"/>
      <c r="HZB87" s="16"/>
      <c r="HZC87" s="15"/>
      <c r="HZD87" s="16"/>
      <c r="HZE87" s="15"/>
      <c r="HZF87" s="16"/>
      <c r="HZG87" s="15"/>
      <c r="HZH87" s="16"/>
      <c r="HZI87" s="15"/>
      <c r="HZJ87" s="16"/>
      <c r="HZK87" s="15"/>
      <c r="HZL87" s="16"/>
      <c r="HZM87" s="15"/>
      <c r="HZN87" s="16"/>
      <c r="HZO87" s="15"/>
      <c r="HZP87" s="16"/>
      <c r="HZQ87" s="15"/>
      <c r="HZR87" s="16"/>
      <c r="HZS87" s="15"/>
      <c r="HZT87" s="16"/>
      <c r="HZU87" s="15"/>
      <c r="HZV87" s="16"/>
      <c r="HZW87" s="15"/>
      <c r="HZX87" s="16"/>
      <c r="HZY87" s="15"/>
      <c r="HZZ87" s="16"/>
      <c r="IAA87" s="15"/>
      <c r="IAB87" s="16"/>
      <c r="IAC87" s="15"/>
      <c r="IAD87" s="16"/>
      <c r="IAE87" s="15"/>
      <c r="IAF87" s="16"/>
      <c r="IAG87" s="15"/>
      <c r="IAH87" s="16"/>
      <c r="IAI87" s="15"/>
      <c r="IAJ87" s="16"/>
      <c r="IAK87" s="15"/>
      <c r="IAL87" s="16"/>
      <c r="IAM87" s="15"/>
      <c r="IAN87" s="16"/>
      <c r="IAO87" s="15"/>
      <c r="IAP87" s="16"/>
      <c r="IAQ87" s="15"/>
      <c r="IAR87" s="16"/>
      <c r="IAS87" s="15"/>
      <c r="IAT87" s="16"/>
      <c r="IAU87" s="15"/>
      <c r="IAV87" s="16"/>
      <c r="IAW87" s="15"/>
      <c r="IAX87" s="16"/>
      <c r="IAY87" s="15"/>
      <c r="IAZ87" s="16"/>
      <c r="IBA87" s="15"/>
      <c r="IBB87" s="16"/>
      <c r="IBC87" s="15"/>
      <c r="IBD87" s="16"/>
      <c r="IBE87" s="15"/>
      <c r="IBF87" s="16"/>
      <c r="IBG87" s="15"/>
      <c r="IBH87" s="16"/>
      <c r="IBI87" s="15"/>
      <c r="IBJ87" s="16"/>
      <c r="IBK87" s="15"/>
      <c r="IBL87" s="16"/>
      <c r="IBM87" s="15"/>
      <c r="IBN87" s="16"/>
      <c r="IBO87" s="15"/>
      <c r="IBP87" s="16"/>
      <c r="IBQ87" s="15"/>
      <c r="IBR87" s="16"/>
      <c r="IBS87" s="15"/>
      <c r="IBT87" s="16"/>
      <c r="IBU87" s="15"/>
      <c r="IBV87" s="16"/>
      <c r="IBW87" s="15"/>
      <c r="IBX87" s="16"/>
      <c r="IBY87" s="15"/>
      <c r="IBZ87" s="16"/>
      <c r="ICA87" s="15"/>
      <c r="ICB87" s="16"/>
      <c r="ICC87" s="15"/>
      <c r="ICD87" s="16"/>
      <c r="ICE87" s="15"/>
      <c r="ICF87" s="16"/>
      <c r="ICG87" s="15"/>
      <c r="ICH87" s="16"/>
      <c r="ICI87" s="15"/>
      <c r="ICJ87" s="16"/>
      <c r="ICK87" s="15"/>
      <c r="ICL87" s="16"/>
      <c r="ICM87" s="15"/>
      <c r="ICN87" s="16"/>
      <c r="ICO87" s="15"/>
      <c r="ICP87" s="16"/>
      <c r="ICQ87" s="15"/>
      <c r="ICR87" s="16"/>
      <c r="ICS87" s="15"/>
      <c r="ICT87" s="16"/>
      <c r="ICU87" s="15"/>
      <c r="ICV87" s="16"/>
      <c r="ICW87" s="15"/>
      <c r="ICX87" s="16"/>
      <c r="ICY87" s="15"/>
      <c r="ICZ87" s="16"/>
      <c r="IDA87" s="15"/>
      <c r="IDB87" s="16"/>
      <c r="IDC87" s="15"/>
      <c r="IDD87" s="16"/>
      <c r="IDE87" s="15"/>
      <c r="IDF87" s="16"/>
      <c r="IDG87" s="15"/>
      <c r="IDH87" s="16"/>
      <c r="IDI87" s="15"/>
      <c r="IDJ87" s="16"/>
      <c r="IDK87" s="15"/>
      <c r="IDL87" s="16"/>
      <c r="IDM87" s="15"/>
      <c r="IDN87" s="16"/>
      <c r="IDO87" s="15"/>
      <c r="IDP87" s="16"/>
      <c r="IDQ87" s="15"/>
      <c r="IDR87" s="16"/>
      <c r="IDS87" s="15"/>
      <c r="IDT87" s="16"/>
      <c r="IDU87" s="15"/>
      <c r="IDV87" s="16"/>
      <c r="IDW87" s="15"/>
      <c r="IDX87" s="16"/>
      <c r="IDY87" s="15"/>
      <c r="IDZ87" s="16"/>
      <c r="IEA87" s="15"/>
      <c r="IEB87" s="16"/>
      <c r="IEC87" s="15"/>
      <c r="IED87" s="16"/>
      <c r="IEE87" s="15"/>
      <c r="IEF87" s="16"/>
      <c r="IEG87" s="15"/>
      <c r="IEH87" s="16"/>
      <c r="IEI87" s="15"/>
      <c r="IEJ87" s="16"/>
      <c r="IEK87" s="15"/>
      <c r="IEL87" s="16"/>
      <c r="IEM87" s="15"/>
      <c r="IEN87" s="16"/>
      <c r="IEO87" s="15"/>
      <c r="IEP87" s="16"/>
      <c r="IEQ87" s="15"/>
      <c r="IER87" s="16"/>
      <c r="IES87" s="15"/>
      <c r="IET87" s="16"/>
      <c r="IEU87" s="15"/>
      <c r="IEV87" s="16"/>
      <c r="IEW87" s="15"/>
      <c r="IEX87" s="16"/>
      <c r="IEY87" s="15"/>
      <c r="IEZ87" s="16"/>
      <c r="IFA87" s="15"/>
      <c r="IFB87" s="16"/>
      <c r="IFC87" s="15"/>
      <c r="IFD87" s="16"/>
      <c r="IFE87" s="15"/>
      <c r="IFF87" s="16"/>
      <c r="IFG87" s="15"/>
      <c r="IFH87" s="16"/>
      <c r="IFI87" s="15"/>
      <c r="IFJ87" s="16"/>
      <c r="IFK87" s="15"/>
      <c r="IFL87" s="16"/>
      <c r="IFM87" s="15"/>
      <c r="IFN87" s="16"/>
      <c r="IFO87" s="15"/>
      <c r="IFP87" s="16"/>
      <c r="IFQ87" s="15"/>
      <c r="IFR87" s="16"/>
      <c r="IFS87" s="15"/>
      <c r="IFT87" s="16"/>
      <c r="IFU87" s="15"/>
      <c r="IFV87" s="16"/>
      <c r="IFW87" s="15"/>
      <c r="IFX87" s="16"/>
      <c r="IFY87" s="15"/>
      <c r="IFZ87" s="16"/>
      <c r="IGA87" s="15"/>
      <c r="IGB87" s="16"/>
      <c r="IGC87" s="15"/>
      <c r="IGD87" s="16"/>
      <c r="IGE87" s="15"/>
      <c r="IGF87" s="16"/>
      <c r="IGG87" s="15"/>
      <c r="IGH87" s="16"/>
      <c r="IGI87" s="15"/>
      <c r="IGJ87" s="16"/>
      <c r="IGK87" s="15"/>
      <c r="IGL87" s="16"/>
      <c r="IGM87" s="15"/>
      <c r="IGN87" s="16"/>
      <c r="IGO87" s="15"/>
      <c r="IGP87" s="16"/>
      <c r="IGQ87" s="15"/>
      <c r="IGR87" s="16"/>
      <c r="IGS87" s="15"/>
      <c r="IGT87" s="16"/>
      <c r="IGU87" s="15"/>
      <c r="IGV87" s="16"/>
      <c r="IGW87" s="15"/>
      <c r="IGX87" s="16"/>
      <c r="IGY87" s="15"/>
      <c r="IGZ87" s="16"/>
      <c r="IHA87" s="15"/>
      <c r="IHB87" s="16"/>
      <c r="IHC87" s="15"/>
      <c r="IHD87" s="16"/>
      <c r="IHE87" s="15"/>
      <c r="IHF87" s="16"/>
      <c r="IHG87" s="15"/>
      <c r="IHH87" s="16"/>
      <c r="IHI87" s="15"/>
      <c r="IHJ87" s="16"/>
      <c r="IHK87" s="15"/>
      <c r="IHL87" s="16"/>
      <c r="IHM87" s="15"/>
      <c r="IHN87" s="16"/>
      <c r="IHO87" s="15"/>
      <c r="IHP87" s="16"/>
      <c r="IHQ87" s="15"/>
      <c r="IHR87" s="16"/>
      <c r="IHS87" s="15"/>
      <c r="IHT87" s="16"/>
      <c r="IHU87" s="15"/>
      <c r="IHV87" s="16"/>
      <c r="IHW87" s="15"/>
      <c r="IHX87" s="16"/>
      <c r="IHY87" s="15"/>
      <c r="IHZ87" s="16"/>
      <c r="IIA87" s="15"/>
      <c r="IIB87" s="16"/>
      <c r="IIC87" s="15"/>
      <c r="IID87" s="16"/>
      <c r="IIE87" s="15"/>
      <c r="IIF87" s="16"/>
      <c r="IIG87" s="15"/>
      <c r="IIH87" s="16"/>
      <c r="III87" s="15"/>
      <c r="IIJ87" s="16"/>
      <c r="IIK87" s="15"/>
      <c r="IIL87" s="16"/>
      <c r="IIM87" s="15"/>
      <c r="IIN87" s="16"/>
      <c r="IIO87" s="15"/>
      <c r="IIP87" s="16"/>
      <c r="IIQ87" s="15"/>
      <c r="IIR87" s="16"/>
      <c r="IIS87" s="15"/>
      <c r="IIT87" s="16"/>
      <c r="IIU87" s="15"/>
      <c r="IIV87" s="16"/>
      <c r="IIW87" s="15"/>
      <c r="IIX87" s="16"/>
      <c r="IIY87" s="15"/>
      <c r="IIZ87" s="16"/>
      <c r="IJA87" s="15"/>
      <c r="IJB87" s="16"/>
      <c r="IJC87" s="15"/>
      <c r="IJD87" s="16"/>
      <c r="IJE87" s="15"/>
      <c r="IJF87" s="16"/>
      <c r="IJG87" s="15"/>
      <c r="IJH87" s="16"/>
      <c r="IJI87" s="15"/>
      <c r="IJJ87" s="16"/>
      <c r="IJK87" s="15"/>
      <c r="IJL87" s="16"/>
      <c r="IJM87" s="15"/>
      <c r="IJN87" s="16"/>
      <c r="IJO87" s="15"/>
      <c r="IJP87" s="16"/>
      <c r="IJQ87" s="15"/>
      <c r="IJR87" s="16"/>
      <c r="IJS87" s="15"/>
      <c r="IJT87" s="16"/>
      <c r="IJU87" s="15"/>
      <c r="IJV87" s="16"/>
      <c r="IJW87" s="15"/>
      <c r="IJX87" s="16"/>
      <c r="IJY87" s="15"/>
      <c r="IJZ87" s="16"/>
      <c r="IKA87" s="15"/>
      <c r="IKB87" s="16"/>
      <c r="IKC87" s="15"/>
      <c r="IKD87" s="16"/>
      <c r="IKE87" s="15"/>
      <c r="IKF87" s="16"/>
      <c r="IKG87" s="15"/>
      <c r="IKH87" s="16"/>
      <c r="IKI87" s="15"/>
      <c r="IKJ87" s="16"/>
      <c r="IKK87" s="15"/>
      <c r="IKL87" s="16"/>
      <c r="IKM87" s="15"/>
      <c r="IKN87" s="16"/>
      <c r="IKO87" s="15"/>
      <c r="IKP87" s="16"/>
      <c r="IKQ87" s="15"/>
      <c r="IKR87" s="16"/>
      <c r="IKS87" s="15"/>
      <c r="IKT87" s="16"/>
      <c r="IKU87" s="15"/>
      <c r="IKV87" s="16"/>
      <c r="IKW87" s="15"/>
      <c r="IKX87" s="16"/>
      <c r="IKY87" s="15"/>
      <c r="IKZ87" s="16"/>
      <c r="ILA87" s="15"/>
      <c r="ILB87" s="16"/>
      <c r="ILC87" s="15"/>
      <c r="ILD87" s="16"/>
      <c r="ILE87" s="15"/>
      <c r="ILF87" s="16"/>
      <c r="ILG87" s="15"/>
      <c r="ILH87" s="16"/>
      <c r="ILI87" s="15"/>
      <c r="ILJ87" s="16"/>
      <c r="ILK87" s="15"/>
      <c r="ILL87" s="16"/>
      <c r="ILM87" s="15"/>
      <c r="ILN87" s="16"/>
      <c r="ILO87" s="15"/>
      <c r="ILP87" s="16"/>
      <c r="ILQ87" s="15"/>
      <c r="ILR87" s="16"/>
      <c r="ILS87" s="15"/>
      <c r="ILT87" s="16"/>
      <c r="ILU87" s="15"/>
      <c r="ILV87" s="16"/>
      <c r="ILW87" s="15"/>
      <c r="ILX87" s="16"/>
      <c r="ILY87" s="15"/>
      <c r="ILZ87" s="16"/>
      <c r="IMA87" s="15"/>
      <c r="IMB87" s="16"/>
      <c r="IMC87" s="15"/>
      <c r="IMD87" s="16"/>
      <c r="IME87" s="15"/>
      <c r="IMF87" s="16"/>
      <c r="IMG87" s="15"/>
      <c r="IMH87" s="16"/>
      <c r="IMI87" s="15"/>
      <c r="IMJ87" s="16"/>
      <c r="IMK87" s="15"/>
      <c r="IML87" s="16"/>
      <c r="IMM87" s="15"/>
      <c r="IMN87" s="16"/>
      <c r="IMO87" s="15"/>
      <c r="IMP87" s="16"/>
      <c r="IMQ87" s="15"/>
      <c r="IMR87" s="16"/>
      <c r="IMS87" s="15"/>
      <c r="IMT87" s="16"/>
      <c r="IMU87" s="15"/>
      <c r="IMV87" s="16"/>
      <c r="IMW87" s="15"/>
      <c r="IMX87" s="16"/>
      <c r="IMY87" s="15"/>
      <c r="IMZ87" s="16"/>
      <c r="INA87" s="15"/>
      <c r="INB87" s="16"/>
      <c r="INC87" s="15"/>
      <c r="IND87" s="16"/>
      <c r="INE87" s="15"/>
      <c r="INF87" s="16"/>
      <c r="ING87" s="15"/>
      <c r="INH87" s="16"/>
      <c r="INI87" s="15"/>
      <c r="INJ87" s="16"/>
      <c r="INK87" s="15"/>
      <c r="INL87" s="16"/>
      <c r="INM87" s="15"/>
      <c r="INN87" s="16"/>
      <c r="INO87" s="15"/>
      <c r="INP87" s="16"/>
      <c r="INQ87" s="15"/>
      <c r="INR87" s="16"/>
      <c r="INS87" s="15"/>
      <c r="INT87" s="16"/>
      <c r="INU87" s="15"/>
      <c r="INV87" s="16"/>
      <c r="INW87" s="15"/>
      <c r="INX87" s="16"/>
      <c r="INY87" s="15"/>
      <c r="INZ87" s="16"/>
      <c r="IOA87" s="15"/>
      <c r="IOB87" s="16"/>
      <c r="IOC87" s="15"/>
      <c r="IOD87" s="16"/>
      <c r="IOE87" s="15"/>
      <c r="IOF87" s="16"/>
      <c r="IOG87" s="15"/>
      <c r="IOH87" s="16"/>
      <c r="IOI87" s="15"/>
      <c r="IOJ87" s="16"/>
      <c r="IOK87" s="15"/>
      <c r="IOL87" s="16"/>
      <c r="IOM87" s="15"/>
      <c r="ION87" s="16"/>
      <c r="IOO87" s="15"/>
      <c r="IOP87" s="16"/>
      <c r="IOQ87" s="15"/>
      <c r="IOR87" s="16"/>
      <c r="IOS87" s="15"/>
      <c r="IOT87" s="16"/>
      <c r="IOU87" s="15"/>
      <c r="IOV87" s="16"/>
      <c r="IOW87" s="15"/>
      <c r="IOX87" s="16"/>
      <c r="IOY87" s="15"/>
      <c r="IOZ87" s="16"/>
      <c r="IPA87" s="15"/>
      <c r="IPB87" s="16"/>
      <c r="IPC87" s="15"/>
      <c r="IPD87" s="16"/>
      <c r="IPE87" s="15"/>
      <c r="IPF87" s="16"/>
      <c r="IPG87" s="15"/>
      <c r="IPH87" s="16"/>
      <c r="IPI87" s="15"/>
      <c r="IPJ87" s="16"/>
      <c r="IPK87" s="15"/>
      <c r="IPL87" s="16"/>
      <c r="IPM87" s="15"/>
      <c r="IPN87" s="16"/>
      <c r="IPO87" s="15"/>
      <c r="IPP87" s="16"/>
      <c r="IPQ87" s="15"/>
      <c r="IPR87" s="16"/>
      <c r="IPS87" s="15"/>
      <c r="IPT87" s="16"/>
      <c r="IPU87" s="15"/>
      <c r="IPV87" s="16"/>
      <c r="IPW87" s="15"/>
      <c r="IPX87" s="16"/>
      <c r="IPY87" s="15"/>
      <c r="IPZ87" s="16"/>
      <c r="IQA87" s="15"/>
      <c r="IQB87" s="16"/>
      <c r="IQC87" s="15"/>
      <c r="IQD87" s="16"/>
      <c r="IQE87" s="15"/>
      <c r="IQF87" s="16"/>
      <c r="IQG87" s="15"/>
      <c r="IQH87" s="16"/>
      <c r="IQI87" s="15"/>
      <c r="IQJ87" s="16"/>
      <c r="IQK87" s="15"/>
      <c r="IQL87" s="16"/>
      <c r="IQM87" s="15"/>
      <c r="IQN87" s="16"/>
      <c r="IQO87" s="15"/>
      <c r="IQP87" s="16"/>
      <c r="IQQ87" s="15"/>
      <c r="IQR87" s="16"/>
      <c r="IQS87" s="15"/>
      <c r="IQT87" s="16"/>
      <c r="IQU87" s="15"/>
      <c r="IQV87" s="16"/>
      <c r="IQW87" s="15"/>
      <c r="IQX87" s="16"/>
      <c r="IQY87" s="15"/>
      <c r="IQZ87" s="16"/>
      <c r="IRA87" s="15"/>
      <c r="IRB87" s="16"/>
      <c r="IRC87" s="15"/>
      <c r="IRD87" s="16"/>
      <c r="IRE87" s="15"/>
      <c r="IRF87" s="16"/>
      <c r="IRG87" s="15"/>
      <c r="IRH87" s="16"/>
      <c r="IRI87" s="15"/>
      <c r="IRJ87" s="16"/>
      <c r="IRK87" s="15"/>
      <c r="IRL87" s="16"/>
      <c r="IRM87" s="15"/>
      <c r="IRN87" s="16"/>
      <c r="IRO87" s="15"/>
      <c r="IRP87" s="16"/>
      <c r="IRQ87" s="15"/>
      <c r="IRR87" s="16"/>
      <c r="IRS87" s="15"/>
      <c r="IRT87" s="16"/>
      <c r="IRU87" s="15"/>
      <c r="IRV87" s="16"/>
      <c r="IRW87" s="15"/>
      <c r="IRX87" s="16"/>
      <c r="IRY87" s="15"/>
      <c r="IRZ87" s="16"/>
      <c r="ISA87" s="15"/>
      <c r="ISB87" s="16"/>
      <c r="ISC87" s="15"/>
      <c r="ISD87" s="16"/>
      <c r="ISE87" s="15"/>
      <c r="ISF87" s="16"/>
      <c r="ISG87" s="15"/>
      <c r="ISH87" s="16"/>
      <c r="ISI87" s="15"/>
      <c r="ISJ87" s="16"/>
      <c r="ISK87" s="15"/>
      <c r="ISL87" s="16"/>
      <c r="ISM87" s="15"/>
      <c r="ISN87" s="16"/>
      <c r="ISO87" s="15"/>
      <c r="ISP87" s="16"/>
      <c r="ISQ87" s="15"/>
      <c r="ISR87" s="16"/>
      <c r="ISS87" s="15"/>
      <c r="IST87" s="16"/>
      <c r="ISU87" s="15"/>
      <c r="ISV87" s="16"/>
      <c r="ISW87" s="15"/>
      <c r="ISX87" s="16"/>
      <c r="ISY87" s="15"/>
      <c r="ISZ87" s="16"/>
      <c r="ITA87" s="15"/>
      <c r="ITB87" s="16"/>
      <c r="ITC87" s="15"/>
      <c r="ITD87" s="16"/>
      <c r="ITE87" s="15"/>
      <c r="ITF87" s="16"/>
      <c r="ITG87" s="15"/>
      <c r="ITH87" s="16"/>
      <c r="ITI87" s="15"/>
      <c r="ITJ87" s="16"/>
      <c r="ITK87" s="15"/>
      <c r="ITL87" s="16"/>
      <c r="ITM87" s="15"/>
      <c r="ITN87" s="16"/>
      <c r="ITO87" s="15"/>
      <c r="ITP87" s="16"/>
      <c r="ITQ87" s="15"/>
      <c r="ITR87" s="16"/>
      <c r="ITS87" s="15"/>
      <c r="ITT87" s="16"/>
      <c r="ITU87" s="15"/>
      <c r="ITV87" s="16"/>
      <c r="ITW87" s="15"/>
      <c r="ITX87" s="16"/>
      <c r="ITY87" s="15"/>
      <c r="ITZ87" s="16"/>
      <c r="IUA87" s="15"/>
      <c r="IUB87" s="16"/>
      <c r="IUC87" s="15"/>
      <c r="IUD87" s="16"/>
      <c r="IUE87" s="15"/>
      <c r="IUF87" s="16"/>
      <c r="IUG87" s="15"/>
      <c r="IUH87" s="16"/>
      <c r="IUI87" s="15"/>
      <c r="IUJ87" s="16"/>
      <c r="IUK87" s="15"/>
      <c r="IUL87" s="16"/>
      <c r="IUM87" s="15"/>
      <c r="IUN87" s="16"/>
      <c r="IUO87" s="15"/>
      <c r="IUP87" s="16"/>
      <c r="IUQ87" s="15"/>
      <c r="IUR87" s="16"/>
      <c r="IUS87" s="15"/>
      <c r="IUT87" s="16"/>
      <c r="IUU87" s="15"/>
      <c r="IUV87" s="16"/>
      <c r="IUW87" s="15"/>
      <c r="IUX87" s="16"/>
      <c r="IUY87" s="15"/>
      <c r="IUZ87" s="16"/>
      <c r="IVA87" s="15"/>
      <c r="IVB87" s="16"/>
      <c r="IVC87" s="15"/>
      <c r="IVD87" s="16"/>
      <c r="IVE87" s="15"/>
      <c r="IVF87" s="16"/>
      <c r="IVG87" s="15"/>
      <c r="IVH87" s="16"/>
      <c r="IVI87" s="15"/>
      <c r="IVJ87" s="16"/>
      <c r="IVK87" s="15"/>
      <c r="IVL87" s="16"/>
      <c r="IVM87" s="15"/>
      <c r="IVN87" s="16"/>
      <c r="IVO87" s="15"/>
      <c r="IVP87" s="16"/>
      <c r="IVQ87" s="15"/>
      <c r="IVR87" s="16"/>
      <c r="IVS87" s="15"/>
      <c r="IVT87" s="16"/>
      <c r="IVU87" s="15"/>
      <c r="IVV87" s="16"/>
      <c r="IVW87" s="15"/>
      <c r="IVX87" s="16"/>
      <c r="IVY87" s="15"/>
      <c r="IVZ87" s="16"/>
      <c r="IWA87" s="15"/>
      <c r="IWB87" s="16"/>
      <c r="IWC87" s="15"/>
      <c r="IWD87" s="16"/>
      <c r="IWE87" s="15"/>
      <c r="IWF87" s="16"/>
      <c r="IWG87" s="15"/>
      <c r="IWH87" s="16"/>
      <c r="IWI87" s="15"/>
      <c r="IWJ87" s="16"/>
      <c r="IWK87" s="15"/>
      <c r="IWL87" s="16"/>
      <c r="IWM87" s="15"/>
      <c r="IWN87" s="16"/>
      <c r="IWO87" s="15"/>
      <c r="IWP87" s="16"/>
      <c r="IWQ87" s="15"/>
      <c r="IWR87" s="16"/>
      <c r="IWS87" s="15"/>
      <c r="IWT87" s="16"/>
      <c r="IWU87" s="15"/>
      <c r="IWV87" s="16"/>
      <c r="IWW87" s="15"/>
      <c r="IWX87" s="16"/>
      <c r="IWY87" s="15"/>
      <c r="IWZ87" s="16"/>
      <c r="IXA87" s="15"/>
      <c r="IXB87" s="16"/>
      <c r="IXC87" s="15"/>
      <c r="IXD87" s="16"/>
      <c r="IXE87" s="15"/>
      <c r="IXF87" s="16"/>
      <c r="IXG87" s="15"/>
      <c r="IXH87" s="16"/>
      <c r="IXI87" s="15"/>
      <c r="IXJ87" s="16"/>
      <c r="IXK87" s="15"/>
      <c r="IXL87" s="16"/>
      <c r="IXM87" s="15"/>
      <c r="IXN87" s="16"/>
      <c r="IXO87" s="15"/>
      <c r="IXP87" s="16"/>
      <c r="IXQ87" s="15"/>
      <c r="IXR87" s="16"/>
      <c r="IXS87" s="15"/>
      <c r="IXT87" s="16"/>
      <c r="IXU87" s="15"/>
      <c r="IXV87" s="16"/>
      <c r="IXW87" s="15"/>
      <c r="IXX87" s="16"/>
      <c r="IXY87" s="15"/>
      <c r="IXZ87" s="16"/>
      <c r="IYA87" s="15"/>
      <c r="IYB87" s="16"/>
      <c r="IYC87" s="15"/>
      <c r="IYD87" s="16"/>
      <c r="IYE87" s="15"/>
      <c r="IYF87" s="16"/>
      <c r="IYG87" s="15"/>
      <c r="IYH87" s="16"/>
      <c r="IYI87" s="15"/>
      <c r="IYJ87" s="16"/>
      <c r="IYK87" s="15"/>
      <c r="IYL87" s="16"/>
      <c r="IYM87" s="15"/>
      <c r="IYN87" s="16"/>
      <c r="IYO87" s="15"/>
      <c r="IYP87" s="16"/>
      <c r="IYQ87" s="15"/>
      <c r="IYR87" s="16"/>
      <c r="IYS87" s="15"/>
      <c r="IYT87" s="16"/>
      <c r="IYU87" s="15"/>
      <c r="IYV87" s="16"/>
      <c r="IYW87" s="15"/>
      <c r="IYX87" s="16"/>
      <c r="IYY87" s="15"/>
      <c r="IYZ87" s="16"/>
      <c r="IZA87" s="15"/>
      <c r="IZB87" s="16"/>
      <c r="IZC87" s="15"/>
      <c r="IZD87" s="16"/>
      <c r="IZE87" s="15"/>
      <c r="IZF87" s="16"/>
      <c r="IZG87" s="15"/>
      <c r="IZH87" s="16"/>
      <c r="IZI87" s="15"/>
      <c r="IZJ87" s="16"/>
      <c r="IZK87" s="15"/>
      <c r="IZL87" s="16"/>
      <c r="IZM87" s="15"/>
      <c r="IZN87" s="16"/>
      <c r="IZO87" s="15"/>
      <c r="IZP87" s="16"/>
      <c r="IZQ87" s="15"/>
      <c r="IZR87" s="16"/>
      <c r="IZS87" s="15"/>
      <c r="IZT87" s="16"/>
      <c r="IZU87" s="15"/>
      <c r="IZV87" s="16"/>
      <c r="IZW87" s="15"/>
      <c r="IZX87" s="16"/>
      <c r="IZY87" s="15"/>
      <c r="IZZ87" s="16"/>
      <c r="JAA87" s="15"/>
      <c r="JAB87" s="16"/>
      <c r="JAC87" s="15"/>
      <c r="JAD87" s="16"/>
      <c r="JAE87" s="15"/>
      <c r="JAF87" s="16"/>
      <c r="JAG87" s="15"/>
      <c r="JAH87" s="16"/>
      <c r="JAI87" s="15"/>
      <c r="JAJ87" s="16"/>
      <c r="JAK87" s="15"/>
      <c r="JAL87" s="16"/>
      <c r="JAM87" s="15"/>
      <c r="JAN87" s="16"/>
      <c r="JAO87" s="15"/>
      <c r="JAP87" s="16"/>
      <c r="JAQ87" s="15"/>
      <c r="JAR87" s="16"/>
      <c r="JAS87" s="15"/>
      <c r="JAT87" s="16"/>
      <c r="JAU87" s="15"/>
      <c r="JAV87" s="16"/>
      <c r="JAW87" s="15"/>
      <c r="JAX87" s="16"/>
      <c r="JAY87" s="15"/>
      <c r="JAZ87" s="16"/>
      <c r="JBA87" s="15"/>
      <c r="JBB87" s="16"/>
      <c r="JBC87" s="15"/>
      <c r="JBD87" s="16"/>
      <c r="JBE87" s="15"/>
      <c r="JBF87" s="16"/>
      <c r="JBG87" s="15"/>
      <c r="JBH87" s="16"/>
      <c r="JBI87" s="15"/>
      <c r="JBJ87" s="16"/>
      <c r="JBK87" s="15"/>
      <c r="JBL87" s="16"/>
      <c r="JBM87" s="15"/>
      <c r="JBN87" s="16"/>
      <c r="JBO87" s="15"/>
      <c r="JBP87" s="16"/>
      <c r="JBQ87" s="15"/>
      <c r="JBR87" s="16"/>
      <c r="JBS87" s="15"/>
      <c r="JBT87" s="16"/>
      <c r="JBU87" s="15"/>
      <c r="JBV87" s="16"/>
      <c r="JBW87" s="15"/>
      <c r="JBX87" s="16"/>
      <c r="JBY87" s="15"/>
      <c r="JBZ87" s="16"/>
      <c r="JCA87" s="15"/>
      <c r="JCB87" s="16"/>
      <c r="JCC87" s="15"/>
      <c r="JCD87" s="16"/>
      <c r="JCE87" s="15"/>
      <c r="JCF87" s="16"/>
      <c r="JCG87" s="15"/>
      <c r="JCH87" s="16"/>
      <c r="JCI87" s="15"/>
      <c r="JCJ87" s="16"/>
      <c r="JCK87" s="15"/>
      <c r="JCL87" s="16"/>
      <c r="JCM87" s="15"/>
      <c r="JCN87" s="16"/>
      <c r="JCO87" s="15"/>
      <c r="JCP87" s="16"/>
      <c r="JCQ87" s="15"/>
      <c r="JCR87" s="16"/>
      <c r="JCS87" s="15"/>
      <c r="JCT87" s="16"/>
      <c r="JCU87" s="15"/>
      <c r="JCV87" s="16"/>
      <c r="JCW87" s="15"/>
      <c r="JCX87" s="16"/>
      <c r="JCY87" s="15"/>
      <c r="JCZ87" s="16"/>
      <c r="JDA87" s="15"/>
      <c r="JDB87" s="16"/>
      <c r="JDC87" s="15"/>
      <c r="JDD87" s="16"/>
      <c r="JDE87" s="15"/>
      <c r="JDF87" s="16"/>
      <c r="JDG87" s="15"/>
      <c r="JDH87" s="16"/>
      <c r="JDI87" s="15"/>
      <c r="JDJ87" s="16"/>
      <c r="JDK87" s="15"/>
      <c r="JDL87" s="16"/>
      <c r="JDM87" s="15"/>
      <c r="JDN87" s="16"/>
      <c r="JDO87" s="15"/>
      <c r="JDP87" s="16"/>
      <c r="JDQ87" s="15"/>
      <c r="JDR87" s="16"/>
      <c r="JDS87" s="15"/>
      <c r="JDT87" s="16"/>
      <c r="JDU87" s="15"/>
      <c r="JDV87" s="16"/>
      <c r="JDW87" s="15"/>
      <c r="JDX87" s="16"/>
      <c r="JDY87" s="15"/>
      <c r="JDZ87" s="16"/>
      <c r="JEA87" s="15"/>
      <c r="JEB87" s="16"/>
      <c r="JEC87" s="15"/>
      <c r="JED87" s="16"/>
      <c r="JEE87" s="15"/>
      <c r="JEF87" s="16"/>
      <c r="JEG87" s="15"/>
      <c r="JEH87" s="16"/>
      <c r="JEI87" s="15"/>
      <c r="JEJ87" s="16"/>
      <c r="JEK87" s="15"/>
      <c r="JEL87" s="16"/>
      <c r="JEM87" s="15"/>
      <c r="JEN87" s="16"/>
      <c r="JEO87" s="15"/>
      <c r="JEP87" s="16"/>
      <c r="JEQ87" s="15"/>
      <c r="JER87" s="16"/>
      <c r="JES87" s="15"/>
      <c r="JET87" s="16"/>
      <c r="JEU87" s="15"/>
      <c r="JEV87" s="16"/>
      <c r="JEW87" s="15"/>
      <c r="JEX87" s="16"/>
      <c r="JEY87" s="15"/>
      <c r="JEZ87" s="16"/>
      <c r="JFA87" s="15"/>
      <c r="JFB87" s="16"/>
      <c r="JFC87" s="15"/>
      <c r="JFD87" s="16"/>
      <c r="JFE87" s="15"/>
      <c r="JFF87" s="16"/>
      <c r="JFG87" s="15"/>
      <c r="JFH87" s="16"/>
      <c r="JFI87" s="15"/>
      <c r="JFJ87" s="16"/>
      <c r="JFK87" s="15"/>
      <c r="JFL87" s="16"/>
      <c r="JFM87" s="15"/>
      <c r="JFN87" s="16"/>
      <c r="JFO87" s="15"/>
      <c r="JFP87" s="16"/>
      <c r="JFQ87" s="15"/>
      <c r="JFR87" s="16"/>
      <c r="JFS87" s="15"/>
      <c r="JFT87" s="16"/>
      <c r="JFU87" s="15"/>
      <c r="JFV87" s="16"/>
      <c r="JFW87" s="15"/>
      <c r="JFX87" s="16"/>
      <c r="JFY87" s="15"/>
      <c r="JFZ87" s="16"/>
      <c r="JGA87" s="15"/>
      <c r="JGB87" s="16"/>
      <c r="JGC87" s="15"/>
      <c r="JGD87" s="16"/>
      <c r="JGE87" s="15"/>
      <c r="JGF87" s="16"/>
      <c r="JGG87" s="15"/>
      <c r="JGH87" s="16"/>
      <c r="JGI87" s="15"/>
      <c r="JGJ87" s="16"/>
      <c r="JGK87" s="15"/>
      <c r="JGL87" s="16"/>
      <c r="JGM87" s="15"/>
      <c r="JGN87" s="16"/>
      <c r="JGO87" s="15"/>
      <c r="JGP87" s="16"/>
      <c r="JGQ87" s="15"/>
      <c r="JGR87" s="16"/>
      <c r="JGS87" s="15"/>
      <c r="JGT87" s="16"/>
      <c r="JGU87" s="15"/>
      <c r="JGV87" s="16"/>
      <c r="JGW87" s="15"/>
      <c r="JGX87" s="16"/>
      <c r="JGY87" s="15"/>
      <c r="JGZ87" s="16"/>
      <c r="JHA87" s="15"/>
      <c r="JHB87" s="16"/>
      <c r="JHC87" s="15"/>
      <c r="JHD87" s="16"/>
      <c r="JHE87" s="15"/>
      <c r="JHF87" s="16"/>
      <c r="JHG87" s="15"/>
      <c r="JHH87" s="16"/>
      <c r="JHI87" s="15"/>
      <c r="JHJ87" s="16"/>
      <c r="JHK87" s="15"/>
      <c r="JHL87" s="16"/>
      <c r="JHM87" s="15"/>
      <c r="JHN87" s="16"/>
      <c r="JHO87" s="15"/>
      <c r="JHP87" s="16"/>
      <c r="JHQ87" s="15"/>
      <c r="JHR87" s="16"/>
      <c r="JHS87" s="15"/>
      <c r="JHT87" s="16"/>
      <c r="JHU87" s="15"/>
      <c r="JHV87" s="16"/>
      <c r="JHW87" s="15"/>
      <c r="JHX87" s="16"/>
      <c r="JHY87" s="15"/>
      <c r="JHZ87" s="16"/>
      <c r="JIA87" s="15"/>
      <c r="JIB87" s="16"/>
      <c r="JIC87" s="15"/>
      <c r="JID87" s="16"/>
      <c r="JIE87" s="15"/>
      <c r="JIF87" s="16"/>
      <c r="JIG87" s="15"/>
      <c r="JIH87" s="16"/>
      <c r="JII87" s="15"/>
      <c r="JIJ87" s="16"/>
      <c r="JIK87" s="15"/>
      <c r="JIL87" s="16"/>
      <c r="JIM87" s="15"/>
      <c r="JIN87" s="16"/>
      <c r="JIO87" s="15"/>
      <c r="JIP87" s="16"/>
      <c r="JIQ87" s="15"/>
      <c r="JIR87" s="16"/>
      <c r="JIS87" s="15"/>
      <c r="JIT87" s="16"/>
      <c r="JIU87" s="15"/>
      <c r="JIV87" s="16"/>
      <c r="JIW87" s="15"/>
      <c r="JIX87" s="16"/>
      <c r="JIY87" s="15"/>
      <c r="JIZ87" s="16"/>
      <c r="JJA87" s="15"/>
      <c r="JJB87" s="16"/>
      <c r="JJC87" s="15"/>
      <c r="JJD87" s="16"/>
      <c r="JJE87" s="15"/>
      <c r="JJF87" s="16"/>
      <c r="JJG87" s="15"/>
      <c r="JJH87" s="16"/>
      <c r="JJI87" s="15"/>
      <c r="JJJ87" s="16"/>
      <c r="JJK87" s="15"/>
      <c r="JJL87" s="16"/>
      <c r="JJM87" s="15"/>
      <c r="JJN87" s="16"/>
      <c r="JJO87" s="15"/>
      <c r="JJP87" s="16"/>
      <c r="JJQ87" s="15"/>
      <c r="JJR87" s="16"/>
      <c r="JJS87" s="15"/>
      <c r="JJT87" s="16"/>
      <c r="JJU87" s="15"/>
      <c r="JJV87" s="16"/>
      <c r="JJW87" s="15"/>
      <c r="JJX87" s="16"/>
      <c r="JJY87" s="15"/>
      <c r="JJZ87" s="16"/>
      <c r="JKA87" s="15"/>
      <c r="JKB87" s="16"/>
      <c r="JKC87" s="15"/>
      <c r="JKD87" s="16"/>
      <c r="JKE87" s="15"/>
      <c r="JKF87" s="16"/>
      <c r="JKG87" s="15"/>
      <c r="JKH87" s="16"/>
      <c r="JKI87" s="15"/>
      <c r="JKJ87" s="16"/>
      <c r="JKK87" s="15"/>
      <c r="JKL87" s="16"/>
      <c r="JKM87" s="15"/>
      <c r="JKN87" s="16"/>
      <c r="JKO87" s="15"/>
      <c r="JKP87" s="16"/>
      <c r="JKQ87" s="15"/>
      <c r="JKR87" s="16"/>
      <c r="JKS87" s="15"/>
      <c r="JKT87" s="16"/>
      <c r="JKU87" s="15"/>
      <c r="JKV87" s="16"/>
      <c r="JKW87" s="15"/>
      <c r="JKX87" s="16"/>
      <c r="JKY87" s="15"/>
      <c r="JKZ87" s="16"/>
      <c r="JLA87" s="15"/>
      <c r="JLB87" s="16"/>
      <c r="JLC87" s="15"/>
      <c r="JLD87" s="16"/>
      <c r="JLE87" s="15"/>
      <c r="JLF87" s="16"/>
      <c r="JLG87" s="15"/>
      <c r="JLH87" s="16"/>
      <c r="JLI87" s="15"/>
      <c r="JLJ87" s="16"/>
      <c r="JLK87" s="15"/>
      <c r="JLL87" s="16"/>
      <c r="JLM87" s="15"/>
      <c r="JLN87" s="16"/>
      <c r="JLO87" s="15"/>
      <c r="JLP87" s="16"/>
      <c r="JLQ87" s="15"/>
      <c r="JLR87" s="16"/>
      <c r="JLS87" s="15"/>
      <c r="JLT87" s="16"/>
      <c r="JLU87" s="15"/>
      <c r="JLV87" s="16"/>
      <c r="JLW87" s="15"/>
      <c r="JLX87" s="16"/>
      <c r="JLY87" s="15"/>
      <c r="JLZ87" s="16"/>
      <c r="JMA87" s="15"/>
      <c r="JMB87" s="16"/>
      <c r="JMC87" s="15"/>
      <c r="JMD87" s="16"/>
      <c r="JME87" s="15"/>
      <c r="JMF87" s="16"/>
      <c r="JMG87" s="15"/>
      <c r="JMH87" s="16"/>
      <c r="JMI87" s="15"/>
      <c r="JMJ87" s="16"/>
      <c r="JMK87" s="15"/>
      <c r="JML87" s="16"/>
      <c r="JMM87" s="15"/>
      <c r="JMN87" s="16"/>
      <c r="JMO87" s="15"/>
      <c r="JMP87" s="16"/>
      <c r="JMQ87" s="15"/>
      <c r="JMR87" s="16"/>
      <c r="JMS87" s="15"/>
      <c r="JMT87" s="16"/>
      <c r="JMU87" s="15"/>
      <c r="JMV87" s="16"/>
      <c r="JMW87" s="15"/>
      <c r="JMX87" s="16"/>
      <c r="JMY87" s="15"/>
      <c r="JMZ87" s="16"/>
      <c r="JNA87" s="15"/>
      <c r="JNB87" s="16"/>
      <c r="JNC87" s="15"/>
      <c r="JND87" s="16"/>
      <c r="JNE87" s="15"/>
      <c r="JNF87" s="16"/>
      <c r="JNG87" s="15"/>
      <c r="JNH87" s="16"/>
      <c r="JNI87" s="15"/>
      <c r="JNJ87" s="16"/>
      <c r="JNK87" s="15"/>
      <c r="JNL87" s="16"/>
      <c r="JNM87" s="15"/>
      <c r="JNN87" s="16"/>
      <c r="JNO87" s="15"/>
      <c r="JNP87" s="16"/>
      <c r="JNQ87" s="15"/>
      <c r="JNR87" s="16"/>
      <c r="JNS87" s="15"/>
      <c r="JNT87" s="16"/>
      <c r="JNU87" s="15"/>
      <c r="JNV87" s="16"/>
      <c r="JNW87" s="15"/>
      <c r="JNX87" s="16"/>
      <c r="JNY87" s="15"/>
      <c r="JNZ87" s="16"/>
      <c r="JOA87" s="15"/>
      <c r="JOB87" s="16"/>
      <c r="JOC87" s="15"/>
      <c r="JOD87" s="16"/>
      <c r="JOE87" s="15"/>
      <c r="JOF87" s="16"/>
      <c r="JOG87" s="15"/>
      <c r="JOH87" s="16"/>
      <c r="JOI87" s="15"/>
      <c r="JOJ87" s="16"/>
      <c r="JOK87" s="15"/>
      <c r="JOL87" s="16"/>
      <c r="JOM87" s="15"/>
      <c r="JON87" s="16"/>
      <c r="JOO87" s="15"/>
      <c r="JOP87" s="16"/>
      <c r="JOQ87" s="15"/>
      <c r="JOR87" s="16"/>
      <c r="JOS87" s="15"/>
      <c r="JOT87" s="16"/>
      <c r="JOU87" s="15"/>
      <c r="JOV87" s="16"/>
      <c r="JOW87" s="15"/>
      <c r="JOX87" s="16"/>
      <c r="JOY87" s="15"/>
      <c r="JOZ87" s="16"/>
      <c r="JPA87" s="15"/>
      <c r="JPB87" s="16"/>
      <c r="JPC87" s="15"/>
      <c r="JPD87" s="16"/>
      <c r="JPE87" s="15"/>
      <c r="JPF87" s="16"/>
      <c r="JPG87" s="15"/>
      <c r="JPH87" s="16"/>
      <c r="JPI87" s="15"/>
      <c r="JPJ87" s="16"/>
      <c r="JPK87" s="15"/>
      <c r="JPL87" s="16"/>
      <c r="JPM87" s="15"/>
      <c r="JPN87" s="16"/>
      <c r="JPO87" s="15"/>
      <c r="JPP87" s="16"/>
      <c r="JPQ87" s="15"/>
      <c r="JPR87" s="16"/>
      <c r="JPS87" s="15"/>
      <c r="JPT87" s="16"/>
      <c r="JPU87" s="15"/>
      <c r="JPV87" s="16"/>
      <c r="JPW87" s="15"/>
      <c r="JPX87" s="16"/>
      <c r="JPY87" s="15"/>
      <c r="JPZ87" s="16"/>
      <c r="JQA87" s="15"/>
      <c r="JQB87" s="16"/>
      <c r="JQC87" s="15"/>
      <c r="JQD87" s="16"/>
      <c r="JQE87" s="15"/>
      <c r="JQF87" s="16"/>
      <c r="JQG87" s="15"/>
      <c r="JQH87" s="16"/>
      <c r="JQI87" s="15"/>
      <c r="JQJ87" s="16"/>
      <c r="JQK87" s="15"/>
      <c r="JQL87" s="16"/>
      <c r="JQM87" s="15"/>
      <c r="JQN87" s="16"/>
      <c r="JQO87" s="15"/>
      <c r="JQP87" s="16"/>
      <c r="JQQ87" s="15"/>
      <c r="JQR87" s="16"/>
      <c r="JQS87" s="15"/>
      <c r="JQT87" s="16"/>
      <c r="JQU87" s="15"/>
      <c r="JQV87" s="16"/>
      <c r="JQW87" s="15"/>
      <c r="JQX87" s="16"/>
      <c r="JQY87" s="15"/>
      <c r="JQZ87" s="16"/>
      <c r="JRA87" s="15"/>
      <c r="JRB87" s="16"/>
      <c r="JRC87" s="15"/>
      <c r="JRD87" s="16"/>
      <c r="JRE87" s="15"/>
      <c r="JRF87" s="16"/>
      <c r="JRG87" s="15"/>
      <c r="JRH87" s="16"/>
      <c r="JRI87" s="15"/>
      <c r="JRJ87" s="16"/>
      <c r="JRK87" s="15"/>
      <c r="JRL87" s="16"/>
      <c r="JRM87" s="15"/>
      <c r="JRN87" s="16"/>
      <c r="JRO87" s="15"/>
      <c r="JRP87" s="16"/>
      <c r="JRQ87" s="15"/>
      <c r="JRR87" s="16"/>
      <c r="JRS87" s="15"/>
      <c r="JRT87" s="16"/>
      <c r="JRU87" s="15"/>
      <c r="JRV87" s="16"/>
      <c r="JRW87" s="15"/>
      <c r="JRX87" s="16"/>
      <c r="JRY87" s="15"/>
      <c r="JRZ87" s="16"/>
      <c r="JSA87" s="15"/>
      <c r="JSB87" s="16"/>
      <c r="JSC87" s="15"/>
      <c r="JSD87" s="16"/>
      <c r="JSE87" s="15"/>
      <c r="JSF87" s="16"/>
      <c r="JSG87" s="15"/>
      <c r="JSH87" s="16"/>
      <c r="JSI87" s="15"/>
      <c r="JSJ87" s="16"/>
      <c r="JSK87" s="15"/>
      <c r="JSL87" s="16"/>
      <c r="JSM87" s="15"/>
      <c r="JSN87" s="16"/>
      <c r="JSO87" s="15"/>
      <c r="JSP87" s="16"/>
      <c r="JSQ87" s="15"/>
      <c r="JSR87" s="16"/>
      <c r="JSS87" s="15"/>
      <c r="JST87" s="16"/>
      <c r="JSU87" s="15"/>
      <c r="JSV87" s="16"/>
      <c r="JSW87" s="15"/>
      <c r="JSX87" s="16"/>
      <c r="JSY87" s="15"/>
      <c r="JSZ87" s="16"/>
      <c r="JTA87" s="15"/>
      <c r="JTB87" s="16"/>
      <c r="JTC87" s="15"/>
      <c r="JTD87" s="16"/>
      <c r="JTE87" s="15"/>
      <c r="JTF87" s="16"/>
      <c r="JTG87" s="15"/>
      <c r="JTH87" s="16"/>
      <c r="JTI87" s="15"/>
      <c r="JTJ87" s="16"/>
      <c r="JTK87" s="15"/>
      <c r="JTL87" s="16"/>
      <c r="JTM87" s="15"/>
      <c r="JTN87" s="16"/>
      <c r="JTO87" s="15"/>
      <c r="JTP87" s="16"/>
      <c r="JTQ87" s="15"/>
      <c r="JTR87" s="16"/>
      <c r="JTS87" s="15"/>
      <c r="JTT87" s="16"/>
      <c r="JTU87" s="15"/>
      <c r="JTV87" s="16"/>
      <c r="JTW87" s="15"/>
      <c r="JTX87" s="16"/>
      <c r="JTY87" s="15"/>
      <c r="JTZ87" s="16"/>
      <c r="JUA87" s="15"/>
      <c r="JUB87" s="16"/>
      <c r="JUC87" s="15"/>
      <c r="JUD87" s="16"/>
      <c r="JUE87" s="15"/>
      <c r="JUF87" s="16"/>
      <c r="JUG87" s="15"/>
      <c r="JUH87" s="16"/>
      <c r="JUI87" s="15"/>
      <c r="JUJ87" s="16"/>
      <c r="JUK87" s="15"/>
      <c r="JUL87" s="16"/>
      <c r="JUM87" s="15"/>
      <c r="JUN87" s="16"/>
      <c r="JUO87" s="15"/>
      <c r="JUP87" s="16"/>
      <c r="JUQ87" s="15"/>
      <c r="JUR87" s="16"/>
      <c r="JUS87" s="15"/>
      <c r="JUT87" s="16"/>
      <c r="JUU87" s="15"/>
      <c r="JUV87" s="16"/>
      <c r="JUW87" s="15"/>
      <c r="JUX87" s="16"/>
      <c r="JUY87" s="15"/>
      <c r="JUZ87" s="16"/>
      <c r="JVA87" s="15"/>
      <c r="JVB87" s="16"/>
      <c r="JVC87" s="15"/>
      <c r="JVD87" s="16"/>
      <c r="JVE87" s="15"/>
      <c r="JVF87" s="16"/>
      <c r="JVG87" s="15"/>
      <c r="JVH87" s="16"/>
      <c r="JVI87" s="15"/>
      <c r="JVJ87" s="16"/>
      <c r="JVK87" s="15"/>
      <c r="JVL87" s="16"/>
      <c r="JVM87" s="15"/>
      <c r="JVN87" s="16"/>
      <c r="JVO87" s="15"/>
      <c r="JVP87" s="16"/>
      <c r="JVQ87" s="15"/>
      <c r="JVR87" s="16"/>
      <c r="JVS87" s="15"/>
      <c r="JVT87" s="16"/>
      <c r="JVU87" s="15"/>
      <c r="JVV87" s="16"/>
      <c r="JVW87" s="15"/>
      <c r="JVX87" s="16"/>
      <c r="JVY87" s="15"/>
      <c r="JVZ87" s="16"/>
      <c r="JWA87" s="15"/>
      <c r="JWB87" s="16"/>
      <c r="JWC87" s="15"/>
      <c r="JWD87" s="16"/>
      <c r="JWE87" s="15"/>
      <c r="JWF87" s="16"/>
      <c r="JWG87" s="15"/>
      <c r="JWH87" s="16"/>
      <c r="JWI87" s="15"/>
      <c r="JWJ87" s="16"/>
      <c r="JWK87" s="15"/>
      <c r="JWL87" s="16"/>
      <c r="JWM87" s="15"/>
      <c r="JWN87" s="16"/>
      <c r="JWO87" s="15"/>
      <c r="JWP87" s="16"/>
      <c r="JWQ87" s="15"/>
      <c r="JWR87" s="16"/>
      <c r="JWS87" s="15"/>
      <c r="JWT87" s="16"/>
      <c r="JWU87" s="15"/>
      <c r="JWV87" s="16"/>
      <c r="JWW87" s="15"/>
      <c r="JWX87" s="16"/>
      <c r="JWY87" s="15"/>
      <c r="JWZ87" s="16"/>
      <c r="JXA87" s="15"/>
      <c r="JXB87" s="16"/>
      <c r="JXC87" s="15"/>
      <c r="JXD87" s="16"/>
      <c r="JXE87" s="15"/>
      <c r="JXF87" s="16"/>
      <c r="JXG87" s="15"/>
      <c r="JXH87" s="16"/>
      <c r="JXI87" s="15"/>
      <c r="JXJ87" s="16"/>
      <c r="JXK87" s="15"/>
      <c r="JXL87" s="16"/>
      <c r="JXM87" s="15"/>
      <c r="JXN87" s="16"/>
      <c r="JXO87" s="15"/>
      <c r="JXP87" s="16"/>
      <c r="JXQ87" s="15"/>
      <c r="JXR87" s="16"/>
      <c r="JXS87" s="15"/>
      <c r="JXT87" s="16"/>
      <c r="JXU87" s="15"/>
      <c r="JXV87" s="16"/>
      <c r="JXW87" s="15"/>
      <c r="JXX87" s="16"/>
      <c r="JXY87" s="15"/>
      <c r="JXZ87" s="16"/>
      <c r="JYA87" s="15"/>
      <c r="JYB87" s="16"/>
      <c r="JYC87" s="15"/>
      <c r="JYD87" s="16"/>
      <c r="JYE87" s="15"/>
      <c r="JYF87" s="16"/>
      <c r="JYG87" s="15"/>
      <c r="JYH87" s="16"/>
      <c r="JYI87" s="15"/>
      <c r="JYJ87" s="16"/>
      <c r="JYK87" s="15"/>
      <c r="JYL87" s="16"/>
      <c r="JYM87" s="15"/>
      <c r="JYN87" s="16"/>
      <c r="JYO87" s="15"/>
      <c r="JYP87" s="16"/>
      <c r="JYQ87" s="15"/>
      <c r="JYR87" s="16"/>
      <c r="JYS87" s="15"/>
      <c r="JYT87" s="16"/>
      <c r="JYU87" s="15"/>
      <c r="JYV87" s="16"/>
      <c r="JYW87" s="15"/>
      <c r="JYX87" s="16"/>
      <c r="JYY87" s="15"/>
      <c r="JYZ87" s="16"/>
      <c r="JZA87" s="15"/>
      <c r="JZB87" s="16"/>
      <c r="JZC87" s="15"/>
      <c r="JZD87" s="16"/>
      <c r="JZE87" s="15"/>
      <c r="JZF87" s="16"/>
      <c r="JZG87" s="15"/>
      <c r="JZH87" s="16"/>
      <c r="JZI87" s="15"/>
      <c r="JZJ87" s="16"/>
      <c r="JZK87" s="15"/>
      <c r="JZL87" s="16"/>
      <c r="JZM87" s="15"/>
      <c r="JZN87" s="16"/>
      <c r="JZO87" s="15"/>
      <c r="JZP87" s="16"/>
      <c r="JZQ87" s="15"/>
      <c r="JZR87" s="16"/>
      <c r="JZS87" s="15"/>
      <c r="JZT87" s="16"/>
      <c r="JZU87" s="15"/>
      <c r="JZV87" s="16"/>
      <c r="JZW87" s="15"/>
      <c r="JZX87" s="16"/>
      <c r="JZY87" s="15"/>
      <c r="JZZ87" s="16"/>
      <c r="KAA87" s="15"/>
      <c r="KAB87" s="16"/>
      <c r="KAC87" s="15"/>
      <c r="KAD87" s="16"/>
      <c r="KAE87" s="15"/>
      <c r="KAF87" s="16"/>
      <c r="KAG87" s="15"/>
      <c r="KAH87" s="16"/>
      <c r="KAI87" s="15"/>
      <c r="KAJ87" s="16"/>
      <c r="KAK87" s="15"/>
      <c r="KAL87" s="16"/>
      <c r="KAM87" s="15"/>
      <c r="KAN87" s="16"/>
      <c r="KAO87" s="15"/>
      <c r="KAP87" s="16"/>
      <c r="KAQ87" s="15"/>
      <c r="KAR87" s="16"/>
      <c r="KAS87" s="15"/>
      <c r="KAT87" s="16"/>
      <c r="KAU87" s="15"/>
      <c r="KAV87" s="16"/>
      <c r="KAW87" s="15"/>
      <c r="KAX87" s="16"/>
      <c r="KAY87" s="15"/>
      <c r="KAZ87" s="16"/>
      <c r="KBA87" s="15"/>
      <c r="KBB87" s="16"/>
      <c r="KBC87" s="15"/>
      <c r="KBD87" s="16"/>
      <c r="KBE87" s="15"/>
      <c r="KBF87" s="16"/>
      <c r="KBG87" s="15"/>
      <c r="KBH87" s="16"/>
      <c r="KBI87" s="15"/>
      <c r="KBJ87" s="16"/>
      <c r="KBK87" s="15"/>
      <c r="KBL87" s="16"/>
      <c r="KBM87" s="15"/>
      <c r="KBN87" s="16"/>
      <c r="KBO87" s="15"/>
      <c r="KBP87" s="16"/>
      <c r="KBQ87" s="15"/>
      <c r="KBR87" s="16"/>
      <c r="KBS87" s="15"/>
      <c r="KBT87" s="16"/>
      <c r="KBU87" s="15"/>
      <c r="KBV87" s="16"/>
      <c r="KBW87" s="15"/>
      <c r="KBX87" s="16"/>
      <c r="KBY87" s="15"/>
      <c r="KBZ87" s="16"/>
      <c r="KCA87" s="15"/>
      <c r="KCB87" s="16"/>
      <c r="KCC87" s="15"/>
      <c r="KCD87" s="16"/>
      <c r="KCE87" s="15"/>
      <c r="KCF87" s="16"/>
      <c r="KCG87" s="15"/>
      <c r="KCH87" s="16"/>
      <c r="KCI87" s="15"/>
      <c r="KCJ87" s="16"/>
      <c r="KCK87" s="15"/>
      <c r="KCL87" s="16"/>
      <c r="KCM87" s="15"/>
      <c r="KCN87" s="16"/>
      <c r="KCO87" s="15"/>
      <c r="KCP87" s="16"/>
      <c r="KCQ87" s="15"/>
      <c r="KCR87" s="16"/>
      <c r="KCS87" s="15"/>
      <c r="KCT87" s="16"/>
      <c r="KCU87" s="15"/>
      <c r="KCV87" s="16"/>
      <c r="KCW87" s="15"/>
      <c r="KCX87" s="16"/>
      <c r="KCY87" s="15"/>
      <c r="KCZ87" s="16"/>
      <c r="KDA87" s="15"/>
      <c r="KDB87" s="16"/>
      <c r="KDC87" s="15"/>
      <c r="KDD87" s="16"/>
      <c r="KDE87" s="15"/>
      <c r="KDF87" s="16"/>
      <c r="KDG87" s="15"/>
      <c r="KDH87" s="16"/>
      <c r="KDI87" s="15"/>
      <c r="KDJ87" s="16"/>
      <c r="KDK87" s="15"/>
      <c r="KDL87" s="16"/>
      <c r="KDM87" s="15"/>
      <c r="KDN87" s="16"/>
      <c r="KDO87" s="15"/>
      <c r="KDP87" s="16"/>
      <c r="KDQ87" s="15"/>
      <c r="KDR87" s="16"/>
      <c r="KDS87" s="15"/>
      <c r="KDT87" s="16"/>
      <c r="KDU87" s="15"/>
      <c r="KDV87" s="16"/>
      <c r="KDW87" s="15"/>
      <c r="KDX87" s="16"/>
      <c r="KDY87" s="15"/>
      <c r="KDZ87" s="16"/>
      <c r="KEA87" s="15"/>
      <c r="KEB87" s="16"/>
      <c r="KEC87" s="15"/>
      <c r="KED87" s="16"/>
      <c r="KEE87" s="15"/>
      <c r="KEF87" s="16"/>
      <c r="KEG87" s="15"/>
      <c r="KEH87" s="16"/>
      <c r="KEI87" s="15"/>
      <c r="KEJ87" s="16"/>
      <c r="KEK87" s="15"/>
      <c r="KEL87" s="16"/>
      <c r="KEM87" s="15"/>
      <c r="KEN87" s="16"/>
      <c r="KEO87" s="15"/>
      <c r="KEP87" s="16"/>
      <c r="KEQ87" s="15"/>
      <c r="KER87" s="16"/>
      <c r="KES87" s="15"/>
      <c r="KET87" s="16"/>
      <c r="KEU87" s="15"/>
      <c r="KEV87" s="16"/>
      <c r="KEW87" s="15"/>
      <c r="KEX87" s="16"/>
      <c r="KEY87" s="15"/>
      <c r="KEZ87" s="16"/>
      <c r="KFA87" s="15"/>
      <c r="KFB87" s="16"/>
      <c r="KFC87" s="15"/>
      <c r="KFD87" s="16"/>
      <c r="KFE87" s="15"/>
      <c r="KFF87" s="16"/>
      <c r="KFG87" s="15"/>
      <c r="KFH87" s="16"/>
      <c r="KFI87" s="15"/>
      <c r="KFJ87" s="16"/>
      <c r="KFK87" s="15"/>
      <c r="KFL87" s="16"/>
      <c r="KFM87" s="15"/>
      <c r="KFN87" s="16"/>
      <c r="KFO87" s="15"/>
      <c r="KFP87" s="16"/>
      <c r="KFQ87" s="15"/>
      <c r="KFR87" s="16"/>
      <c r="KFS87" s="15"/>
      <c r="KFT87" s="16"/>
      <c r="KFU87" s="15"/>
      <c r="KFV87" s="16"/>
      <c r="KFW87" s="15"/>
      <c r="KFX87" s="16"/>
      <c r="KFY87" s="15"/>
      <c r="KFZ87" s="16"/>
      <c r="KGA87" s="15"/>
      <c r="KGB87" s="16"/>
      <c r="KGC87" s="15"/>
      <c r="KGD87" s="16"/>
      <c r="KGE87" s="15"/>
      <c r="KGF87" s="16"/>
      <c r="KGG87" s="15"/>
      <c r="KGH87" s="16"/>
      <c r="KGI87" s="15"/>
      <c r="KGJ87" s="16"/>
      <c r="KGK87" s="15"/>
      <c r="KGL87" s="16"/>
      <c r="KGM87" s="15"/>
      <c r="KGN87" s="16"/>
      <c r="KGO87" s="15"/>
      <c r="KGP87" s="16"/>
      <c r="KGQ87" s="15"/>
      <c r="KGR87" s="16"/>
      <c r="KGS87" s="15"/>
      <c r="KGT87" s="16"/>
      <c r="KGU87" s="15"/>
      <c r="KGV87" s="16"/>
      <c r="KGW87" s="15"/>
      <c r="KGX87" s="16"/>
      <c r="KGY87" s="15"/>
      <c r="KGZ87" s="16"/>
      <c r="KHA87" s="15"/>
      <c r="KHB87" s="16"/>
      <c r="KHC87" s="15"/>
      <c r="KHD87" s="16"/>
      <c r="KHE87" s="15"/>
      <c r="KHF87" s="16"/>
      <c r="KHG87" s="15"/>
      <c r="KHH87" s="16"/>
      <c r="KHI87" s="15"/>
      <c r="KHJ87" s="16"/>
      <c r="KHK87" s="15"/>
      <c r="KHL87" s="16"/>
      <c r="KHM87" s="15"/>
      <c r="KHN87" s="16"/>
      <c r="KHO87" s="15"/>
      <c r="KHP87" s="16"/>
      <c r="KHQ87" s="15"/>
      <c r="KHR87" s="16"/>
      <c r="KHS87" s="15"/>
      <c r="KHT87" s="16"/>
      <c r="KHU87" s="15"/>
      <c r="KHV87" s="16"/>
      <c r="KHW87" s="15"/>
      <c r="KHX87" s="16"/>
      <c r="KHY87" s="15"/>
      <c r="KHZ87" s="16"/>
      <c r="KIA87" s="15"/>
      <c r="KIB87" s="16"/>
      <c r="KIC87" s="15"/>
      <c r="KID87" s="16"/>
      <c r="KIE87" s="15"/>
      <c r="KIF87" s="16"/>
      <c r="KIG87" s="15"/>
      <c r="KIH87" s="16"/>
      <c r="KII87" s="15"/>
      <c r="KIJ87" s="16"/>
      <c r="KIK87" s="15"/>
      <c r="KIL87" s="16"/>
      <c r="KIM87" s="15"/>
      <c r="KIN87" s="16"/>
      <c r="KIO87" s="15"/>
      <c r="KIP87" s="16"/>
      <c r="KIQ87" s="15"/>
      <c r="KIR87" s="16"/>
      <c r="KIS87" s="15"/>
      <c r="KIT87" s="16"/>
      <c r="KIU87" s="15"/>
      <c r="KIV87" s="16"/>
      <c r="KIW87" s="15"/>
      <c r="KIX87" s="16"/>
      <c r="KIY87" s="15"/>
      <c r="KIZ87" s="16"/>
      <c r="KJA87" s="15"/>
      <c r="KJB87" s="16"/>
      <c r="KJC87" s="15"/>
      <c r="KJD87" s="16"/>
      <c r="KJE87" s="15"/>
      <c r="KJF87" s="16"/>
      <c r="KJG87" s="15"/>
      <c r="KJH87" s="16"/>
      <c r="KJI87" s="15"/>
      <c r="KJJ87" s="16"/>
      <c r="KJK87" s="15"/>
      <c r="KJL87" s="16"/>
      <c r="KJM87" s="15"/>
      <c r="KJN87" s="16"/>
      <c r="KJO87" s="15"/>
      <c r="KJP87" s="16"/>
      <c r="KJQ87" s="15"/>
      <c r="KJR87" s="16"/>
      <c r="KJS87" s="15"/>
      <c r="KJT87" s="16"/>
      <c r="KJU87" s="15"/>
      <c r="KJV87" s="16"/>
      <c r="KJW87" s="15"/>
      <c r="KJX87" s="16"/>
      <c r="KJY87" s="15"/>
      <c r="KJZ87" s="16"/>
      <c r="KKA87" s="15"/>
      <c r="KKB87" s="16"/>
      <c r="KKC87" s="15"/>
      <c r="KKD87" s="16"/>
      <c r="KKE87" s="15"/>
      <c r="KKF87" s="16"/>
      <c r="KKG87" s="15"/>
      <c r="KKH87" s="16"/>
      <c r="KKI87" s="15"/>
      <c r="KKJ87" s="16"/>
      <c r="KKK87" s="15"/>
      <c r="KKL87" s="16"/>
      <c r="KKM87" s="15"/>
      <c r="KKN87" s="16"/>
      <c r="KKO87" s="15"/>
      <c r="KKP87" s="16"/>
      <c r="KKQ87" s="15"/>
      <c r="KKR87" s="16"/>
      <c r="KKS87" s="15"/>
      <c r="KKT87" s="16"/>
      <c r="KKU87" s="15"/>
      <c r="KKV87" s="16"/>
      <c r="KKW87" s="15"/>
      <c r="KKX87" s="16"/>
      <c r="KKY87" s="15"/>
      <c r="KKZ87" s="16"/>
      <c r="KLA87" s="15"/>
      <c r="KLB87" s="16"/>
      <c r="KLC87" s="15"/>
      <c r="KLD87" s="16"/>
      <c r="KLE87" s="15"/>
      <c r="KLF87" s="16"/>
      <c r="KLG87" s="15"/>
      <c r="KLH87" s="16"/>
      <c r="KLI87" s="15"/>
      <c r="KLJ87" s="16"/>
      <c r="KLK87" s="15"/>
      <c r="KLL87" s="16"/>
      <c r="KLM87" s="15"/>
      <c r="KLN87" s="16"/>
      <c r="KLO87" s="15"/>
      <c r="KLP87" s="16"/>
      <c r="KLQ87" s="15"/>
      <c r="KLR87" s="16"/>
      <c r="KLS87" s="15"/>
      <c r="KLT87" s="16"/>
      <c r="KLU87" s="15"/>
      <c r="KLV87" s="16"/>
      <c r="KLW87" s="15"/>
      <c r="KLX87" s="16"/>
      <c r="KLY87" s="15"/>
      <c r="KLZ87" s="16"/>
      <c r="KMA87" s="15"/>
      <c r="KMB87" s="16"/>
      <c r="KMC87" s="15"/>
      <c r="KMD87" s="16"/>
      <c r="KME87" s="15"/>
      <c r="KMF87" s="16"/>
      <c r="KMG87" s="15"/>
      <c r="KMH87" s="16"/>
      <c r="KMI87" s="15"/>
      <c r="KMJ87" s="16"/>
      <c r="KMK87" s="15"/>
      <c r="KML87" s="16"/>
      <c r="KMM87" s="15"/>
      <c r="KMN87" s="16"/>
      <c r="KMO87" s="15"/>
      <c r="KMP87" s="16"/>
      <c r="KMQ87" s="15"/>
      <c r="KMR87" s="16"/>
      <c r="KMS87" s="15"/>
      <c r="KMT87" s="16"/>
      <c r="KMU87" s="15"/>
      <c r="KMV87" s="16"/>
      <c r="KMW87" s="15"/>
      <c r="KMX87" s="16"/>
      <c r="KMY87" s="15"/>
      <c r="KMZ87" s="16"/>
      <c r="KNA87" s="15"/>
      <c r="KNB87" s="16"/>
      <c r="KNC87" s="15"/>
      <c r="KND87" s="16"/>
      <c r="KNE87" s="15"/>
      <c r="KNF87" s="16"/>
      <c r="KNG87" s="15"/>
      <c r="KNH87" s="16"/>
      <c r="KNI87" s="15"/>
      <c r="KNJ87" s="16"/>
      <c r="KNK87" s="15"/>
      <c r="KNL87" s="16"/>
      <c r="KNM87" s="15"/>
      <c r="KNN87" s="16"/>
      <c r="KNO87" s="15"/>
      <c r="KNP87" s="16"/>
      <c r="KNQ87" s="15"/>
      <c r="KNR87" s="16"/>
      <c r="KNS87" s="15"/>
      <c r="KNT87" s="16"/>
      <c r="KNU87" s="15"/>
      <c r="KNV87" s="16"/>
      <c r="KNW87" s="15"/>
      <c r="KNX87" s="16"/>
      <c r="KNY87" s="15"/>
      <c r="KNZ87" s="16"/>
      <c r="KOA87" s="15"/>
      <c r="KOB87" s="16"/>
      <c r="KOC87" s="15"/>
      <c r="KOD87" s="16"/>
      <c r="KOE87" s="15"/>
      <c r="KOF87" s="16"/>
      <c r="KOG87" s="15"/>
      <c r="KOH87" s="16"/>
      <c r="KOI87" s="15"/>
      <c r="KOJ87" s="16"/>
      <c r="KOK87" s="15"/>
      <c r="KOL87" s="16"/>
      <c r="KOM87" s="15"/>
      <c r="KON87" s="16"/>
      <c r="KOO87" s="15"/>
      <c r="KOP87" s="16"/>
      <c r="KOQ87" s="15"/>
      <c r="KOR87" s="16"/>
      <c r="KOS87" s="15"/>
      <c r="KOT87" s="16"/>
      <c r="KOU87" s="15"/>
      <c r="KOV87" s="16"/>
      <c r="KOW87" s="15"/>
      <c r="KOX87" s="16"/>
      <c r="KOY87" s="15"/>
      <c r="KOZ87" s="16"/>
      <c r="KPA87" s="15"/>
      <c r="KPB87" s="16"/>
      <c r="KPC87" s="15"/>
      <c r="KPD87" s="16"/>
      <c r="KPE87" s="15"/>
      <c r="KPF87" s="16"/>
      <c r="KPG87" s="15"/>
      <c r="KPH87" s="16"/>
      <c r="KPI87" s="15"/>
      <c r="KPJ87" s="16"/>
      <c r="KPK87" s="15"/>
      <c r="KPL87" s="16"/>
      <c r="KPM87" s="15"/>
      <c r="KPN87" s="16"/>
      <c r="KPO87" s="15"/>
      <c r="KPP87" s="16"/>
      <c r="KPQ87" s="15"/>
      <c r="KPR87" s="16"/>
      <c r="KPS87" s="15"/>
      <c r="KPT87" s="16"/>
      <c r="KPU87" s="15"/>
      <c r="KPV87" s="16"/>
      <c r="KPW87" s="15"/>
      <c r="KPX87" s="16"/>
      <c r="KPY87" s="15"/>
      <c r="KPZ87" s="16"/>
      <c r="KQA87" s="15"/>
      <c r="KQB87" s="16"/>
      <c r="KQC87" s="15"/>
      <c r="KQD87" s="16"/>
      <c r="KQE87" s="15"/>
      <c r="KQF87" s="16"/>
      <c r="KQG87" s="15"/>
      <c r="KQH87" s="16"/>
      <c r="KQI87" s="15"/>
      <c r="KQJ87" s="16"/>
      <c r="KQK87" s="15"/>
      <c r="KQL87" s="16"/>
      <c r="KQM87" s="15"/>
      <c r="KQN87" s="16"/>
      <c r="KQO87" s="15"/>
      <c r="KQP87" s="16"/>
      <c r="KQQ87" s="15"/>
      <c r="KQR87" s="16"/>
      <c r="KQS87" s="15"/>
      <c r="KQT87" s="16"/>
      <c r="KQU87" s="15"/>
      <c r="KQV87" s="16"/>
      <c r="KQW87" s="15"/>
      <c r="KQX87" s="16"/>
      <c r="KQY87" s="15"/>
      <c r="KQZ87" s="16"/>
      <c r="KRA87" s="15"/>
      <c r="KRB87" s="16"/>
      <c r="KRC87" s="15"/>
      <c r="KRD87" s="16"/>
      <c r="KRE87" s="15"/>
      <c r="KRF87" s="16"/>
      <c r="KRG87" s="15"/>
      <c r="KRH87" s="16"/>
      <c r="KRI87" s="15"/>
      <c r="KRJ87" s="16"/>
      <c r="KRK87" s="15"/>
      <c r="KRL87" s="16"/>
      <c r="KRM87" s="15"/>
      <c r="KRN87" s="16"/>
      <c r="KRO87" s="15"/>
      <c r="KRP87" s="16"/>
      <c r="KRQ87" s="15"/>
      <c r="KRR87" s="16"/>
      <c r="KRS87" s="15"/>
      <c r="KRT87" s="16"/>
      <c r="KRU87" s="15"/>
      <c r="KRV87" s="16"/>
      <c r="KRW87" s="15"/>
      <c r="KRX87" s="16"/>
      <c r="KRY87" s="15"/>
      <c r="KRZ87" s="16"/>
      <c r="KSA87" s="15"/>
      <c r="KSB87" s="16"/>
      <c r="KSC87" s="15"/>
      <c r="KSD87" s="16"/>
      <c r="KSE87" s="15"/>
      <c r="KSF87" s="16"/>
      <c r="KSG87" s="15"/>
      <c r="KSH87" s="16"/>
      <c r="KSI87" s="15"/>
      <c r="KSJ87" s="16"/>
      <c r="KSK87" s="15"/>
      <c r="KSL87" s="16"/>
      <c r="KSM87" s="15"/>
      <c r="KSN87" s="16"/>
      <c r="KSO87" s="15"/>
      <c r="KSP87" s="16"/>
      <c r="KSQ87" s="15"/>
      <c r="KSR87" s="16"/>
      <c r="KSS87" s="15"/>
      <c r="KST87" s="16"/>
      <c r="KSU87" s="15"/>
      <c r="KSV87" s="16"/>
      <c r="KSW87" s="15"/>
      <c r="KSX87" s="16"/>
      <c r="KSY87" s="15"/>
      <c r="KSZ87" s="16"/>
      <c r="KTA87" s="15"/>
      <c r="KTB87" s="16"/>
      <c r="KTC87" s="15"/>
      <c r="KTD87" s="16"/>
      <c r="KTE87" s="15"/>
      <c r="KTF87" s="16"/>
      <c r="KTG87" s="15"/>
      <c r="KTH87" s="16"/>
      <c r="KTI87" s="15"/>
      <c r="KTJ87" s="16"/>
      <c r="KTK87" s="15"/>
      <c r="KTL87" s="16"/>
      <c r="KTM87" s="15"/>
      <c r="KTN87" s="16"/>
      <c r="KTO87" s="15"/>
      <c r="KTP87" s="16"/>
      <c r="KTQ87" s="15"/>
      <c r="KTR87" s="16"/>
      <c r="KTS87" s="15"/>
      <c r="KTT87" s="16"/>
      <c r="KTU87" s="15"/>
      <c r="KTV87" s="16"/>
      <c r="KTW87" s="15"/>
      <c r="KTX87" s="16"/>
      <c r="KTY87" s="15"/>
      <c r="KTZ87" s="16"/>
      <c r="KUA87" s="15"/>
      <c r="KUB87" s="16"/>
      <c r="KUC87" s="15"/>
      <c r="KUD87" s="16"/>
      <c r="KUE87" s="15"/>
      <c r="KUF87" s="16"/>
      <c r="KUG87" s="15"/>
      <c r="KUH87" s="16"/>
      <c r="KUI87" s="15"/>
      <c r="KUJ87" s="16"/>
      <c r="KUK87" s="15"/>
      <c r="KUL87" s="16"/>
      <c r="KUM87" s="15"/>
      <c r="KUN87" s="16"/>
      <c r="KUO87" s="15"/>
      <c r="KUP87" s="16"/>
      <c r="KUQ87" s="15"/>
      <c r="KUR87" s="16"/>
      <c r="KUS87" s="15"/>
      <c r="KUT87" s="16"/>
      <c r="KUU87" s="15"/>
      <c r="KUV87" s="16"/>
      <c r="KUW87" s="15"/>
      <c r="KUX87" s="16"/>
      <c r="KUY87" s="15"/>
      <c r="KUZ87" s="16"/>
      <c r="KVA87" s="15"/>
      <c r="KVB87" s="16"/>
      <c r="KVC87" s="15"/>
      <c r="KVD87" s="16"/>
      <c r="KVE87" s="15"/>
      <c r="KVF87" s="16"/>
      <c r="KVG87" s="15"/>
      <c r="KVH87" s="16"/>
      <c r="KVI87" s="15"/>
      <c r="KVJ87" s="16"/>
      <c r="KVK87" s="15"/>
      <c r="KVL87" s="16"/>
      <c r="KVM87" s="15"/>
      <c r="KVN87" s="16"/>
      <c r="KVO87" s="15"/>
      <c r="KVP87" s="16"/>
      <c r="KVQ87" s="15"/>
      <c r="KVR87" s="16"/>
      <c r="KVS87" s="15"/>
      <c r="KVT87" s="16"/>
      <c r="KVU87" s="15"/>
      <c r="KVV87" s="16"/>
      <c r="KVW87" s="15"/>
      <c r="KVX87" s="16"/>
      <c r="KVY87" s="15"/>
      <c r="KVZ87" s="16"/>
      <c r="KWA87" s="15"/>
      <c r="KWB87" s="16"/>
      <c r="KWC87" s="15"/>
      <c r="KWD87" s="16"/>
      <c r="KWE87" s="15"/>
      <c r="KWF87" s="16"/>
      <c r="KWG87" s="15"/>
      <c r="KWH87" s="16"/>
      <c r="KWI87" s="15"/>
      <c r="KWJ87" s="16"/>
      <c r="KWK87" s="15"/>
      <c r="KWL87" s="16"/>
      <c r="KWM87" s="15"/>
      <c r="KWN87" s="16"/>
      <c r="KWO87" s="15"/>
      <c r="KWP87" s="16"/>
      <c r="KWQ87" s="15"/>
      <c r="KWR87" s="16"/>
      <c r="KWS87" s="15"/>
      <c r="KWT87" s="16"/>
      <c r="KWU87" s="15"/>
      <c r="KWV87" s="16"/>
      <c r="KWW87" s="15"/>
      <c r="KWX87" s="16"/>
      <c r="KWY87" s="15"/>
      <c r="KWZ87" s="16"/>
      <c r="KXA87" s="15"/>
      <c r="KXB87" s="16"/>
      <c r="KXC87" s="15"/>
      <c r="KXD87" s="16"/>
      <c r="KXE87" s="15"/>
      <c r="KXF87" s="16"/>
      <c r="KXG87" s="15"/>
      <c r="KXH87" s="16"/>
      <c r="KXI87" s="15"/>
      <c r="KXJ87" s="16"/>
      <c r="KXK87" s="15"/>
      <c r="KXL87" s="16"/>
      <c r="KXM87" s="15"/>
      <c r="KXN87" s="16"/>
      <c r="KXO87" s="15"/>
      <c r="KXP87" s="16"/>
      <c r="KXQ87" s="15"/>
      <c r="KXR87" s="16"/>
      <c r="KXS87" s="15"/>
      <c r="KXT87" s="16"/>
      <c r="KXU87" s="15"/>
      <c r="KXV87" s="16"/>
      <c r="KXW87" s="15"/>
      <c r="KXX87" s="16"/>
      <c r="KXY87" s="15"/>
      <c r="KXZ87" s="16"/>
      <c r="KYA87" s="15"/>
      <c r="KYB87" s="16"/>
      <c r="KYC87" s="15"/>
      <c r="KYD87" s="16"/>
      <c r="KYE87" s="15"/>
      <c r="KYF87" s="16"/>
      <c r="KYG87" s="15"/>
      <c r="KYH87" s="16"/>
      <c r="KYI87" s="15"/>
      <c r="KYJ87" s="16"/>
      <c r="KYK87" s="15"/>
      <c r="KYL87" s="16"/>
      <c r="KYM87" s="15"/>
      <c r="KYN87" s="16"/>
      <c r="KYO87" s="15"/>
      <c r="KYP87" s="16"/>
      <c r="KYQ87" s="15"/>
      <c r="KYR87" s="16"/>
      <c r="KYS87" s="15"/>
      <c r="KYT87" s="16"/>
      <c r="KYU87" s="15"/>
      <c r="KYV87" s="16"/>
      <c r="KYW87" s="15"/>
      <c r="KYX87" s="16"/>
      <c r="KYY87" s="15"/>
      <c r="KYZ87" s="16"/>
      <c r="KZA87" s="15"/>
      <c r="KZB87" s="16"/>
      <c r="KZC87" s="15"/>
      <c r="KZD87" s="16"/>
      <c r="KZE87" s="15"/>
      <c r="KZF87" s="16"/>
      <c r="KZG87" s="15"/>
      <c r="KZH87" s="16"/>
      <c r="KZI87" s="15"/>
      <c r="KZJ87" s="16"/>
      <c r="KZK87" s="15"/>
      <c r="KZL87" s="16"/>
      <c r="KZM87" s="15"/>
      <c r="KZN87" s="16"/>
      <c r="KZO87" s="15"/>
      <c r="KZP87" s="16"/>
      <c r="KZQ87" s="15"/>
      <c r="KZR87" s="16"/>
      <c r="KZS87" s="15"/>
      <c r="KZT87" s="16"/>
      <c r="KZU87" s="15"/>
      <c r="KZV87" s="16"/>
      <c r="KZW87" s="15"/>
      <c r="KZX87" s="16"/>
      <c r="KZY87" s="15"/>
      <c r="KZZ87" s="16"/>
      <c r="LAA87" s="15"/>
      <c r="LAB87" s="16"/>
      <c r="LAC87" s="15"/>
      <c r="LAD87" s="16"/>
      <c r="LAE87" s="15"/>
      <c r="LAF87" s="16"/>
      <c r="LAG87" s="15"/>
      <c r="LAH87" s="16"/>
      <c r="LAI87" s="15"/>
      <c r="LAJ87" s="16"/>
      <c r="LAK87" s="15"/>
      <c r="LAL87" s="16"/>
      <c r="LAM87" s="15"/>
      <c r="LAN87" s="16"/>
      <c r="LAO87" s="15"/>
      <c r="LAP87" s="16"/>
      <c r="LAQ87" s="15"/>
      <c r="LAR87" s="16"/>
      <c r="LAS87" s="15"/>
      <c r="LAT87" s="16"/>
      <c r="LAU87" s="15"/>
      <c r="LAV87" s="16"/>
      <c r="LAW87" s="15"/>
      <c r="LAX87" s="16"/>
      <c r="LAY87" s="15"/>
      <c r="LAZ87" s="16"/>
      <c r="LBA87" s="15"/>
      <c r="LBB87" s="16"/>
      <c r="LBC87" s="15"/>
      <c r="LBD87" s="16"/>
      <c r="LBE87" s="15"/>
      <c r="LBF87" s="16"/>
      <c r="LBG87" s="15"/>
      <c r="LBH87" s="16"/>
      <c r="LBI87" s="15"/>
      <c r="LBJ87" s="16"/>
      <c r="LBK87" s="15"/>
      <c r="LBL87" s="16"/>
      <c r="LBM87" s="15"/>
      <c r="LBN87" s="16"/>
      <c r="LBO87" s="15"/>
      <c r="LBP87" s="16"/>
      <c r="LBQ87" s="15"/>
      <c r="LBR87" s="16"/>
      <c r="LBS87" s="15"/>
      <c r="LBT87" s="16"/>
      <c r="LBU87" s="15"/>
      <c r="LBV87" s="16"/>
      <c r="LBW87" s="15"/>
      <c r="LBX87" s="16"/>
      <c r="LBY87" s="15"/>
      <c r="LBZ87" s="16"/>
      <c r="LCA87" s="15"/>
      <c r="LCB87" s="16"/>
      <c r="LCC87" s="15"/>
      <c r="LCD87" s="16"/>
      <c r="LCE87" s="15"/>
      <c r="LCF87" s="16"/>
      <c r="LCG87" s="15"/>
      <c r="LCH87" s="16"/>
      <c r="LCI87" s="15"/>
      <c r="LCJ87" s="16"/>
      <c r="LCK87" s="15"/>
      <c r="LCL87" s="16"/>
      <c r="LCM87" s="15"/>
      <c r="LCN87" s="16"/>
      <c r="LCO87" s="15"/>
      <c r="LCP87" s="16"/>
      <c r="LCQ87" s="15"/>
      <c r="LCR87" s="16"/>
      <c r="LCS87" s="15"/>
      <c r="LCT87" s="16"/>
      <c r="LCU87" s="15"/>
      <c r="LCV87" s="16"/>
      <c r="LCW87" s="15"/>
      <c r="LCX87" s="16"/>
      <c r="LCY87" s="15"/>
      <c r="LCZ87" s="16"/>
      <c r="LDA87" s="15"/>
      <c r="LDB87" s="16"/>
      <c r="LDC87" s="15"/>
      <c r="LDD87" s="16"/>
      <c r="LDE87" s="15"/>
      <c r="LDF87" s="16"/>
      <c r="LDG87" s="15"/>
      <c r="LDH87" s="16"/>
      <c r="LDI87" s="15"/>
      <c r="LDJ87" s="16"/>
      <c r="LDK87" s="15"/>
      <c r="LDL87" s="16"/>
      <c r="LDM87" s="15"/>
      <c r="LDN87" s="16"/>
      <c r="LDO87" s="15"/>
      <c r="LDP87" s="16"/>
      <c r="LDQ87" s="15"/>
      <c r="LDR87" s="16"/>
      <c r="LDS87" s="15"/>
      <c r="LDT87" s="16"/>
      <c r="LDU87" s="15"/>
      <c r="LDV87" s="16"/>
      <c r="LDW87" s="15"/>
      <c r="LDX87" s="16"/>
      <c r="LDY87" s="15"/>
      <c r="LDZ87" s="16"/>
      <c r="LEA87" s="15"/>
      <c r="LEB87" s="16"/>
      <c r="LEC87" s="15"/>
      <c r="LED87" s="16"/>
      <c r="LEE87" s="15"/>
      <c r="LEF87" s="16"/>
      <c r="LEG87" s="15"/>
      <c r="LEH87" s="16"/>
      <c r="LEI87" s="15"/>
      <c r="LEJ87" s="16"/>
      <c r="LEK87" s="15"/>
      <c r="LEL87" s="16"/>
      <c r="LEM87" s="15"/>
      <c r="LEN87" s="16"/>
      <c r="LEO87" s="15"/>
      <c r="LEP87" s="16"/>
      <c r="LEQ87" s="15"/>
      <c r="LER87" s="16"/>
      <c r="LES87" s="15"/>
      <c r="LET87" s="16"/>
      <c r="LEU87" s="15"/>
      <c r="LEV87" s="16"/>
      <c r="LEW87" s="15"/>
      <c r="LEX87" s="16"/>
      <c r="LEY87" s="15"/>
      <c r="LEZ87" s="16"/>
      <c r="LFA87" s="15"/>
      <c r="LFB87" s="16"/>
      <c r="LFC87" s="15"/>
      <c r="LFD87" s="16"/>
      <c r="LFE87" s="15"/>
      <c r="LFF87" s="16"/>
      <c r="LFG87" s="15"/>
      <c r="LFH87" s="16"/>
      <c r="LFI87" s="15"/>
      <c r="LFJ87" s="16"/>
      <c r="LFK87" s="15"/>
      <c r="LFL87" s="16"/>
      <c r="LFM87" s="15"/>
      <c r="LFN87" s="16"/>
      <c r="LFO87" s="15"/>
      <c r="LFP87" s="16"/>
      <c r="LFQ87" s="15"/>
      <c r="LFR87" s="16"/>
      <c r="LFS87" s="15"/>
      <c r="LFT87" s="16"/>
      <c r="LFU87" s="15"/>
      <c r="LFV87" s="16"/>
      <c r="LFW87" s="15"/>
      <c r="LFX87" s="16"/>
      <c r="LFY87" s="15"/>
      <c r="LFZ87" s="16"/>
      <c r="LGA87" s="15"/>
      <c r="LGB87" s="16"/>
      <c r="LGC87" s="15"/>
      <c r="LGD87" s="16"/>
      <c r="LGE87" s="15"/>
      <c r="LGF87" s="16"/>
      <c r="LGG87" s="15"/>
      <c r="LGH87" s="16"/>
      <c r="LGI87" s="15"/>
      <c r="LGJ87" s="16"/>
      <c r="LGK87" s="15"/>
      <c r="LGL87" s="16"/>
      <c r="LGM87" s="15"/>
      <c r="LGN87" s="16"/>
      <c r="LGO87" s="15"/>
      <c r="LGP87" s="16"/>
      <c r="LGQ87" s="15"/>
      <c r="LGR87" s="16"/>
      <c r="LGS87" s="15"/>
      <c r="LGT87" s="16"/>
      <c r="LGU87" s="15"/>
      <c r="LGV87" s="16"/>
      <c r="LGW87" s="15"/>
      <c r="LGX87" s="16"/>
      <c r="LGY87" s="15"/>
      <c r="LGZ87" s="16"/>
      <c r="LHA87" s="15"/>
      <c r="LHB87" s="16"/>
      <c r="LHC87" s="15"/>
      <c r="LHD87" s="16"/>
      <c r="LHE87" s="15"/>
      <c r="LHF87" s="16"/>
      <c r="LHG87" s="15"/>
      <c r="LHH87" s="16"/>
      <c r="LHI87" s="15"/>
      <c r="LHJ87" s="16"/>
      <c r="LHK87" s="15"/>
      <c r="LHL87" s="16"/>
      <c r="LHM87" s="15"/>
      <c r="LHN87" s="16"/>
      <c r="LHO87" s="15"/>
      <c r="LHP87" s="16"/>
      <c r="LHQ87" s="15"/>
      <c r="LHR87" s="16"/>
      <c r="LHS87" s="15"/>
      <c r="LHT87" s="16"/>
      <c r="LHU87" s="15"/>
      <c r="LHV87" s="16"/>
      <c r="LHW87" s="15"/>
      <c r="LHX87" s="16"/>
      <c r="LHY87" s="15"/>
      <c r="LHZ87" s="16"/>
      <c r="LIA87" s="15"/>
      <c r="LIB87" s="16"/>
      <c r="LIC87" s="15"/>
      <c r="LID87" s="16"/>
      <c r="LIE87" s="15"/>
      <c r="LIF87" s="16"/>
      <c r="LIG87" s="15"/>
      <c r="LIH87" s="16"/>
      <c r="LII87" s="15"/>
      <c r="LIJ87" s="16"/>
      <c r="LIK87" s="15"/>
      <c r="LIL87" s="16"/>
      <c r="LIM87" s="15"/>
      <c r="LIN87" s="16"/>
      <c r="LIO87" s="15"/>
      <c r="LIP87" s="16"/>
      <c r="LIQ87" s="15"/>
      <c r="LIR87" s="16"/>
      <c r="LIS87" s="15"/>
      <c r="LIT87" s="16"/>
      <c r="LIU87" s="15"/>
      <c r="LIV87" s="16"/>
      <c r="LIW87" s="15"/>
      <c r="LIX87" s="16"/>
      <c r="LIY87" s="15"/>
      <c r="LIZ87" s="16"/>
      <c r="LJA87" s="15"/>
      <c r="LJB87" s="16"/>
      <c r="LJC87" s="15"/>
      <c r="LJD87" s="16"/>
      <c r="LJE87" s="15"/>
      <c r="LJF87" s="16"/>
      <c r="LJG87" s="15"/>
      <c r="LJH87" s="16"/>
      <c r="LJI87" s="15"/>
      <c r="LJJ87" s="16"/>
      <c r="LJK87" s="15"/>
      <c r="LJL87" s="16"/>
      <c r="LJM87" s="15"/>
      <c r="LJN87" s="16"/>
      <c r="LJO87" s="15"/>
      <c r="LJP87" s="16"/>
      <c r="LJQ87" s="15"/>
      <c r="LJR87" s="16"/>
      <c r="LJS87" s="15"/>
      <c r="LJT87" s="16"/>
      <c r="LJU87" s="15"/>
      <c r="LJV87" s="16"/>
      <c r="LJW87" s="15"/>
      <c r="LJX87" s="16"/>
      <c r="LJY87" s="15"/>
      <c r="LJZ87" s="16"/>
      <c r="LKA87" s="15"/>
      <c r="LKB87" s="16"/>
      <c r="LKC87" s="15"/>
      <c r="LKD87" s="16"/>
      <c r="LKE87" s="15"/>
      <c r="LKF87" s="16"/>
      <c r="LKG87" s="15"/>
      <c r="LKH87" s="16"/>
      <c r="LKI87" s="15"/>
      <c r="LKJ87" s="16"/>
      <c r="LKK87" s="15"/>
      <c r="LKL87" s="16"/>
      <c r="LKM87" s="15"/>
      <c r="LKN87" s="16"/>
      <c r="LKO87" s="15"/>
      <c r="LKP87" s="16"/>
      <c r="LKQ87" s="15"/>
      <c r="LKR87" s="16"/>
      <c r="LKS87" s="15"/>
      <c r="LKT87" s="16"/>
      <c r="LKU87" s="15"/>
      <c r="LKV87" s="16"/>
      <c r="LKW87" s="15"/>
      <c r="LKX87" s="16"/>
      <c r="LKY87" s="15"/>
      <c r="LKZ87" s="16"/>
      <c r="LLA87" s="15"/>
      <c r="LLB87" s="16"/>
      <c r="LLC87" s="15"/>
      <c r="LLD87" s="16"/>
      <c r="LLE87" s="15"/>
      <c r="LLF87" s="16"/>
      <c r="LLG87" s="15"/>
      <c r="LLH87" s="16"/>
      <c r="LLI87" s="15"/>
      <c r="LLJ87" s="16"/>
      <c r="LLK87" s="15"/>
      <c r="LLL87" s="16"/>
      <c r="LLM87" s="15"/>
      <c r="LLN87" s="16"/>
      <c r="LLO87" s="15"/>
      <c r="LLP87" s="16"/>
      <c r="LLQ87" s="15"/>
      <c r="LLR87" s="16"/>
      <c r="LLS87" s="15"/>
      <c r="LLT87" s="16"/>
      <c r="LLU87" s="15"/>
      <c r="LLV87" s="16"/>
      <c r="LLW87" s="15"/>
      <c r="LLX87" s="16"/>
      <c r="LLY87" s="15"/>
      <c r="LLZ87" s="16"/>
      <c r="LMA87" s="15"/>
      <c r="LMB87" s="16"/>
      <c r="LMC87" s="15"/>
      <c r="LMD87" s="16"/>
      <c r="LME87" s="15"/>
      <c r="LMF87" s="16"/>
      <c r="LMG87" s="15"/>
      <c r="LMH87" s="16"/>
      <c r="LMI87" s="15"/>
      <c r="LMJ87" s="16"/>
      <c r="LMK87" s="15"/>
      <c r="LML87" s="16"/>
      <c r="LMM87" s="15"/>
      <c r="LMN87" s="16"/>
      <c r="LMO87" s="15"/>
      <c r="LMP87" s="16"/>
      <c r="LMQ87" s="15"/>
      <c r="LMR87" s="16"/>
      <c r="LMS87" s="15"/>
      <c r="LMT87" s="16"/>
      <c r="LMU87" s="15"/>
      <c r="LMV87" s="16"/>
      <c r="LMW87" s="15"/>
      <c r="LMX87" s="16"/>
      <c r="LMY87" s="15"/>
      <c r="LMZ87" s="16"/>
      <c r="LNA87" s="15"/>
      <c r="LNB87" s="16"/>
      <c r="LNC87" s="15"/>
      <c r="LND87" s="16"/>
      <c r="LNE87" s="15"/>
      <c r="LNF87" s="16"/>
      <c r="LNG87" s="15"/>
      <c r="LNH87" s="16"/>
      <c r="LNI87" s="15"/>
      <c r="LNJ87" s="16"/>
      <c r="LNK87" s="15"/>
      <c r="LNL87" s="16"/>
      <c r="LNM87" s="15"/>
      <c r="LNN87" s="16"/>
      <c r="LNO87" s="15"/>
      <c r="LNP87" s="16"/>
      <c r="LNQ87" s="15"/>
      <c r="LNR87" s="16"/>
      <c r="LNS87" s="15"/>
      <c r="LNT87" s="16"/>
      <c r="LNU87" s="15"/>
      <c r="LNV87" s="16"/>
      <c r="LNW87" s="15"/>
      <c r="LNX87" s="16"/>
      <c r="LNY87" s="15"/>
      <c r="LNZ87" s="16"/>
      <c r="LOA87" s="15"/>
      <c r="LOB87" s="16"/>
      <c r="LOC87" s="15"/>
      <c r="LOD87" s="16"/>
      <c r="LOE87" s="15"/>
      <c r="LOF87" s="16"/>
      <c r="LOG87" s="15"/>
      <c r="LOH87" s="16"/>
      <c r="LOI87" s="15"/>
      <c r="LOJ87" s="16"/>
      <c r="LOK87" s="15"/>
      <c r="LOL87" s="16"/>
      <c r="LOM87" s="15"/>
      <c r="LON87" s="16"/>
      <c r="LOO87" s="15"/>
      <c r="LOP87" s="16"/>
      <c r="LOQ87" s="15"/>
      <c r="LOR87" s="16"/>
      <c r="LOS87" s="15"/>
      <c r="LOT87" s="16"/>
      <c r="LOU87" s="15"/>
      <c r="LOV87" s="16"/>
      <c r="LOW87" s="15"/>
      <c r="LOX87" s="16"/>
      <c r="LOY87" s="15"/>
      <c r="LOZ87" s="16"/>
      <c r="LPA87" s="15"/>
      <c r="LPB87" s="16"/>
      <c r="LPC87" s="15"/>
      <c r="LPD87" s="16"/>
      <c r="LPE87" s="15"/>
      <c r="LPF87" s="16"/>
      <c r="LPG87" s="15"/>
      <c r="LPH87" s="16"/>
      <c r="LPI87" s="15"/>
      <c r="LPJ87" s="16"/>
      <c r="LPK87" s="15"/>
      <c r="LPL87" s="16"/>
      <c r="LPM87" s="15"/>
      <c r="LPN87" s="16"/>
      <c r="LPO87" s="15"/>
      <c r="LPP87" s="16"/>
      <c r="LPQ87" s="15"/>
      <c r="LPR87" s="16"/>
      <c r="LPS87" s="15"/>
      <c r="LPT87" s="16"/>
      <c r="LPU87" s="15"/>
      <c r="LPV87" s="16"/>
      <c r="LPW87" s="15"/>
      <c r="LPX87" s="16"/>
      <c r="LPY87" s="15"/>
      <c r="LPZ87" s="16"/>
      <c r="LQA87" s="15"/>
      <c r="LQB87" s="16"/>
      <c r="LQC87" s="15"/>
      <c r="LQD87" s="16"/>
      <c r="LQE87" s="15"/>
      <c r="LQF87" s="16"/>
      <c r="LQG87" s="15"/>
      <c r="LQH87" s="16"/>
      <c r="LQI87" s="15"/>
      <c r="LQJ87" s="16"/>
      <c r="LQK87" s="15"/>
      <c r="LQL87" s="16"/>
      <c r="LQM87" s="15"/>
      <c r="LQN87" s="16"/>
      <c r="LQO87" s="15"/>
      <c r="LQP87" s="16"/>
      <c r="LQQ87" s="15"/>
      <c r="LQR87" s="16"/>
      <c r="LQS87" s="15"/>
      <c r="LQT87" s="16"/>
      <c r="LQU87" s="15"/>
      <c r="LQV87" s="16"/>
      <c r="LQW87" s="15"/>
      <c r="LQX87" s="16"/>
      <c r="LQY87" s="15"/>
      <c r="LQZ87" s="16"/>
      <c r="LRA87" s="15"/>
      <c r="LRB87" s="16"/>
      <c r="LRC87" s="15"/>
      <c r="LRD87" s="16"/>
      <c r="LRE87" s="15"/>
      <c r="LRF87" s="16"/>
      <c r="LRG87" s="15"/>
      <c r="LRH87" s="16"/>
      <c r="LRI87" s="15"/>
      <c r="LRJ87" s="16"/>
      <c r="LRK87" s="15"/>
      <c r="LRL87" s="16"/>
      <c r="LRM87" s="15"/>
      <c r="LRN87" s="16"/>
      <c r="LRO87" s="15"/>
      <c r="LRP87" s="16"/>
      <c r="LRQ87" s="15"/>
      <c r="LRR87" s="16"/>
      <c r="LRS87" s="15"/>
      <c r="LRT87" s="16"/>
      <c r="LRU87" s="15"/>
      <c r="LRV87" s="16"/>
      <c r="LRW87" s="15"/>
      <c r="LRX87" s="16"/>
      <c r="LRY87" s="15"/>
      <c r="LRZ87" s="16"/>
      <c r="LSA87" s="15"/>
      <c r="LSB87" s="16"/>
      <c r="LSC87" s="15"/>
      <c r="LSD87" s="16"/>
      <c r="LSE87" s="15"/>
      <c r="LSF87" s="16"/>
      <c r="LSG87" s="15"/>
      <c r="LSH87" s="16"/>
      <c r="LSI87" s="15"/>
      <c r="LSJ87" s="16"/>
      <c r="LSK87" s="15"/>
      <c r="LSL87" s="16"/>
      <c r="LSM87" s="15"/>
      <c r="LSN87" s="16"/>
      <c r="LSO87" s="15"/>
      <c r="LSP87" s="16"/>
      <c r="LSQ87" s="15"/>
      <c r="LSR87" s="16"/>
      <c r="LSS87" s="15"/>
      <c r="LST87" s="16"/>
      <c r="LSU87" s="15"/>
      <c r="LSV87" s="16"/>
      <c r="LSW87" s="15"/>
      <c r="LSX87" s="16"/>
      <c r="LSY87" s="15"/>
      <c r="LSZ87" s="16"/>
      <c r="LTA87" s="15"/>
      <c r="LTB87" s="16"/>
      <c r="LTC87" s="15"/>
      <c r="LTD87" s="16"/>
      <c r="LTE87" s="15"/>
      <c r="LTF87" s="16"/>
      <c r="LTG87" s="15"/>
      <c r="LTH87" s="16"/>
      <c r="LTI87" s="15"/>
      <c r="LTJ87" s="16"/>
      <c r="LTK87" s="15"/>
      <c r="LTL87" s="16"/>
      <c r="LTM87" s="15"/>
      <c r="LTN87" s="16"/>
      <c r="LTO87" s="15"/>
      <c r="LTP87" s="16"/>
      <c r="LTQ87" s="15"/>
      <c r="LTR87" s="16"/>
      <c r="LTS87" s="15"/>
      <c r="LTT87" s="16"/>
      <c r="LTU87" s="15"/>
      <c r="LTV87" s="16"/>
      <c r="LTW87" s="15"/>
      <c r="LTX87" s="16"/>
      <c r="LTY87" s="15"/>
      <c r="LTZ87" s="16"/>
      <c r="LUA87" s="15"/>
      <c r="LUB87" s="16"/>
      <c r="LUC87" s="15"/>
      <c r="LUD87" s="16"/>
      <c r="LUE87" s="15"/>
      <c r="LUF87" s="16"/>
      <c r="LUG87" s="15"/>
      <c r="LUH87" s="16"/>
      <c r="LUI87" s="15"/>
      <c r="LUJ87" s="16"/>
      <c r="LUK87" s="15"/>
      <c r="LUL87" s="16"/>
      <c r="LUM87" s="15"/>
      <c r="LUN87" s="16"/>
      <c r="LUO87" s="15"/>
      <c r="LUP87" s="16"/>
      <c r="LUQ87" s="15"/>
      <c r="LUR87" s="16"/>
      <c r="LUS87" s="15"/>
      <c r="LUT87" s="16"/>
      <c r="LUU87" s="15"/>
      <c r="LUV87" s="16"/>
      <c r="LUW87" s="15"/>
      <c r="LUX87" s="16"/>
      <c r="LUY87" s="15"/>
      <c r="LUZ87" s="16"/>
      <c r="LVA87" s="15"/>
      <c r="LVB87" s="16"/>
      <c r="LVC87" s="15"/>
      <c r="LVD87" s="16"/>
      <c r="LVE87" s="15"/>
      <c r="LVF87" s="16"/>
      <c r="LVG87" s="15"/>
      <c r="LVH87" s="16"/>
      <c r="LVI87" s="15"/>
      <c r="LVJ87" s="16"/>
      <c r="LVK87" s="15"/>
      <c r="LVL87" s="16"/>
      <c r="LVM87" s="15"/>
      <c r="LVN87" s="16"/>
      <c r="LVO87" s="15"/>
      <c r="LVP87" s="16"/>
      <c r="LVQ87" s="15"/>
      <c r="LVR87" s="16"/>
      <c r="LVS87" s="15"/>
      <c r="LVT87" s="16"/>
      <c r="LVU87" s="15"/>
      <c r="LVV87" s="16"/>
      <c r="LVW87" s="15"/>
      <c r="LVX87" s="16"/>
      <c r="LVY87" s="15"/>
      <c r="LVZ87" s="16"/>
      <c r="LWA87" s="15"/>
      <c r="LWB87" s="16"/>
      <c r="LWC87" s="15"/>
      <c r="LWD87" s="16"/>
      <c r="LWE87" s="15"/>
      <c r="LWF87" s="16"/>
      <c r="LWG87" s="15"/>
      <c r="LWH87" s="16"/>
      <c r="LWI87" s="15"/>
      <c r="LWJ87" s="16"/>
      <c r="LWK87" s="15"/>
      <c r="LWL87" s="16"/>
      <c r="LWM87" s="15"/>
      <c r="LWN87" s="16"/>
      <c r="LWO87" s="15"/>
      <c r="LWP87" s="16"/>
      <c r="LWQ87" s="15"/>
      <c r="LWR87" s="16"/>
      <c r="LWS87" s="15"/>
      <c r="LWT87" s="16"/>
      <c r="LWU87" s="15"/>
      <c r="LWV87" s="16"/>
      <c r="LWW87" s="15"/>
      <c r="LWX87" s="16"/>
      <c r="LWY87" s="15"/>
      <c r="LWZ87" s="16"/>
      <c r="LXA87" s="15"/>
      <c r="LXB87" s="16"/>
      <c r="LXC87" s="15"/>
      <c r="LXD87" s="16"/>
      <c r="LXE87" s="15"/>
      <c r="LXF87" s="16"/>
      <c r="LXG87" s="15"/>
      <c r="LXH87" s="16"/>
      <c r="LXI87" s="15"/>
      <c r="LXJ87" s="16"/>
      <c r="LXK87" s="15"/>
      <c r="LXL87" s="16"/>
      <c r="LXM87" s="15"/>
      <c r="LXN87" s="16"/>
      <c r="LXO87" s="15"/>
      <c r="LXP87" s="16"/>
      <c r="LXQ87" s="15"/>
      <c r="LXR87" s="16"/>
      <c r="LXS87" s="15"/>
      <c r="LXT87" s="16"/>
      <c r="LXU87" s="15"/>
      <c r="LXV87" s="16"/>
      <c r="LXW87" s="15"/>
      <c r="LXX87" s="16"/>
      <c r="LXY87" s="15"/>
      <c r="LXZ87" s="16"/>
      <c r="LYA87" s="15"/>
      <c r="LYB87" s="16"/>
      <c r="LYC87" s="15"/>
      <c r="LYD87" s="16"/>
      <c r="LYE87" s="15"/>
      <c r="LYF87" s="16"/>
      <c r="LYG87" s="15"/>
      <c r="LYH87" s="16"/>
      <c r="LYI87" s="15"/>
      <c r="LYJ87" s="16"/>
      <c r="LYK87" s="15"/>
      <c r="LYL87" s="16"/>
      <c r="LYM87" s="15"/>
      <c r="LYN87" s="16"/>
      <c r="LYO87" s="15"/>
      <c r="LYP87" s="16"/>
      <c r="LYQ87" s="15"/>
      <c r="LYR87" s="16"/>
      <c r="LYS87" s="15"/>
      <c r="LYT87" s="16"/>
      <c r="LYU87" s="15"/>
      <c r="LYV87" s="16"/>
      <c r="LYW87" s="15"/>
      <c r="LYX87" s="16"/>
      <c r="LYY87" s="15"/>
      <c r="LYZ87" s="16"/>
      <c r="LZA87" s="15"/>
      <c r="LZB87" s="16"/>
      <c r="LZC87" s="15"/>
      <c r="LZD87" s="16"/>
      <c r="LZE87" s="15"/>
      <c r="LZF87" s="16"/>
      <c r="LZG87" s="15"/>
      <c r="LZH87" s="16"/>
      <c r="LZI87" s="15"/>
      <c r="LZJ87" s="16"/>
      <c r="LZK87" s="15"/>
      <c r="LZL87" s="16"/>
      <c r="LZM87" s="15"/>
      <c r="LZN87" s="16"/>
      <c r="LZO87" s="15"/>
      <c r="LZP87" s="16"/>
      <c r="LZQ87" s="15"/>
      <c r="LZR87" s="16"/>
      <c r="LZS87" s="15"/>
      <c r="LZT87" s="16"/>
      <c r="LZU87" s="15"/>
      <c r="LZV87" s="16"/>
      <c r="LZW87" s="15"/>
      <c r="LZX87" s="16"/>
      <c r="LZY87" s="15"/>
      <c r="LZZ87" s="16"/>
      <c r="MAA87" s="15"/>
      <c r="MAB87" s="16"/>
      <c r="MAC87" s="15"/>
      <c r="MAD87" s="16"/>
      <c r="MAE87" s="15"/>
      <c r="MAF87" s="16"/>
      <c r="MAG87" s="15"/>
      <c r="MAH87" s="16"/>
      <c r="MAI87" s="15"/>
      <c r="MAJ87" s="16"/>
      <c r="MAK87" s="15"/>
      <c r="MAL87" s="16"/>
      <c r="MAM87" s="15"/>
      <c r="MAN87" s="16"/>
      <c r="MAO87" s="15"/>
      <c r="MAP87" s="16"/>
      <c r="MAQ87" s="15"/>
      <c r="MAR87" s="16"/>
      <c r="MAS87" s="15"/>
      <c r="MAT87" s="16"/>
      <c r="MAU87" s="15"/>
      <c r="MAV87" s="16"/>
      <c r="MAW87" s="15"/>
      <c r="MAX87" s="16"/>
      <c r="MAY87" s="15"/>
      <c r="MAZ87" s="16"/>
      <c r="MBA87" s="15"/>
      <c r="MBB87" s="16"/>
      <c r="MBC87" s="15"/>
      <c r="MBD87" s="16"/>
      <c r="MBE87" s="15"/>
      <c r="MBF87" s="16"/>
      <c r="MBG87" s="15"/>
      <c r="MBH87" s="16"/>
      <c r="MBI87" s="15"/>
      <c r="MBJ87" s="16"/>
      <c r="MBK87" s="15"/>
      <c r="MBL87" s="16"/>
      <c r="MBM87" s="15"/>
      <c r="MBN87" s="16"/>
      <c r="MBO87" s="15"/>
      <c r="MBP87" s="16"/>
      <c r="MBQ87" s="15"/>
      <c r="MBR87" s="16"/>
      <c r="MBS87" s="15"/>
      <c r="MBT87" s="16"/>
      <c r="MBU87" s="15"/>
      <c r="MBV87" s="16"/>
      <c r="MBW87" s="15"/>
      <c r="MBX87" s="16"/>
      <c r="MBY87" s="15"/>
      <c r="MBZ87" s="16"/>
      <c r="MCA87" s="15"/>
      <c r="MCB87" s="16"/>
      <c r="MCC87" s="15"/>
      <c r="MCD87" s="16"/>
      <c r="MCE87" s="15"/>
      <c r="MCF87" s="16"/>
      <c r="MCG87" s="15"/>
      <c r="MCH87" s="16"/>
      <c r="MCI87" s="15"/>
      <c r="MCJ87" s="16"/>
      <c r="MCK87" s="15"/>
      <c r="MCL87" s="16"/>
      <c r="MCM87" s="15"/>
      <c r="MCN87" s="16"/>
      <c r="MCO87" s="15"/>
      <c r="MCP87" s="16"/>
      <c r="MCQ87" s="15"/>
      <c r="MCR87" s="16"/>
      <c r="MCS87" s="15"/>
      <c r="MCT87" s="16"/>
      <c r="MCU87" s="15"/>
      <c r="MCV87" s="16"/>
      <c r="MCW87" s="15"/>
      <c r="MCX87" s="16"/>
      <c r="MCY87" s="15"/>
      <c r="MCZ87" s="16"/>
      <c r="MDA87" s="15"/>
      <c r="MDB87" s="16"/>
      <c r="MDC87" s="15"/>
      <c r="MDD87" s="16"/>
      <c r="MDE87" s="15"/>
      <c r="MDF87" s="16"/>
      <c r="MDG87" s="15"/>
      <c r="MDH87" s="16"/>
      <c r="MDI87" s="15"/>
      <c r="MDJ87" s="16"/>
      <c r="MDK87" s="15"/>
      <c r="MDL87" s="16"/>
      <c r="MDM87" s="15"/>
      <c r="MDN87" s="16"/>
      <c r="MDO87" s="15"/>
      <c r="MDP87" s="16"/>
      <c r="MDQ87" s="15"/>
      <c r="MDR87" s="16"/>
      <c r="MDS87" s="15"/>
      <c r="MDT87" s="16"/>
      <c r="MDU87" s="15"/>
      <c r="MDV87" s="16"/>
      <c r="MDW87" s="15"/>
      <c r="MDX87" s="16"/>
      <c r="MDY87" s="15"/>
      <c r="MDZ87" s="16"/>
      <c r="MEA87" s="15"/>
      <c r="MEB87" s="16"/>
      <c r="MEC87" s="15"/>
      <c r="MED87" s="16"/>
      <c r="MEE87" s="15"/>
      <c r="MEF87" s="16"/>
      <c r="MEG87" s="15"/>
      <c r="MEH87" s="16"/>
      <c r="MEI87" s="15"/>
      <c r="MEJ87" s="16"/>
      <c r="MEK87" s="15"/>
      <c r="MEL87" s="16"/>
      <c r="MEM87" s="15"/>
      <c r="MEN87" s="16"/>
      <c r="MEO87" s="15"/>
      <c r="MEP87" s="16"/>
      <c r="MEQ87" s="15"/>
      <c r="MER87" s="16"/>
      <c r="MES87" s="15"/>
      <c r="MET87" s="16"/>
      <c r="MEU87" s="15"/>
      <c r="MEV87" s="16"/>
      <c r="MEW87" s="15"/>
      <c r="MEX87" s="16"/>
      <c r="MEY87" s="15"/>
      <c r="MEZ87" s="16"/>
      <c r="MFA87" s="15"/>
      <c r="MFB87" s="16"/>
      <c r="MFC87" s="15"/>
      <c r="MFD87" s="16"/>
      <c r="MFE87" s="15"/>
      <c r="MFF87" s="16"/>
      <c r="MFG87" s="15"/>
      <c r="MFH87" s="16"/>
      <c r="MFI87" s="15"/>
      <c r="MFJ87" s="16"/>
      <c r="MFK87" s="15"/>
      <c r="MFL87" s="16"/>
      <c r="MFM87" s="15"/>
      <c r="MFN87" s="16"/>
      <c r="MFO87" s="15"/>
      <c r="MFP87" s="16"/>
      <c r="MFQ87" s="15"/>
      <c r="MFR87" s="16"/>
      <c r="MFS87" s="15"/>
      <c r="MFT87" s="16"/>
      <c r="MFU87" s="15"/>
      <c r="MFV87" s="16"/>
      <c r="MFW87" s="15"/>
      <c r="MFX87" s="16"/>
      <c r="MFY87" s="15"/>
      <c r="MFZ87" s="16"/>
      <c r="MGA87" s="15"/>
      <c r="MGB87" s="16"/>
      <c r="MGC87" s="15"/>
      <c r="MGD87" s="16"/>
      <c r="MGE87" s="15"/>
      <c r="MGF87" s="16"/>
      <c r="MGG87" s="15"/>
      <c r="MGH87" s="16"/>
      <c r="MGI87" s="15"/>
      <c r="MGJ87" s="16"/>
      <c r="MGK87" s="15"/>
      <c r="MGL87" s="16"/>
      <c r="MGM87" s="15"/>
      <c r="MGN87" s="16"/>
      <c r="MGO87" s="15"/>
      <c r="MGP87" s="16"/>
      <c r="MGQ87" s="15"/>
      <c r="MGR87" s="16"/>
      <c r="MGS87" s="15"/>
      <c r="MGT87" s="16"/>
      <c r="MGU87" s="15"/>
      <c r="MGV87" s="16"/>
      <c r="MGW87" s="15"/>
      <c r="MGX87" s="16"/>
      <c r="MGY87" s="15"/>
      <c r="MGZ87" s="16"/>
      <c r="MHA87" s="15"/>
      <c r="MHB87" s="16"/>
      <c r="MHC87" s="15"/>
      <c r="MHD87" s="16"/>
      <c r="MHE87" s="15"/>
      <c r="MHF87" s="16"/>
      <c r="MHG87" s="15"/>
      <c r="MHH87" s="16"/>
      <c r="MHI87" s="15"/>
      <c r="MHJ87" s="16"/>
      <c r="MHK87" s="15"/>
      <c r="MHL87" s="16"/>
      <c r="MHM87" s="15"/>
      <c r="MHN87" s="16"/>
      <c r="MHO87" s="15"/>
      <c r="MHP87" s="16"/>
      <c r="MHQ87" s="15"/>
      <c r="MHR87" s="16"/>
      <c r="MHS87" s="15"/>
      <c r="MHT87" s="16"/>
      <c r="MHU87" s="15"/>
      <c r="MHV87" s="16"/>
      <c r="MHW87" s="15"/>
      <c r="MHX87" s="16"/>
      <c r="MHY87" s="15"/>
      <c r="MHZ87" s="16"/>
      <c r="MIA87" s="15"/>
      <c r="MIB87" s="16"/>
      <c r="MIC87" s="15"/>
      <c r="MID87" s="16"/>
      <c r="MIE87" s="15"/>
      <c r="MIF87" s="16"/>
      <c r="MIG87" s="15"/>
      <c r="MIH87" s="16"/>
      <c r="MII87" s="15"/>
      <c r="MIJ87" s="16"/>
      <c r="MIK87" s="15"/>
      <c r="MIL87" s="16"/>
      <c r="MIM87" s="15"/>
      <c r="MIN87" s="16"/>
      <c r="MIO87" s="15"/>
      <c r="MIP87" s="16"/>
      <c r="MIQ87" s="15"/>
      <c r="MIR87" s="16"/>
      <c r="MIS87" s="15"/>
      <c r="MIT87" s="16"/>
      <c r="MIU87" s="15"/>
      <c r="MIV87" s="16"/>
      <c r="MIW87" s="15"/>
      <c r="MIX87" s="16"/>
      <c r="MIY87" s="15"/>
      <c r="MIZ87" s="16"/>
      <c r="MJA87" s="15"/>
      <c r="MJB87" s="16"/>
      <c r="MJC87" s="15"/>
      <c r="MJD87" s="16"/>
      <c r="MJE87" s="15"/>
      <c r="MJF87" s="16"/>
      <c r="MJG87" s="15"/>
      <c r="MJH87" s="16"/>
      <c r="MJI87" s="15"/>
      <c r="MJJ87" s="16"/>
      <c r="MJK87" s="15"/>
      <c r="MJL87" s="16"/>
      <c r="MJM87" s="15"/>
      <c r="MJN87" s="16"/>
      <c r="MJO87" s="15"/>
      <c r="MJP87" s="16"/>
      <c r="MJQ87" s="15"/>
      <c r="MJR87" s="16"/>
      <c r="MJS87" s="15"/>
      <c r="MJT87" s="16"/>
      <c r="MJU87" s="15"/>
      <c r="MJV87" s="16"/>
      <c r="MJW87" s="15"/>
      <c r="MJX87" s="16"/>
      <c r="MJY87" s="15"/>
      <c r="MJZ87" s="16"/>
      <c r="MKA87" s="15"/>
      <c r="MKB87" s="16"/>
      <c r="MKC87" s="15"/>
      <c r="MKD87" s="16"/>
      <c r="MKE87" s="15"/>
      <c r="MKF87" s="16"/>
      <c r="MKG87" s="15"/>
      <c r="MKH87" s="16"/>
      <c r="MKI87" s="15"/>
      <c r="MKJ87" s="16"/>
      <c r="MKK87" s="15"/>
      <c r="MKL87" s="16"/>
      <c r="MKM87" s="15"/>
      <c r="MKN87" s="16"/>
      <c r="MKO87" s="15"/>
      <c r="MKP87" s="16"/>
      <c r="MKQ87" s="15"/>
      <c r="MKR87" s="16"/>
      <c r="MKS87" s="15"/>
      <c r="MKT87" s="16"/>
      <c r="MKU87" s="15"/>
      <c r="MKV87" s="16"/>
      <c r="MKW87" s="15"/>
      <c r="MKX87" s="16"/>
      <c r="MKY87" s="15"/>
      <c r="MKZ87" s="16"/>
      <c r="MLA87" s="15"/>
      <c r="MLB87" s="16"/>
      <c r="MLC87" s="15"/>
      <c r="MLD87" s="16"/>
      <c r="MLE87" s="15"/>
      <c r="MLF87" s="16"/>
      <c r="MLG87" s="15"/>
      <c r="MLH87" s="16"/>
      <c r="MLI87" s="15"/>
      <c r="MLJ87" s="16"/>
      <c r="MLK87" s="15"/>
      <c r="MLL87" s="16"/>
      <c r="MLM87" s="15"/>
      <c r="MLN87" s="16"/>
      <c r="MLO87" s="15"/>
      <c r="MLP87" s="16"/>
      <c r="MLQ87" s="15"/>
      <c r="MLR87" s="16"/>
      <c r="MLS87" s="15"/>
      <c r="MLT87" s="16"/>
      <c r="MLU87" s="15"/>
      <c r="MLV87" s="16"/>
      <c r="MLW87" s="15"/>
      <c r="MLX87" s="16"/>
      <c r="MLY87" s="15"/>
      <c r="MLZ87" s="16"/>
      <c r="MMA87" s="15"/>
      <c r="MMB87" s="16"/>
      <c r="MMC87" s="15"/>
      <c r="MMD87" s="16"/>
      <c r="MME87" s="15"/>
      <c r="MMF87" s="16"/>
      <c r="MMG87" s="15"/>
      <c r="MMH87" s="16"/>
      <c r="MMI87" s="15"/>
      <c r="MMJ87" s="16"/>
      <c r="MMK87" s="15"/>
      <c r="MML87" s="16"/>
      <c r="MMM87" s="15"/>
      <c r="MMN87" s="16"/>
      <c r="MMO87" s="15"/>
      <c r="MMP87" s="16"/>
      <c r="MMQ87" s="15"/>
      <c r="MMR87" s="16"/>
      <c r="MMS87" s="15"/>
      <c r="MMT87" s="16"/>
      <c r="MMU87" s="15"/>
      <c r="MMV87" s="16"/>
      <c r="MMW87" s="15"/>
      <c r="MMX87" s="16"/>
      <c r="MMY87" s="15"/>
      <c r="MMZ87" s="16"/>
      <c r="MNA87" s="15"/>
      <c r="MNB87" s="16"/>
      <c r="MNC87" s="15"/>
      <c r="MND87" s="16"/>
      <c r="MNE87" s="15"/>
      <c r="MNF87" s="16"/>
      <c r="MNG87" s="15"/>
      <c r="MNH87" s="16"/>
      <c r="MNI87" s="15"/>
      <c r="MNJ87" s="16"/>
      <c r="MNK87" s="15"/>
      <c r="MNL87" s="16"/>
      <c r="MNM87" s="15"/>
      <c r="MNN87" s="16"/>
      <c r="MNO87" s="15"/>
      <c r="MNP87" s="16"/>
      <c r="MNQ87" s="15"/>
      <c r="MNR87" s="16"/>
      <c r="MNS87" s="15"/>
      <c r="MNT87" s="16"/>
      <c r="MNU87" s="15"/>
      <c r="MNV87" s="16"/>
      <c r="MNW87" s="15"/>
      <c r="MNX87" s="16"/>
      <c r="MNY87" s="15"/>
      <c r="MNZ87" s="16"/>
      <c r="MOA87" s="15"/>
      <c r="MOB87" s="16"/>
      <c r="MOC87" s="15"/>
      <c r="MOD87" s="16"/>
      <c r="MOE87" s="15"/>
      <c r="MOF87" s="16"/>
      <c r="MOG87" s="15"/>
      <c r="MOH87" s="16"/>
      <c r="MOI87" s="15"/>
      <c r="MOJ87" s="16"/>
      <c r="MOK87" s="15"/>
      <c r="MOL87" s="16"/>
      <c r="MOM87" s="15"/>
      <c r="MON87" s="16"/>
      <c r="MOO87" s="15"/>
      <c r="MOP87" s="16"/>
      <c r="MOQ87" s="15"/>
      <c r="MOR87" s="16"/>
      <c r="MOS87" s="15"/>
      <c r="MOT87" s="16"/>
      <c r="MOU87" s="15"/>
      <c r="MOV87" s="16"/>
      <c r="MOW87" s="15"/>
      <c r="MOX87" s="16"/>
      <c r="MOY87" s="15"/>
      <c r="MOZ87" s="16"/>
      <c r="MPA87" s="15"/>
      <c r="MPB87" s="16"/>
      <c r="MPC87" s="15"/>
      <c r="MPD87" s="16"/>
      <c r="MPE87" s="15"/>
      <c r="MPF87" s="16"/>
      <c r="MPG87" s="15"/>
      <c r="MPH87" s="16"/>
      <c r="MPI87" s="15"/>
      <c r="MPJ87" s="16"/>
      <c r="MPK87" s="15"/>
      <c r="MPL87" s="16"/>
      <c r="MPM87" s="15"/>
      <c r="MPN87" s="16"/>
      <c r="MPO87" s="15"/>
      <c r="MPP87" s="16"/>
      <c r="MPQ87" s="15"/>
      <c r="MPR87" s="16"/>
      <c r="MPS87" s="15"/>
      <c r="MPT87" s="16"/>
      <c r="MPU87" s="15"/>
      <c r="MPV87" s="16"/>
      <c r="MPW87" s="15"/>
      <c r="MPX87" s="16"/>
      <c r="MPY87" s="15"/>
      <c r="MPZ87" s="16"/>
      <c r="MQA87" s="15"/>
      <c r="MQB87" s="16"/>
      <c r="MQC87" s="15"/>
      <c r="MQD87" s="16"/>
      <c r="MQE87" s="15"/>
      <c r="MQF87" s="16"/>
      <c r="MQG87" s="15"/>
      <c r="MQH87" s="16"/>
      <c r="MQI87" s="15"/>
      <c r="MQJ87" s="16"/>
      <c r="MQK87" s="15"/>
      <c r="MQL87" s="16"/>
      <c r="MQM87" s="15"/>
      <c r="MQN87" s="16"/>
      <c r="MQO87" s="15"/>
      <c r="MQP87" s="16"/>
      <c r="MQQ87" s="15"/>
      <c r="MQR87" s="16"/>
      <c r="MQS87" s="15"/>
      <c r="MQT87" s="16"/>
      <c r="MQU87" s="15"/>
      <c r="MQV87" s="16"/>
      <c r="MQW87" s="15"/>
      <c r="MQX87" s="16"/>
      <c r="MQY87" s="15"/>
      <c r="MQZ87" s="16"/>
      <c r="MRA87" s="15"/>
      <c r="MRB87" s="16"/>
      <c r="MRC87" s="15"/>
      <c r="MRD87" s="16"/>
      <c r="MRE87" s="15"/>
      <c r="MRF87" s="16"/>
      <c r="MRG87" s="15"/>
      <c r="MRH87" s="16"/>
      <c r="MRI87" s="15"/>
      <c r="MRJ87" s="16"/>
      <c r="MRK87" s="15"/>
      <c r="MRL87" s="16"/>
      <c r="MRM87" s="15"/>
      <c r="MRN87" s="16"/>
      <c r="MRO87" s="15"/>
      <c r="MRP87" s="16"/>
      <c r="MRQ87" s="15"/>
      <c r="MRR87" s="16"/>
      <c r="MRS87" s="15"/>
      <c r="MRT87" s="16"/>
      <c r="MRU87" s="15"/>
      <c r="MRV87" s="16"/>
      <c r="MRW87" s="15"/>
      <c r="MRX87" s="16"/>
      <c r="MRY87" s="15"/>
      <c r="MRZ87" s="16"/>
      <c r="MSA87" s="15"/>
      <c r="MSB87" s="16"/>
      <c r="MSC87" s="15"/>
      <c r="MSD87" s="16"/>
      <c r="MSE87" s="15"/>
      <c r="MSF87" s="16"/>
      <c r="MSG87" s="15"/>
      <c r="MSH87" s="16"/>
      <c r="MSI87" s="15"/>
      <c r="MSJ87" s="16"/>
      <c r="MSK87" s="15"/>
      <c r="MSL87" s="16"/>
      <c r="MSM87" s="15"/>
      <c r="MSN87" s="16"/>
      <c r="MSO87" s="15"/>
      <c r="MSP87" s="16"/>
      <c r="MSQ87" s="15"/>
      <c r="MSR87" s="16"/>
      <c r="MSS87" s="15"/>
      <c r="MST87" s="16"/>
      <c r="MSU87" s="15"/>
      <c r="MSV87" s="16"/>
      <c r="MSW87" s="15"/>
      <c r="MSX87" s="16"/>
      <c r="MSY87" s="15"/>
      <c r="MSZ87" s="16"/>
      <c r="MTA87" s="15"/>
      <c r="MTB87" s="16"/>
      <c r="MTC87" s="15"/>
      <c r="MTD87" s="16"/>
      <c r="MTE87" s="15"/>
      <c r="MTF87" s="16"/>
      <c r="MTG87" s="15"/>
      <c r="MTH87" s="16"/>
      <c r="MTI87" s="15"/>
      <c r="MTJ87" s="16"/>
      <c r="MTK87" s="15"/>
      <c r="MTL87" s="16"/>
      <c r="MTM87" s="15"/>
      <c r="MTN87" s="16"/>
      <c r="MTO87" s="15"/>
      <c r="MTP87" s="16"/>
      <c r="MTQ87" s="15"/>
      <c r="MTR87" s="16"/>
      <c r="MTS87" s="15"/>
      <c r="MTT87" s="16"/>
      <c r="MTU87" s="15"/>
      <c r="MTV87" s="16"/>
      <c r="MTW87" s="15"/>
      <c r="MTX87" s="16"/>
      <c r="MTY87" s="15"/>
      <c r="MTZ87" s="16"/>
      <c r="MUA87" s="15"/>
      <c r="MUB87" s="16"/>
      <c r="MUC87" s="15"/>
      <c r="MUD87" s="16"/>
      <c r="MUE87" s="15"/>
      <c r="MUF87" s="16"/>
      <c r="MUG87" s="15"/>
      <c r="MUH87" s="16"/>
      <c r="MUI87" s="15"/>
      <c r="MUJ87" s="16"/>
      <c r="MUK87" s="15"/>
      <c r="MUL87" s="16"/>
      <c r="MUM87" s="15"/>
      <c r="MUN87" s="16"/>
      <c r="MUO87" s="15"/>
      <c r="MUP87" s="16"/>
      <c r="MUQ87" s="15"/>
      <c r="MUR87" s="16"/>
      <c r="MUS87" s="15"/>
      <c r="MUT87" s="16"/>
      <c r="MUU87" s="15"/>
      <c r="MUV87" s="16"/>
      <c r="MUW87" s="15"/>
      <c r="MUX87" s="16"/>
      <c r="MUY87" s="15"/>
      <c r="MUZ87" s="16"/>
      <c r="MVA87" s="15"/>
      <c r="MVB87" s="16"/>
      <c r="MVC87" s="15"/>
      <c r="MVD87" s="16"/>
      <c r="MVE87" s="15"/>
      <c r="MVF87" s="16"/>
      <c r="MVG87" s="15"/>
      <c r="MVH87" s="16"/>
      <c r="MVI87" s="15"/>
      <c r="MVJ87" s="16"/>
      <c r="MVK87" s="15"/>
      <c r="MVL87" s="16"/>
      <c r="MVM87" s="15"/>
      <c r="MVN87" s="16"/>
      <c r="MVO87" s="15"/>
      <c r="MVP87" s="16"/>
      <c r="MVQ87" s="15"/>
      <c r="MVR87" s="16"/>
      <c r="MVS87" s="15"/>
      <c r="MVT87" s="16"/>
      <c r="MVU87" s="15"/>
      <c r="MVV87" s="16"/>
      <c r="MVW87" s="15"/>
      <c r="MVX87" s="16"/>
      <c r="MVY87" s="15"/>
      <c r="MVZ87" s="16"/>
      <c r="MWA87" s="15"/>
      <c r="MWB87" s="16"/>
      <c r="MWC87" s="15"/>
      <c r="MWD87" s="16"/>
      <c r="MWE87" s="15"/>
      <c r="MWF87" s="16"/>
      <c r="MWG87" s="15"/>
      <c r="MWH87" s="16"/>
      <c r="MWI87" s="15"/>
      <c r="MWJ87" s="16"/>
      <c r="MWK87" s="15"/>
      <c r="MWL87" s="16"/>
      <c r="MWM87" s="15"/>
      <c r="MWN87" s="16"/>
      <c r="MWO87" s="15"/>
      <c r="MWP87" s="16"/>
      <c r="MWQ87" s="15"/>
      <c r="MWR87" s="16"/>
      <c r="MWS87" s="15"/>
      <c r="MWT87" s="16"/>
      <c r="MWU87" s="15"/>
      <c r="MWV87" s="16"/>
      <c r="MWW87" s="15"/>
      <c r="MWX87" s="16"/>
      <c r="MWY87" s="15"/>
      <c r="MWZ87" s="16"/>
      <c r="MXA87" s="15"/>
      <c r="MXB87" s="16"/>
      <c r="MXC87" s="15"/>
      <c r="MXD87" s="16"/>
      <c r="MXE87" s="15"/>
      <c r="MXF87" s="16"/>
      <c r="MXG87" s="15"/>
      <c r="MXH87" s="16"/>
      <c r="MXI87" s="15"/>
      <c r="MXJ87" s="16"/>
      <c r="MXK87" s="15"/>
      <c r="MXL87" s="16"/>
      <c r="MXM87" s="15"/>
      <c r="MXN87" s="16"/>
      <c r="MXO87" s="15"/>
      <c r="MXP87" s="16"/>
      <c r="MXQ87" s="15"/>
      <c r="MXR87" s="16"/>
      <c r="MXS87" s="15"/>
      <c r="MXT87" s="16"/>
      <c r="MXU87" s="15"/>
      <c r="MXV87" s="16"/>
      <c r="MXW87" s="15"/>
      <c r="MXX87" s="16"/>
      <c r="MXY87" s="15"/>
      <c r="MXZ87" s="16"/>
      <c r="MYA87" s="15"/>
      <c r="MYB87" s="16"/>
      <c r="MYC87" s="15"/>
      <c r="MYD87" s="16"/>
      <c r="MYE87" s="15"/>
      <c r="MYF87" s="16"/>
      <c r="MYG87" s="15"/>
      <c r="MYH87" s="16"/>
      <c r="MYI87" s="15"/>
      <c r="MYJ87" s="16"/>
      <c r="MYK87" s="15"/>
      <c r="MYL87" s="16"/>
      <c r="MYM87" s="15"/>
      <c r="MYN87" s="16"/>
      <c r="MYO87" s="15"/>
      <c r="MYP87" s="16"/>
      <c r="MYQ87" s="15"/>
      <c r="MYR87" s="16"/>
      <c r="MYS87" s="15"/>
      <c r="MYT87" s="16"/>
      <c r="MYU87" s="15"/>
      <c r="MYV87" s="16"/>
      <c r="MYW87" s="15"/>
      <c r="MYX87" s="16"/>
      <c r="MYY87" s="15"/>
      <c r="MYZ87" s="16"/>
      <c r="MZA87" s="15"/>
      <c r="MZB87" s="16"/>
      <c r="MZC87" s="15"/>
      <c r="MZD87" s="16"/>
      <c r="MZE87" s="15"/>
      <c r="MZF87" s="16"/>
      <c r="MZG87" s="15"/>
      <c r="MZH87" s="16"/>
      <c r="MZI87" s="15"/>
      <c r="MZJ87" s="16"/>
      <c r="MZK87" s="15"/>
      <c r="MZL87" s="16"/>
      <c r="MZM87" s="15"/>
      <c r="MZN87" s="16"/>
      <c r="MZO87" s="15"/>
      <c r="MZP87" s="16"/>
      <c r="MZQ87" s="15"/>
      <c r="MZR87" s="16"/>
      <c r="MZS87" s="15"/>
      <c r="MZT87" s="16"/>
      <c r="MZU87" s="15"/>
      <c r="MZV87" s="16"/>
      <c r="MZW87" s="15"/>
      <c r="MZX87" s="16"/>
      <c r="MZY87" s="15"/>
      <c r="MZZ87" s="16"/>
      <c r="NAA87" s="15"/>
      <c r="NAB87" s="16"/>
      <c r="NAC87" s="15"/>
      <c r="NAD87" s="16"/>
      <c r="NAE87" s="15"/>
      <c r="NAF87" s="16"/>
      <c r="NAG87" s="15"/>
      <c r="NAH87" s="16"/>
      <c r="NAI87" s="15"/>
      <c r="NAJ87" s="16"/>
      <c r="NAK87" s="15"/>
      <c r="NAL87" s="16"/>
      <c r="NAM87" s="15"/>
      <c r="NAN87" s="16"/>
      <c r="NAO87" s="15"/>
      <c r="NAP87" s="16"/>
      <c r="NAQ87" s="15"/>
      <c r="NAR87" s="16"/>
      <c r="NAS87" s="15"/>
      <c r="NAT87" s="16"/>
      <c r="NAU87" s="15"/>
      <c r="NAV87" s="16"/>
      <c r="NAW87" s="15"/>
      <c r="NAX87" s="16"/>
      <c r="NAY87" s="15"/>
      <c r="NAZ87" s="16"/>
      <c r="NBA87" s="15"/>
      <c r="NBB87" s="16"/>
      <c r="NBC87" s="15"/>
      <c r="NBD87" s="16"/>
      <c r="NBE87" s="15"/>
      <c r="NBF87" s="16"/>
      <c r="NBG87" s="15"/>
      <c r="NBH87" s="16"/>
      <c r="NBI87" s="15"/>
      <c r="NBJ87" s="16"/>
      <c r="NBK87" s="15"/>
      <c r="NBL87" s="16"/>
      <c r="NBM87" s="15"/>
      <c r="NBN87" s="16"/>
      <c r="NBO87" s="15"/>
      <c r="NBP87" s="16"/>
      <c r="NBQ87" s="15"/>
      <c r="NBR87" s="16"/>
      <c r="NBS87" s="15"/>
      <c r="NBT87" s="16"/>
      <c r="NBU87" s="15"/>
      <c r="NBV87" s="16"/>
      <c r="NBW87" s="15"/>
      <c r="NBX87" s="16"/>
      <c r="NBY87" s="15"/>
      <c r="NBZ87" s="16"/>
      <c r="NCA87" s="15"/>
      <c r="NCB87" s="16"/>
      <c r="NCC87" s="15"/>
      <c r="NCD87" s="16"/>
      <c r="NCE87" s="15"/>
      <c r="NCF87" s="16"/>
      <c r="NCG87" s="15"/>
      <c r="NCH87" s="16"/>
      <c r="NCI87" s="15"/>
      <c r="NCJ87" s="16"/>
      <c r="NCK87" s="15"/>
      <c r="NCL87" s="16"/>
      <c r="NCM87" s="15"/>
      <c r="NCN87" s="16"/>
      <c r="NCO87" s="15"/>
      <c r="NCP87" s="16"/>
      <c r="NCQ87" s="15"/>
      <c r="NCR87" s="16"/>
      <c r="NCS87" s="15"/>
      <c r="NCT87" s="16"/>
      <c r="NCU87" s="15"/>
      <c r="NCV87" s="16"/>
      <c r="NCW87" s="15"/>
      <c r="NCX87" s="16"/>
      <c r="NCY87" s="15"/>
      <c r="NCZ87" s="16"/>
      <c r="NDA87" s="15"/>
      <c r="NDB87" s="16"/>
      <c r="NDC87" s="15"/>
      <c r="NDD87" s="16"/>
      <c r="NDE87" s="15"/>
      <c r="NDF87" s="16"/>
      <c r="NDG87" s="15"/>
      <c r="NDH87" s="16"/>
      <c r="NDI87" s="15"/>
      <c r="NDJ87" s="16"/>
      <c r="NDK87" s="15"/>
      <c r="NDL87" s="16"/>
      <c r="NDM87" s="15"/>
      <c r="NDN87" s="16"/>
      <c r="NDO87" s="15"/>
      <c r="NDP87" s="16"/>
      <c r="NDQ87" s="15"/>
      <c r="NDR87" s="16"/>
      <c r="NDS87" s="15"/>
      <c r="NDT87" s="16"/>
      <c r="NDU87" s="15"/>
      <c r="NDV87" s="16"/>
      <c r="NDW87" s="15"/>
      <c r="NDX87" s="16"/>
      <c r="NDY87" s="15"/>
      <c r="NDZ87" s="16"/>
      <c r="NEA87" s="15"/>
      <c r="NEB87" s="16"/>
      <c r="NEC87" s="15"/>
      <c r="NED87" s="16"/>
      <c r="NEE87" s="15"/>
      <c r="NEF87" s="16"/>
      <c r="NEG87" s="15"/>
      <c r="NEH87" s="16"/>
      <c r="NEI87" s="15"/>
      <c r="NEJ87" s="16"/>
      <c r="NEK87" s="15"/>
      <c r="NEL87" s="16"/>
      <c r="NEM87" s="15"/>
      <c r="NEN87" s="16"/>
      <c r="NEO87" s="15"/>
      <c r="NEP87" s="16"/>
      <c r="NEQ87" s="15"/>
      <c r="NER87" s="16"/>
      <c r="NES87" s="15"/>
      <c r="NET87" s="16"/>
      <c r="NEU87" s="15"/>
      <c r="NEV87" s="16"/>
      <c r="NEW87" s="15"/>
      <c r="NEX87" s="16"/>
      <c r="NEY87" s="15"/>
      <c r="NEZ87" s="16"/>
      <c r="NFA87" s="15"/>
      <c r="NFB87" s="16"/>
      <c r="NFC87" s="15"/>
      <c r="NFD87" s="16"/>
      <c r="NFE87" s="15"/>
      <c r="NFF87" s="16"/>
      <c r="NFG87" s="15"/>
      <c r="NFH87" s="16"/>
      <c r="NFI87" s="15"/>
      <c r="NFJ87" s="16"/>
      <c r="NFK87" s="15"/>
      <c r="NFL87" s="16"/>
      <c r="NFM87" s="15"/>
      <c r="NFN87" s="16"/>
      <c r="NFO87" s="15"/>
      <c r="NFP87" s="16"/>
      <c r="NFQ87" s="15"/>
      <c r="NFR87" s="16"/>
      <c r="NFS87" s="15"/>
      <c r="NFT87" s="16"/>
      <c r="NFU87" s="15"/>
      <c r="NFV87" s="16"/>
      <c r="NFW87" s="15"/>
      <c r="NFX87" s="16"/>
      <c r="NFY87" s="15"/>
      <c r="NFZ87" s="16"/>
      <c r="NGA87" s="15"/>
      <c r="NGB87" s="16"/>
      <c r="NGC87" s="15"/>
      <c r="NGD87" s="16"/>
      <c r="NGE87" s="15"/>
      <c r="NGF87" s="16"/>
      <c r="NGG87" s="15"/>
      <c r="NGH87" s="16"/>
      <c r="NGI87" s="15"/>
      <c r="NGJ87" s="16"/>
      <c r="NGK87" s="15"/>
      <c r="NGL87" s="16"/>
      <c r="NGM87" s="15"/>
      <c r="NGN87" s="16"/>
      <c r="NGO87" s="15"/>
      <c r="NGP87" s="16"/>
      <c r="NGQ87" s="15"/>
      <c r="NGR87" s="16"/>
      <c r="NGS87" s="15"/>
      <c r="NGT87" s="16"/>
      <c r="NGU87" s="15"/>
      <c r="NGV87" s="16"/>
      <c r="NGW87" s="15"/>
      <c r="NGX87" s="16"/>
      <c r="NGY87" s="15"/>
      <c r="NGZ87" s="16"/>
      <c r="NHA87" s="15"/>
      <c r="NHB87" s="16"/>
      <c r="NHC87" s="15"/>
      <c r="NHD87" s="16"/>
      <c r="NHE87" s="15"/>
      <c r="NHF87" s="16"/>
      <c r="NHG87" s="15"/>
      <c r="NHH87" s="16"/>
      <c r="NHI87" s="15"/>
      <c r="NHJ87" s="16"/>
      <c r="NHK87" s="15"/>
      <c r="NHL87" s="16"/>
      <c r="NHM87" s="15"/>
      <c r="NHN87" s="16"/>
      <c r="NHO87" s="15"/>
      <c r="NHP87" s="16"/>
      <c r="NHQ87" s="15"/>
      <c r="NHR87" s="16"/>
      <c r="NHS87" s="15"/>
      <c r="NHT87" s="16"/>
      <c r="NHU87" s="15"/>
      <c r="NHV87" s="16"/>
      <c r="NHW87" s="15"/>
      <c r="NHX87" s="16"/>
      <c r="NHY87" s="15"/>
      <c r="NHZ87" s="16"/>
      <c r="NIA87" s="15"/>
      <c r="NIB87" s="16"/>
      <c r="NIC87" s="15"/>
      <c r="NID87" s="16"/>
      <c r="NIE87" s="15"/>
      <c r="NIF87" s="16"/>
      <c r="NIG87" s="15"/>
      <c r="NIH87" s="16"/>
      <c r="NII87" s="15"/>
      <c r="NIJ87" s="16"/>
      <c r="NIK87" s="15"/>
      <c r="NIL87" s="16"/>
      <c r="NIM87" s="15"/>
      <c r="NIN87" s="16"/>
      <c r="NIO87" s="15"/>
      <c r="NIP87" s="16"/>
      <c r="NIQ87" s="15"/>
      <c r="NIR87" s="16"/>
      <c r="NIS87" s="15"/>
      <c r="NIT87" s="16"/>
      <c r="NIU87" s="15"/>
      <c r="NIV87" s="16"/>
      <c r="NIW87" s="15"/>
      <c r="NIX87" s="16"/>
      <c r="NIY87" s="15"/>
      <c r="NIZ87" s="16"/>
      <c r="NJA87" s="15"/>
      <c r="NJB87" s="16"/>
      <c r="NJC87" s="15"/>
      <c r="NJD87" s="16"/>
      <c r="NJE87" s="15"/>
      <c r="NJF87" s="16"/>
      <c r="NJG87" s="15"/>
      <c r="NJH87" s="16"/>
      <c r="NJI87" s="15"/>
      <c r="NJJ87" s="16"/>
      <c r="NJK87" s="15"/>
      <c r="NJL87" s="16"/>
      <c r="NJM87" s="15"/>
      <c r="NJN87" s="16"/>
      <c r="NJO87" s="15"/>
      <c r="NJP87" s="16"/>
      <c r="NJQ87" s="15"/>
      <c r="NJR87" s="16"/>
      <c r="NJS87" s="15"/>
      <c r="NJT87" s="16"/>
      <c r="NJU87" s="15"/>
      <c r="NJV87" s="16"/>
      <c r="NJW87" s="15"/>
      <c r="NJX87" s="16"/>
      <c r="NJY87" s="15"/>
      <c r="NJZ87" s="16"/>
      <c r="NKA87" s="15"/>
      <c r="NKB87" s="16"/>
      <c r="NKC87" s="15"/>
      <c r="NKD87" s="16"/>
      <c r="NKE87" s="15"/>
      <c r="NKF87" s="16"/>
      <c r="NKG87" s="15"/>
      <c r="NKH87" s="16"/>
      <c r="NKI87" s="15"/>
      <c r="NKJ87" s="16"/>
      <c r="NKK87" s="15"/>
      <c r="NKL87" s="16"/>
      <c r="NKM87" s="15"/>
      <c r="NKN87" s="16"/>
      <c r="NKO87" s="15"/>
      <c r="NKP87" s="16"/>
      <c r="NKQ87" s="15"/>
      <c r="NKR87" s="16"/>
      <c r="NKS87" s="15"/>
      <c r="NKT87" s="16"/>
      <c r="NKU87" s="15"/>
      <c r="NKV87" s="16"/>
      <c r="NKW87" s="15"/>
      <c r="NKX87" s="16"/>
      <c r="NKY87" s="15"/>
      <c r="NKZ87" s="16"/>
      <c r="NLA87" s="15"/>
      <c r="NLB87" s="16"/>
      <c r="NLC87" s="15"/>
      <c r="NLD87" s="16"/>
      <c r="NLE87" s="15"/>
      <c r="NLF87" s="16"/>
      <c r="NLG87" s="15"/>
      <c r="NLH87" s="16"/>
      <c r="NLI87" s="15"/>
      <c r="NLJ87" s="16"/>
      <c r="NLK87" s="15"/>
      <c r="NLL87" s="16"/>
      <c r="NLM87" s="15"/>
      <c r="NLN87" s="16"/>
      <c r="NLO87" s="15"/>
      <c r="NLP87" s="16"/>
      <c r="NLQ87" s="15"/>
      <c r="NLR87" s="16"/>
      <c r="NLS87" s="15"/>
      <c r="NLT87" s="16"/>
      <c r="NLU87" s="15"/>
      <c r="NLV87" s="16"/>
      <c r="NLW87" s="15"/>
      <c r="NLX87" s="16"/>
      <c r="NLY87" s="15"/>
      <c r="NLZ87" s="16"/>
      <c r="NMA87" s="15"/>
      <c r="NMB87" s="16"/>
      <c r="NMC87" s="15"/>
      <c r="NMD87" s="16"/>
      <c r="NME87" s="15"/>
      <c r="NMF87" s="16"/>
      <c r="NMG87" s="15"/>
      <c r="NMH87" s="16"/>
      <c r="NMI87" s="15"/>
      <c r="NMJ87" s="16"/>
      <c r="NMK87" s="15"/>
      <c r="NML87" s="16"/>
      <c r="NMM87" s="15"/>
      <c r="NMN87" s="16"/>
      <c r="NMO87" s="15"/>
      <c r="NMP87" s="16"/>
      <c r="NMQ87" s="15"/>
      <c r="NMR87" s="16"/>
      <c r="NMS87" s="15"/>
      <c r="NMT87" s="16"/>
      <c r="NMU87" s="15"/>
      <c r="NMV87" s="16"/>
      <c r="NMW87" s="15"/>
      <c r="NMX87" s="16"/>
      <c r="NMY87" s="15"/>
      <c r="NMZ87" s="16"/>
      <c r="NNA87" s="15"/>
      <c r="NNB87" s="16"/>
      <c r="NNC87" s="15"/>
      <c r="NND87" s="16"/>
      <c r="NNE87" s="15"/>
      <c r="NNF87" s="16"/>
      <c r="NNG87" s="15"/>
      <c r="NNH87" s="16"/>
      <c r="NNI87" s="15"/>
      <c r="NNJ87" s="16"/>
      <c r="NNK87" s="15"/>
      <c r="NNL87" s="16"/>
      <c r="NNM87" s="15"/>
      <c r="NNN87" s="16"/>
      <c r="NNO87" s="15"/>
      <c r="NNP87" s="16"/>
      <c r="NNQ87" s="15"/>
      <c r="NNR87" s="16"/>
      <c r="NNS87" s="15"/>
      <c r="NNT87" s="16"/>
      <c r="NNU87" s="15"/>
      <c r="NNV87" s="16"/>
      <c r="NNW87" s="15"/>
      <c r="NNX87" s="16"/>
      <c r="NNY87" s="15"/>
      <c r="NNZ87" s="16"/>
      <c r="NOA87" s="15"/>
      <c r="NOB87" s="16"/>
      <c r="NOC87" s="15"/>
      <c r="NOD87" s="16"/>
      <c r="NOE87" s="15"/>
      <c r="NOF87" s="16"/>
      <c r="NOG87" s="15"/>
      <c r="NOH87" s="16"/>
      <c r="NOI87" s="15"/>
      <c r="NOJ87" s="16"/>
      <c r="NOK87" s="15"/>
      <c r="NOL87" s="16"/>
      <c r="NOM87" s="15"/>
      <c r="NON87" s="16"/>
      <c r="NOO87" s="15"/>
      <c r="NOP87" s="16"/>
      <c r="NOQ87" s="15"/>
      <c r="NOR87" s="16"/>
      <c r="NOS87" s="15"/>
      <c r="NOT87" s="16"/>
      <c r="NOU87" s="15"/>
      <c r="NOV87" s="16"/>
      <c r="NOW87" s="15"/>
      <c r="NOX87" s="16"/>
      <c r="NOY87" s="15"/>
      <c r="NOZ87" s="16"/>
      <c r="NPA87" s="15"/>
      <c r="NPB87" s="16"/>
      <c r="NPC87" s="15"/>
      <c r="NPD87" s="16"/>
      <c r="NPE87" s="15"/>
      <c r="NPF87" s="16"/>
      <c r="NPG87" s="15"/>
      <c r="NPH87" s="16"/>
      <c r="NPI87" s="15"/>
      <c r="NPJ87" s="16"/>
      <c r="NPK87" s="15"/>
      <c r="NPL87" s="16"/>
      <c r="NPM87" s="15"/>
      <c r="NPN87" s="16"/>
      <c r="NPO87" s="15"/>
      <c r="NPP87" s="16"/>
      <c r="NPQ87" s="15"/>
      <c r="NPR87" s="16"/>
      <c r="NPS87" s="15"/>
      <c r="NPT87" s="16"/>
      <c r="NPU87" s="15"/>
      <c r="NPV87" s="16"/>
      <c r="NPW87" s="15"/>
      <c r="NPX87" s="16"/>
      <c r="NPY87" s="15"/>
      <c r="NPZ87" s="16"/>
      <c r="NQA87" s="15"/>
      <c r="NQB87" s="16"/>
      <c r="NQC87" s="15"/>
      <c r="NQD87" s="16"/>
      <c r="NQE87" s="15"/>
      <c r="NQF87" s="16"/>
      <c r="NQG87" s="15"/>
      <c r="NQH87" s="16"/>
      <c r="NQI87" s="15"/>
      <c r="NQJ87" s="16"/>
      <c r="NQK87" s="15"/>
      <c r="NQL87" s="16"/>
      <c r="NQM87" s="15"/>
      <c r="NQN87" s="16"/>
      <c r="NQO87" s="15"/>
      <c r="NQP87" s="16"/>
      <c r="NQQ87" s="15"/>
      <c r="NQR87" s="16"/>
      <c r="NQS87" s="15"/>
      <c r="NQT87" s="16"/>
      <c r="NQU87" s="15"/>
      <c r="NQV87" s="16"/>
      <c r="NQW87" s="15"/>
      <c r="NQX87" s="16"/>
      <c r="NQY87" s="15"/>
      <c r="NQZ87" s="16"/>
      <c r="NRA87" s="15"/>
      <c r="NRB87" s="16"/>
      <c r="NRC87" s="15"/>
      <c r="NRD87" s="16"/>
      <c r="NRE87" s="15"/>
      <c r="NRF87" s="16"/>
      <c r="NRG87" s="15"/>
      <c r="NRH87" s="16"/>
      <c r="NRI87" s="15"/>
      <c r="NRJ87" s="16"/>
      <c r="NRK87" s="15"/>
      <c r="NRL87" s="16"/>
      <c r="NRM87" s="15"/>
      <c r="NRN87" s="16"/>
      <c r="NRO87" s="15"/>
      <c r="NRP87" s="16"/>
      <c r="NRQ87" s="15"/>
      <c r="NRR87" s="16"/>
      <c r="NRS87" s="15"/>
      <c r="NRT87" s="16"/>
      <c r="NRU87" s="15"/>
      <c r="NRV87" s="16"/>
      <c r="NRW87" s="15"/>
      <c r="NRX87" s="16"/>
      <c r="NRY87" s="15"/>
      <c r="NRZ87" s="16"/>
      <c r="NSA87" s="15"/>
      <c r="NSB87" s="16"/>
      <c r="NSC87" s="15"/>
      <c r="NSD87" s="16"/>
      <c r="NSE87" s="15"/>
      <c r="NSF87" s="16"/>
      <c r="NSG87" s="15"/>
      <c r="NSH87" s="16"/>
      <c r="NSI87" s="15"/>
      <c r="NSJ87" s="16"/>
      <c r="NSK87" s="15"/>
      <c r="NSL87" s="16"/>
      <c r="NSM87" s="15"/>
      <c r="NSN87" s="16"/>
      <c r="NSO87" s="15"/>
      <c r="NSP87" s="16"/>
      <c r="NSQ87" s="15"/>
      <c r="NSR87" s="16"/>
      <c r="NSS87" s="15"/>
      <c r="NST87" s="16"/>
      <c r="NSU87" s="15"/>
      <c r="NSV87" s="16"/>
      <c r="NSW87" s="15"/>
      <c r="NSX87" s="16"/>
      <c r="NSY87" s="15"/>
      <c r="NSZ87" s="16"/>
      <c r="NTA87" s="15"/>
      <c r="NTB87" s="16"/>
      <c r="NTC87" s="15"/>
      <c r="NTD87" s="16"/>
      <c r="NTE87" s="15"/>
      <c r="NTF87" s="16"/>
      <c r="NTG87" s="15"/>
      <c r="NTH87" s="16"/>
      <c r="NTI87" s="15"/>
      <c r="NTJ87" s="16"/>
      <c r="NTK87" s="15"/>
      <c r="NTL87" s="16"/>
      <c r="NTM87" s="15"/>
      <c r="NTN87" s="16"/>
      <c r="NTO87" s="15"/>
      <c r="NTP87" s="16"/>
      <c r="NTQ87" s="15"/>
      <c r="NTR87" s="16"/>
      <c r="NTS87" s="15"/>
      <c r="NTT87" s="16"/>
      <c r="NTU87" s="15"/>
      <c r="NTV87" s="16"/>
      <c r="NTW87" s="15"/>
      <c r="NTX87" s="16"/>
      <c r="NTY87" s="15"/>
      <c r="NTZ87" s="16"/>
      <c r="NUA87" s="15"/>
      <c r="NUB87" s="16"/>
      <c r="NUC87" s="15"/>
      <c r="NUD87" s="16"/>
      <c r="NUE87" s="15"/>
      <c r="NUF87" s="16"/>
      <c r="NUG87" s="15"/>
      <c r="NUH87" s="16"/>
      <c r="NUI87" s="15"/>
      <c r="NUJ87" s="16"/>
      <c r="NUK87" s="15"/>
      <c r="NUL87" s="16"/>
      <c r="NUM87" s="15"/>
      <c r="NUN87" s="16"/>
      <c r="NUO87" s="15"/>
      <c r="NUP87" s="16"/>
      <c r="NUQ87" s="15"/>
      <c r="NUR87" s="16"/>
      <c r="NUS87" s="15"/>
      <c r="NUT87" s="16"/>
      <c r="NUU87" s="15"/>
      <c r="NUV87" s="16"/>
      <c r="NUW87" s="15"/>
      <c r="NUX87" s="16"/>
      <c r="NUY87" s="15"/>
      <c r="NUZ87" s="16"/>
      <c r="NVA87" s="15"/>
      <c r="NVB87" s="16"/>
      <c r="NVC87" s="15"/>
      <c r="NVD87" s="16"/>
      <c r="NVE87" s="15"/>
      <c r="NVF87" s="16"/>
      <c r="NVG87" s="15"/>
      <c r="NVH87" s="16"/>
      <c r="NVI87" s="15"/>
      <c r="NVJ87" s="16"/>
      <c r="NVK87" s="15"/>
      <c r="NVL87" s="16"/>
      <c r="NVM87" s="15"/>
      <c r="NVN87" s="16"/>
      <c r="NVO87" s="15"/>
      <c r="NVP87" s="16"/>
      <c r="NVQ87" s="15"/>
      <c r="NVR87" s="16"/>
      <c r="NVS87" s="15"/>
      <c r="NVT87" s="16"/>
      <c r="NVU87" s="15"/>
      <c r="NVV87" s="16"/>
      <c r="NVW87" s="15"/>
      <c r="NVX87" s="16"/>
      <c r="NVY87" s="15"/>
      <c r="NVZ87" s="16"/>
      <c r="NWA87" s="15"/>
      <c r="NWB87" s="16"/>
      <c r="NWC87" s="15"/>
      <c r="NWD87" s="16"/>
      <c r="NWE87" s="15"/>
      <c r="NWF87" s="16"/>
      <c r="NWG87" s="15"/>
      <c r="NWH87" s="16"/>
      <c r="NWI87" s="15"/>
      <c r="NWJ87" s="16"/>
      <c r="NWK87" s="15"/>
      <c r="NWL87" s="16"/>
      <c r="NWM87" s="15"/>
      <c r="NWN87" s="16"/>
      <c r="NWO87" s="15"/>
      <c r="NWP87" s="16"/>
      <c r="NWQ87" s="15"/>
      <c r="NWR87" s="16"/>
      <c r="NWS87" s="15"/>
      <c r="NWT87" s="16"/>
      <c r="NWU87" s="15"/>
      <c r="NWV87" s="16"/>
      <c r="NWW87" s="15"/>
      <c r="NWX87" s="16"/>
      <c r="NWY87" s="15"/>
      <c r="NWZ87" s="16"/>
      <c r="NXA87" s="15"/>
      <c r="NXB87" s="16"/>
      <c r="NXC87" s="15"/>
      <c r="NXD87" s="16"/>
      <c r="NXE87" s="15"/>
      <c r="NXF87" s="16"/>
      <c r="NXG87" s="15"/>
      <c r="NXH87" s="16"/>
      <c r="NXI87" s="15"/>
      <c r="NXJ87" s="16"/>
      <c r="NXK87" s="15"/>
      <c r="NXL87" s="16"/>
      <c r="NXM87" s="15"/>
      <c r="NXN87" s="16"/>
      <c r="NXO87" s="15"/>
      <c r="NXP87" s="16"/>
      <c r="NXQ87" s="15"/>
      <c r="NXR87" s="16"/>
      <c r="NXS87" s="15"/>
      <c r="NXT87" s="16"/>
      <c r="NXU87" s="15"/>
      <c r="NXV87" s="16"/>
      <c r="NXW87" s="15"/>
      <c r="NXX87" s="16"/>
      <c r="NXY87" s="15"/>
      <c r="NXZ87" s="16"/>
      <c r="NYA87" s="15"/>
      <c r="NYB87" s="16"/>
      <c r="NYC87" s="15"/>
      <c r="NYD87" s="16"/>
      <c r="NYE87" s="15"/>
      <c r="NYF87" s="16"/>
      <c r="NYG87" s="15"/>
      <c r="NYH87" s="16"/>
      <c r="NYI87" s="15"/>
      <c r="NYJ87" s="16"/>
      <c r="NYK87" s="15"/>
      <c r="NYL87" s="16"/>
      <c r="NYM87" s="15"/>
      <c r="NYN87" s="16"/>
      <c r="NYO87" s="15"/>
      <c r="NYP87" s="16"/>
      <c r="NYQ87" s="15"/>
      <c r="NYR87" s="16"/>
      <c r="NYS87" s="15"/>
      <c r="NYT87" s="16"/>
      <c r="NYU87" s="15"/>
      <c r="NYV87" s="16"/>
      <c r="NYW87" s="15"/>
      <c r="NYX87" s="16"/>
      <c r="NYY87" s="15"/>
      <c r="NYZ87" s="16"/>
      <c r="NZA87" s="15"/>
      <c r="NZB87" s="16"/>
      <c r="NZC87" s="15"/>
      <c r="NZD87" s="16"/>
      <c r="NZE87" s="15"/>
      <c r="NZF87" s="16"/>
      <c r="NZG87" s="15"/>
      <c r="NZH87" s="16"/>
      <c r="NZI87" s="15"/>
      <c r="NZJ87" s="16"/>
      <c r="NZK87" s="15"/>
      <c r="NZL87" s="16"/>
      <c r="NZM87" s="15"/>
      <c r="NZN87" s="16"/>
      <c r="NZO87" s="15"/>
      <c r="NZP87" s="16"/>
      <c r="NZQ87" s="15"/>
      <c r="NZR87" s="16"/>
      <c r="NZS87" s="15"/>
      <c r="NZT87" s="16"/>
      <c r="NZU87" s="15"/>
      <c r="NZV87" s="16"/>
      <c r="NZW87" s="15"/>
      <c r="NZX87" s="16"/>
      <c r="NZY87" s="15"/>
      <c r="NZZ87" s="16"/>
      <c r="OAA87" s="15"/>
      <c r="OAB87" s="16"/>
      <c r="OAC87" s="15"/>
      <c r="OAD87" s="16"/>
      <c r="OAE87" s="15"/>
      <c r="OAF87" s="16"/>
      <c r="OAG87" s="15"/>
      <c r="OAH87" s="16"/>
      <c r="OAI87" s="15"/>
      <c r="OAJ87" s="16"/>
      <c r="OAK87" s="15"/>
      <c r="OAL87" s="16"/>
      <c r="OAM87" s="15"/>
      <c r="OAN87" s="16"/>
      <c r="OAO87" s="15"/>
      <c r="OAP87" s="16"/>
      <c r="OAQ87" s="15"/>
      <c r="OAR87" s="16"/>
      <c r="OAS87" s="15"/>
      <c r="OAT87" s="16"/>
      <c r="OAU87" s="15"/>
      <c r="OAV87" s="16"/>
      <c r="OAW87" s="15"/>
      <c r="OAX87" s="16"/>
      <c r="OAY87" s="15"/>
      <c r="OAZ87" s="16"/>
      <c r="OBA87" s="15"/>
      <c r="OBB87" s="16"/>
      <c r="OBC87" s="15"/>
      <c r="OBD87" s="16"/>
      <c r="OBE87" s="15"/>
      <c r="OBF87" s="16"/>
      <c r="OBG87" s="15"/>
      <c r="OBH87" s="16"/>
      <c r="OBI87" s="15"/>
      <c r="OBJ87" s="16"/>
      <c r="OBK87" s="15"/>
      <c r="OBL87" s="16"/>
      <c r="OBM87" s="15"/>
      <c r="OBN87" s="16"/>
      <c r="OBO87" s="15"/>
      <c r="OBP87" s="16"/>
      <c r="OBQ87" s="15"/>
      <c r="OBR87" s="16"/>
      <c r="OBS87" s="15"/>
      <c r="OBT87" s="16"/>
      <c r="OBU87" s="15"/>
      <c r="OBV87" s="16"/>
      <c r="OBW87" s="15"/>
      <c r="OBX87" s="16"/>
      <c r="OBY87" s="15"/>
      <c r="OBZ87" s="16"/>
      <c r="OCA87" s="15"/>
      <c r="OCB87" s="16"/>
      <c r="OCC87" s="15"/>
      <c r="OCD87" s="16"/>
      <c r="OCE87" s="15"/>
      <c r="OCF87" s="16"/>
      <c r="OCG87" s="15"/>
      <c r="OCH87" s="16"/>
      <c r="OCI87" s="15"/>
      <c r="OCJ87" s="16"/>
      <c r="OCK87" s="15"/>
      <c r="OCL87" s="16"/>
      <c r="OCM87" s="15"/>
      <c r="OCN87" s="16"/>
      <c r="OCO87" s="15"/>
      <c r="OCP87" s="16"/>
      <c r="OCQ87" s="15"/>
      <c r="OCR87" s="16"/>
      <c r="OCS87" s="15"/>
      <c r="OCT87" s="16"/>
      <c r="OCU87" s="15"/>
      <c r="OCV87" s="16"/>
      <c r="OCW87" s="15"/>
      <c r="OCX87" s="16"/>
      <c r="OCY87" s="15"/>
      <c r="OCZ87" s="16"/>
      <c r="ODA87" s="15"/>
      <c r="ODB87" s="16"/>
      <c r="ODC87" s="15"/>
      <c r="ODD87" s="16"/>
      <c r="ODE87" s="15"/>
      <c r="ODF87" s="16"/>
      <c r="ODG87" s="15"/>
      <c r="ODH87" s="16"/>
      <c r="ODI87" s="15"/>
      <c r="ODJ87" s="16"/>
      <c r="ODK87" s="15"/>
      <c r="ODL87" s="16"/>
      <c r="ODM87" s="15"/>
      <c r="ODN87" s="16"/>
      <c r="ODO87" s="15"/>
      <c r="ODP87" s="16"/>
      <c r="ODQ87" s="15"/>
      <c r="ODR87" s="16"/>
      <c r="ODS87" s="15"/>
      <c r="ODT87" s="16"/>
      <c r="ODU87" s="15"/>
      <c r="ODV87" s="16"/>
      <c r="ODW87" s="15"/>
      <c r="ODX87" s="16"/>
      <c r="ODY87" s="15"/>
      <c r="ODZ87" s="16"/>
      <c r="OEA87" s="15"/>
      <c r="OEB87" s="16"/>
      <c r="OEC87" s="15"/>
      <c r="OED87" s="16"/>
      <c r="OEE87" s="15"/>
      <c r="OEF87" s="16"/>
      <c r="OEG87" s="15"/>
      <c r="OEH87" s="16"/>
      <c r="OEI87" s="15"/>
      <c r="OEJ87" s="16"/>
      <c r="OEK87" s="15"/>
      <c r="OEL87" s="16"/>
      <c r="OEM87" s="15"/>
      <c r="OEN87" s="16"/>
      <c r="OEO87" s="15"/>
      <c r="OEP87" s="16"/>
      <c r="OEQ87" s="15"/>
      <c r="OER87" s="16"/>
      <c r="OES87" s="15"/>
      <c r="OET87" s="16"/>
      <c r="OEU87" s="15"/>
      <c r="OEV87" s="16"/>
      <c r="OEW87" s="15"/>
      <c r="OEX87" s="16"/>
      <c r="OEY87" s="15"/>
      <c r="OEZ87" s="16"/>
      <c r="OFA87" s="15"/>
      <c r="OFB87" s="16"/>
      <c r="OFC87" s="15"/>
      <c r="OFD87" s="16"/>
      <c r="OFE87" s="15"/>
      <c r="OFF87" s="16"/>
      <c r="OFG87" s="15"/>
      <c r="OFH87" s="16"/>
      <c r="OFI87" s="15"/>
      <c r="OFJ87" s="16"/>
      <c r="OFK87" s="15"/>
      <c r="OFL87" s="16"/>
      <c r="OFM87" s="15"/>
      <c r="OFN87" s="16"/>
      <c r="OFO87" s="15"/>
      <c r="OFP87" s="16"/>
      <c r="OFQ87" s="15"/>
      <c r="OFR87" s="16"/>
      <c r="OFS87" s="15"/>
      <c r="OFT87" s="16"/>
      <c r="OFU87" s="15"/>
      <c r="OFV87" s="16"/>
      <c r="OFW87" s="15"/>
      <c r="OFX87" s="16"/>
      <c r="OFY87" s="15"/>
      <c r="OFZ87" s="16"/>
      <c r="OGA87" s="15"/>
      <c r="OGB87" s="16"/>
      <c r="OGC87" s="15"/>
      <c r="OGD87" s="16"/>
      <c r="OGE87" s="15"/>
      <c r="OGF87" s="16"/>
      <c r="OGG87" s="15"/>
      <c r="OGH87" s="16"/>
      <c r="OGI87" s="15"/>
      <c r="OGJ87" s="16"/>
      <c r="OGK87" s="15"/>
      <c r="OGL87" s="16"/>
      <c r="OGM87" s="15"/>
      <c r="OGN87" s="16"/>
      <c r="OGO87" s="15"/>
      <c r="OGP87" s="16"/>
      <c r="OGQ87" s="15"/>
      <c r="OGR87" s="16"/>
      <c r="OGS87" s="15"/>
      <c r="OGT87" s="16"/>
      <c r="OGU87" s="15"/>
      <c r="OGV87" s="16"/>
      <c r="OGW87" s="15"/>
      <c r="OGX87" s="16"/>
      <c r="OGY87" s="15"/>
      <c r="OGZ87" s="16"/>
      <c r="OHA87" s="15"/>
      <c r="OHB87" s="16"/>
      <c r="OHC87" s="15"/>
      <c r="OHD87" s="16"/>
      <c r="OHE87" s="15"/>
      <c r="OHF87" s="16"/>
      <c r="OHG87" s="15"/>
      <c r="OHH87" s="16"/>
      <c r="OHI87" s="15"/>
      <c r="OHJ87" s="16"/>
      <c r="OHK87" s="15"/>
      <c r="OHL87" s="16"/>
      <c r="OHM87" s="15"/>
      <c r="OHN87" s="16"/>
      <c r="OHO87" s="15"/>
      <c r="OHP87" s="16"/>
      <c r="OHQ87" s="15"/>
      <c r="OHR87" s="16"/>
      <c r="OHS87" s="15"/>
      <c r="OHT87" s="16"/>
      <c r="OHU87" s="15"/>
      <c r="OHV87" s="16"/>
      <c r="OHW87" s="15"/>
      <c r="OHX87" s="16"/>
      <c r="OHY87" s="15"/>
      <c r="OHZ87" s="16"/>
      <c r="OIA87" s="15"/>
      <c r="OIB87" s="16"/>
      <c r="OIC87" s="15"/>
      <c r="OID87" s="16"/>
      <c r="OIE87" s="15"/>
      <c r="OIF87" s="16"/>
      <c r="OIG87" s="15"/>
      <c r="OIH87" s="16"/>
      <c r="OII87" s="15"/>
      <c r="OIJ87" s="16"/>
      <c r="OIK87" s="15"/>
      <c r="OIL87" s="16"/>
      <c r="OIM87" s="15"/>
      <c r="OIN87" s="16"/>
      <c r="OIO87" s="15"/>
      <c r="OIP87" s="16"/>
      <c r="OIQ87" s="15"/>
      <c r="OIR87" s="16"/>
      <c r="OIS87" s="15"/>
      <c r="OIT87" s="16"/>
      <c r="OIU87" s="15"/>
      <c r="OIV87" s="16"/>
      <c r="OIW87" s="15"/>
      <c r="OIX87" s="16"/>
      <c r="OIY87" s="15"/>
      <c r="OIZ87" s="16"/>
      <c r="OJA87" s="15"/>
      <c r="OJB87" s="16"/>
      <c r="OJC87" s="15"/>
      <c r="OJD87" s="16"/>
      <c r="OJE87" s="15"/>
      <c r="OJF87" s="16"/>
      <c r="OJG87" s="15"/>
      <c r="OJH87" s="16"/>
      <c r="OJI87" s="15"/>
      <c r="OJJ87" s="16"/>
      <c r="OJK87" s="15"/>
      <c r="OJL87" s="16"/>
      <c r="OJM87" s="15"/>
      <c r="OJN87" s="16"/>
      <c r="OJO87" s="15"/>
      <c r="OJP87" s="16"/>
      <c r="OJQ87" s="15"/>
      <c r="OJR87" s="16"/>
      <c r="OJS87" s="15"/>
      <c r="OJT87" s="16"/>
      <c r="OJU87" s="15"/>
      <c r="OJV87" s="16"/>
      <c r="OJW87" s="15"/>
      <c r="OJX87" s="16"/>
      <c r="OJY87" s="15"/>
      <c r="OJZ87" s="16"/>
      <c r="OKA87" s="15"/>
      <c r="OKB87" s="16"/>
      <c r="OKC87" s="15"/>
      <c r="OKD87" s="16"/>
      <c r="OKE87" s="15"/>
      <c r="OKF87" s="16"/>
      <c r="OKG87" s="15"/>
      <c r="OKH87" s="16"/>
      <c r="OKI87" s="15"/>
      <c r="OKJ87" s="16"/>
      <c r="OKK87" s="15"/>
      <c r="OKL87" s="16"/>
      <c r="OKM87" s="15"/>
      <c r="OKN87" s="16"/>
      <c r="OKO87" s="15"/>
      <c r="OKP87" s="16"/>
      <c r="OKQ87" s="15"/>
      <c r="OKR87" s="16"/>
      <c r="OKS87" s="15"/>
      <c r="OKT87" s="16"/>
      <c r="OKU87" s="15"/>
      <c r="OKV87" s="16"/>
      <c r="OKW87" s="15"/>
      <c r="OKX87" s="16"/>
      <c r="OKY87" s="15"/>
      <c r="OKZ87" s="16"/>
      <c r="OLA87" s="15"/>
      <c r="OLB87" s="16"/>
      <c r="OLC87" s="15"/>
      <c r="OLD87" s="16"/>
      <c r="OLE87" s="15"/>
      <c r="OLF87" s="16"/>
      <c r="OLG87" s="15"/>
      <c r="OLH87" s="16"/>
      <c r="OLI87" s="15"/>
      <c r="OLJ87" s="16"/>
      <c r="OLK87" s="15"/>
      <c r="OLL87" s="16"/>
      <c r="OLM87" s="15"/>
      <c r="OLN87" s="16"/>
      <c r="OLO87" s="15"/>
      <c r="OLP87" s="16"/>
      <c r="OLQ87" s="15"/>
      <c r="OLR87" s="16"/>
      <c r="OLS87" s="15"/>
      <c r="OLT87" s="16"/>
      <c r="OLU87" s="15"/>
      <c r="OLV87" s="16"/>
      <c r="OLW87" s="15"/>
      <c r="OLX87" s="16"/>
      <c r="OLY87" s="15"/>
      <c r="OLZ87" s="16"/>
      <c r="OMA87" s="15"/>
      <c r="OMB87" s="16"/>
      <c r="OMC87" s="15"/>
      <c r="OMD87" s="16"/>
      <c r="OME87" s="15"/>
      <c r="OMF87" s="16"/>
      <c r="OMG87" s="15"/>
      <c r="OMH87" s="16"/>
      <c r="OMI87" s="15"/>
      <c r="OMJ87" s="16"/>
      <c r="OMK87" s="15"/>
      <c r="OML87" s="16"/>
      <c r="OMM87" s="15"/>
      <c r="OMN87" s="16"/>
      <c r="OMO87" s="15"/>
      <c r="OMP87" s="16"/>
      <c r="OMQ87" s="15"/>
      <c r="OMR87" s="16"/>
      <c r="OMS87" s="15"/>
      <c r="OMT87" s="16"/>
      <c r="OMU87" s="15"/>
      <c r="OMV87" s="16"/>
      <c r="OMW87" s="15"/>
      <c r="OMX87" s="16"/>
      <c r="OMY87" s="15"/>
      <c r="OMZ87" s="16"/>
      <c r="ONA87" s="15"/>
      <c r="ONB87" s="16"/>
      <c r="ONC87" s="15"/>
      <c r="OND87" s="16"/>
      <c r="ONE87" s="15"/>
      <c r="ONF87" s="16"/>
      <c r="ONG87" s="15"/>
      <c r="ONH87" s="16"/>
      <c r="ONI87" s="15"/>
      <c r="ONJ87" s="16"/>
      <c r="ONK87" s="15"/>
      <c r="ONL87" s="16"/>
      <c r="ONM87" s="15"/>
      <c r="ONN87" s="16"/>
      <c r="ONO87" s="15"/>
      <c r="ONP87" s="16"/>
      <c r="ONQ87" s="15"/>
      <c r="ONR87" s="16"/>
      <c r="ONS87" s="15"/>
      <c r="ONT87" s="16"/>
      <c r="ONU87" s="15"/>
      <c r="ONV87" s="16"/>
      <c r="ONW87" s="15"/>
      <c r="ONX87" s="16"/>
      <c r="ONY87" s="15"/>
      <c r="ONZ87" s="16"/>
      <c r="OOA87" s="15"/>
      <c r="OOB87" s="16"/>
      <c r="OOC87" s="15"/>
      <c r="OOD87" s="16"/>
      <c r="OOE87" s="15"/>
      <c r="OOF87" s="16"/>
      <c r="OOG87" s="15"/>
      <c r="OOH87" s="16"/>
      <c r="OOI87" s="15"/>
      <c r="OOJ87" s="16"/>
      <c r="OOK87" s="15"/>
      <c r="OOL87" s="16"/>
      <c r="OOM87" s="15"/>
      <c r="OON87" s="16"/>
      <c r="OOO87" s="15"/>
      <c r="OOP87" s="16"/>
      <c r="OOQ87" s="15"/>
      <c r="OOR87" s="16"/>
      <c r="OOS87" s="15"/>
      <c r="OOT87" s="16"/>
      <c r="OOU87" s="15"/>
      <c r="OOV87" s="16"/>
      <c r="OOW87" s="15"/>
      <c r="OOX87" s="16"/>
      <c r="OOY87" s="15"/>
      <c r="OOZ87" s="16"/>
      <c r="OPA87" s="15"/>
      <c r="OPB87" s="16"/>
      <c r="OPC87" s="15"/>
      <c r="OPD87" s="16"/>
      <c r="OPE87" s="15"/>
      <c r="OPF87" s="16"/>
      <c r="OPG87" s="15"/>
      <c r="OPH87" s="16"/>
      <c r="OPI87" s="15"/>
      <c r="OPJ87" s="16"/>
      <c r="OPK87" s="15"/>
      <c r="OPL87" s="16"/>
      <c r="OPM87" s="15"/>
      <c r="OPN87" s="16"/>
      <c r="OPO87" s="15"/>
      <c r="OPP87" s="16"/>
      <c r="OPQ87" s="15"/>
      <c r="OPR87" s="16"/>
      <c r="OPS87" s="15"/>
      <c r="OPT87" s="16"/>
      <c r="OPU87" s="15"/>
      <c r="OPV87" s="16"/>
      <c r="OPW87" s="15"/>
      <c r="OPX87" s="16"/>
      <c r="OPY87" s="15"/>
      <c r="OPZ87" s="16"/>
      <c r="OQA87" s="15"/>
      <c r="OQB87" s="16"/>
      <c r="OQC87" s="15"/>
      <c r="OQD87" s="16"/>
      <c r="OQE87" s="15"/>
      <c r="OQF87" s="16"/>
      <c r="OQG87" s="15"/>
      <c r="OQH87" s="16"/>
      <c r="OQI87" s="15"/>
      <c r="OQJ87" s="16"/>
      <c r="OQK87" s="15"/>
      <c r="OQL87" s="16"/>
      <c r="OQM87" s="15"/>
      <c r="OQN87" s="16"/>
      <c r="OQO87" s="15"/>
      <c r="OQP87" s="16"/>
      <c r="OQQ87" s="15"/>
      <c r="OQR87" s="16"/>
      <c r="OQS87" s="15"/>
      <c r="OQT87" s="16"/>
      <c r="OQU87" s="15"/>
      <c r="OQV87" s="16"/>
      <c r="OQW87" s="15"/>
      <c r="OQX87" s="16"/>
      <c r="OQY87" s="15"/>
      <c r="OQZ87" s="16"/>
      <c r="ORA87" s="15"/>
      <c r="ORB87" s="16"/>
      <c r="ORC87" s="15"/>
      <c r="ORD87" s="16"/>
      <c r="ORE87" s="15"/>
      <c r="ORF87" s="16"/>
      <c r="ORG87" s="15"/>
      <c r="ORH87" s="16"/>
      <c r="ORI87" s="15"/>
      <c r="ORJ87" s="16"/>
      <c r="ORK87" s="15"/>
      <c r="ORL87" s="16"/>
      <c r="ORM87" s="15"/>
      <c r="ORN87" s="16"/>
      <c r="ORO87" s="15"/>
      <c r="ORP87" s="16"/>
      <c r="ORQ87" s="15"/>
      <c r="ORR87" s="16"/>
      <c r="ORS87" s="15"/>
      <c r="ORT87" s="16"/>
      <c r="ORU87" s="15"/>
      <c r="ORV87" s="16"/>
      <c r="ORW87" s="15"/>
      <c r="ORX87" s="16"/>
      <c r="ORY87" s="15"/>
      <c r="ORZ87" s="16"/>
      <c r="OSA87" s="15"/>
      <c r="OSB87" s="16"/>
      <c r="OSC87" s="15"/>
      <c r="OSD87" s="16"/>
      <c r="OSE87" s="15"/>
      <c r="OSF87" s="16"/>
      <c r="OSG87" s="15"/>
      <c r="OSH87" s="16"/>
      <c r="OSI87" s="15"/>
      <c r="OSJ87" s="16"/>
      <c r="OSK87" s="15"/>
      <c r="OSL87" s="16"/>
      <c r="OSM87" s="15"/>
      <c r="OSN87" s="16"/>
      <c r="OSO87" s="15"/>
      <c r="OSP87" s="16"/>
      <c r="OSQ87" s="15"/>
      <c r="OSR87" s="16"/>
      <c r="OSS87" s="15"/>
      <c r="OST87" s="16"/>
      <c r="OSU87" s="15"/>
      <c r="OSV87" s="16"/>
      <c r="OSW87" s="15"/>
      <c r="OSX87" s="16"/>
      <c r="OSY87" s="15"/>
      <c r="OSZ87" s="16"/>
      <c r="OTA87" s="15"/>
      <c r="OTB87" s="16"/>
      <c r="OTC87" s="15"/>
      <c r="OTD87" s="16"/>
      <c r="OTE87" s="15"/>
      <c r="OTF87" s="16"/>
      <c r="OTG87" s="15"/>
      <c r="OTH87" s="16"/>
      <c r="OTI87" s="15"/>
      <c r="OTJ87" s="16"/>
      <c r="OTK87" s="15"/>
      <c r="OTL87" s="16"/>
      <c r="OTM87" s="15"/>
      <c r="OTN87" s="16"/>
      <c r="OTO87" s="15"/>
      <c r="OTP87" s="16"/>
      <c r="OTQ87" s="15"/>
      <c r="OTR87" s="16"/>
      <c r="OTS87" s="15"/>
      <c r="OTT87" s="16"/>
      <c r="OTU87" s="15"/>
      <c r="OTV87" s="16"/>
      <c r="OTW87" s="15"/>
      <c r="OTX87" s="16"/>
      <c r="OTY87" s="15"/>
      <c r="OTZ87" s="16"/>
      <c r="OUA87" s="15"/>
      <c r="OUB87" s="16"/>
      <c r="OUC87" s="15"/>
      <c r="OUD87" s="16"/>
      <c r="OUE87" s="15"/>
      <c r="OUF87" s="16"/>
      <c r="OUG87" s="15"/>
      <c r="OUH87" s="16"/>
      <c r="OUI87" s="15"/>
      <c r="OUJ87" s="16"/>
      <c r="OUK87" s="15"/>
      <c r="OUL87" s="16"/>
      <c r="OUM87" s="15"/>
      <c r="OUN87" s="16"/>
      <c r="OUO87" s="15"/>
      <c r="OUP87" s="16"/>
      <c r="OUQ87" s="15"/>
      <c r="OUR87" s="16"/>
      <c r="OUS87" s="15"/>
      <c r="OUT87" s="16"/>
      <c r="OUU87" s="15"/>
      <c r="OUV87" s="16"/>
      <c r="OUW87" s="15"/>
      <c r="OUX87" s="16"/>
      <c r="OUY87" s="15"/>
      <c r="OUZ87" s="16"/>
      <c r="OVA87" s="15"/>
      <c r="OVB87" s="16"/>
      <c r="OVC87" s="15"/>
      <c r="OVD87" s="16"/>
      <c r="OVE87" s="15"/>
      <c r="OVF87" s="16"/>
      <c r="OVG87" s="15"/>
      <c r="OVH87" s="16"/>
      <c r="OVI87" s="15"/>
      <c r="OVJ87" s="16"/>
      <c r="OVK87" s="15"/>
      <c r="OVL87" s="16"/>
      <c r="OVM87" s="15"/>
      <c r="OVN87" s="16"/>
      <c r="OVO87" s="15"/>
      <c r="OVP87" s="16"/>
      <c r="OVQ87" s="15"/>
      <c r="OVR87" s="16"/>
      <c r="OVS87" s="15"/>
      <c r="OVT87" s="16"/>
      <c r="OVU87" s="15"/>
      <c r="OVV87" s="16"/>
      <c r="OVW87" s="15"/>
      <c r="OVX87" s="16"/>
      <c r="OVY87" s="15"/>
      <c r="OVZ87" s="16"/>
      <c r="OWA87" s="15"/>
      <c r="OWB87" s="16"/>
      <c r="OWC87" s="15"/>
      <c r="OWD87" s="16"/>
      <c r="OWE87" s="15"/>
      <c r="OWF87" s="16"/>
      <c r="OWG87" s="15"/>
      <c r="OWH87" s="16"/>
      <c r="OWI87" s="15"/>
      <c r="OWJ87" s="16"/>
      <c r="OWK87" s="15"/>
      <c r="OWL87" s="16"/>
      <c r="OWM87" s="15"/>
      <c r="OWN87" s="16"/>
      <c r="OWO87" s="15"/>
      <c r="OWP87" s="16"/>
      <c r="OWQ87" s="15"/>
      <c r="OWR87" s="16"/>
      <c r="OWS87" s="15"/>
      <c r="OWT87" s="16"/>
      <c r="OWU87" s="15"/>
      <c r="OWV87" s="16"/>
      <c r="OWW87" s="15"/>
      <c r="OWX87" s="16"/>
      <c r="OWY87" s="15"/>
      <c r="OWZ87" s="16"/>
      <c r="OXA87" s="15"/>
      <c r="OXB87" s="16"/>
      <c r="OXC87" s="15"/>
      <c r="OXD87" s="16"/>
      <c r="OXE87" s="15"/>
      <c r="OXF87" s="16"/>
      <c r="OXG87" s="15"/>
      <c r="OXH87" s="16"/>
      <c r="OXI87" s="15"/>
      <c r="OXJ87" s="16"/>
      <c r="OXK87" s="15"/>
      <c r="OXL87" s="16"/>
      <c r="OXM87" s="15"/>
      <c r="OXN87" s="16"/>
      <c r="OXO87" s="15"/>
      <c r="OXP87" s="16"/>
      <c r="OXQ87" s="15"/>
      <c r="OXR87" s="16"/>
      <c r="OXS87" s="15"/>
      <c r="OXT87" s="16"/>
      <c r="OXU87" s="15"/>
      <c r="OXV87" s="16"/>
      <c r="OXW87" s="15"/>
      <c r="OXX87" s="16"/>
      <c r="OXY87" s="15"/>
      <c r="OXZ87" s="16"/>
      <c r="OYA87" s="15"/>
      <c r="OYB87" s="16"/>
      <c r="OYC87" s="15"/>
      <c r="OYD87" s="16"/>
      <c r="OYE87" s="15"/>
      <c r="OYF87" s="16"/>
      <c r="OYG87" s="15"/>
      <c r="OYH87" s="16"/>
      <c r="OYI87" s="15"/>
      <c r="OYJ87" s="16"/>
      <c r="OYK87" s="15"/>
      <c r="OYL87" s="16"/>
      <c r="OYM87" s="15"/>
      <c r="OYN87" s="16"/>
      <c r="OYO87" s="15"/>
      <c r="OYP87" s="16"/>
      <c r="OYQ87" s="15"/>
      <c r="OYR87" s="16"/>
      <c r="OYS87" s="15"/>
      <c r="OYT87" s="16"/>
      <c r="OYU87" s="15"/>
      <c r="OYV87" s="16"/>
      <c r="OYW87" s="15"/>
      <c r="OYX87" s="16"/>
      <c r="OYY87" s="15"/>
      <c r="OYZ87" s="16"/>
      <c r="OZA87" s="15"/>
      <c r="OZB87" s="16"/>
      <c r="OZC87" s="15"/>
      <c r="OZD87" s="16"/>
      <c r="OZE87" s="15"/>
      <c r="OZF87" s="16"/>
      <c r="OZG87" s="15"/>
      <c r="OZH87" s="16"/>
      <c r="OZI87" s="15"/>
      <c r="OZJ87" s="16"/>
      <c r="OZK87" s="15"/>
      <c r="OZL87" s="16"/>
      <c r="OZM87" s="15"/>
      <c r="OZN87" s="16"/>
      <c r="OZO87" s="15"/>
      <c r="OZP87" s="16"/>
      <c r="OZQ87" s="15"/>
      <c r="OZR87" s="16"/>
      <c r="OZS87" s="15"/>
      <c r="OZT87" s="16"/>
      <c r="OZU87" s="15"/>
      <c r="OZV87" s="16"/>
      <c r="OZW87" s="15"/>
      <c r="OZX87" s="16"/>
      <c r="OZY87" s="15"/>
      <c r="OZZ87" s="16"/>
      <c r="PAA87" s="15"/>
      <c r="PAB87" s="16"/>
      <c r="PAC87" s="15"/>
      <c r="PAD87" s="16"/>
      <c r="PAE87" s="15"/>
      <c r="PAF87" s="16"/>
      <c r="PAG87" s="15"/>
      <c r="PAH87" s="16"/>
      <c r="PAI87" s="15"/>
      <c r="PAJ87" s="16"/>
      <c r="PAK87" s="15"/>
      <c r="PAL87" s="16"/>
      <c r="PAM87" s="15"/>
      <c r="PAN87" s="16"/>
      <c r="PAO87" s="15"/>
      <c r="PAP87" s="16"/>
      <c r="PAQ87" s="15"/>
      <c r="PAR87" s="16"/>
      <c r="PAS87" s="15"/>
      <c r="PAT87" s="16"/>
      <c r="PAU87" s="15"/>
      <c r="PAV87" s="16"/>
      <c r="PAW87" s="15"/>
      <c r="PAX87" s="16"/>
      <c r="PAY87" s="15"/>
      <c r="PAZ87" s="16"/>
      <c r="PBA87" s="15"/>
      <c r="PBB87" s="16"/>
      <c r="PBC87" s="15"/>
      <c r="PBD87" s="16"/>
      <c r="PBE87" s="15"/>
      <c r="PBF87" s="16"/>
      <c r="PBG87" s="15"/>
      <c r="PBH87" s="16"/>
      <c r="PBI87" s="15"/>
      <c r="PBJ87" s="16"/>
      <c r="PBK87" s="15"/>
      <c r="PBL87" s="16"/>
      <c r="PBM87" s="15"/>
      <c r="PBN87" s="16"/>
      <c r="PBO87" s="15"/>
      <c r="PBP87" s="16"/>
      <c r="PBQ87" s="15"/>
      <c r="PBR87" s="16"/>
      <c r="PBS87" s="15"/>
      <c r="PBT87" s="16"/>
      <c r="PBU87" s="15"/>
      <c r="PBV87" s="16"/>
      <c r="PBW87" s="15"/>
      <c r="PBX87" s="16"/>
      <c r="PBY87" s="15"/>
      <c r="PBZ87" s="16"/>
      <c r="PCA87" s="15"/>
      <c r="PCB87" s="16"/>
      <c r="PCC87" s="15"/>
      <c r="PCD87" s="16"/>
      <c r="PCE87" s="15"/>
      <c r="PCF87" s="16"/>
      <c r="PCG87" s="15"/>
      <c r="PCH87" s="16"/>
      <c r="PCI87" s="15"/>
      <c r="PCJ87" s="16"/>
      <c r="PCK87" s="15"/>
      <c r="PCL87" s="16"/>
      <c r="PCM87" s="15"/>
      <c r="PCN87" s="16"/>
      <c r="PCO87" s="15"/>
      <c r="PCP87" s="16"/>
      <c r="PCQ87" s="15"/>
      <c r="PCR87" s="16"/>
      <c r="PCS87" s="15"/>
      <c r="PCT87" s="16"/>
      <c r="PCU87" s="15"/>
      <c r="PCV87" s="16"/>
      <c r="PCW87" s="15"/>
      <c r="PCX87" s="16"/>
      <c r="PCY87" s="15"/>
      <c r="PCZ87" s="16"/>
      <c r="PDA87" s="15"/>
      <c r="PDB87" s="16"/>
      <c r="PDC87" s="15"/>
      <c r="PDD87" s="16"/>
      <c r="PDE87" s="15"/>
      <c r="PDF87" s="16"/>
      <c r="PDG87" s="15"/>
      <c r="PDH87" s="16"/>
      <c r="PDI87" s="15"/>
      <c r="PDJ87" s="16"/>
      <c r="PDK87" s="15"/>
      <c r="PDL87" s="16"/>
      <c r="PDM87" s="15"/>
      <c r="PDN87" s="16"/>
      <c r="PDO87" s="15"/>
      <c r="PDP87" s="16"/>
      <c r="PDQ87" s="15"/>
      <c r="PDR87" s="16"/>
      <c r="PDS87" s="15"/>
      <c r="PDT87" s="16"/>
      <c r="PDU87" s="15"/>
      <c r="PDV87" s="16"/>
      <c r="PDW87" s="15"/>
      <c r="PDX87" s="16"/>
      <c r="PDY87" s="15"/>
      <c r="PDZ87" s="16"/>
      <c r="PEA87" s="15"/>
      <c r="PEB87" s="16"/>
      <c r="PEC87" s="15"/>
      <c r="PED87" s="16"/>
      <c r="PEE87" s="15"/>
      <c r="PEF87" s="16"/>
      <c r="PEG87" s="15"/>
      <c r="PEH87" s="16"/>
      <c r="PEI87" s="15"/>
      <c r="PEJ87" s="16"/>
      <c r="PEK87" s="15"/>
      <c r="PEL87" s="16"/>
      <c r="PEM87" s="15"/>
      <c r="PEN87" s="16"/>
      <c r="PEO87" s="15"/>
      <c r="PEP87" s="16"/>
      <c r="PEQ87" s="15"/>
      <c r="PER87" s="16"/>
      <c r="PES87" s="15"/>
      <c r="PET87" s="16"/>
      <c r="PEU87" s="15"/>
      <c r="PEV87" s="16"/>
      <c r="PEW87" s="15"/>
      <c r="PEX87" s="16"/>
      <c r="PEY87" s="15"/>
      <c r="PEZ87" s="16"/>
      <c r="PFA87" s="15"/>
      <c r="PFB87" s="16"/>
      <c r="PFC87" s="15"/>
      <c r="PFD87" s="16"/>
      <c r="PFE87" s="15"/>
      <c r="PFF87" s="16"/>
      <c r="PFG87" s="15"/>
      <c r="PFH87" s="16"/>
      <c r="PFI87" s="15"/>
      <c r="PFJ87" s="16"/>
      <c r="PFK87" s="15"/>
      <c r="PFL87" s="16"/>
      <c r="PFM87" s="15"/>
      <c r="PFN87" s="16"/>
      <c r="PFO87" s="15"/>
      <c r="PFP87" s="16"/>
      <c r="PFQ87" s="15"/>
      <c r="PFR87" s="16"/>
      <c r="PFS87" s="15"/>
      <c r="PFT87" s="16"/>
      <c r="PFU87" s="15"/>
      <c r="PFV87" s="16"/>
      <c r="PFW87" s="15"/>
      <c r="PFX87" s="16"/>
      <c r="PFY87" s="15"/>
      <c r="PFZ87" s="16"/>
      <c r="PGA87" s="15"/>
      <c r="PGB87" s="16"/>
      <c r="PGC87" s="15"/>
      <c r="PGD87" s="16"/>
      <c r="PGE87" s="15"/>
      <c r="PGF87" s="16"/>
      <c r="PGG87" s="15"/>
      <c r="PGH87" s="16"/>
      <c r="PGI87" s="15"/>
      <c r="PGJ87" s="16"/>
      <c r="PGK87" s="15"/>
      <c r="PGL87" s="16"/>
      <c r="PGM87" s="15"/>
      <c r="PGN87" s="16"/>
      <c r="PGO87" s="15"/>
      <c r="PGP87" s="16"/>
      <c r="PGQ87" s="15"/>
      <c r="PGR87" s="16"/>
      <c r="PGS87" s="15"/>
      <c r="PGT87" s="16"/>
      <c r="PGU87" s="15"/>
      <c r="PGV87" s="16"/>
      <c r="PGW87" s="15"/>
      <c r="PGX87" s="16"/>
      <c r="PGY87" s="15"/>
      <c r="PGZ87" s="16"/>
      <c r="PHA87" s="15"/>
      <c r="PHB87" s="16"/>
      <c r="PHC87" s="15"/>
      <c r="PHD87" s="16"/>
      <c r="PHE87" s="15"/>
      <c r="PHF87" s="16"/>
      <c r="PHG87" s="15"/>
      <c r="PHH87" s="16"/>
      <c r="PHI87" s="15"/>
      <c r="PHJ87" s="16"/>
      <c r="PHK87" s="15"/>
      <c r="PHL87" s="16"/>
      <c r="PHM87" s="15"/>
      <c r="PHN87" s="16"/>
      <c r="PHO87" s="15"/>
      <c r="PHP87" s="16"/>
      <c r="PHQ87" s="15"/>
      <c r="PHR87" s="16"/>
      <c r="PHS87" s="15"/>
      <c r="PHT87" s="16"/>
      <c r="PHU87" s="15"/>
      <c r="PHV87" s="16"/>
      <c r="PHW87" s="15"/>
      <c r="PHX87" s="16"/>
      <c r="PHY87" s="15"/>
      <c r="PHZ87" s="16"/>
      <c r="PIA87" s="15"/>
      <c r="PIB87" s="16"/>
      <c r="PIC87" s="15"/>
      <c r="PID87" s="16"/>
      <c r="PIE87" s="15"/>
      <c r="PIF87" s="16"/>
      <c r="PIG87" s="15"/>
      <c r="PIH87" s="16"/>
      <c r="PII87" s="15"/>
      <c r="PIJ87" s="16"/>
      <c r="PIK87" s="15"/>
      <c r="PIL87" s="16"/>
      <c r="PIM87" s="15"/>
      <c r="PIN87" s="16"/>
      <c r="PIO87" s="15"/>
      <c r="PIP87" s="16"/>
      <c r="PIQ87" s="15"/>
      <c r="PIR87" s="16"/>
      <c r="PIS87" s="15"/>
      <c r="PIT87" s="16"/>
      <c r="PIU87" s="15"/>
      <c r="PIV87" s="16"/>
      <c r="PIW87" s="15"/>
      <c r="PIX87" s="16"/>
      <c r="PIY87" s="15"/>
      <c r="PIZ87" s="16"/>
      <c r="PJA87" s="15"/>
      <c r="PJB87" s="16"/>
      <c r="PJC87" s="15"/>
      <c r="PJD87" s="16"/>
      <c r="PJE87" s="15"/>
      <c r="PJF87" s="16"/>
      <c r="PJG87" s="15"/>
      <c r="PJH87" s="16"/>
      <c r="PJI87" s="15"/>
      <c r="PJJ87" s="16"/>
      <c r="PJK87" s="15"/>
      <c r="PJL87" s="16"/>
      <c r="PJM87" s="15"/>
      <c r="PJN87" s="16"/>
      <c r="PJO87" s="15"/>
      <c r="PJP87" s="16"/>
      <c r="PJQ87" s="15"/>
      <c r="PJR87" s="16"/>
      <c r="PJS87" s="15"/>
      <c r="PJT87" s="16"/>
      <c r="PJU87" s="15"/>
      <c r="PJV87" s="16"/>
      <c r="PJW87" s="15"/>
      <c r="PJX87" s="16"/>
      <c r="PJY87" s="15"/>
      <c r="PJZ87" s="16"/>
      <c r="PKA87" s="15"/>
      <c r="PKB87" s="16"/>
      <c r="PKC87" s="15"/>
      <c r="PKD87" s="16"/>
      <c r="PKE87" s="15"/>
      <c r="PKF87" s="16"/>
      <c r="PKG87" s="15"/>
      <c r="PKH87" s="16"/>
      <c r="PKI87" s="15"/>
      <c r="PKJ87" s="16"/>
      <c r="PKK87" s="15"/>
      <c r="PKL87" s="16"/>
      <c r="PKM87" s="15"/>
      <c r="PKN87" s="16"/>
      <c r="PKO87" s="15"/>
      <c r="PKP87" s="16"/>
      <c r="PKQ87" s="15"/>
      <c r="PKR87" s="16"/>
      <c r="PKS87" s="15"/>
      <c r="PKT87" s="16"/>
      <c r="PKU87" s="15"/>
      <c r="PKV87" s="16"/>
      <c r="PKW87" s="15"/>
      <c r="PKX87" s="16"/>
      <c r="PKY87" s="15"/>
      <c r="PKZ87" s="16"/>
      <c r="PLA87" s="15"/>
      <c r="PLB87" s="16"/>
      <c r="PLC87" s="15"/>
      <c r="PLD87" s="16"/>
      <c r="PLE87" s="15"/>
      <c r="PLF87" s="16"/>
      <c r="PLG87" s="15"/>
      <c r="PLH87" s="16"/>
      <c r="PLI87" s="15"/>
      <c r="PLJ87" s="16"/>
      <c r="PLK87" s="15"/>
      <c r="PLL87" s="16"/>
      <c r="PLM87" s="15"/>
      <c r="PLN87" s="16"/>
      <c r="PLO87" s="15"/>
      <c r="PLP87" s="16"/>
      <c r="PLQ87" s="15"/>
      <c r="PLR87" s="16"/>
      <c r="PLS87" s="15"/>
      <c r="PLT87" s="16"/>
      <c r="PLU87" s="15"/>
      <c r="PLV87" s="16"/>
      <c r="PLW87" s="15"/>
      <c r="PLX87" s="16"/>
      <c r="PLY87" s="15"/>
      <c r="PLZ87" s="16"/>
      <c r="PMA87" s="15"/>
      <c r="PMB87" s="16"/>
      <c r="PMC87" s="15"/>
      <c r="PMD87" s="16"/>
      <c r="PME87" s="15"/>
      <c r="PMF87" s="16"/>
      <c r="PMG87" s="15"/>
      <c r="PMH87" s="16"/>
      <c r="PMI87" s="15"/>
      <c r="PMJ87" s="16"/>
      <c r="PMK87" s="15"/>
      <c r="PML87" s="16"/>
      <c r="PMM87" s="15"/>
      <c r="PMN87" s="16"/>
      <c r="PMO87" s="15"/>
      <c r="PMP87" s="16"/>
      <c r="PMQ87" s="15"/>
      <c r="PMR87" s="16"/>
      <c r="PMS87" s="15"/>
      <c r="PMT87" s="16"/>
      <c r="PMU87" s="15"/>
      <c r="PMV87" s="16"/>
      <c r="PMW87" s="15"/>
      <c r="PMX87" s="16"/>
      <c r="PMY87" s="15"/>
      <c r="PMZ87" s="16"/>
      <c r="PNA87" s="15"/>
      <c r="PNB87" s="16"/>
      <c r="PNC87" s="15"/>
      <c r="PND87" s="16"/>
      <c r="PNE87" s="15"/>
      <c r="PNF87" s="16"/>
      <c r="PNG87" s="15"/>
      <c r="PNH87" s="16"/>
      <c r="PNI87" s="15"/>
      <c r="PNJ87" s="16"/>
      <c r="PNK87" s="15"/>
      <c r="PNL87" s="16"/>
      <c r="PNM87" s="15"/>
      <c r="PNN87" s="16"/>
      <c r="PNO87" s="15"/>
      <c r="PNP87" s="16"/>
      <c r="PNQ87" s="15"/>
      <c r="PNR87" s="16"/>
      <c r="PNS87" s="15"/>
      <c r="PNT87" s="16"/>
      <c r="PNU87" s="15"/>
      <c r="PNV87" s="16"/>
      <c r="PNW87" s="15"/>
      <c r="PNX87" s="16"/>
      <c r="PNY87" s="15"/>
      <c r="PNZ87" s="16"/>
      <c r="POA87" s="15"/>
      <c r="POB87" s="16"/>
      <c r="POC87" s="15"/>
      <c r="POD87" s="16"/>
      <c r="POE87" s="15"/>
      <c r="POF87" s="16"/>
      <c r="POG87" s="15"/>
      <c r="POH87" s="16"/>
      <c r="POI87" s="15"/>
      <c r="POJ87" s="16"/>
      <c r="POK87" s="15"/>
      <c r="POL87" s="16"/>
      <c r="POM87" s="15"/>
      <c r="PON87" s="16"/>
      <c r="POO87" s="15"/>
      <c r="POP87" s="16"/>
      <c r="POQ87" s="15"/>
      <c r="POR87" s="16"/>
      <c r="POS87" s="15"/>
      <c r="POT87" s="16"/>
      <c r="POU87" s="15"/>
      <c r="POV87" s="16"/>
      <c r="POW87" s="15"/>
      <c r="POX87" s="16"/>
      <c r="POY87" s="15"/>
      <c r="POZ87" s="16"/>
      <c r="PPA87" s="15"/>
      <c r="PPB87" s="16"/>
      <c r="PPC87" s="15"/>
      <c r="PPD87" s="16"/>
      <c r="PPE87" s="15"/>
      <c r="PPF87" s="16"/>
      <c r="PPG87" s="15"/>
      <c r="PPH87" s="16"/>
      <c r="PPI87" s="15"/>
      <c r="PPJ87" s="16"/>
      <c r="PPK87" s="15"/>
      <c r="PPL87" s="16"/>
      <c r="PPM87" s="15"/>
      <c r="PPN87" s="16"/>
      <c r="PPO87" s="15"/>
      <c r="PPP87" s="16"/>
      <c r="PPQ87" s="15"/>
      <c r="PPR87" s="16"/>
      <c r="PPS87" s="15"/>
      <c r="PPT87" s="16"/>
      <c r="PPU87" s="15"/>
      <c r="PPV87" s="16"/>
      <c r="PPW87" s="15"/>
      <c r="PPX87" s="16"/>
      <c r="PPY87" s="15"/>
      <c r="PPZ87" s="16"/>
      <c r="PQA87" s="15"/>
      <c r="PQB87" s="16"/>
      <c r="PQC87" s="15"/>
      <c r="PQD87" s="16"/>
      <c r="PQE87" s="15"/>
      <c r="PQF87" s="16"/>
      <c r="PQG87" s="15"/>
      <c r="PQH87" s="16"/>
      <c r="PQI87" s="15"/>
      <c r="PQJ87" s="16"/>
      <c r="PQK87" s="15"/>
      <c r="PQL87" s="16"/>
      <c r="PQM87" s="15"/>
      <c r="PQN87" s="16"/>
      <c r="PQO87" s="15"/>
      <c r="PQP87" s="16"/>
      <c r="PQQ87" s="15"/>
      <c r="PQR87" s="16"/>
      <c r="PQS87" s="15"/>
      <c r="PQT87" s="16"/>
      <c r="PQU87" s="15"/>
      <c r="PQV87" s="16"/>
      <c r="PQW87" s="15"/>
      <c r="PQX87" s="16"/>
      <c r="PQY87" s="15"/>
      <c r="PQZ87" s="16"/>
      <c r="PRA87" s="15"/>
      <c r="PRB87" s="16"/>
      <c r="PRC87" s="15"/>
      <c r="PRD87" s="16"/>
      <c r="PRE87" s="15"/>
      <c r="PRF87" s="16"/>
      <c r="PRG87" s="15"/>
      <c r="PRH87" s="16"/>
      <c r="PRI87" s="15"/>
      <c r="PRJ87" s="16"/>
      <c r="PRK87" s="15"/>
      <c r="PRL87" s="16"/>
      <c r="PRM87" s="15"/>
      <c r="PRN87" s="16"/>
      <c r="PRO87" s="15"/>
      <c r="PRP87" s="16"/>
      <c r="PRQ87" s="15"/>
      <c r="PRR87" s="16"/>
      <c r="PRS87" s="15"/>
      <c r="PRT87" s="16"/>
      <c r="PRU87" s="15"/>
      <c r="PRV87" s="16"/>
      <c r="PRW87" s="15"/>
      <c r="PRX87" s="16"/>
      <c r="PRY87" s="15"/>
      <c r="PRZ87" s="16"/>
      <c r="PSA87" s="15"/>
      <c r="PSB87" s="16"/>
      <c r="PSC87" s="15"/>
      <c r="PSD87" s="16"/>
      <c r="PSE87" s="15"/>
      <c r="PSF87" s="16"/>
      <c r="PSG87" s="15"/>
      <c r="PSH87" s="16"/>
      <c r="PSI87" s="15"/>
      <c r="PSJ87" s="16"/>
      <c r="PSK87" s="15"/>
      <c r="PSL87" s="16"/>
      <c r="PSM87" s="15"/>
      <c r="PSN87" s="16"/>
      <c r="PSO87" s="15"/>
      <c r="PSP87" s="16"/>
      <c r="PSQ87" s="15"/>
      <c r="PSR87" s="16"/>
      <c r="PSS87" s="15"/>
      <c r="PST87" s="16"/>
      <c r="PSU87" s="15"/>
      <c r="PSV87" s="16"/>
      <c r="PSW87" s="15"/>
      <c r="PSX87" s="16"/>
      <c r="PSY87" s="15"/>
      <c r="PSZ87" s="16"/>
      <c r="PTA87" s="15"/>
      <c r="PTB87" s="16"/>
      <c r="PTC87" s="15"/>
      <c r="PTD87" s="16"/>
      <c r="PTE87" s="15"/>
      <c r="PTF87" s="16"/>
      <c r="PTG87" s="15"/>
      <c r="PTH87" s="16"/>
      <c r="PTI87" s="15"/>
      <c r="PTJ87" s="16"/>
      <c r="PTK87" s="15"/>
      <c r="PTL87" s="16"/>
      <c r="PTM87" s="15"/>
      <c r="PTN87" s="16"/>
      <c r="PTO87" s="15"/>
      <c r="PTP87" s="16"/>
      <c r="PTQ87" s="15"/>
      <c r="PTR87" s="16"/>
      <c r="PTS87" s="15"/>
      <c r="PTT87" s="16"/>
      <c r="PTU87" s="15"/>
      <c r="PTV87" s="16"/>
      <c r="PTW87" s="15"/>
      <c r="PTX87" s="16"/>
      <c r="PTY87" s="15"/>
      <c r="PTZ87" s="16"/>
      <c r="PUA87" s="15"/>
      <c r="PUB87" s="16"/>
      <c r="PUC87" s="15"/>
      <c r="PUD87" s="16"/>
      <c r="PUE87" s="15"/>
      <c r="PUF87" s="16"/>
      <c r="PUG87" s="15"/>
      <c r="PUH87" s="16"/>
      <c r="PUI87" s="15"/>
      <c r="PUJ87" s="16"/>
      <c r="PUK87" s="15"/>
      <c r="PUL87" s="16"/>
      <c r="PUM87" s="15"/>
      <c r="PUN87" s="16"/>
      <c r="PUO87" s="15"/>
      <c r="PUP87" s="16"/>
      <c r="PUQ87" s="15"/>
      <c r="PUR87" s="16"/>
      <c r="PUS87" s="15"/>
      <c r="PUT87" s="16"/>
      <c r="PUU87" s="15"/>
      <c r="PUV87" s="16"/>
      <c r="PUW87" s="15"/>
      <c r="PUX87" s="16"/>
      <c r="PUY87" s="15"/>
      <c r="PUZ87" s="16"/>
      <c r="PVA87" s="15"/>
      <c r="PVB87" s="16"/>
      <c r="PVC87" s="15"/>
      <c r="PVD87" s="16"/>
      <c r="PVE87" s="15"/>
      <c r="PVF87" s="16"/>
      <c r="PVG87" s="15"/>
      <c r="PVH87" s="16"/>
      <c r="PVI87" s="15"/>
      <c r="PVJ87" s="16"/>
      <c r="PVK87" s="15"/>
      <c r="PVL87" s="16"/>
      <c r="PVM87" s="15"/>
      <c r="PVN87" s="16"/>
      <c r="PVO87" s="15"/>
      <c r="PVP87" s="16"/>
      <c r="PVQ87" s="15"/>
      <c r="PVR87" s="16"/>
      <c r="PVS87" s="15"/>
      <c r="PVT87" s="16"/>
      <c r="PVU87" s="15"/>
      <c r="PVV87" s="16"/>
      <c r="PVW87" s="15"/>
      <c r="PVX87" s="16"/>
      <c r="PVY87" s="15"/>
      <c r="PVZ87" s="16"/>
      <c r="PWA87" s="15"/>
      <c r="PWB87" s="16"/>
      <c r="PWC87" s="15"/>
      <c r="PWD87" s="16"/>
      <c r="PWE87" s="15"/>
      <c r="PWF87" s="16"/>
      <c r="PWG87" s="15"/>
      <c r="PWH87" s="16"/>
      <c r="PWI87" s="15"/>
      <c r="PWJ87" s="16"/>
      <c r="PWK87" s="15"/>
      <c r="PWL87" s="16"/>
      <c r="PWM87" s="15"/>
      <c r="PWN87" s="16"/>
      <c r="PWO87" s="15"/>
      <c r="PWP87" s="16"/>
      <c r="PWQ87" s="15"/>
      <c r="PWR87" s="16"/>
      <c r="PWS87" s="15"/>
      <c r="PWT87" s="16"/>
      <c r="PWU87" s="15"/>
      <c r="PWV87" s="16"/>
      <c r="PWW87" s="15"/>
      <c r="PWX87" s="16"/>
      <c r="PWY87" s="15"/>
      <c r="PWZ87" s="16"/>
      <c r="PXA87" s="15"/>
      <c r="PXB87" s="16"/>
      <c r="PXC87" s="15"/>
      <c r="PXD87" s="16"/>
      <c r="PXE87" s="15"/>
      <c r="PXF87" s="16"/>
      <c r="PXG87" s="15"/>
      <c r="PXH87" s="16"/>
      <c r="PXI87" s="15"/>
      <c r="PXJ87" s="16"/>
      <c r="PXK87" s="15"/>
      <c r="PXL87" s="16"/>
      <c r="PXM87" s="15"/>
      <c r="PXN87" s="16"/>
      <c r="PXO87" s="15"/>
      <c r="PXP87" s="16"/>
      <c r="PXQ87" s="15"/>
      <c r="PXR87" s="16"/>
      <c r="PXS87" s="15"/>
      <c r="PXT87" s="16"/>
      <c r="PXU87" s="15"/>
      <c r="PXV87" s="16"/>
      <c r="PXW87" s="15"/>
      <c r="PXX87" s="16"/>
      <c r="PXY87" s="15"/>
      <c r="PXZ87" s="16"/>
      <c r="PYA87" s="15"/>
      <c r="PYB87" s="16"/>
      <c r="PYC87" s="15"/>
      <c r="PYD87" s="16"/>
      <c r="PYE87" s="15"/>
      <c r="PYF87" s="16"/>
      <c r="PYG87" s="15"/>
      <c r="PYH87" s="16"/>
      <c r="PYI87" s="15"/>
      <c r="PYJ87" s="16"/>
      <c r="PYK87" s="15"/>
      <c r="PYL87" s="16"/>
      <c r="PYM87" s="15"/>
      <c r="PYN87" s="16"/>
      <c r="PYO87" s="15"/>
      <c r="PYP87" s="16"/>
      <c r="PYQ87" s="15"/>
      <c r="PYR87" s="16"/>
      <c r="PYS87" s="15"/>
      <c r="PYT87" s="16"/>
      <c r="PYU87" s="15"/>
      <c r="PYV87" s="16"/>
      <c r="PYW87" s="15"/>
      <c r="PYX87" s="16"/>
      <c r="PYY87" s="15"/>
      <c r="PYZ87" s="16"/>
      <c r="PZA87" s="15"/>
      <c r="PZB87" s="16"/>
      <c r="PZC87" s="15"/>
      <c r="PZD87" s="16"/>
      <c r="PZE87" s="15"/>
      <c r="PZF87" s="16"/>
      <c r="PZG87" s="15"/>
      <c r="PZH87" s="16"/>
      <c r="PZI87" s="15"/>
      <c r="PZJ87" s="16"/>
      <c r="PZK87" s="15"/>
      <c r="PZL87" s="16"/>
      <c r="PZM87" s="15"/>
      <c r="PZN87" s="16"/>
      <c r="PZO87" s="15"/>
      <c r="PZP87" s="16"/>
      <c r="PZQ87" s="15"/>
      <c r="PZR87" s="16"/>
      <c r="PZS87" s="15"/>
      <c r="PZT87" s="16"/>
      <c r="PZU87" s="15"/>
      <c r="PZV87" s="16"/>
      <c r="PZW87" s="15"/>
      <c r="PZX87" s="16"/>
      <c r="PZY87" s="15"/>
      <c r="PZZ87" s="16"/>
      <c r="QAA87" s="15"/>
      <c r="QAB87" s="16"/>
      <c r="QAC87" s="15"/>
      <c r="QAD87" s="16"/>
      <c r="QAE87" s="15"/>
      <c r="QAF87" s="16"/>
      <c r="QAG87" s="15"/>
      <c r="QAH87" s="16"/>
      <c r="QAI87" s="15"/>
      <c r="QAJ87" s="16"/>
      <c r="QAK87" s="15"/>
      <c r="QAL87" s="16"/>
      <c r="QAM87" s="15"/>
      <c r="QAN87" s="16"/>
      <c r="QAO87" s="15"/>
      <c r="QAP87" s="16"/>
      <c r="QAQ87" s="15"/>
      <c r="QAR87" s="16"/>
      <c r="QAS87" s="15"/>
      <c r="QAT87" s="16"/>
      <c r="QAU87" s="15"/>
      <c r="QAV87" s="16"/>
      <c r="QAW87" s="15"/>
      <c r="QAX87" s="16"/>
      <c r="QAY87" s="15"/>
      <c r="QAZ87" s="16"/>
      <c r="QBA87" s="15"/>
      <c r="QBB87" s="16"/>
      <c r="QBC87" s="15"/>
      <c r="QBD87" s="16"/>
      <c r="QBE87" s="15"/>
      <c r="QBF87" s="16"/>
      <c r="QBG87" s="15"/>
      <c r="QBH87" s="16"/>
      <c r="QBI87" s="15"/>
      <c r="QBJ87" s="16"/>
      <c r="QBK87" s="15"/>
      <c r="QBL87" s="16"/>
      <c r="QBM87" s="15"/>
      <c r="QBN87" s="16"/>
      <c r="QBO87" s="15"/>
      <c r="QBP87" s="16"/>
      <c r="QBQ87" s="15"/>
      <c r="QBR87" s="16"/>
      <c r="QBS87" s="15"/>
      <c r="QBT87" s="16"/>
      <c r="QBU87" s="15"/>
      <c r="QBV87" s="16"/>
      <c r="QBW87" s="15"/>
      <c r="QBX87" s="16"/>
      <c r="QBY87" s="15"/>
      <c r="QBZ87" s="16"/>
      <c r="QCA87" s="15"/>
      <c r="QCB87" s="16"/>
      <c r="QCC87" s="15"/>
      <c r="QCD87" s="16"/>
      <c r="QCE87" s="15"/>
      <c r="QCF87" s="16"/>
      <c r="QCG87" s="15"/>
      <c r="QCH87" s="16"/>
      <c r="QCI87" s="15"/>
      <c r="QCJ87" s="16"/>
      <c r="QCK87" s="15"/>
      <c r="QCL87" s="16"/>
      <c r="QCM87" s="15"/>
      <c r="QCN87" s="16"/>
      <c r="QCO87" s="15"/>
      <c r="QCP87" s="16"/>
      <c r="QCQ87" s="15"/>
      <c r="QCR87" s="16"/>
      <c r="QCS87" s="15"/>
      <c r="QCT87" s="16"/>
      <c r="QCU87" s="15"/>
      <c r="QCV87" s="16"/>
      <c r="QCW87" s="15"/>
      <c r="QCX87" s="16"/>
      <c r="QCY87" s="15"/>
      <c r="QCZ87" s="16"/>
      <c r="QDA87" s="15"/>
      <c r="QDB87" s="16"/>
      <c r="QDC87" s="15"/>
      <c r="QDD87" s="16"/>
      <c r="QDE87" s="15"/>
      <c r="QDF87" s="16"/>
      <c r="QDG87" s="15"/>
      <c r="QDH87" s="16"/>
      <c r="QDI87" s="15"/>
      <c r="QDJ87" s="16"/>
      <c r="QDK87" s="15"/>
      <c r="QDL87" s="16"/>
      <c r="QDM87" s="15"/>
      <c r="QDN87" s="16"/>
      <c r="QDO87" s="15"/>
      <c r="QDP87" s="16"/>
      <c r="QDQ87" s="15"/>
      <c r="QDR87" s="16"/>
      <c r="QDS87" s="15"/>
      <c r="QDT87" s="16"/>
      <c r="QDU87" s="15"/>
      <c r="QDV87" s="16"/>
      <c r="QDW87" s="15"/>
      <c r="QDX87" s="16"/>
      <c r="QDY87" s="15"/>
      <c r="QDZ87" s="16"/>
      <c r="QEA87" s="15"/>
      <c r="QEB87" s="16"/>
      <c r="QEC87" s="15"/>
      <c r="QED87" s="16"/>
      <c r="QEE87" s="15"/>
      <c r="QEF87" s="16"/>
      <c r="QEG87" s="15"/>
      <c r="QEH87" s="16"/>
      <c r="QEI87" s="15"/>
      <c r="QEJ87" s="16"/>
      <c r="QEK87" s="15"/>
      <c r="QEL87" s="16"/>
      <c r="QEM87" s="15"/>
      <c r="QEN87" s="16"/>
      <c r="QEO87" s="15"/>
      <c r="QEP87" s="16"/>
      <c r="QEQ87" s="15"/>
      <c r="QER87" s="16"/>
      <c r="QES87" s="15"/>
      <c r="QET87" s="16"/>
      <c r="QEU87" s="15"/>
      <c r="QEV87" s="16"/>
      <c r="QEW87" s="15"/>
      <c r="QEX87" s="16"/>
      <c r="QEY87" s="15"/>
      <c r="QEZ87" s="16"/>
      <c r="QFA87" s="15"/>
      <c r="QFB87" s="16"/>
      <c r="QFC87" s="15"/>
      <c r="QFD87" s="16"/>
      <c r="QFE87" s="15"/>
      <c r="QFF87" s="16"/>
      <c r="QFG87" s="15"/>
      <c r="QFH87" s="16"/>
      <c r="QFI87" s="15"/>
      <c r="QFJ87" s="16"/>
      <c r="QFK87" s="15"/>
      <c r="QFL87" s="16"/>
      <c r="QFM87" s="15"/>
      <c r="QFN87" s="16"/>
      <c r="QFO87" s="15"/>
      <c r="QFP87" s="16"/>
      <c r="QFQ87" s="15"/>
      <c r="QFR87" s="16"/>
      <c r="QFS87" s="15"/>
      <c r="QFT87" s="16"/>
      <c r="QFU87" s="15"/>
      <c r="QFV87" s="16"/>
      <c r="QFW87" s="15"/>
      <c r="QFX87" s="16"/>
      <c r="QFY87" s="15"/>
      <c r="QFZ87" s="16"/>
      <c r="QGA87" s="15"/>
      <c r="QGB87" s="16"/>
      <c r="QGC87" s="15"/>
      <c r="QGD87" s="16"/>
      <c r="QGE87" s="15"/>
      <c r="QGF87" s="16"/>
      <c r="QGG87" s="15"/>
      <c r="QGH87" s="16"/>
      <c r="QGI87" s="15"/>
      <c r="QGJ87" s="16"/>
      <c r="QGK87" s="15"/>
      <c r="QGL87" s="16"/>
      <c r="QGM87" s="15"/>
      <c r="QGN87" s="16"/>
      <c r="QGO87" s="15"/>
      <c r="QGP87" s="16"/>
      <c r="QGQ87" s="15"/>
      <c r="QGR87" s="16"/>
      <c r="QGS87" s="15"/>
      <c r="QGT87" s="16"/>
      <c r="QGU87" s="15"/>
      <c r="QGV87" s="16"/>
      <c r="QGW87" s="15"/>
      <c r="QGX87" s="16"/>
      <c r="QGY87" s="15"/>
      <c r="QGZ87" s="16"/>
      <c r="QHA87" s="15"/>
      <c r="QHB87" s="16"/>
      <c r="QHC87" s="15"/>
      <c r="QHD87" s="16"/>
      <c r="QHE87" s="15"/>
      <c r="QHF87" s="16"/>
      <c r="QHG87" s="15"/>
      <c r="QHH87" s="16"/>
      <c r="QHI87" s="15"/>
      <c r="QHJ87" s="16"/>
      <c r="QHK87" s="15"/>
      <c r="QHL87" s="16"/>
      <c r="QHM87" s="15"/>
      <c r="QHN87" s="16"/>
      <c r="QHO87" s="15"/>
      <c r="QHP87" s="16"/>
      <c r="QHQ87" s="15"/>
      <c r="QHR87" s="16"/>
      <c r="QHS87" s="15"/>
      <c r="QHT87" s="16"/>
      <c r="QHU87" s="15"/>
      <c r="QHV87" s="16"/>
      <c r="QHW87" s="15"/>
      <c r="QHX87" s="16"/>
      <c r="QHY87" s="15"/>
      <c r="QHZ87" s="16"/>
      <c r="QIA87" s="15"/>
      <c r="QIB87" s="16"/>
      <c r="QIC87" s="15"/>
      <c r="QID87" s="16"/>
      <c r="QIE87" s="15"/>
      <c r="QIF87" s="16"/>
      <c r="QIG87" s="15"/>
      <c r="QIH87" s="16"/>
      <c r="QII87" s="15"/>
      <c r="QIJ87" s="16"/>
      <c r="QIK87" s="15"/>
      <c r="QIL87" s="16"/>
      <c r="QIM87" s="15"/>
      <c r="QIN87" s="16"/>
      <c r="QIO87" s="15"/>
      <c r="QIP87" s="16"/>
      <c r="QIQ87" s="15"/>
      <c r="QIR87" s="16"/>
      <c r="QIS87" s="15"/>
      <c r="QIT87" s="16"/>
      <c r="QIU87" s="15"/>
      <c r="QIV87" s="16"/>
      <c r="QIW87" s="15"/>
      <c r="QIX87" s="16"/>
      <c r="QIY87" s="15"/>
      <c r="QIZ87" s="16"/>
      <c r="QJA87" s="15"/>
      <c r="QJB87" s="16"/>
      <c r="QJC87" s="15"/>
      <c r="QJD87" s="16"/>
      <c r="QJE87" s="15"/>
      <c r="QJF87" s="16"/>
      <c r="QJG87" s="15"/>
      <c r="QJH87" s="16"/>
      <c r="QJI87" s="15"/>
      <c r="QJJ87" s="16"/>
      <c r="QJK87" s="15"/>
      <c r="QJL87" s="16"/>
      <c r="QJM87" s="15"/>
      <c r="QJN87" s="16"/>
      <c r="QJO87" s="15"/>
      <c r="QJP87" s="16"/>
      <c r="QJQ87" s="15"/>
      <c r="QJR87" s="16"/>
      <c r="QJS87" s="15"/>
      <c r="QJT87" s="16"/>
      <c r="QJU87" s="15"/>
      <c r="QJV87" s="16"/>
      <c r="QJW87" s="15"/>
      <c r="QJX87" s="16"/>
      <c r="QJY87" s="15"/>
      <c r="QJZ87" s="16"/>
      <c r="QKA87" s="15"/>
      <c r="QKB87" s="16"/>
      <c r="QKC87" s="15"/>
      <c r="QKD87" s="16"/>
      <c r="QKE87" s="15"/>
      <c r="QKF87" s="16"/>
      <c r="QKG87" s="15"/>
      <c r="QKH87" s="16"/>
      <c r="QKI87" s="15"/>
      <c r="QKJ87" s="16"/>
      <c r="QKK87" s="15"/>
      <c r="QKL87" s="16"/>
      <c r="QKM87" s="15"/>
      <c r="QKN87" s="16"/>
      <c r="QKO87" s="15"/>
      <c r="QKP87" s="16"/>
      <c r="QKQ87" s="15"/>
      <c r="QKR87" s="16"/>
      <c r="QKS87" s="15"/>
      <c r="QKT87" s="16"/>
      <c r="QKU87" s="15"/>
      <c r="QKV87" s="16"/>
      <c r="QKW87" s="15"/>
      <c r="QKX87" s="16"/>
      <c r="QKY87" s="15"/>
      <c r="QKZ87" s="16"/>
      <c r="QLA87" s="15"/>
      <c r="QLB87" s="16"/>
      <c r="QLC87" s="15"/>
      <c r="QLD87" s="16"/>
      <c r="QLE87" s="15"/>
      <c r="QLF87" s="16"/>
      <c r="QLG87" s="15"/>
      <c r="QLH87" s="16"/>
      <c r="QLI87" s="15"/>
      <c r="QLJ87" s="16"/>
      <c r="QLK87" s="15"/>
      <c r="QLL87" s="16"/>
      <c r="QLM87" s="15"/>
      <c r="QLN87" s="16"/>
      <c r="QLO87" s="15"/>
      <c r="QLP87" s="16"/>
      <c r="QLQ87" s="15"/>
      <c r="QLR87" s="16"/>
      <c r="QLS87" s="15"/>
      <c r="QLT87" s="16"/>
      <c r="QLU87" s="15"/>
      <c r="QLV87" s="16"/>
      <c r="QLW87" s="15"/>
      <c r="QLX87" s="16"/>
      <c r="QLY87" s="15"/>
      <c r="QLZ87" s="16"/>
      <c r="QMA87" s="15"/>
      <c r="QMB87" s="16"/>
      <c r="QMC87" s="15"/>
      <c r="QMD87" s="16"/>
      <c r="QME87" s="15"/>
      <c r="QMF87" s="16"/>
      <c r="QMG87" s="15"/>
      <c r="QMH87" s="16"/>
      <c r="QMI87" s="15"/>
      <c r="QMJ87" s="16"/>
      <c r="QMK87" s="15"/>
      <c r="QML87" s="16"/>
      <c r="QMM87" s="15"/>
      <c r="QMN87" s="16"/>
      <c r="QMO87" s="15"/>
      <c r="QMP87" s="16"/>
      <c r="QMQ87" s="15"/>
      <c r="QMR87" s="16"/>
      <c r="QMS87" s="15"/>
      <c r="QMT87" s="16"/>
      <c r="QMU87" s="15"/>
      <c r="QMV87" s="16"/>
      <c r="QMW87" s="15"/>
      <c r="QMX87" s="16"/>
      <c r="QMY87" s="15"/>
      <c r="QMZ87" s="16"/>
      <c r="QNA87" s="15"/>
      <c r="QNB87" s="16"/>
      <c r="QNC87" s="15"/>
      <c r="QND87" s="16"/>
      <c r="QNE87" s="15"/>
      <c r="QNF87" s="16"/>
      <c r="QNG87" s="15"/>
      <c r="QNH87" s="16"/>
      <c r="QNI87" s="15"/>
      <c r="QNJ87" s="16"/>
      <c r="QNK87" s="15"/>
      <c r="QNL87" s="16"/>
      <c r="QNM87" s="15"/>
      <c r="QNN87" s="16"/>
      <c r="QNO87" s="15"/>
      <c r="QNP87" s="16"/>
      <c r="QNQ87" s="15"/>
      <c r="QNR87" s="16"/>
      <c r="QNS87" s="15"/>
      <c r="QNT87" s="16"/>
      <c r="QNU87" s="15"/>
      <c r="QNV87" s="16"/>
      <c r="QNW87" s="15"/>
      <c r="QNX87" s="16"/>
      <c r="QNY87" s="15"/>
      <c r="QNZ87" s="16"/>
      <c r="QOA87" s="15"/>
      <c r="QOB87" s="16"/>
      <c r="QOC87" s="15"/>
      <c r="QOD87" s="16"/>
      <c r="QOE87" s="15"/>
      <c r="QOF87" s="16"/>
      <c r="QOG87" s="15"/>
      <c r="QOH87" s="16"/>
      <c r="QOI87" s="15"/>
      <c r="QOJ87" s="16"/>
      <c r="QOK87" s="15"/>
      <c r="QOL87" s="16"/>
      <c r="QOM87" s="15"/>
      <c r="QON87" s="16"/>
      <c r="QOO87" s="15"/>
      <c r="QOP87" s="16"/>
      <c r="QOQ87" s="15"/>
      <c r="QOR87" s="16"/>
      <c r="QOS87" s="15"/>
      <c r="QOT87" s="16"/>
      <c r="QOU87" s="15"/>
      <c r="QOV87" s="16"/>
      <c r="QOW87" s="15"/>
      <c r="QOX87" s="16"/>
      <c r="QOY87" s="15"/>
      <c r="QOZ87" s="16"/>
      <c r="QPA87" s="15"/>
      <c r="QPB87" s="16"/>
      <c r="QPC87" s="15"/>
      <c r="QPD87" s="16"/>
      <c r="QPE87" s="15"/>
      <c r="QPF87" s="16"/>
      <c r="QPG87" s="15"/>
      <c r="QPH87" s="16"/>
      <c r="QPI87" s="15"/>
      <c r="QPJ87" s="16"/>
      <c r="QPK87" s="15"/>
      <c r="QPL87" s="16"/>
      <c r="QPM87" s="15"/>
      <c r="QPN87" s="16"/>
      <c r="QPO87" s="15"/>
      <c r="QPP87" s="16"/>
      <c r="QPQ87" s="15"/>
      <c r="QPR87" s="16"/>
      <c r="QPS87" s="15"/>
      <c r="QPT87" s="16"/>
      <c r="QPU87" s="15"/>
      <c r="QPV87" s="16"/>
      <c r="QPW87" s="15"/>
      <c r="QPX87" s="16"/>
      <c r="QPY87" s="15"/>
      <c r="QPZ87" s="16"/>
      <c r="QQA87" s="15"/>
      <c r="QQB87" s="16"/>
      <c r="QQC87" s="15"/>
      <c r="QQD87" s="16"/>
      <c r="QQE87" s="15"/>
      <c r="QQF87" s="16"/>
      <c r="QQG87" s="15"/>
      <c r="QQH87" s="16"/>
      <c r="QQI87" s="15"/>
      <c r="QQJ87" s="16"/>
      <c r="QQK87" s="15"/>
      <c r="QQL87" s="16"/>
      <c r="QQM87" s="15"/>
      <c r="QQN87" s="16"/>
      <c r="QQO87" s="15"/>
      <c r="QQP87" s="16"/>
      <c r="QQQ87" s="15"/>
      <c r="QQR87" s="16"/>
      <c r="QQS87" s="15"/>
      <c r="QQT87" s="16"/>
      <c r="QQU87" s="15"/>
      <c r="QQV87" s="16"/>
      <c r="QQW87" s="15"/>
      <c r="QQX87" s="16"/>
      <c r="QQY87" s="15"/>
      <c r="QQZ87" s="16"/>
      <c r="QRA87" s="15"/>
      <c r="QRB87" s="16"/>
      <c r="QRC87" s="15"/>
      <c r="QRD87" s="16"/>
      <c r="QRE87" s="15"/>
      <c r="QRF87" s="16"/>
      <c r="QRG87" s="15"/>
      <c r="QRH87" s="16"/>
      <c r="QRI87" s="15"/>
      <c r="QRJ87" s="16"/>
      <c r="QRK87" s="15"/>
      <c r="QRL87" s="16"/>
      <c r="QRM87" s="15"/>
      <c r="QRN87" s="16"/>
      <c r="QRO87" s="15"/>
      <c r="QRP87" s="16"/>
      <c r="QRQ87" s="15"/>
      <c r="QRR87" s="16"/>
      <c r="QRS87" s="15"/>
      <c r="QRT87" s="16"/>
      <c r="QRU87" s="15"/>
      <c r="QRV87" s="16"/>
      <c r="QRW87" s="15"/>
      <c r="QRX87" s="16"/>
      <c r="QRY87" s="15"/>
      <c r="QRZ87" s="16"/>
      <c r="QSA87" s="15"/>
      <c r="QSB87" s="16"/>
      <c r="QSC87" s="15"/>
      <c r="QSD87" s="16"/>
      <c r="QSE87" s="15"/>
      <c r="QSF87" s="16"/>
      <c r="QSG87" s="15"/>
      <c r="QSH87" s="16"/>
      <c r="QSI87" s="15"/>
      <c r="QSJ87" s="16"/>
      <c r="QSK87" s="15"/>
      <c r="QSL87" s="16"/>
      <c r="QSM87" s="15"/>
      <c r="QSN87" s="16"/>
      <c r="QSO87" s="15"/>
      <c r="QSP87" s="16"/>
      <c r="QSQ87" s="15"/>
      <c r="QSR87" s="16"/>
      <c r="QSS87" s="15"/>
      <c r="QST87" s="16"/>
      <c r="QSU87" s="15"/>
      <c r="QSV87" s="16"/>
      <c r="QSW87" s="15"/>
      <c r="QSX87" s="16"/>
      <c r="QSY87" s="15"/>
      <c r="QSZ87" s="16"/>
      <c r="QTA87" s="15"/>
      <c r="QTB87" s="16"/>
      <c r="QTC87" s="15"/>
      <c r="QTD87" s="16"/>
      <c r="QTE87" s="15"/>
      <c r="QTF87" s="16"/>
      <c r="QTG87" s="15"/>
      <c r="QTH87" s="16"/>
      <c r="QTI87" s="15"/>
      <c r="QTJ87" s="16"/>
      <c r="QTK87" s="15"/>
      <c r="QTL87" s="16"/>
      <c r="QTM87" s="15"/>
      <c r="QTN87" s="16"/>
      <c r="QTO87" s="15"/>
      <c r="QTP87" s="16"/>
      <c r="QTQ87" s="15"/>
      <c r="QTR87" s="16"/>
      <c r="QTS87" s="15"/>
      <c r="QTT87" s="16"/>
      <c r="QTU87" s="15"/>
      <c r="QTV87" s="16"/>
      <c r="QTW87" s="15"/>
      <c r="QTX87" s="16"/>
      <c r="QTY87" s="15"/>
      <c r="QTZ87" s="16"/>
      <c r="QUA87" s="15"/>
      <c r="QUB87" s="16"/>
      <c r="QUC87" s="15"/>
      <c r="QUD87" s="16"/>
      <c r="QUE87" s="15"/>
      <c r="QUF87" s="16"/>
      <c r="QUG87" s="15"/>
      <c r="QUH87" s="16"/>
      <c r="QUI87" s="15"/>
      <c r="QUJ87" s="16"/>
      <c r="QUK87" s="15"/>
      <c r="QUL87" s="16"/>
      <c r="QUM87" s="15"/>
      <c r="QUN87" s="16"/>
      <c r="QUO87" s="15"/>
      <c r="QUP87" s="16"/>
      <c r="QUQ87" s="15"/>
      <c r="QUR87" s="16"/>
      <c r="QUS87" s="15"/>
      <c r="QUT87" s="16"/>
      <c r="QUU87" s="15"/>
      <c r="QUV87" s="16"/>
      <c r="QUW87" s="15"/>
      <c r="QUX87" s="16"/>
      <c r="QUY87" s="15"/>
      <c r="QUZ87" s="16"/>
      <c r="QVA87" s="15"/>
      <c r="QVB87" s="16"/>
      <c r="QVC87" s="15"/>
      <c r="QVD87" s="16"/>
      <c r="QVE87" s="15"/>
      <c r="QVF87" s="16"/>
      <c r="QVG87" s="15"/>
      <c r="QVH87" s="16"/>
      <c r="QVI87" s="15"/>
      <c r="QVJ87" s="16"/>
      <c r="QVK87" s="15"/>
      <c r="QVL87" s="16"/>
      <c r="QVM87" s="15"/>
      <c r="QVN87" s="16"/>
      <c r="QVO87" s="15"/>
      <c r="QVP87" s="16"/>
      <c r="QVQ87" s="15"/>
      <c r="QVR87" s="16"/>
      <c r="QVS87" s="15"/>
      <c r="QVT87" s="16"/>
      <c r="QVU87" s="15"/>
      <c r="QVV87" s="16"/>
      <c r="QVW87" s="15"/>
      <c r="QVX87" s="16"/>
      <c r="QVY87" s="15"/>
      <c r="QVZ87" s="16"/>
      <c r="QWA87" s="15"/>
      <c r="QWB87" s="16"/>
      <c r="QWC87" s="15"/>
      <c r="QWD87" s="16"/>
      <c r="QWE87" s="15"/>
      <c r="QWF87" s="16"/>
      <c r="QWG87" s="15"/>
      <c r="QWH87" s="16"/>
      <c r="QWI87" s="15"/>
      <c r="QWJ87" s="16"/>
      <c r="QWK87" s="15"/>
      <c r="QWL87" s="16"/>
      <c r="QWM87" s="15"/>
      <c r="QWN87" s="16"/>
      <c r="QWO87" s="15"/>
      <c r="QWP87" s="16"/>
      <c r="QWQ87" s="15"/>
      <c r="QWR87" s="16"/>
      <c r="QWS87" s="15"/>
      <c r="QWT87" s="16"/>
      <c r="QWU87" s="15"/>
      <c r="QWV87" s="16"/>
      <c r="QWW87" s="15"/>
      <c r="QWX87" s="16"/>
      <c r="QWY87" s="15"/>
      <c r="QWZ87" s="16"/>
      <c r="QXA87" s="15"/>
      <c r="QXB87" s="16"/>
      <c r="QXC87" s="15"/>
      <c r="QXD87" s="16"/>
      <c r="QXE87" s="15"/>
      <c r="QXF87" s="16"/>
      <c r="QXG87" s="15"/>
      <c r="QXH87" s="16"/>
      <c r="QXI87" s="15"/>
      <c r="QXJ87" s="16"/>
      <c r="QXK87" s="15"/>
      <c r="QXL87" s="16"/>
      <c r="QXM87" s="15"/>
      <c r="QXN87" s="16"/>
      <c r="QXO87" s="15"/>
      <c r="QXP87" s="16"/>
      <c r="QXQ87" s="15"/>
      <c r="QXR87" s="16"/>
      <c r="QXS87" s="15"/>
      <c r="QXT87" s="16"/>
      <c r="QXU87" s="15"/>
      <c r="QXV87" s="16"/>
      <c r="QXW87" s="15"/>
      <c r="QXX87" s="16"/>
      <c r="QXY87" s="15"/>
      <c r="QXZ87" s="16"/>
      <c r="QYA87" s="15"/>
      <c r="QYB87" s="16"/>
      <c r="QYC87" s="15"/>
      <c r="QYD87" s="16"/>
      <c r="QYE87" s="15"/>
      <c r="QYF87" s="16"/>
      <c r="QYG87" s="15"/>
      <c r="QYH87" s="16"/>
      <c r="QYI87" s="15"/>
      <c r="QYJ87" s="16"/>
      <c r="QYK87" s="15"/>
      <c r="QYL87" s="16"/>
      <c r="QYM87" s="15"/>
      <c r="QYN87" s="16"/>
      <c r="QYO87" s="15"/>
      <c r="QYP87" s="16"/>
      <c r="QYQ87" s="15"/>
      <c r="QYR87" s="16"/>
      <c r="QYS87" s="15"/>
      <c r="QYT87" s="16"/>
      <c r="QYU87" s="15"/>
      <c r="QYV87" s="16"/>
      <c r="QYW87" s="15"/>
      <c r="QYX87" s="16"/>
      <c r="QYY87" s="15"/>
      <c r="QYZ87" s="16"/>
      <c r="QZA87" s="15"/>
      <c r="QZB87" s="16"/>
      <c r="QZC87" s="15"/>
      <c r="QZD87" s="16"/>
      <c r="QZE87" s="15"/>
      <c r="QZF87" s="16"/>
      <c r="QZG87" s="15"/>
      <c r="QZH87" s="16"/>
      <c r="QZI87" s="15"/>
      <c r="QZJ87" s="16"/>
      <c r="QZK87" s="15"/>
      <c r="QZL87" s="16"/>
      <c r="QZM87" s="15"/>
      <c r="QZN87" s="16"/>
      <c r="QZO87" s="15"/>
      <c r="QZP87" s="16"/>
      <c r="QZQ87" s="15"/>
      <c r="QZR87" s="16"/>
      <c r="QZS87" s="15"/>
      <c r="QZT87" s="16"/>
      <c r="QZU87" s="15"/>
      <c r="QZV87" s="16"/>
      <c r="QZW87" s="15"/>
      <c r="QZX87" s="16"/>
      <c r="QZY87" s="15"/>
      <c r="QZZ87" s="16"/>
      <c r="RAA87" s="15"/>
      <c r="RAB87" s="16"/>
      <c r="RAC87" s="15"/>
      <c r="RAD87" s="16"/>
      <c r="RAE87" s="15"/>
      <c r="RAF87" s="16"/>
      <c r="RAG87" s="15"/>
      <c r="RAH87" s="16"/>
      <c r="RAI87" s="15"/>
      <c r="RAJ87" s="16"/>
      <c r="RAK87" s="15"/>
      <c r="RAL87" s="16"/>
      <c r="RAM87" s="15"/>
      <c r="RAN87" s="16"/>
      <c r="RAO87" s="15"/>
      <c r="RAP87" s="16"/>
      <c r="RAQ87" s="15"/>
      <c r="RAR87" s="16"/>
      <c r="RAS87" s="15"/>
      <c r="RAT87" s="16"/>
      <c r="RAU87" s="15"/>
      <c r="RAV87" s="16"/>
      <c r="RAW87" s="15"/>
      <c r="RAX87" s="16"/>
      <c r="RAY87" s="15"/>
      <c r="RAZ87" s="16"/>
      <c r="RBA87" s="15"/>
      <c r="RBB87" s="16"/>
      <c r="RBC87" s="15"/>
      <c r="RBD87" s="16"/>
      <c r="RBE87" s="15"/>
      <c r="RBF87" s="16"/>
      <c r="RBG87" s="15"/>
      <c r="RBH87" s="16"/>
      <c r="RBI87" s="15"/>
      <c r="RBJ87" s="16"/>
      <c r="RBK87" s="15"/>
      <c r="RBL87" s="16"/>
      <c r="RBM87" s="15"/>
      <c r="RBN87" s="16"/>
      <c r="RBO87" s="15"/>
      <c r="RBP87" s="16"/>
      <c r="RBQ87" s="15"/>
      <c r="RBR87" s="16"/>
      <c r="RBS87" s="15"/>
      <c r="RBT87" s="16"/>
      <c r="RBU87" s="15"/>
      <c r="RBV87" s="16"/>
      <c r="RBW87" s="15"/>
      <c r="RBX87" s="16"/>
      <c r="RBY87" s="15"/>
      <c r="RBZ87" s="16"/>
      <c r="RCA87" s="15"/>
      <c r="RCB87" s="16"/>
      <c r="RCC87" s="15"/>
      <c r="RCD87" s="16"/>
      <c r="RCE87" s="15"/>
      <c r="RCF87" s="16"/>
      <c r="RCG87" s="15"/>
      <c r="RCH87" s="16"/>
      <c r="RCI87" s="15"/>
      <c r="RCJ87" s="16"/>
      <c r="RCK87" s="15"/>
      <c r="RCL87" s="16"/>
      <c r="RCM87" s="15"/>
      <c r="RCN87" s="16"/>
      <c r="RCO87" s="15"/>
      <c r="RCP87" s="16"/>
      <c r="RCQ87" s="15"/>
      <c r="RCR87" s="16"/>
      <c r="RCS87" s="15"/>
      <c r="RCT87" s="16"/>
      <c r="RCU87" s="15"/>
      <c r="RCV87" s="16"/>
      <c r="RCW87" s="15"/>
      <c r="RCX87" s="16"/>
      <c r="RCY87" s="15"/>
      <c r="RCZ87" s="16"/>
      <c r="RDA87" s="15"/>
      <c r="RDB87" s="16"/>
      <c r="RDC87" s="15"/>
      <c r="RDD87" s="16"/>
      <c r="RDE87" s="15"/>
      <c r="RDF87" s="16"/>
      <c r="RDG87" s="15"/>
      <c r="RDH87" s="16"/>
      <c r="RDI87" s="15"/>
      <c r="RDJ87" s="16"/>
      <c r="RDK87" s="15"/>
      <c r="RDL87" s="16"/>
      <c r="RDM87" s="15"/>
      <c r="RDN87" s="16"/>
      <c r="RDO87" s="15"/>
      <c r="RDP87" s="16"/>
      <c r="RDQ87" s="15"/>
      <c r="RDR87" s="16"/>
      <c r="RDS87" s="15"/>
      <c r="RDT87" s="16"/>
      <c r="RDU87" s="15"/>
      <c r="RDV87" s="16"/>
      <c r="RDW87" s="15"/>
      <c r="RDX87" s="16"/>
      <c r="RDY87" s="15"/>
      <c r="RDZ87" s="16"/>
      <c r="REA87" s="15"/>
      <c r="REB87" s="16"/>
      <c r="REC87" s="15"/>
      <c r="RED87" s="16"/>
      <c r="REE87" s="15"/>
      <c r="REF87" s="16"/>
      <c r="REG87" s="15"/>
      <c r="REH87" s="16"/>
      <c r="REI87" s="15"/>
      <c r="REJ87" s="16"/>
      <c r="REK87" s="15"/>
      <c r="REL87" s="16"/>
      <c r="REM87" s="15"/>
      <c r="REN87" s="16"/>
      <c r="REO87" s="15"/>
      <c r="REP87" s="16"/>
      <c r="REQ87" s="15"/>
      <c r="RER87" s="16"/>
      <c r="RES87" s="15"/>
      <c r="RET87" s="16"/>
      <c r="REU87" s="15"/>
      <c r="REV87" s="16"/>
      <c r="REW87" s="15"/>
      <c r="REX87" s="16"/>
      <c r="REY87" s="15"/>
      <c r="REZ87" s="16"/>
      <c r="RFA87" s="15"/>
      <c r="RFB87" s="16"/>
      <c r="RFC87" s="15"/>
      <c r="RFD87" s="16"/>
      <c r="RFE87" s="15"/>
      <c r="RFF87" s="16"/>
      <c r="RFG87" s="15"/>
      <c r="RFH87" s="16"/>
      <c r="RFI87" s="15"/>
      <c r="RFJ87" s="16"/>
      <c r="RFK87" s="15"/>
      <c r="RFL87" s="16"/>
      <c r="RFM87" s="15"/>
      <c r="RFN87" s="16"/>
      <c r="RFO87" s="15"/>
      <c r="RFP87" s="16"/>
      <c r="RFQ87" s="15"/>
      <c r="RFR87" s="16"/>
      <c r="RFS87" s="15"/>
      <c r="RFT87" s="16"/>
      <c r="RFU87" s="15"/>
      <c r="RFV87" s="16"/>
      <c r="RFW87" s="15"/>
      <c r="RFX87" s="16"/>
      <c r="RFY87" s="15"/>
      <c r="RFZ87" s="16"/>
      <c r="RGA87" s="15"/>
      <c r="RGB87" s="16"/>
      <c r="RGC87" s="15"/>
      <c r="RGD87" s="16"/>
      <c r="RGE87" s="15"/>
      <c r="RGF87" s="16"/>
      <c r="RGG87" s="15"/>
      <c r="RGH87" s="16"/>
      <c r="RGI87" s="15"/>
      <c r="RGJ87" s="16"/>
      <c r="RGK87" s="15"/>
      <c r="RGL87" s="16"/>
      <c r="RGM87" s="15"/>
      <c r="RGN87" s="16"/>
      <c r="RGO87" s="15"/>
      <c r="RGP87" s="16"/>
      <c r="RGQ87" s="15"/>
      <c r="RGR87" s="16"/>
      <c r="RGS87" s="15"/>
      <c r="RGT87" s="16"/>
      <c r="RGU87" s="15"/>
      <c r="RGV87" s="16"/>
      <c r="RGW87" s="15"/>
      <c r="RGX87" s="16"/>
      <c r="RGY87" s="15"/>
      <c r="RGZ87" s="16"/>
      <c r="RHA87" s="15"/>
      <c r="RHB87" s="16"/>
      <c r="RHC87" s="15"/>
      <c r="RHD87" s="16"/>
      <c r="RHE87" s="15"/>
      <c r="RHF87" s="16"/>
      <c r="RHG87" s="15"/>
      <c r="RHH87" s="16"/>
      <c r="RHI87" s="15"/>
      <c r="RHJ87" s="16"/>
      <c r="RHK87" s="15"/>
      <c r="RHL87" s="16"/>
      <c r="RHM87" s="15"/>
      <c r="RHN87" s="16"/>
      <c r="RHO87" s="15"/>
      <c r="RHP87" s="16"/>
      <c r="RHQ87" s="15"/>
      <c r="RHR87" s="16"/>
      <c r="RHS87" s="15"/>
      <c r="RHT87" s="16"/>
      <c r="RHU87" s="15"/>
      <c r="RHV87" s="16"/>
      <c r="RHW87" s="15"/>
      <c r="RHX87" s="16"/>
      <c r="RHY87" s="15"/>
      <c r="RHZ87" s="16"/>
      <c r="RIA87" s="15"/>
      <c r="RIB87" s="16"/>
      <c r="RIC87" s="15"/>
      <c r="RID87" s="16"/>
      <c r="RIE87" s="15"/>
      <c r="RIF87" s="16"/>
      <c r="RIG87" s="15"/>
      <c r="RIH87" s="16"/>
      <c r="RII87" s="15"/>
      <c r="RIJ87" s="16"/>
      <c r="RIK87" s="15"/>
      <c r="RIL87" s="16"/>
      <c r="RIM87" s="15"/>
      <c r="RIN87" s="16"/>
      <c r="RIO87" s="15"/>
      <c r="RIP87" s="16"/>
      <c r="RIQ87" s="15"/>
      <c r="RIR87" s="16"/>
      <c r="RIS87" s="15"/>
      <c r="RIT87" s="16"/>
      <c r="RIU87" s="15"/>
      <c r="RIV87" s="16"/>
      <c r="RIW87" s="15"/>
      <c r="RIX87" s="16"/>
      <c r="RIY87" s="15"/>
      <c r="RIZ87" s="16"/>
      <c r="RJA87" s="15"/>
      <c r="RJB87" s="16"/>
      <c r="RJC87" s="15"/>
      <c r="RJD87" s="16"/>
      <c r="RJE87" s="15"/>
      <c r="RJF87" s="16"/>
      <c r="RJG87" s="15"/>
      <c r="RJH87" s="16"/>
      <c r="RJI87" s="15"/>
      <c r="RJJ87" s="16"/>
      <c r="RJK87" s="15"/>
      <c r="RJL87" s="16"/>
      <c r="RJM87" s="15"/>
      <c r="RJN87" s="16"/>
      <c r="RJO87" s="15"/>
      <c r="RJP87" s="16"/>
      <c r="RJQ87" s="15"/>
      <c r="RJR87" s="16"/>
      <c r="RJS87" s="15"/>
      <c r="RJT87" s="16"/>
      <c r="RJU87" s="15"/>
      <c r="RJV87" s="16"/>
      <c r="RJW87" s="15"/>
      <c r="RJX87" s="16"/>
      <c r="RJY87" s="15"/>
      <c r="RJZ87" s="16"/>
      <c r="RKA87" s="15"/>
      <c r="RKB87" s="16"/>
      <c r="RKC87" s="15"/>
      <c r="RKD87" s="16"/>
      <c r="RKE87" s="15"/>
      <c r="RKF87" s="16"/>
      <c r="RKG87" s="15"/>
      <c r="RKH87" s="16"/>
      <c r="RKI87" s="15"/>
      <c r="RKJ87" s="16"/>
      <c r="RKK87" s="15"/>
      <c r="RKL87" s="16"/>
      <c r="RKM87" s="15"/>
      <c r="RKN87" s="16"/>
      <c r="RKO87" s="15"/>
      <c r="RKP87" s="16"/>
      <c r="RKQ87" s="15"/>
      <c r="RKR87" s="16"/>
      <c r="RKS87" s="15"/>
      <c r="RKT87" s="16"/>
      <c r="RKU87" s="15"/>
      <c r="RKV87" s="16"/>
      <c r="RKW87" s="15"/>
      <c r="RKX87" s="16"/>
      <c r="RKY87" s="15"/>
      <c r="RKZ87" s="16"/>
      <c r="RLA87" s="15"/>
      <c r="RLB87" s="16"/>
      <c r="RLC87" s="15"/>
      <c r="RLD87" s="16"/>
      <c r="RLE87" s="15"/>
      <c r="RLF87" s="16"/>
      <c r="RLG87" s="15"/>
      <c r="RLH87" s="16"/>
      <c r="RLI87" s="15"/>
      <c r="RLJ87" s="16"/>
      <c r="RLK87" s="15"/>
      <c r="RLL87" s="16"/>
      <c r="RLM87" s="15"/>
      <c r="RLN87" s="16"/>
      <c r="RLO87" s="15"/>
      <c r="RLP87" s="16"/>
      <c r="RLQ87" s="15"/>
      <c r="RLR87" s="16"/>
      <c r="RLS87" s="15"/>
      <c r="RLT87" s="16"/>
      <c r="RLU87" s="15"/>
      <c r="RLV87" s="16"/>
      <c r="RLW87" s="15"/>
      <c r="RLX87" s="16"/>
      <c r="RLY87" s="15"/>
      <c r="RLZ87" s="16"/>
      <c r="RMA87" s="15"/>
      <c r="RMB87" s="16"/>
      <c r="RMC87" s="15"/>
      <c r="RMD87" s="16"/>
      <c r="RME87" s="15"/>
      <c r="RMF87" s="16"/>
      <c r="RMG87" s="15"/>
      <c r="RMH87" s="16"/>
      <c r="RMI87" s="15"/>
      <c r="RMJ87" s="16"/>
      <c r="RMK87" s="15"/>
      <c r="RML87" s="16"/>
      <c r="RMM87" s="15"/>
      <c r="RMN87" s="16"/>
      <c r="RMO87" s="15"/>
      <c r="RMP87" s="16"/>
      <c r="RMQ87" s="15"/>
      <c r="RMR87" s="16"/>
      <c r="RMS87" s="15"/>
      <c r="RMT87" s="16"/>
      <c r="RMU87" s="15"/>
      <c r="RMV87" s="16"/>
      <c r="RMW87" s="15"/>
      <c r="RMX87" s="16"/>
      <c r="RMY87" s="15"/>
      <c r="RMZ87" s="16"/>
      <c r="RNA87" s="15"/>
      <c r="RNB87" s="16"/>
      <c r="RNC87" s="15"/>
      <c r="RND87" s="16"/>
      <c r="RNE87" s="15"/>
      <c r="RNF87" s="16"/>
      <c r="RNG87" s="15"/>
      <c r="RNH87" s="16"/>
      <c r="RNI87" s="15"/>
      <c r="RNJ87" s="16"/>
      <c r="RNK87" s="15"/>
      <c r="RNL87" s="16"/>
      <c r="RNM87" s="15"/>
      <c r="RNN87" s="16"/>
      <c r="RNO87" s="15"/>
      <c r="RNP87" s="16"/>
      <c r="RNQ87" s="15"/>
      <c r="RNR87" s="16"/>
      <c r="RNS87" s="15"/>
      <c r="RNT87" s="16"/>
      <c r="RNU87" s="15"/>
      <c r="RNV87" s="16"/>
      <c r="RNW87" s="15"/>
      <c r="RNX87" s="16"/>
      <c r="RNY87" s="15"/>
      <c r="RNZ87" s="16"/>
      <c r="ROA87" s="15"/>
      <c r="ROB87" s="16"/>
      <c r="ROC87" s="15"/>
      <c r="ROD87" s="16"/>
      <c r="ROE87" s="15"/>
      <c r="ROF87" s="16"/>
      <c r="ROG87" s="15"/>
      <c r="ROH87" s="16"/>
      <c r="ROI87" s="15"/>
      <c r="ROJ87" s="16"/>
      <c r="ROK87" s="15"/>
      <c r="ROL87" s="16"/>
      <c r="ROM87" s="15"/>
      <c r="RON87" s="16"/>
      <c r="ROO87" s="15"/>
      <c r="ROP87" s="16"/>
      <c r="ROQ87" s="15"/>
      <c r="ROR87" s="16"/>
      <c r="ROS87" s="15"/>
      <c r="ROT87" s="16"/>
      <c r="ROU87" s="15"/>
      <c r="ROV87" s="16"/>
      <c r="ROW87" s="15"/>
      <c r="ROX87" s="16"/>
      <c r="ROY87" s="15"/>
      <c r="ROZ87" s="16"/>
      <c r="RPA87" s="15"/>
      <c r="RPB87" s="16"/>
      <c r="RPC87" s="15"/>
      <c r="RPD87" s="16"/>
      <c r="RPE87" s="15"/>
      <c r="RPF87" s="16"/>
      <c r="RPG87" s="15"/>
      <c r="RPH87" s="16"/>
      <c r="RPI87" s="15"/>
      <c r="RPJ87" s="16"/>
      <c r="RPK87" s="15"/>
      <c r="RPL87" s="16"/>
      <c r="RPM87" s="15"/>
      <c r="RPN87" s="16"/>
      <c r="RPO87" s="15"/>
      <c r="RPP87" s="16"/>
      <c r="RPQ87" s="15"/>
      <c r="RPR87" s="16"/>
      <c r="RPS87" s="15"/>
      <c r="RPT87" s="16"/>
      <c r="RPU87" s="15"/>
      <c r="RPV87" s="16"/>
      <c r="RPW87" s="15"/>
      <c r="RPX87" s="16"/>
      <c r="RPY87" s="15"/>
      <c r="RPZ87" s="16"/>
      <c r="RQA87" s="15"/>
      <c r="RQB87" s="16"/>
      <c r="RQC87" s="15"/>
      <c r="RQD87" s="16"/>
      <c r="RQE87" s="15"/>
      <c r="RQF87" s="16"/>
      <c r="RQG87" s="15"/>
      <c r="RQH87" s="16"/>
      <c r="RQI87" s="15"/>
      <c r="RQJ87" s="16"/>
      <c r="RQK87" s="15"/>
      <c r="RQL87" s="16"/>
      <c r="RQM87" s="15"/>
      <c r="RQN87" s="16"/>
      <c r="RQO87" s="15"/>
      <c r="RQP87" s="16"/>
      <c r="RQQ87" s="15"/>
      <c r="RQR87" s="16"/>
      <c r="RQS87" s="15"/>
      <c r="RQT87" s="16"/>
      <c r="RQU87" s="15"/>
      <c r="RQV87" s="16"/>
      <c r="RQW87" s="15"/>
      <c r="RQX87" s="16"/>
      <c r="RQY87" s="15"/>
      <c r="RQZ87" s="16"/>
      <c r="RRA87" s="15"/>
      <c r="RRB87" s="16"/>
      <c r="RRC87" s="15"/>
      <c r="RRD87" s="16"/>
      <c r="RRE87" s="15"/>
      <c r="RRF87" s="16"/>
      <c r="RRG87" s="15"/>
      <c r="RRH87" s="16"/>
      <c r="RRI87" s="15"/>
      <c r="RRJ87" s="16"/>
      <c r="RRK87" s="15"/>
      <c r="RRL87" s="16"/>
      <c r="RRM87" s="15"/>
      <c r="RRN87" s="16"/>
      <c r="RRO87" s="15"/>
      <c r="RRP87" s="16"/>
      <c r="RRQ87" s="15"/>
      <c r="RRR87" s="16"/>
      <c r="RRS87" s="15"/>
      <c r="RRT87" s="16"/>
      <c r="RRU87" s="15"/>
      <c r="RRV87" s="16"/>
      <c r="RRW87" s="15"/>
      <c r="RRX87" s="16"/>
      <c r="RRY87" s="15"/>
      <c r="RRZ87" s="16"/>
      <c r="RSA87" s="15"/>
      <c r="RSB87" s="16"/>
      <c r="RSC87" s="15"/>
      <c r="RSD87" s="16"/>
      <c r="RSE87" s="15"/>
      <c r="RSF87" s="16"/>
      <c r="RSG87" s="15"/>
      <c r="RSH87" s="16"/>
      <c r="RSI87" s="15"/>
      <c r="RSJ87" s="16"/>
      <c r="RSK87" s="15"/>
      <c r="RSL87" s="16"/>
      <c r="RSM87" s="15"/>
      <c r="RSN87" s="16"/>
      <c r="RSO87" s="15"/>
      <c r="RSP87" s="16"/>
      <c r="RSQ87" s="15"/>
      <c r="RSR87" s="16"/>
      <c r="RSS87" s="15"/>
      <c r="RST87" s="16"/>
      <c r="RSU87" s="15"/>
      <c r="RSV87" s="16"/>
      <c r="RSW87" s="15"/>
      <c r="RSX87" s="16"/>
      <c r="RSY87" s="15"/>
      <c r="RSZ87" s="16"/>
      <c r="RTA87" s="15"/>
      <c r="RTB87" s="16"/>
      <c r="RTC87" s="15"/>
      <c r="RTD87" s="16"/>
      <c r="RTE87" s="15"/>
      <c r="RTF87" s="16"/>
      <c r="RTG87" s="15"/>
      <c r="RTH87" s="16"/>
      <c r="RTI87" s="15"/>
      <c r="RTJ87" s="16"/>
      <c r="RTK87" s="15"/>
      <c r="RTL87" s="16"/>
      <c r="RTM87" s="15"/>
      <c r="RTN87" s="16"/>
      <c r="RTO87" s="15"/>
      <c r="RTP87" s="16"/>
      <c r="RTQ87" s="15"/>
      <c r="RTR87" s="16"/>
      <c r="RTS87" s="15"/>
      <c r="RTT87" s="16"/>
      <c r="RTU87" s="15"/>
      <c r="RTV87" s="16"/>
      <c r="RTW87" s="15"/>
      <c r="RTX87" s="16"/>
      <c r="RTY87" s="15"/>
      <c r="RTZ87" s="16"/>
      <c r="RUA87" s="15"/>
      <c r="RUB87" s="16"/>
      <c r="RUC87" s="15"/>
      <c r="RUD87" s="16"/>
      <c r="RUE87" s="15"/>
      <c r="RUF87" s="16"/>
      <c r="RUG87" s="15"/>
      <c r="RUH87" s="16"/>
      <c r="RUI87" s="15"/>
      <c r="RUJ87" s="16"/>
      <c r="RUK87" s="15"/>
      <c r="RUL87" s="16"/>
      <c r="RUM87" s="15"/>
      <c r="RUN87" s="16"/>
      <c r="RUO87" s="15"/>
      <c r="RUP87" s="16"/>
      <c r="RUQ87" s="15"/>
      <c r="RUR87" s="16"/>
      <c r="RUS87" s="15"/>
      <c r="RUT87" s="16"/>
      <c r="RUU87" s="15"/>
      <c r="RUV87" s="16"/>
      <c r="RUW87" s="15"/>
      <c r="RUX87" s="16"/>
      <c r="RUY87" s="15"/>
      <c r="RUZ87" s="16"/>
      <c r="RVA87" s="15"/>
      <c r="RVB87" s="16"/>
      <c r="RVC87" s="15"/>
      <c r="RVD87" s="16"/>
      <c r="RVE87" s="15"/>
      <c r="RVF87" s="16"/>
      <c r="RVG87" s="15"/>
      <c r="RVH87" s="16"/>
      <c r="RVI87" s="15"/>
      <c r="RVJ87" s="16"/>
      <c r="RVK87" s="15"/>
      <c r="RVL87" s="16"/>
      <c r="RVM87" s="15"/>
      <c r="RVN87" s="16"/>
      <c r="RVO87" s="15"/>
      <c r="RVP87" s="16"/>
      <c r="RVQ87" s="15"/>
      <c r="RVR87" s="16"/>
      <c r="RVS87" s="15"/>
      <c r="RVT87" s="16"/>
      <c r="RVU87" s="15"/>
      <c r="RVV87" s="16"/>
      <c r="RVW87" s="15"/>
      <c r="RVX87" s="16"/>
      <c r="RVY87" s="15"/>
      <c r="RVZ87" s="16"/>
      <c r="RWA87" s="15"/>
      <c r="RWB87" s="16"/>
      <c r="RWC87" s="15"/>
      <c r="RWD87" s="16"/>
      <c r="RWE87" s="15"/>
      <c r="RWF87" s="16"/>
      <c r="RWG87" s="15"/>
      <c r="RWH87" s="16"/>
      <c r="RWI87" s="15"/>
      <c r="RWJ87" s="16"/>
      <c r="RWK87" s="15"/>
      <c r="RWL87" s="16"/>
      <c r="RWM87" s="15"/>
      <c r="RWN87" s="16"/>
      <c r="RWO87" s="15"/>
      <c r="RWP87" s="16"/>
      <c r="RWQ87" s="15"/>
      <c r="RWR87" s="16"/>
      <c r="RWS87" s="15"/>
      <c r="RWT87" s="16"/>
      <c r="RWU87" s="15"/>
      <c r="RWV87" s="16"/>
      <c r="RWW87" s="15"/>
      <c r="RWX87" s="16"/>
      <c r="RWY87" s="15"/>
      <c r="RWZ87" s="16"/>
      <c r="RXA87" s="15"/>
      <c r="RXB87" s="16"/>
      <c r="RXC87" s="15"/>
      <c r="RXD87" s="16"/>
      <c r="RXE87" s="15"/>
      <c r="RXF87" s="16"/>
      <c r="RXG87" s="15"/>
      <c r="RXH87" s="16"/>
      <c r="RXI87" s="15"/>
      <c r="RXJ87" s="16"/>
      <c r="RXK87" s="15"/>
      <c r="RXL87" s="16"/>
      <c r="RXM87" s="15"/>
      <c r="RXN87" s="16"/>
      <c r="RXO87" s="15"/>
      <c r="RXP87" s="16"/>
      <c r="RXQ87" s="15"/>
      <c r="RXR87" s="16"/>
      <c r="RXS87" s="15"/>
      <c r="RXT87" s="16"/>
      <c r="RXU87" s="15"/>
      <c r="RXV87" s="16"/>
      <c r="RXW87" s="15"/>
      <c r="RXX87" s="16"/>
      <c r="RXY87" s="15"/>
      <c r="RXZ87" s="16"/>
      <c r="RYA87" s="15"/>
      <c r="RYB87" s="16"/>
      <c r="RYC87" s="15"/>
      <c r="RYD87" s="16"/>
      <c r="RYE87" s="15"/>
      <c r="RYF87" s="16"/>
      <c r="RYG87" s="15"/>
      <c r="RYH87" s="16"/>
      <c r="RYI87" s="15"/>
      <c r="RYJ87" s="16"/>
      <c r="RYK87" s="15"/>
      <c r="RYL87" s="16"/>
      <c r="RYM87" s="15"/>
      <c r="RYN87" s="16"/>
      <c r="RYO87" s="15"/>
      <c r="RYP87" s="16"/>
      <c r="RYQ87" s="15"/>
      <c r="RYR87" s="16"/>
      <c r="RYS87" s="15"/>
      <c r="RYT87" s="16"/>
      <c r="RYU87" s="15"/>
      <c r="RYV87" s="16"/>
      <c r="RYW87" s="15"/>
      <c r="RYX87" s="16"/>
      <c r="RYY87" s="15"/>
      <c r="RYZ87" s="16"/>
      <c r="RZA87" s="15"/>
      <c r="RZB87" s="16"/>
      <c r="RZC87" s="15"/>
      <c r="RZD87" s="16"/>
      <c r="RZE87" s="15"/>
      <c r="RZF87" s="16"/>
      <c r="RZG87" s="15"/>
      <c r="RZH87" s="16"/>
      <c r="RZI87" s="15"/>
      <c r="RZJ87" s="16"/>
      <c r="RZK87" s="15"/>
      <c r="RZL87" s="16"/>
      <c r="RZM87" s="15"/>
      <c r="RZN87" s="16"/>
      <c r="RZO87" s="15"/>
      <c r="RZP87" s="16"/>
      <c r="RZQ87" s="15"/>
      <c r="RZR87" s="16"/>
      <c r="RZS87" s="15"/>
      <c r="RZT87" s="16"/>
      <c r="RZU87" s="15"/>
      <c r="RZV87" s="16"/>
      <c r="RZW87" s="15"/>
      <c r="RZX87" s="16"/>
      <c r="RZY87" s="15"/>
      <c r="RZZ87" s="16"/>
      <c r="SAA87" s="15"/>
      <c r="SAB87" s="16"/>
      <c r="SAC87" s="15"/>
      <c r="SAD87" s="16"/>
      <c r="SAE87" s="15"/>
      <c r="SAF87" s="16"/>
      <c r="SAG87" s="15"/>
      <c r="SAH87" s="16"/>
      <c r="SAI87" s="15"/>
      <c r="SAJ87" s="16"/>
      <c r="SAK87" s="15"/>
      <c r="SAL87" s="16"/>
      <c r="SAM87" s="15"/>
      <c r="SAN87" s="16"/>
      <c r="SAO87" s="15"/>
      <c r="SAP87" s="16"/>
      <c r="SAQ87" s="15"/>
      <c r="SAR87" s="16"/>
      <c r="SAS87" s="15"/>
      <c r="SAT87" s="16"/>
      <c r="SAU87" s="15"/>
      <c r="SAV87" s="16"/>
      <c r="SAW87" s="15"/>
      <c r="SAX87" s="16"/>
      <c r="SAY87" s="15"/>
      <c r="SAZ87" s="16"/>
      <c r="SBA87" s="15"/>
      <c r="SBB87" s="16"/>
      <c r="SBC87" s="15"/>
      <c r="SBD87" s="16"/>
      <c r="SBE87" s="15"/>
      <c r="SBF87" s="16"/>
      <c r="SBG87" s="15"/>
      <c r="SBH87" s="16"/>
      <c r="SBI87" s="15"/>
      <c r="SBJ87" s="16"/>
      <c r="SBK87" s="15"/>
      <c r="SBL87" s="16"/>
      <c r="SBM87" s="15"/>
      <c r="SBN87" s="16"/>
      <c r="SBO87" s="15"/>
      <c r="SBP87" s="16"/>
      <c r="SBQ87" s="15"/>
      <c r="SBR87" s="16"/>
      <c r="SBS87" s="15"/>
      <c r="SBT87" s="16"/>
      <c r="SBU87" s="15"/>
      <c r="SBV87" s="16"/>
      <c r="SBW87" s="15"/>
      <c r="SBX87" s="16"/>
      <c r="SBY87" s="15"/>
      <c r="SBZ87" s="16"/>
      <c r="SCA87" s="15"/>
      <c r="SCB87" s="16"/>
      <c r="SCC87" s="15"/>
      <c r="SCD87" s="16"/>
      <c r="SCE87" s="15"/>
      <c r="SCF87" s="16"/>
      <c r="SCG87" s="15"/>
      <c r="SCH87" s="16"/>
      <c r="SCI87" s="15"/>
      <c r="SCJ87" s="16"/>
      <c r="SCK87" s="15"/>
      <c r="SCL87" s="16"/>
      <c r="SCM87" s="15"/>
      <c r="SCN87" s="16"/>
      <c r="SCO87" s="15"/>
      <c r="SCP87" s="16"/>
      <c r="SCQ87" s="15"/>
      <c r="SCR87" s="16"/>
      <c r="SCS87" s="15"/>
      <c r="SCT87" s="16"/>
      <c r="SCU87" s="15"/>
      <c r="SCV87" s="16"/>
      <c r="SCW87" s="15"/>
      <c r="SCX87" s="16"/>
      <c r="SCY87" s="15"/>
      <c r="SCZ87" s="16"/>
      <c r="SDA87" s="15"/>
      <c r="SDB87" s="16"/>
      <c r="SDC87" s="15"/>
      <c r="SDD87" s="16"/>
      <c r="SDE87" s="15"/>
      <c r="SDF87" s="16"/>
      <c r="SDG87" s="15"/>
      <c r="SDH87" s="16"/>
      <c r="SDI87" s="15"/>
      <c r="SDJ87" s="16"/>
      <c r="SDK87" s="15"/>
      <c r="SDL87" s="16"/>
      <c r="SDM87" s="15"/>
      <c r="SDN87" s="16"/>
      <c r="SDO87" s="15"/>
      <c r="SDP87" s="16"/>
      <c r="SDQ87" s="15"/>
      <c r="SDR87" s="16"/>
      <c r="SDS87" s="15"/>
      <c r="SDT87" s="16"/>
      <c r="SDU87" s="15"/>
      <c r="SDV87" s="16"/>
      <c r="SDW87" s="15"/>
      <c r="SDX87" s="16"/>
      <c r="SDY87" s="15"/>
      <c r="SDZ87" s="16"/>
      <c r="SEA87" s="15"/>
      <c r="SEB87" s="16"/>
      <c r="SEC87" s="15"/>
      <c r="SED87" s="16"/>
      <c r="SEE87" s="15"/>
      <c r="SEF87" s="16"/>
      <c r="SEG87" s="15"/>
      <c r="SEH87" s="16"/>
      <c r="SEI87" s="15"/>
      <c r="SEJ87" s="16"/>
      <c r="SEK87" s="15"/>
      <c r="SEL87" s="16"/>
      <c r="SEM87" s="15"/>
      <c r="SEN87" s="16"/>
      <c r="SEO87" s="15"/>
      <c r="SEP87" s="16"/>
      <c r="SEQ87" s="15"/>
      <c r="SER87" s="16"/>
      <c r="SES87" s="15"/>
      <c r="SET87" s="16"/>
      <c r="SEU87" s="15"/>
      <c r="SEV87" s="16"/>
      <c r="SEW87" s="15"/>
      <c r="SEX87" s="16"/>
      <c r="SEY87" s="15"/>
      <c r="SEZ87" s="16"/>
      <c r="SFA87" s="15"/>
      <c r="SFB87" s="16"/>
      <c r="SFC87" s="15"/>
      <c r="SFD87" s="16"/>
      <c r="SFE87" s="15"/>
      <c r="SFF87" s="16"/>
      <c r="SFG87" s="15"/>
      <c r="SFH87" s="16"/>
      <c r="SFI87" s="15"/>
      <c r="SFJ87" s="16"/>
      <c r="SFK87" s="15"/>
      <c r="SFL87" s="16"/>
      <c r="SFM87" s="15"/>
      <c r="SFN87" s="16"/>
      <c r="SFO87" s="15"/>
      <c r="SFP87" s="16"/>
      <c r="SFQ87" s="15"/>
      <c r="SFR87" s="16"/>
      <c r="SFS87" s="15"/>
      <c r="SFT87" s="16"/>
      <c r="SFU87" s="15"/>
      <c r="SFV87" s="16"/>
      <c r="SFW87" s="15"/>
      <c r="SFX87" s="16"/>
      <c r="SFY87" s="15"/>
      <c r="SFZ87" s="16"/>
      <c r="SGA87" s="15"/>
      <c r="SGB87" s="16"/>
      <c r="SGC87" s="15"/>
      <c r="SGD87" s="16"/>
      <c r="SGE87" s="15"/>
      <c r="SGF87" s="16"/>
      <c r="SGG87" s="15"/>
      <c r="SGH87" s="16"/>
      <c r="SGI87" s="15"/>
      <c r="SGJ87" s="16"/>
      <c r="SGK87" s="15"/>
      <c r="SGL87" s="16"/>
      <c r="SGM87" s="15"/>
      <c r="SGN87" s="16"/>
      <c r="SGO87" s="15"/>
      <c r="SGP87" s="16"/>
      <c r="SGQ87" s="15"/>
      <c r="SGR87" s="16"/>
      <c r="SGS87" s="15"/>
      <c r="SGT87" s="16"/>
      <c r="SGU87" s="15"/>
      <c r="SGV87" s="16"/>
      <c r="SGW87" s="15"/>
      <c r="SGX87" s="16"/>
      <c r="SGY87" s="15"/>
      <c r="SGZ87" s="16"/>
      <c r="SHA87" s="15"/>
      <c r="SHB87" s="16"/>
      <c r="SHC87" s="15"/>
      <c r="SHD87" s="16"/>
      <c r="SHE87" s="15"/>
      <c r="SHF87" s="16"/>
      <c r="SHG87" s="15"/>
      <c r="SHH87" s="16"/>
      <c r="SHI87" s="15"/>
      <c r="SHJ87" s="16"/>
      <c r="SHK87" s="15"/>
      <c r="SHL87" s="16"/>
      <c r="SHM87" s="15"/>
      <c r="SHN87" s="16"/>
      <c r="SHO87" s="15"/>
      <c r="SHP87" s="16"/>
      <c r="SHQ87" s="15"/>
      <c r="SHR87" s="16"/>
      <c r="SHS87" s="15"/>
      <c r="SHT87" s="16"/>
      <c r="SHU87" s="15"/>
      <c r="SHV87" s="16"/>
      <c r="SHW87" s="15"/>
      <c r="SHX87" s="16"/>
      <c r="SHY87" s="15"/>
      <c r="SHZ87" s="16"/>
      <c r="SIA87" s="15"/>
      <c r="SIB87" s="16"/>
      <c r="SIC87" s="15"/>
      <c r="SID87" s="16"/>
      <c r="SIE87" s="15"/>
      <c r="SIF87" s="16"/>
      <c r="SIG87" s="15"/>
      <c r="SIH87" s="16"/>
      <c r="SII87" s="15"/>
      <c r="SIJ87" s="16"/>
      <c r="SIK87" s="15"/>
      <c r="SIL87" s="16"/>
      <c r="SIM87" s="15"/>
      <c r="SIN87" s="16"/>
      <c r="SIO87" s="15"/>
      <c r="SIP87" s="16"/>
      <c r="SIQ87" s="15"/>
      <c r="SIR87" s="16"/>
      <c r="SIS87" s="15"/>
      <c r="SIT87" s="16"/>
      <c r="SIU87" s="15"/>
      <c r="SIV87" s="16"/>
      <c r="SIW87" s="15"/>
      <c r="SIX87" s="16"/>
      <c r="SIY87" s="15"/>
      <c r="SIZ87" s="16"/>
      <c r="SJA87" s="15"/>
      <c r="SJB87" s="16"/>
      <c r="SJC87" s="15"/>
      <c r="SJD87" s="16"/>
      <c r="SJE87" s="15"/>
      <c r="SJF87" s="16"/>
      <c r="SJG87" s="15"/>
      <c r="SJH87" s="16"/>
      <c r="SJI87" s="15"/>
      <c r="SJJ87" s="16"/>
      <c r="SJK87" s="15"/>
      <c r="SJL87" s="16"/>
      <c r="SJM87" s="15"/>
      <c r="SJN87" s="16"/>
      <c r="SJO87" s="15"/>
      <c r="SJP87" s="16"/>
      <c r="SJQ87" s="15"/>
      <c r="SJR87" s="16"/>
      <c r="SJS87" s="15"/>
      <c r="SJT87" s="16"/>
      <c r="SJU87" s="15"/>
      <c r="SJV87" s="16"/>
      <c r="SJW87" s="15"/>
      <c r="SJX87" s="16"/>
      <c r="SJY87" s="15"/>
      <c r="SJZ87" s="16"/>
      <c r="SKA87" s="15"/>
      <c r="SKB87" s="16"/>
      <c r="SKC87" s="15"/>
      <c r="SKD87" s="16"/>
      <c r="SKE87" s="15"/>
      <c r="SKF87" s="16"/>
      <c r="SKG87" s="15"/>
      <c r="SKH87" s="16"/>
      <c r="SKI87" s="15"/>
      <c r="SKJ87" s="16"/>
      <c r="SKK87" s="15"/>
      <c r="SKL87" s="16"/>
      <c r="SKM87" s="15"/>
      <c r="SKN87" s="16"/>
      <c r="SKO87" s="15"/>
      <c r="SKP87" s="16"/>
      <c r="SKQ87" s="15"/>
      <c r="SKR87" s="16"/>
      <c r="SKS87" s="15"/>
      <c r="SKT87" s="16"/>
      <c r="SKU87" s="15"/>
      <c r="SKV87" s="16"/>
      <c r="SKW87" s="15"/>
      <c r="SKX87" s="16"/>
      <c r="SKY87" s="15"/>
      <c r="SKZ87" s="16"/>
      <c r="SLA87" s="15"/>
      <c r="SLB87" s="16"/>
      <c r="SLC87" s="15"/>
      <c r="SLD87" s="16"/>
      <c r="SLE87" s="15"/>
      <c r="SLF87" s="16"/>
      <c r="SLG87" s="15"/>
      <c r="SLH87" s="16"/>
      <c r="SLI87" s="15"/>
      <c r="SLJ87" s="16"/>
      <c r="SLK87" s="15"/>
      <c r="SLL87" s="16"/>
      <c r="SLM87" s="15"/>
      <c r="SLN87" s="16"/>
      <c r="SLO87" s="15"/>
      <c r="SLP87" s="16"/>
      <c r="SLQ87" s="15"/>
      <c r="SLR87" s="16"/>
      <c r="SLS87" s="15"/>
      <c r="SLT87" s="16"/>
      <c r="SLU87" s="15"/>
      <c r="SLV87" s="16"/>
      <c r="SLW87" s="15"/>
      <c r="SLX87" s="16"/>
      <c r="SLY87" s="15"/>
      <c r="SLZ87" s="16"/>
      <c r="SMA87" s="15"/>
      <c r="SMB87" s="16"/>
      <c r="SMC87" s="15"/>
      <c r="SMD87" s="16"/>
      <c r="SME87" s="15"/>
      <c r="SMF87" s="16"/>
      <c r="SMG87" s="15"/>
      <c r="SMH87" s="16"/>
      <c r="SMI87" s="15"/>
      <c r="SMJ87" s="16"/>
      <c r="SMK87" s="15"/>
      <c r="SML87" s="16"/>
      <c r="SMM87" s="15"/>
      <c r="SMN87" s="16"/>
      <c r="SMO87" s="15"/>
      <c r="SMP87" s="16"/>
      <c r="SMQ87" s="15"/>
      <c r="SMR87" s="16"/>
      <c r="SMS87" s="15"/>
      <c r="SMT87" s="16"/>
      <c r="SMU87" s="15"/>
      <c r="SMV87" s="16"/>
      <c r="SMW87" s="15"/>
      <c r="SMX87" s="16"/>
      <c r="SMY87" s="15"/>
      <c r="SMZ87" s="16"/>
      <c r="SNA87" s="15"/>
      <c r="SNB87" s="16"/>
      <c r="SNC87" s="15"/>
      <c r="SND87" s="16"/>
      <c r="SNE87" s="15"/>
      <c r="SNF87" s="16"/>
      <c r="SNG87" s="15"/>
      <c r="SNH87" s="16"/>
      <c r="SNI87" s="15"/>
      <c r="SNJ87" s="16"/>
      <c r="SNK87" s="15"/>
      <c r="SNL87" s="16"/>
      <c r="SNM87" s="15"/>
      <c r="SNN87" s="16"/>
      <c r="SNO87" s="15"/>
      <c r="SNP87" s="16"/>
      <c r="SNQ87" s="15"/>
      <c r="SNR87" s="16"/>
      <c r="SNS87" s="15"/>
      <c r="SNT87" s="16"/>
      <c r="SNU87" s="15"/>
      <c r="SNV87" s="16"/>
      <c r="SNW87" s="15"/>
      <c r="SNX87" s="16"/>
      <c r="SNY87" s="15"/>
      <c r="SNZ87" s="16"/>
      <c r="SOA87" s="15"/>
      <c r="SOB87" s="16"/>
      <c r="SOC87" s="15"/>
      <c r="SOD87" s="16"/>
      <c r="SOE87" s="15"/>
      <c r="SOF87" s="16"/>
      <c r="SOG87" s="15"/>
      <c r="SOH87" s="16"/>
      <c r="SOI87" s="15"/>
      <c r="SOJ87" s="16"/>
      <c r="SOK87" s="15"/>
      <c r="SOL87" s="16"/>
      <c r="SOM87" s="15"/>
      <c r="SON87" s="16"/>
      <c r="SOO87" s="15"/>
      <c r="SOP87" s="16"/>
      <c r="SOQ87" s="15"/>
      <c r="SOR87" s="16"/>
      <c r="SOS87" s="15"/>
      <c r="SOT87" s="16"/>
      <c r="SOU87" s="15"/>
      <c r="SOV87" s="16"/>
      <c r="SOW87" s="15"/>
      <c r="SOX87" s="16"/>
      <c r="SOY87" s="15"/>
      <c r="SOZ87" s="16"/>
      <c r="SPA87" s="15"/>
      <c r="SPB87" s="16"/>
      <c r="SPC87" s="15"/>
      <c r="SPD87" s="16"/>
      <c r="SPE87" s="15"/>
      <c r="SPF87" s="16"/>
      <c r="SPG87" s="15"/>
      <c r="SPH87" s="16"/>
      <c r="SPI87" s="15"/>
      <c r="SPJ87" s="16"/>
      <c r="SPK87" s="15"/>
      <c r="SPL87" s="16"/>
      <c r="SPM87" s="15"/>
      <c r="SPN87" s="16"/>
      <c r="SPO87" s="15"/>
      <c r="SPP87" s="16"/>
      <c r="SPQ87" s="15"/>
      <c r="SPR87" s="16"/>
      <c r="SPS87" s="15"/>
      <c r="SPT87" s="16"/>
      <c r="SPU87" s="15"/>
      <c r="SPV87" s="16"/>
      <c r="SPW87" s="15"/>
      <c r="SPX87" s="16"/>
      <c r="SPY87" s="15"/>
      <c r="SPZ87" s="16"/>
      <c r="SQA87" s="15"/>
      <c r="SQB87" s="16"/>
      <c r="SQC87" s="15"/>
      <c r="SQD87" s="16"/>
      <c r="SQE87" s="15"/>
      <c r="SQF87" s="16"/>
      <c r="SQG87" s="15"/>
      <c r="SQH87" s="16"/>
      <c r="SQI87" s="15"/>
      <c r="SQJ87" s="16"/>
      <c r="SQK87" s="15"/>
      <c r="SQL87" s="16"/>
      <c r="SQM87" s="15"/>
      <c r="SQN87" s="16"/>
      <c r="SQO87" s="15"/>
      <c r="SQP87" s="16"/>
      <c r="SQQ87" s="15"/>
      <c r="SQR87" s="16"/>
      <c r="SQS87" s="15"/>
      <c r="SQT87" s="16"/>
      <c r="SQU87" s="15"/>
      <c r="SQV87" s="16"/>
      <c r="SQW87" s="15"/>
      <c r="SQX87" s="16"/>
      <c r="SQY87" s="15"/>
      <c r="SQZ87" s="16"/>
      <c r="SRA87" s="15"/>
      <c r="SRB87" s="16"/>
      <c r="SRC87" s="15"/>
      <c r="SRD87" s="16"/>
      <c r="SRE87" s="15"/>
      <c r="SRF87" s="16"/>
      <c r="SRG87" s="15"/>
      <c r="SRH87" s="16"/>
      <c r="SRI87" s="15"/>
      <c r="SRJ87" s="16"/>
      <c r="SRK87" s="15"/>
      <c r="SRL87" s="16"/>
      <c r="SRM87" s="15"/>
      <c r="SRN87" s="16"/>
      <c r="SRO87" s="15"/>
      <c r="SRP87" s="16"/>
      <c r="SRQ87" s="15"/>
      <c r="SRR87" s="16"/>
      <c r="SRS87" s="15"/>
      <c r="SRT87" s="16"/>
      <c r="SRU87" s="15"/>
      <c r="SRV87" s="16"/>
      <c r="SRW87" s="15"/>
      <c r="SRX87" s="16"/>
      <c r="SRY87" s="15"/>
      <c r="SRZ87" s="16"/>
      <c r="SSA87" s="15"/>
      <c r="SSB87" s="16"/>
      <c r="SSC87" s="15"/>
      <c r="SSD87" s="16"/>
      <c r="SSE87" s="15"/>
      <c r="SSF87" s="16"/>
      <c r="SSG87" s="15"/>
      <c r="SSH87" s="16"/>
      <c r="SSI87" s="15"/>
      <c r="SSJ87" s="16"/>
      <c r="SSK87" s="15"/>
      <c r="SSL87" s="16"/>
      <c r="SSM87" s="15"/>
      <c r="SSN87" s="16"/>
      <c r="SSO87" s="15"/>
      <c r="SSP87" s="16"/>
      <c r="SSQ87" s="15"/>
      <c r="SSR87" s="16"/>
      <c r="SSS87" s="15"/>
      <c r="SST87" s="16"/>
      <c r="SSU87" s="15"/>
      <c r="SSV87" s="16"/>
      <c r="SSW87" s="15"/>
      <c r="SSX87" s="16"/>
      <c r="SSY87" s="15"/>
      <c r="SSZ87" s="16"/>
      <c r="STA87" s="15"/>
      <c r="STB87" s="16"/>
      <c r="STC87" s="15"/>
      <c r="STD87" s="16"/>
      <c r="STE87" s="15"/>
      <c r="STF87" s="16"/>
      <c r="STG87" s="15"/>
      <c r="STH87" s="16"/>
      <c r="STI87" s="15"/>
      <c r="STJ87" s="16"/>
      <c r="STK87" s="15"/>
      <c r="STL87" s="16"/>
      <c r="STM87" s="15"/>
      <c r="STN87" s="16"/>
      <c r="STO87" s="15"/>
      <c r="STP87" s="16"/>
      <c r="STQ87" s="15"/>
      <c r="STR87" s="16"/>
      <c r="STS87" s="15"/>
      <c r="STT87" s="16"/>
      <c r="STU87" s="15"/>
      <c r="STV87" s="16"/>
      <c r="STW87" s="15"/>
      <c r="STX87" s="16"/>
      <c r="STY87" s="15"/>
      <c r="STZ87" s="16"/>
      <c r="SUA87" s="15"/>
      <c r="SUB87" s="16"/>
      <c r="SUC87" s="15"/>
      <c r="SUD87" s="16"/>
      <c r="SUE87" s="15"/>
      <c r="SUF87" s="16"/>
      <c r="SUG87" s="15"/>
      <c r="SUH87" s="16"/>
      <c r="SUI87" s="15"/>
      <c r="SUJ87" s="16"/>
      <c r="SUK87" s="15"/>
      <c r="SUL87" s="16"/>
      <c r="SUM87" s="15"/>
      <c r="SUN87" s="16"/>
      <c r="SUO87" s="15"/>
      <c r="SUP87" s="16"/>
      <c r="SUQ87" s="15"/>
      <c r="SUR87" s="16"/>
      <c r="SUS87" s="15"/>
      <c r="SUT87" s="16"/>
      <c r="SUU87" s="15"/>
      <c r="SUV87" s="16"/>
      <c r="SUW87" s="15"/>
      <c r="SUX87" s="16"/>
      <c r="SUY87" s="15"/>
      <c r="SUZ87" s="16"/>
      <c r="SVA87" s="15"/>
      <c r="SVB87" s="16"/>
      <c r="SVC87" s="15"/>
      <c r="SVD87" s="16"/>
      <c r="SVE87" s="15"/>
      <c r="SVF87" s="16"/>
      <c r="SVG87" s="15"/>
      <c r="SVH87" s="16"/>
      <c r="SVI87" s="15"/>
      <c r="SVJ87" s="16"/>
      <c r="SVK87" s="15"/>
      <c r="SVL87" s="16"/>
      <c r="SVM87" s="15"/>
      <c r="SVN87" s="16"/>
      <c r="SVO87" s="15"/>
      <c r="SVP87" s="16"/>
      <c r="SVQ87" s="15"/>
      <c r="SVR87" s="16"/>
      <c r="SVS87" s="15"/>
      <c r="SVT87" s="16"/>
      <c r="SVU87" s="15"/>
      <c r="SVV87" s="16"/>
      <c r="SVW87" s="15"/>
      <c r="SVX87" s="16"/>
      <c r="SVY87" s="15"/>
      <c r="SVZ87" s="16"/>
      <c r="SWA87" s="15"/>
      <c r="SWB87" s="16"/>
      <c r="SWC87" s="15"/>
      <c r="SWD87" s="16"/>
      <c r="SWE87" s="15"/>
      <c r="SWF87" s="16"/>
      <c r="SWG87" s="15"/>
      <c r="SWH87" s="16"/>
      <c r="SWI87" s="15"/>
      <c r="SWJ87" s="16"/>
      <c r="SWK87" s="15"/>
      <c r="SWL87" s="16"/>
      <c r="SWM87" s="15"/>
      <c r="SWN87" s="16"/>
      <c r="SWO87" s="15"/>
      <c r="SWP87" s="16"/>
      <c r="SWQ87" s="15"/>
      <c r="SWR87" s="16"/>
      <c r="SWS87" s="15"/>
      <c r="SWT87" s="16"/>
      <c r="SWU87" s="15"/>
      <c r="SWV87" s="16"/>
      <c r="SWW87" s="15"/>
      <c r="SWX87" s="16"/>
      <c r="SWY87" s="15"/>
      <c r="SWZ87" s="16"/>
      <c r="SXA87" s="15"/>
      <c r="SXB87" s="16"/>
      <c r="SXC87" s="15"/>
      <c r="SXD87" s="16"/>
      <c r="SXE87" s="15"/>
      <c r="SXF87" s="16"/>
      <c r="SXG87" s="15"/>
      <c r="SXH87" s="16"/>
      <c r="SXI87" s="15"/>
      <c r="SXJ87" s="16"/>
      <c r="SXK87" s="15"/>
      <c r="SXL87" s="16"/>
      <c r="SXM87" s="15"/>
      <c r="SXN87" s="16"/>
      <c r="SXO87" s="15"/>
      <c r="SXP87" s="16"/>
      <c r="SXQ87" s="15"/>
      <c r="SXR87" s="16"/>
      <c r="SXS87" s="15"/>
      <c r="SXT87" s="16"/>
      <c r="SXU87" s="15"/>
      <c r="SXV87" s="16"/>
      <c r="SXW87" s="15"/>
      <c r="SXX87" s="16"/>
      <c r="SXY87" s="15"/>
      <c r="SXZ87" s="16"/>
      <c r="SYA87" s="15"/>
      <c r="SYB87" s="16"/>
      <c r="SYC87" s="15"/>
      <c r="SYD87" s="16"/>
      <c r="SYE87" s="15"/>
      <c r="SYF87" s="16"/>
      <c r="SYG87" s="15"/>
      <c r="SYH87" s="16"/>
      <c r="SYI87" s="15"/>
      <c r="SYJ87" s="16"/>
      <c r="SYK87" s="15"/>
      <c r="SYL87" s="16"/>
      <c r="SYM87" s="15"/>
      <c r="SYN87" s="16"/>
      <c r="SYO87" s="15"/>
      <c r="SYP87" s="16"/>
      <c r="SYQ87" s="15"/>
      <c r="SYR87" s="16"/>
      <c r="SYS87" s="15"/>
      <c r="SYT87" s="16"/>
      <c r="SYU87" s="15"/>
      <c r="SYV87" s="16"/>
      <c r="SYW87" s="15"/>
      <c r="SYX87" s="16"/>
      <c r="SYY87" s="15"/>
      <c r="SYZ87" s="16"/>
      <c r="SZA87" s="15"/>
      <c r="SZB87" s="16"/>
      <c r="SZC87" s="15"/>
      <c r="SZD87" s="16"/>
      <c r="SZE87" s="15"/>
      <c r="SZF87" s="16"/>
      <c r="SZG87" s="15"/>
      <c r="SZH87" s="16"/>
      <c r="SZI87" s="15"/>
      <c r="SZJ87" s="16"/>
      <c r="SZK87" s="15"/>
      <c r="SZL87" s="16"/>
      <c r="SZM87" s="15"/>
      <c r="SZN87" s="16"/>
      <c r="SZO87" s="15"/>
      <c r="SZP87" s="16"/>
      <c r="SZQ87" s="15"/>
      <c r="SZR87" s="16"/>
      <c r="SZS87" s="15"/>
      <c r="SZT87" s="16"/>
      <c r="SZU87" s="15"/>
      <c r="SZV87" s="16"/>
      <c r="SZW87" s="15"/>
      <c r="SZX87" s="16"/>
      <c r="SZY87" s="15"/>
      <c r="SZZ87" s="16"/>
      <c r="TAA87" s="15"/>
      <c r="TAB87" s="16"/>
      <c r="TAC87" s="15"/>
      <c r="TAD87" s="16"/>
      <c r="TAE87" s="15"/>
      <c r="TAF87" s="16"/>
      <c r="TAG87" s="15"/>
      <c r="TAH87" s="16"/>
      <c r="TAI87" s="15"/>
      <c r="TAJ87" s="16"/>
      <c r="TAK87" s="15"/>
      <c r="TAL87" s="16"/>
      <c r="TAM87" s="15"/>
      <c r="TAN87" s="16"/>
      <c r="TAO87" s="15"/>
      <c r="TAP87" s="16"/>
      <c r="TAQ87" s="15"/>
      <c r="TAR87" s="16"/>
      <c r="TAS87" s="15"/>
      <c r="TAT87" s="16"/>
      <c r="TAU87" s="15"/>
      <c r="TAV87" s="16"/>
      <c r="TAW87" s="15"/>
      <c r="TAX87" s="16"/>
      <c r="TAY87" s="15"/>
      <c r="TAZ87" s="16"/>
      <c r="TBA87" s="15"/>
      <c r="TBB87" s="16"/>
      <c r="TBC87" s="15"/>
      <c r="TBD87" s="16"/>
      <c r="TBE87" s="15"/>
      <c r="TBF87" s="16"/>
      <c r="TBG87" s="15"/>
      <c r="TBH87" s="16"/>
      <c r="TBI87" s="15"/>
      <c r="TBJ87" s="16"/>
      <c r="TBK87" s="15"/>
      <c r="TBL87" s="16"/>
      <c r="TBM87" s="15"/>
      <c r="TBN87" s="16"/>
      <c r="TBO87" s="15"/>
      <c r="TBP87" s="16"/>
      <c r="TBQ87" s="15"/>
      <c r="TBR87" s="16"/>
      <c r="TBS87" s="15"/>
      <c r="TBT87" s="16"/>
      <c r="TBU87" s="15"/>
      <c r="TBV87" s="16"/>
      <c r="TBW87" s="15"/>
      <c r="TBX87" s="16"/>
      <c r="TBY87" s="15"/>
      <c r="TBZ87" s="16"/>
      <c r="TCA87" s="15"/>
      <c r="TCB87" s="16"/>
      <c r="TCC87" s="15"/>
      <c r="TCD87" s="16"/>
      <c r="TCE87" s="15"/>
      <c r="TCF87" s="16"/>
      <c r="TCG87" s="15"/>
      <c r="TCH87" s="16"/>
      <c r="TCI87" s="15"/>
      <c r="TCJ87" s="16"/>
      <c r="TCK87" s="15"/>
      <c r="TCL87" s="16"/>
      <c r="TCM87" s="15"/>
      <c r="TCN87" s="16"/>
      <c r="TCO87" s="15"/>
      <c r="TCP87" s="16"/>
      <c r="TCQ87" s="15"/>
      <c r="TCR87" s="16"/>
      <c r="TCS87" s="15"/>
      <c r="TCT87" s="16"/>
      <c r="TCU87" s="15"/>
      <c r="TCV87" s="16"/>
      <c r="TCW87" s="15"/>
      <c r="TCX87" s="16"/>
      <c r="TCY87" s="15"/>
      <c r="TCZ87" s="16"/>
      <c r="TDA87" s="15"/>
      <c r="TDB87" s="16"/>
      <c r="TDC87" s="15"/>
      <c r="TDD87" s="16"/>
      <c r="TDE87" s="15"/>
      <c r="TDF87" s="16"/>
      <c r="TDG87" s="15"/>
      <c r="TDH87" s="16"/>
      <c r="TDI87" s="15"/>
      <c r="TDJ87" s="16"/>
      <c r="TDK87" s="15"/>
      <c r="TDL87" s="16"/>
      <c r="TDM87" s="15"/>
      <c r="TDN87" s="16"/>
      <c r="TDO87" s="15"/>
      <c r="TDP87" s="16"/>
      <c r="TDQ87" s="15"/>
      <c r="TDR87" s="16"/>
      <c r="TDS87" s="15"/>
      <c r="TDT87" s="16"/>
      <c r="TDU87" s="15"/>
      <c r="TDV87" s="16"/>
      <c r="TDW87" s="15"/>
      <c r="TDX87" s="16"/>
      <c r="TDY87" s="15"/>
      <c r="TDZ87" s="16"/>
      <c r="TEA87" s="15"/>
      <c r="TEB87" s="16"/>
      <c r="TEC87" s="15"/>
      <c r="TED87" s="16"/>
      <c r="TEE87" s="15"/>
      <c r="TEF87" s="16"/>
      <c r="TEG87" s="15"/>
      <c r="TEH87" s="16"/>
      <c r="TEI87" s="15"/>
      <c r="TEJ87" s="16"/>
      <c r="TEK87" s="15"/>
      <c r="TEL87" s="16"/>
      <c r="TEM87" s="15"/>
      <c r="TEN87" s="16"/>
      <c r="TEO87" s="15"/>
      <c r="TEP87" s="16"/>
      <c r="TEQ87" s="15"/>
      <c r="TER87" s="16"/>
      <c r="TES87" s="15"/>
      <c r="TET87" s="16"/>
      <c r="TEU87" s="15"/>
      <c r="TEV87" s="16"/>
      <c r="TEW87" s="15"/>
      <c r="TEX87" s="16"/>
      <c r="TEY87" s="15"/>
      <c r="TEZ87" s="16"/>
      <c r="TFA87" s="15"/>
      <c r="TFB87" s="16"/>
      <c r="TFC87" s="15"/>
      <c r="TFD87" s="16"/>
      <c r="TFE87" s="15"/>
      <c r="TFF87" s="16"/>
      <c r="TFG87" s="15"/>
      <c r="TFH87" s="16"/>
      <c r="TFI87" s="15"/>
      <c r="TFJ87" s="16"/>
      <c r="TFK87" s="15"/>
      <c r="TFL87" s="16"/>
      <c r="TFM87" s="15"/>
      <c r="TFN87" s="16"/>
      <c r="TFO87" s="15"/>
      <c r="TFP87" s="16"/>
      <c r="TFQ87" s="15"/>
      <c r="TFR87" s="16"/>
      <c r="TFS87" s="15"/>
      <c r="TFT87" s="16"/>
      <c r="TFU87" s="15"/>
      <c r="TFV87" s="16"/>
      <c r="TFW87" s="15"/>
      <c r="TFX87" s="16"/>
      <c r="TFY87" s="15"/>
      <c r="TFZ87" s="16"/>
      <c r="TGA87" s="15"/>
      <c r="TGB87" s="16"/>
      <c r="TGC87" s="15"/>
      <c r="TGD87" s="16"/>
      <c r="TGE87" s="15"/>
      <c r="TGF87" s="16"/>
      <c r="TGG87" s="15"/>
      <c r="TGH87" s="16"/>
      <c r="TGI87" s="15"/>
      <c r="TGJ87" s="16"/>
      <c r="TGK87" s="15"/>
      <c r="TGL87" s="16"/>
      <c r="TGM87" s="15"/>
      <c r="TGN87" s="16"/>
      <c r="TGO87" s="15"/>
      <c r="TGP87" s="16"/>
      <c r="TGQ87" s="15"/>
      <c r="TGR87" s="16"/>
      <c r="TGS87" s="15"/>
      <c r="TGT87" s="16"/>
      <c r="TGU87" s="15"/>
      <c r="TGV87" s="16"/>
      <c r="TGW87" s="15"/>
      <c r="TGX87" s="16"/>
      <c r="TGY87" s="15"/>
      <c r="TGZ87" s="16"/>
      <c r="THA87" s="15"/>
      <c r="THB87" s="16"/>
      <c r="THC87" s="15"/>
      <c r="THD87" s="16"/>
      <c r="THE87" s="15"/>
      <c r="THF87" s="16"/>
      <c r="THG87" s="15"/>
      <c r="THH87" s="16"/>
      <c r="THI87" s="15"/>
      <c r="THJ87" s="16"/>
      <c r="THK87" s="15"/>
      <c r="THL87" s="16"/>
      <c r="THM87" s="15"/>
      <c r="THN87" s="16"/>
      <c r="THO87" s="15"/>
      <c r="THP87" s="16"/>
      <c r="THQ87" s="15"/>
      <c r="THR87" s="16"/>
      <c r="THS87" s="15"/>
      <c r="THT87" s="16"/>
      <c r="THU87" s="15"/>
      <c r="THV87" s="16"/>
      <c r="THW87" s="15"/>
      <c r="THX87" s="16"/>
      <c r="THY87" s="15"/>
      <c r="THZ87" s="16"/>
      <c r="TIA87" s="15"/>
      <c r="TIB87" s="16"/>
      <c r="TIC87" s="15"/>
      <c r="TID87" s="16"/>
      <c r="TIE87" s="15"/>
      <c r="TIF87" s="16"/>
      <c r="TIG87" s="15"/>
      <c r="TIH87" s="16"/>
      <c r="TII87" s="15"/>
      <c r="TIJ87" s="16"/>
      <c r="TIK87" s="15"/>
      <c r="TIL87" s="16"/>
      <c r="TIM87" s="15"/>
      <c r="TIN87" s="16"/>
      <c r="TIO87" s="15"/>
      <c r="TIP87" s="16"/>
      <c r="TIQ87" s="15"/>
      <c r="TIR87" s="16"/>
      <c r="TIS87" s="15"/>
      <c r="TIT87" s="16"/>
      <c r="TIU87" s="15"/>
      <c r="TIV87" s="16"/>
      <c r="TIW87" s="15"/>
      <c r="TIX87" s="16"/>
      <c r="TIY87" s="15"/>
      <c r="TIZ87" s="16"/>
      <c r="TJA87" s="15"/>
      <c r="TJB87" s="16"/>
      <c r="TJC87" s="15"/>
      <c r="TJD87" s="16"/>
      <c r="TJE87" s="15"/>
      <c r="TJF87" s="16"/>
      <c r="TJG87" s="15"/>
      <c r="TJH87" s="16"/>
      <c r="TJI87" s="15"/>
      <c r="TJJ87" s="16"/>
      <c r="TJK87" s="15"/>
      <c r="TJL87" s="16"/>
      <c r="TJM87" s="15"/>
      <c r="TJN87" s="16"/>
      <c r="TJO87" s="15"/>
      <c r="TJP87" s="16"/>
      <c r="TJQ87" s="15"/>
      <c r="TJR87" s="16"/>
      <c r="TJS87" s="15"/>
      <c r="TJT87" s="16"/>
      <c r="TJU87" s="15"/>
      <c r="TJV87" s="16"/>
      <c r="TJW87" s="15"/>
      <c r="TJX87" s="16"/>
      <c r="TJY87" s="15"/>
      <c r="TJZ87" s="16"/>
      <c r="TKA87" s="15"/>
      <c r="TKB87" s="16"/>
      <c r="TKC87" s="15"/>
      <c r="TKD87" s="16"/>
      <c r="TKE87" s="15"/>
      <c r="TKF87" s="16"/>
      <c r="TKG87" s="15"/>
      <c r="TKH87" s="16"/>
      <c r="TKI87" s="15"/>
      <c r="TKJ87" s="16"/>
      <c r="TKK87" s="15"/>
      <c r="TKL87" s="16"/>
      <c r="TKM87" s="15"/>
      <c r="TKN87" s="16"/>
      <c r="TKO87" s="15"/>
      <c r="TKP87" s="16"/>
      <c r="TKQ87" s="15"/>
      <c r="TKR87" s="16"/>
      <c r="TKS87" s="15"/>
      <c r="TKT87" s="16"/>
      <c r="TKU87" s="15"/>
      <c r="TKV87" s="16"/>
      <c r="TKW87" s="15"/>
      <c r="TKX87" s="16"/>
      <c r="TKY87" s="15"/>
      <c r="TKZ87" s="16"/>
      <c r="TLA87" s="15"/>
      <c r="TLB87" s="16"/>
      <c r="TLC87" s="15"/>
      <c r="TLD87" s="16"/>
      <c r="TLE87" s="15"/>
      <c r="TLF87" s="16"/>
      <c r="TLG87" s="15"/>
      <c r="TLH87" s="16"/>
      <c r="TLI87" s="15"/>
      <c r="TLJ87" s="16"/>
      <c r="TLK87" s="15"/>
      <c r="TLL87" s="16"/>
      <c r="TLM87" s="15"/>
      <c r="TLN87" s="16"/>
      <c r="TLO87" s="15"/>
      <c r="TLP87" s="16"/>
      <c r="TLQ87" s="15"/>
      <c r="TLR87" s="16"/>
      <c r="TLS87" s="15"/>
      <c r="TLT87" s="16"/>
      <c r="TLU87" s="15"/>
      <c r="TLV87" s="16"/>
      <c r="TLW87" s="15"/>
      <c r="TLX87" s="16"/>
      <c r="TLY87" s="15"/>
      <c r="TLZ87" s="16"/>
      <c r="TMA87" s="15"/>
      <c r="TMB87" s="16"/>
      <c r="TMC87" s="15"/>
      <c r="TMD87" s="16"/>
      <c r="TME87" s="15"/>
      <c r="TMF87" s="16"/>
      <c r="TMG87" s="15"/>
      <c r="TMH87" s="16"/>
      <c r="TMI87" s="15"/>
      <c r="TMJ87" s="16"/>
      <c r="TMK87" s="15"/>
      <c r="TML87" s="16"/>
      <c r="TMM87" s="15"/>
      <c r="TMN87" s="16"/>
      <c r="TMO87" s="15"/>
      <c r="TMP87" s="16"/>
      <c r="TMQ87" s="15"/>
      <c r="TMR87" s="16"/>
      <c r="TMS87" s="15"/>
      <c r="TMT87" s="16"/>
      <c r="TMU87" s="15"/>
      <c r="TMV87" s="16"/>
      <c r="TMW87" s="15"/>
      <c r="TMX87" s="16"/>
      <c r="TMY87" s="15"/>
      <c r="TMZ87" s="16"/>
      <c r="TNA87" s="15"/>
      <c r="TNB87" s="16"/>
      <c r="TNC87" s="15"/>
      <c r="TND87" s="16"/>
      <c r="TNE87" s="15"/>
      <c r="TNF87" s="16"/>
      <c r="TNG87" s="15"/>
      <c r="TNH87" s="16"/>
      <c r="TNI87" s="15"/>
      <c r="TNJ87" s="16"/>
      <c r="TNK87" s="15"/>
      <c r="TNL87" s="16"/>
      <c r="TNM87" s="15"/>
      <c r="TNN87" s="16"/>
      <c r="TNO87" s="15"/>
      <c r="TNP87" s="16"/>
      <c r="TNQ87" s="15"/>
      <c r="TNR87" s="16"/>
      <c r="TNS87" s="15"/>
      <c r="TNT87" s="16"/>
      <c r="TNU87" s="15"/>
      <c r="TNV87" s="16"/>
      <c r="TNW87" s="15"/>
      <c r="TNX87" s="16"/>
      <c r="TNY87" s="15"/>
      <c r="TNZ87" s="16"/>
      <c r="TOA87" s="15"/>
      <c r="TOB87" s="16"/>
      <c r="TOC87" s="15"/>
      <c r="TOD87" s="16"/>
      <c r="TOE87" s="15"/>
      <c r="TOF87" s="16"/>
      <c r="TOG87" s="15"/>
      <c r="TOH87" s="16"/>
      <c r="TOI87" s="15"/>
      <c r="TOJ87" s="16"/>
      <c r="TOK87" s="15"/>
      <c r="TOL87" s="16"/>
      <c r="TOM87" s="15"/>
      <c r="TON87" s="16"/>
      <c r="TOO87" s="15"/>
      <c r="TOP87" s="16"/>
      <c r="TOQ87" s="15"/>
      <c r="TOR87" s="16"/>
      <c r="TOS87" s="15"/>
      <c r="TOT87" s="16"/>
      <c r="TOU87" s="15"/>
      <c r="TOV87" s="16"/>
      <c r="TOW87" s="15"/>
      <c r="TOX87" s="16"/>
      <c r="TOY87" s="15"/>
      <c r="TOZ87" s="16"/>
      <c r="TPA87" s="15"/>
      <c r="TPB87" s="16"/>
      <c r="TPC87" s="15"/>
      <c r="TPD87" s="16"/>
      <c r="TPE87" s="15"/>
      <c r="TPF87" s="16"/>
      <c r="TPG87" s="15"/>
      <c r="TPH87" s="16"/>
      <c r="TPI87" s="15"/>
      <c r="TPJ87" s="16"/>
      <c r="TPK87" s="15"/>
      <c r="TPL87" s="16"/>
      <c r="TPM87" s="15"/>
      <c r="TPN87" s="16"/>
      <c r="TPO87" s="15"/>
      <c r="TPP87" s="16"/>
      <c r="TPQ87" s="15"/>
      <c r="TPR87" s="16"/>
      <c r="TPS87" s="15"/>
      <c r="TPT87" s="16"/>
      <c r="TPU87" s="15"/>
      <c r="TPV87" s="16"/>
      <c r="TPW87" s="15"/>
      <c r="TPX87" s="16"/>
      <c r="TPY87" s="15"/>
      <c r="TPZ87" s="16"/>
      <c r="TQA87" s="15"/>
      <c r="TQB87" s="16"/>
      <c r="TQC87" s="15"/>
      <c r="TQD87" s="16"/>
      <c r="TQE87" s="15"/>
      <c r="TQF87" s="16"/>
      <c r="TQG87" s="15"/>
      <c r="TQH87" s="16"/>
      <c r="TQI87" s="15"/>
      <c r="TQJ87" s="16"/>
      <c r="TQK87" s="15"/>
      <c r="TQL87" s="16"/>
      <c r="TQM87" s="15"/>
      <c r="TQN87" s="16"/>
      <c r="TQO87" s="15"/>
      <c r="TQP87" s="16"/>
      <c r="TQQ87" s="15"/>
      <c r="TQR87" s="16"/>
      <c r="TQS87" s="15"/>
      <c r="TQT87" s="16"/>
      <c r="TQU87" s="15"/>
      <c r="TQV87" s="16"/>
      <c r="TQW87" s="15"/>
      <c r="TQX87" s="16"/>
      <c r="TQY87" s="15"/>
      <c r="TQZ87" s="16"/>
      <c r="TRA87" s="15"/>
      <c r="TRB87" s="16"/>
      <c r="TRC87" s="15"/>
      <c r="TRD87" s="16"/>
      <c r="TRE87" s="15"/>
      <c r="TRF87" s="16"/>
      <c r="TRG87" s="15"/>
      <c r="TRH87" s="16"/>
      <c r="TRI87" s="15"/>
      <c r="TRJ87" s="16"/>
      <c r="TRK87" s="15"/>
      <c r="TRL87" s="16"/>
      <c r="TRM87" s="15"/>
      <c r="TRN87" s="16"/>
      <c r="TRO87" s="15"/>
      <c r="TRP87" s="16"/>
      <c r="TRQ87" s="15"/>
      <c r="TRR87" s="16"/>
      <c r="TRS87" s="15"/>
      <c r="TRT87" s="16"/>
      <c r="TRU87" s="15"/>
      <c r="TRV87" s="16"/>
      <c r="TRW87" s="15"/>
      <c r="TRX87" s="16"/>
      <c r="TRY87" s="15"/>
      <c r="TRZ87" s="16"/>
      <c r="TSA87" s="15"/>
      <c r="TSB87" s="16"/>
      <c r="TSC87" s="15"/>
      <c r="TSD87" s="16"/>
      <c r="TSE87" s="15"/>
      <c r="TSF87" s="16"/>
      <c r="TSG87" s="15"/>
      <c r="TSH87" s="16"/>
      <c r="TSI87" s="15"/>
      <c r="TSJ87" s="16"/>
      <c r="TSK87" s="15"/>
      <c r="TSL87" s="16"/>
      <c r="TSM87" s="15"/>
      <c r="TSN87" s="16"/>
      <c r="TSO87" s="15"/>
      <c r="TSP87" s="16"/>
      <c r="TSQ87" s="15"/>
      <c r="TSR87" s="16"/>
      <c r="TSS87" s="15"/>
      <c r="TST87" s="16"/>
      <c r="TSU87" s="15"/>
      <c r="TSV87" s="16"/>
      <c r="TSW87" s="15"/>
      <c r="TSX87" s="16"/>
      <c r="TSY87" s="15"/>
      <c r="TSZ87" s="16"/>
      <c r="TTA87" s="15"/>
      <c r="TTB87" s="16"/>
      <c r="TTC87" s="15"/>
      <c r="TTD87" s="16"/>
      <c r="TTE87" s="15"/>
      <c r="TTF87" s="16"/>
      <c r="TTG87" s="15"/>
      <c r="TTH87" s="16"/>
      <c r="TTI87" s="15"/>
      <c r="TTJ87" s="16"/>
      <c r="TTK87" s="15"/>
      <c r="TTL87" s="16"/>
      <c r="TTM87" s="15"/>
      <c r="TTN87" s="16"/>
      <c r="TTO87" s="15"/>
      <c r="TTP87" s="16"/>
      <c r="TTQ87" s="15"/>
      <c r="TTR87" s="16"/>
      <c r="TTS87" s="15"/>
      <c r="TTT87" s="16"/>
      <c r="TTU87" s="15"/>
      <c r="TTV87" s="16"/>
      <c r="TTW87" s="15"/>
      <c r="TTX87" s="16"/>
      <c r="TTY87" s="15"/>
      <c r="TTZ87" s="16"/>
      <c r="TUA87" s="15"/>
      <c r="TUB87" s="16"/>
      <c r="TUC87" s="15"/>
      <c r="TUD87" s="16"/>
      <c r="TUE87" s="15"/>
      <c r="TUF87" s="16"/>
      <c r="TUG87" s="15"/>
      <c r="TUH87" s="16"/>
      <c r="TUI87" s="15"/>
      <c r="TUJ87" s="16"/>
      <c r="TUK87" s="15"/>
      <c r="TUL87" s="16"/>
      <c r="TUM87" s="15"/>
      <c r="TUN87" s="16"/>
      <c r="TUO87" s="15"/>
      <c r="TUP87" s="16"/>
      <c r="TUQ87" s="15"/>
      <c r="TUR87" s="16"/>
      <c r="TUS87" s="15"/>
      <c r="TUT87" s="16"/>
      <c r="TUU87" s="15"/>
      <c r="TUV87" s="16"/>
      <c r="TUW87" s="15"/>
      <c r="TUX87" s="16"/>
      <c r="TUY87" s="15"/>
      <c r="TUZ87" s="16"/>
      <c r="TVA87" s="15"/>
      <c r="TVB87" s="16"/>
      <c r="TVC87" s="15"/>
      <c r="TVD87" s="16"/>
      <c r="TVE87" s="15"/>
      <c r="TVF87" s="16"/>
      <c r="TVG87" s="15"/>
      <c r="TVH87" s="16"/>
      <c r="TVI87" s="15"/>
      <c r="TVJ87" s="16"/>
      <c r="TVK87" s="15"/>
      <c r="TVL87" s="16"/>
      <c r="TVM87" s="15"/>
      <c r="TVN87" s="16"/>
      <c r="TVO87" s="15"/>
      <c r="TVP87" s="16"/>
      <c r="TVQ87" s="15"/>
      <c r="TVR87" s="16"/>
      <c r="TVS87" s="15"/>
      <c r="TVT87" s="16"/>
      <c r="TVU87" s="15"/>
      <c r="TVV87" s="16"/>
      <c r="TVW87" s="15"/>
      <c r="TVX87" s="16"/>
      <c r="TVY87" s="15"/>
      <c r="TVZ87" s="16"/>
      <c r="TWA87" s="15"/>
      <c r="TWB87" s="16"/>
      <c r="TWC87" s="15"/>
      <c r="TWD87" s="16"/>
      <c r="TWE87" s="15"/>
      <c r="TWF87" s="16"/>
      <c r="TWG87" s="15"/>
      <c r="TWH87" s="16"/>
      <c r="TWI87" s="15"/>
      <c r="TWJ87" s="16"/>
      <c r="TWK87" s="15"/>
      <c r="TWL87" s="16"/>
      <c r="TWM87" s="15"/>
      <c r="TWN87" s="16"/>
      <c r="TWO87" s="15"/>
      <c r="TWP87" s="16"/>
      <c r="TWQ87" s="15"/>
      <c r="TWR87" s="16"/>
      <c r="TWS87" s="15"/>
      <c r="TWT87" s="16"/>
      <c r="TWU87" s="15"/>
      <c r="TWV87" s="16"/>
      <c r="TWW87" s="15"/>
      <c r="TWX87" s="16"/>
      <c r="TWY87" s="15"/>
      <c r="TWZ87" s="16"/>
      <c r="TXA87" s="15"/>
      <c r="TXB87" s="16"/>
      <c r="TXC87" s="15"/>
      <c r="TXD87" s="16"/>
      <c r="TXE87" s="15"/>
      <c r="TXF87" s="16"/>
      <c r="TXG87" s="15"/>
      <c r="TXH87" s="16"/>
      <c r="TXI87" s="15"/>
      <c r="TXJ87" s="16"/>
      <c r="TXK87" s="15"/>
      <c r="TXL87" s="16"/>
      <c r="TXM87" s="15"/>
      <c r="TXN87" s="16"/>
      <c r="TXO87" s="15"/>
      <c r="TXP87" s="16"/>
      <c r="TXQ87" s="15"/>
      <c r="TXR87" s="16"/>
      <c r="TXS87" s="15"/>
      <c r="TXT87" s="16"/>
      <c r="TXU87" s="15"/>
      <c r="TXV87" s="16"/>
      <c r="TXW87" s="15"/>
      <c r="TXX87" s="16"/>
      <c r="TXY87" s="15"/>
      <c r="TXZ87" s="16"/>
      <c r="TYA87" s="15"/>
      <c r="TYB87" s="16"/>
      <c r="TYC87" s="15"/>
      <c r="TYD87" s="16"/>
      <c r="TYE87" s="15"/>
      <c r="TYF87" s="16"/>
      <c r="TYG87" s="15"/>
      <c r="TYH87" s="16"/>
      <c r="TYI87" s="15"/>
      <c r="TYJ87" s="16"/>
      <c r="TYK87" s="15"/>
      <c r="TYL87" s="16"/>
      <c r="TYM87" s="15"/>
      <c r="TYN87" s="16"/>
      <c r="TYO87" s="15"/>
      <c r="TYP87" s="16"/>
      <c r="TYQ87" s="15"/>
      <c r="TYR87" s="16"/>
      <c r="TYS87" s="15"/>
      <c r="TYT87" s="16"/>
      <c r="TYU87" s="15"/>
      <c r="TYV87" s="16"/>
      <c r="TYW87" s="15"/>
      <c r="TYX87" s="16"/>
      <c r="TYY87" s="15"/>
      <c r="TYZ87" s="16"/>
      <c r="TZA87" s="15"/>
      <c r="TZB87" s="16"/>
      <c r="TZC87" s="15"/>
      <c r="TZD87" s="16"/>
      <c r="TZE87" s="15"/>
      <c r="TZF87" s="16"/>
      <c r="TZG87" s="15"/>
      <c r="TZH87" s="16"/>
      <c r="TZI87" s="15"/>
      <c r="TZJ87" s="16"/>
      <c r="TZK87" s="15"/>
      <c r="TZL87" s="16"/>
      <c r="TZM87" s="15"/>
      <c r="TZN87" s="16"/>
      <c r="TZO87" s="15"/>
      <c r="TZP87" s="16"/>
      <c r="TZQ87" s="15"/>
      <c r="TZR87" s="16"/>
      <c r="TZS87" s="15"/>
      <c r="TZT87" s="16"/>
      <c r="TZU87" s="15"/>
      <c r="TZV87" s="16"/>
      <c r="TZW87" s="15"/>
      <c r="TZX87" s="16"/>
      <c r="TZY87" s="15"/>
      <c r="TZZ87" s="16"/>
      <c r="UAA87" s="15"/>
      <c r="UAB87" s="16"/>
      <c r="UAC87" s="15"/>
      <c r="UAD87" s="16"/>
      <c r="UAE87" s="15"/>
      <c r="UAF87" s="16"/>
      <c r="UAG87" s="15"/>
      <c r="UAH87" s="16"/>
      <c r="UAI87" s="15"/>
      <c r="UAJ87" s="16"/>
      <c r="UAK87" s="15"/>
      <c r="UAL87" s="16"/>
      <c r="UAM87" s="15"/>
      <c r="UAN87" s="16"/>
      <c r="UAO87" s="15"/>
      <c r="UAP87" s="16"/>
      <c r="UAQ87" s="15"/>
      <c r="UAR87" s="16"/>
      <c r="UAS87" s="15"/>
      <c r="UAT87" s="16"/>
      <c r="UAU87" s="15"/>
      <c r="UAV87" s="16"/>
      <c r="UAW87" s="15"/>
      <c r="UAX87" s="16"/>
      <c r="UAY87" s="15"/>
      <c r="UAZ87" s="16"/>
      <c r="UBA87" s="15"/>
      <c r="UBB87" s="16"/>
      <c r="UBC87" s="15"/>
      <c r="UBD87" s="16"/>
      <c r="UBE87" s="15"/>
      <c r="UBF87" s="16"/>
      <c r="UBG87" s="15"/>
      <c r="UBH87" s="16"/>
      <c r="UBI87" s="15"/>
      <c r="UBJ87" s="16"/>
      <c r="UBK87" s="15"/>
      <c r="UBL87" s="16"/>
      <c r="UBM87" s="15"/>
      <c r="UBN87" s="16"/>
      <c r="UBO87" s="15"/>
      <c r="UBP87" s="16"/>
      <c r="UBQ87" s="15"/>
      <c r="UBR87" s="16"/>
      <c r="UBS87" s="15"/>
      <c r="UBT87" s="16"/>
      <c r="UBU87" s="15"/>
      <c r="UBV87" s="16"/>
      <c r="UBW87" s="15"/>
      <c r="UBX87" s="16"/>
      <c r="UBY87" s="15"/>
      <c r="UBZ87" s="16"/>
      <c r="UCA87" s="15"/>
      <c r="UCB87" s="16"/>
      <c r="UCC87" s="15"/>
      <c r="UCD87" s="16"/>
      <c r="UCE87" s="15"/>
      <c r="UCF87" s="16"/>
      <c r="UCG87" s="15"/>
      <c r="UCH87" s="16"/>
      <c r="UCI87" s="15"/>
      <c r="UCJ87" s="16"/>
      <c r="UCK87" s="15"/>
      <c r="UCL87" s="16"/>
      <c r="UCM87" s="15"/>
      <c r="UCN87" s="16"/>
      <c r="UCO87" s="15"/>
      <c r="UCP87" s="16"/>
      <c r="UCQ87" s="15"/>
      <c r="UCR87" s="16"/>
      <c r="UCS87" s="15"/>
      <c r="UCT87" s="16"/>
      <c r="UCU87" s="15"/>
      <c r="UCV87" s="16"/>
      <c r="UCW87" s="15"/>
      <c r="UCX87" s="16"/>
      <c r="UCY87" s="15"/>
      <c r="UCZ87" s="16"/>
      <c r="UDA87" s="15"/>
      <c r="UDB87" s="16"/>
      <c r="UDC87" s="15"/>
      <c r="UDD87" s="16"/>
      <c r="UDE87" s="15"/>
      <c r="UDF87" s="16"/>
      <c r="UDG87" s="15"/>
      <c r="UDH87" s="16"/>
      <c r="UDI87" s="15"/>
      <c r="UDJ87" s="16"/>
      <c r="UDK87" s="15"/>
      <c r="UDL87" s="16"/>
      <c r="UDM87" s="15"/>
      <c r="UDN87" s="16"/>
      <c r="UDO87" s="15"/>
      <c r="UDP87" s="16"/>
      <c r="UDQ87" s="15"/>
      <c r="UDR87" s="16"/>
      <c r="UDS87" s="15"/>
      <c r="UDT87" s="16"/>
      <c r="UDU87" s="15"/>
      <c r="UDV87" s="16"/>
      <c r="UDW87" s="15"/>
      <c r="UDX87" s="16"/>
      <c r="UDY87" s="15"/>
      <c r="UDZ87" s="16"/>
      <c r="UEA87" s="15"/>
      <c r="UEB87" s="16"/>
      <c r="UEC87" s="15"/>
      <c r="UED87" s="16"/>
      <c r="UEE87" s="15"/>
      <c r="UEF87" s="16"/>
      <c r="UEG87" s="15"/>
      <c r="UEH87" s="16"/>
      <c r="UEI87" s="15"/>
      <c r="UEJ87" s="16"/>
      <c r="UEK87" s="15"/>
      <c r="UEL87" s="16"/>
      <c r="UEM87" s="15"/>
      <c r="UEN87" s="16"/>
      <c r="UEO87" s="15"/>
      <c r="UEP87" s="16"/>
      <c r="UEQ87" s="15"/>
      <c r="UER87" s="16"/>
      <c r="UES87" s="15"/>
      <c r="UET87" s="16"/>
      <c r="UEU87" s="15"/>
      <c r="UEV87" s="16"/>
      <c r="UEW87" s="15"/>
      <c r="UEX87" s="16"/>
      <c r="UEY87" s="15"/>
      <c r="UEZ87" s="16"/>
      <c r="UFA87" s="15"/>
      <c r="UFB87" s="16"/>
      <c r="UFC87" s="15"/>
      <c r="UFD87" s="16"/>
      <c r="UFE87" s="15"/>
      <c r="UFF87" s="16"/>
      <c r="UFG87" s="15"/>
      <c r="UFH87" s="16"/>
      <c r="UFI87" s="15"/>
      <c r="UFJ87" s="16"/>
      <c r="UFK87" s="15"/>
      <c r="UFL87" s="16"/>
      <c r="UFM87" s="15"/>
      <c r="UFN87" s="16"/>
      <c r="UFO87" s="15"/>
      <c r="UFP87" s="16"/>
      <c r="UFQ87" s="15"/>
      <c r="UFR87" s="16"/>
      <c r="UFS87" s="15"/>
      <c r="UFT87" s="16"/>
      <c r="UFU87" s="15"/>
      <c r="UFV87" s="16"/>
      <c r="UFW87" s="15"/>
      <c r="UFX87" s="16"/>
      <c r="UFY87" s="15"/>
      <c r="UFZ87" s="16"/>
      <c r="UGA87" s="15"/>
      <c r="UGB87" s="16"/>
      <c r="UGC87" s="15"/>
      <c r="UGD87" s="16"/>
      <c r="UGE87" s="15"/>
      <c r="UGF87" s="16"/>
      <c r="UGG87" s="15"/>
      <c r="UGH87" s="16"/>
      <c r="UGI87" s="15"/>
      <c r="UGJ87" s="16"/>
      <c r="UGK87" s="15"/>
      <c r="UGL87" s="16"/>
      <c r="UGM87" s="15"/>
      <c r="UGN87" s="16"/>
      <c r="UGO87" s="15"/>
      <c r="UGP87" s="16"/>
      <c r="UGQ87" s="15"/>
      <c r="UGR87" s="16"/>
      <c r="UGS87" s="15"/>
      <c r="UGT87" s="16"/>
      <c r="UGU87" s="15"/>
      <c r="UGV87" s="16"/>
      <c r="UGW87" s="15"/>
      <c r="UGX87" s="16"/>
      <c r="UGY87" s="15"/>
      <c r="UGZ87" s="16"/>
      <c r="UHA87" s="15"/>
      <c r="UHB87" s="16"/>
      <c r="UHC87" s="15"/>
      <c r="UHD87" s="16"/>
      <c r="UHE87" s="15"/>
      <c r="UHF87" s="16"/>
      <c r="UHG87" s="15"/>
      <c r="UHH87" s="16"/>
      <c r="UHI87" s="15"/>
      <c r="UHJ87" s="16"/>
      <c r="UHK87" s="15"/>
      <c r="UHL87" s="16"/>
      <c r="UHM87" s="15"/>
      <c r="UHN87" s="16"/>
      <c r="UHO87" s="15"/>
      <c r="UHP87" s="16"/>
      <c r="UHQ87" s="15"/>
      <c r="UHR87" s="16"/>
      <c r="UHS87" s="15"/>
      <c r="UHT87" s="16"/>
      <c r="UHU87" s="15"/>
      <c r="UHV87" s="16"/>
      <c r="UHW87" s="15"/>
      <c r="UHX87" s="16"/>
      <c r="UHY87" s="15"/>
      <c r="UHZ87" s="16"/>
      <c r="UIA87" s="15"/>
      <c r="UIB87" s="16"/>
      <c r="UIC87" s="15"/>
      <c r="UID87" s="16"/>
      <c r="UIE87" s="15"/>
      <c r="UIF87" s="16"/>
      <c r="UIG87" s="15"/>
      <c r="UIH87" s="16"/>
      <c r="UII87" s="15"/>
      <c r="UIJ87" s="16"/>
      <c r="UIK87" s="15"/>
      <c r="UIL87" s="16"/>
      <c r="UIM87" s="15"/>
      <c r="UIN87" s="16"/>
      <c r="UIO87" s="15"/>
      <c r="UIP87" s="16"/>
      <c r="UIQ87" s="15"/>
      <c r="UIR87" s="16"/>
      <c r="UIS87" s="15"/>
      <c r="UIT87" s="16"/>
      <c r="UIU87" s="15"/>
      <c r="UIV87" s="16"/>
      <c r="UIW87" s="15"/>
      <c r="UIX87" s="16"/>
      <c r="UIY87" s="15"/>
      <c r="UIZ87" s="16"/>
      <c r="UJA87" s="15"/>
      <c r="UJB87" s="16"/>
      <c r="UJC87" s="15"/>
      <c r="UJD87" s="16"/>
      <c r="UJE87" s="15"/>
      <c r="UJF87" s="16"/>
      <c r="UJG87" s="15"/>
      <c r="UJH87" s="16"/>
      <c r="UJI87" s="15"/>
      <c r="UJJ87" s="16"/>
      <c r="UJK87" s="15"/>
      <c r="UJL87" s="16"/>
      <c r="UJM87" s="15"/>
      <c r="UJN87" s="16"/>
      <c r="UJO87" s="15"/>
      <c r="UJP87" s="16"/>
      <c r="UJQ87" s="15"/>
      <c r="UJR87" s="16"/>
      <c r="UJS87" s="15"/>
      <c r="UJT87" s="16"/>
      <c r="UJU87" s="15"/>
      <c r="UJV87" s="16"/>
      <c r="UJW87" s="15"/>
      <c r="UJX87" s="16"/>
      <c r="UJY87" s="15"/>
      <c r="UJZ87" s="16"/>
      <c r="UKA87" s="15"/>
      <c r="UKB87" s="16"/>
      <c r="UKC87" s="15"/>
      <c r="UKD87" s="16"/>
      <c r="UKE87" s="15"/>
      <c r="UKF87" s="16"/>
      <c r="UKG87" s="15"/>
      <c r="UKH87" s="16"/>
      <c r="UKI87" s="15"/>
      <c r="UKJ87" s="16"/>
      <c r="UKK87" s="15"/>
      <c r="UKL87" s="16"/>
      <c r="UKM87" s="15"/>
      <c r="UKN87" s="16"/>
      <c r="UKO87" s="15"/>
      <c r="UKP87" s="16"/>
      <c r="UKQ87" s="15"/>
      <c r="UKR87" s="16"/>
      <c r="UKS87" s="15"/>
      <c r="UKT87" s="16"/>
      <c r="UKU87" s="15"/>
      <c r="UKV87" s="16"/>
      <c r="UKW87" s="15"/>
      <c r="UKX87" s="16"/>
      <c r="UKY87" s="15"/>
      <c r="UKZ87" s="16"/>
      <c r="ULA87" s="15"/>
      <c r="ULB87" s="16"/>
      <c r="ULC87" s="15"/>
      <c r="ULD87" s="16"/>
      <c r="ULE87" s="15"/>
      <c r="ULF87" s="16"/>
      <c r="ULG87" s="15"/>
      <c r="ULH87" s="16"/>
      <c r="ULI87" s="15"/>
      <c r="ULJ87" s="16"/>
      <c r="ULK87" s="15"/>
      <c r="ULL87" s="16"/>
      <c r="ULM87" s="15"/>
      <c r="ULN87" s="16"/>
      <c r="ULO87" s="15"/>
      <c r="ULP87" s="16"/>
      <c r="ULQ87" s="15"/>
      <c r="ULR87" s="16"/>
      <c r="ULS87" s="15"/>
      <c r="ULT87" s="16"/>
      <c r="ULU87" s="15"/>
      <c r="ULV87" s="16"/>
      <c r="ULW87" s="15"/>
      <c r="ULX87" s="16"/>
      <c r="ULY87" s="15"/>
      <c r="ULZ87" s="16"/>
      <c r="UMA87" s="15"/>
      <c r="UMB87" s="16"/>
      <c r="UMC87" s="15"/>
      <c r="UMD87" s="16"/>
      <c r="UME87" s="15"/>
      <c r="UMF87" s="16"/>
      <c r="UMG87" s="15"/>
      <c r="UMH87" s="16"/>
      <c r="UMI87" s="15"/>
      <c r="UMJ87" s="16"/>
      <c r="UMK87" s="15"/>
      <c r="UML87" s="16"/>
      <c r="UMM87" s="15"/>
      <c r="UMN87" s="16"/>
      <c r="UMO87" s="15"/>
      <c r="UMP87" s="16"/>
      <c r="UMQ87" s="15"/>
      <c r="UMR87" s="16"/>
      <c r="UMS87" s="15"/>
      <c r="UMT87" s="16"/>
      <c r="UMU87" s="15"/>
      <c r="UMV87" s="16"/>
      <c r="UMW87" s="15"/>
      <c r="UMX87" s="16"/>
      <c r="UMY87" s="15"/>
      <c r="UMZ87" s="16"/>
      <c r="UNA87" s="15"/>
      <c r="UNB87" s="16"/>
      <c r="UNC87" s="15"/>
      <c r="UND87" s="16"/>
      <c r="UNE87" s="15"/>
      <c r="UNF87" s="16"/>
      <c r="UNG87" s="15"/>
      <c r="UNH87" s="16"/>
      <c r="UNI87" s="15"/>
      <c r="UNJ87" s="16"/>
      <c r="UNK87" s="15"/>
      <c r="UNL87" s="16"/>
      <c r="UNM87" s="15"/>
      <c r="UNN87" s="16"/>
      <c r="UNO87" s="15"/>
      <c r="UNP87" s="16"/>
      <c r="UNQ87" s="15"/>
      <c r="UNR87" s="16"/>
      <c r="UNS87" s="15"/>
      <c r="UNT87" s="16"/>
      <c r="UNU87" s="15"/>
      <c r="UNV87" s="16"/>
      <c r="UNW87" s="15"/>
      <c r="UNX87" s="16"/>
      <c r="UNY87" s="15"/>
      <c r="UNZ87" s="16"/>
      <c r="UOA87" s="15"/>
      <c r="UOB87" s="16"/>
      <c r="UOC87" s="15"/>
      <c r="UOD87" s="16"/>
      <c r="UOE87" s="15"/>
      <c r="UOF87" s="16"/>
      <c r="UOG87" s="15"/>
      <c r="UOH87" s="16"/>
      <c r="UOI87" s="15"/>
      <c r="UOJ87" s="16"/>
      <c r="UOK87" s="15"/>
      <c r="UOL87" s="16"/>
      <c r="UOM87" s="15"/>
      <c r="UON87" s="16"/>
      <c r="UOO87" s="15"/>
      <c r="UOP87" s="16"/>
      <c r="UOQ87" s="15"/>
      <c r="UOR87" s="16"/>
      <c r="UOS87" s="15"/>
      <c r="UOT87" s="16"/>
      <c r="UOU87" s="15"/>
      <c r="UOV87" s="16"/>
      <c r="UOW87" s="15"/>
      <c r="UOX87" s="16"/>
      <c r="UOY87" s="15"/>
      <c r="UOZ87" s="16"/>
      <c r="UPA87" s="15"/>
      <c r="UPB87" s="16"/>
      <c r="UPC87" s="15"/>
      <c r="UPD87" s="16"/>
      <c r="UPE87" s="15"/>
      <c r="UPF87" s="16"/>
      <c r="UPG87" s="15"/>
      <c r="UPH87" s="16"/>
      <c r="UPI87" s="15"/>
      <c r="UPJ87" s="16"/>
      <c r="UPK87" s="15"/>
      <c r="UPL87" s="16"/>
      <c r="UPM87" s="15"/>
      <c r="UPN87" s="16"/>
      <c r="UPO87" s="15"/>
      <c r="UPP87" s="16"/>
      <c r="UPQ87" s="15"/>
      <c r="UPR87" s="16"/>
      <c r="UPS87" s="15"/>
      <c r="UPT87" s="16"/>
      <c r="UPU87" s="15"/>
      <c r="UPV87" s="16"/>
      <c r="UPW87" s="15"/>
      <c r="UPX87" s="16"/>
      <c r="UPY87" s="15"/>
      <c r="UPZ87" s="16"/>
      <c r="UQA87" s="15"/>
      <c r="UQB87" s="16"/>
      <c r="UQC87" s="15"/>
      <c r="UQD87" s="16"/>
      <c r="UQE87" s="15"/>
      <c r="UQF87" s="16"/>
      <c r="UQG87" s="15"/>
      <c r="UQH87" s="16"/>
      <c r="UQI87" s="15"/>
      <c r="UQJ87" s="16"/>
      <c r="UQK87" s="15"/>
      <c r="UQL87" s="16"/>
      <c r="UQM87" s="15"/>
      <c r="UQN87" s="16"/>
      <c r="UQO87" s="15"/>
      <c r="UQP87" s="16"/>
      <c r="UQQ87" s="15"/>
      <c r="UQR87" s="16"/>
      <c r="UQS87" s="15"/>
      <c r="UQT87" s="16"/>
      <c r="UQU87" s="15"/>
      <c r="UQV87" s="16"/>
      <c r="UQW87" s="15"/>
      <c r="UQX87" s="16"/>
      <c r="UQY87" s="15"/>
      <c r="UQZ87" s="16"/>
      <c r="URA87" s="15"/>
      <c r="URB87" s="16"/>
      <c r="URC87" s="15"/>
      <c r="URD87" s="16"/>
      <c r="URE87" s="15"/>
      <c r="URF87" s="16"/>
      <c r="URG87" s="15"/>
      <c r="URH87" s="16"/>
      <c r="URI87" s="15"/>
      <c r="URJ87" s="16"/>
      <c r="URK87" s="15"/>
      <c r="URL87" s="16"/>
      <c r="URM87" s="15"/>
      <c r="URN87" s="16"/>
      <c r="URO87" s="15"/>
      <c r="URP87" s="16"/>
      <c r="URQ87" s="15"/>
      <c r="URR87" s="16"/>
      <c r="URS87" s="15"/>
      <c r="URT87" s="16"/>
      <c r="URU87" s="15"/>
      <c r="URV87" s="16"/>
      <c r="URW87" s="15"/>
      <c r="URX87" s="16"/>
      <c r="URY87" s="15"/>
      <c r="URZ87" s="16"/>
      <c r="USA87" s="15"/>
      <c r="USB87" s="16"/>
      <c r="USC87" s="15"/>
      <c r="USD87" s="16"/>
      <c r="USE87" s="15"/>
      <c r="USF87" s="16"/>
      <c r="USG87" s="15"/>
      <c r="USH87" s="16"/>
      <c r="USI87" s="15"/>
      <c r="USJ87" s="16"/>
      <c r="USK87" s="15"/>
      <c r="USL87" s="16"/>
      <c r="USM87" s="15"/>
      <c r="USN87" s="16"/>
      <c r="USO87" s="15"/>
      <c r="USP87" s="16"/>
      <c r="USQ87" s="15"/>
      <c r="USR87" s="16"/>
      <c r="USS87" s="15"/>
      <c r="UST87" s="16"/>
      <c r="USU87" s="15"/>
      <c r="USV87" s="16"/>
      <c r="USW87" s="15"/>
      <c r="USX87" s="16"/>
      <c r="USY87" s="15"/>
      <c r="USZ87" s="16"/>
      <c r="UTA87" s="15"/>
      <c r="UTB87" s="16"/>
      <c r="UTC87" s="15"/>
      <c r="UTD87" s="16"/>
      <c r="UTE87" s="15"/>
      <c r="UTF87" s="16"/>
      <c r="UTG87" s="15"/>
      <c r="UTH87" s="16"/>
      <c r="UTI87" s="15"/>
      <c r="UTJ87" s="16"/>
      <c r="UTK87" s="15"/>
      <c r="UTL87" s="16"/>
      <c r="UTM87" s="15"/>
      <c r="UTN87" s="16"/>
      <c r="UTO87" s="15"/>
      <c r="UTP87" s="16"/>
      <c r="UTQ87" s="15"/>
      <c r="UTR87" s="16"/>
      <c r="UTS87" s="15"/>
      <c r="UTT87" s="16"/>
      <c r="UTU87" s="15"/>
      <c r="UTV87" s="16"/>
      <c r="UTW87" s="15"/>
      <c r="UTX87" s="16"/>
      <c r="UTY87" s="15"/>
      <c r="UTZ87" s="16"/>
      <c r="UUA87" s="15"/>
      <c r="UUB87" s="16"/>
      <c r="UUC87" s="15"/>
      <c r="UUD87" s="16"/>
      <c r="UUE87" s="15"/>
      <c r="UUF87" s="16"/>
      <c r="UUG87" s="15"/>
      <c r="UUH87" s="16"/>
      <c r="UUI87" s="15"/>
      <c r="UUJ87" s="16"/>
      <c r="UUK87" s="15"/>
      <c r="UUL87" s="16"/>
      <c r="UUM87" s="15"/>
      <c r="UUN87" s="16"/>
      <c r="UUO87" s="15"/>
      <c r="UUP87" s="16"/>
      <c r="UUQ87" s="15"/>
      <c r="UUR87" s="16"/>
      <c r="UUS87" s="15"/>
      <c r="UUT87" s="16"/>
      <c r="UUU87" s="15"/>
      <c r="UUV87" s="16"/>
      <c r="UUW87" s="15"/>
      <c r="UUX87" s="16"/>
      <c r="UUY87" s="15"/>
      <c r="UUZ87" s="16"/>
      <c r="UVA87" s="15"/>
      <c r="UVB87" s="16"/>
      <c r="UVC87" s="15"/>
      <c r="UVD87" s="16"/>
      <c r="UVE87" s="15"/>
      <c r="UVF87" s="16"/>
      <c r="UVG87" s="15"/>
      <c r="UVH87" s="16"/>
      <c r="UVI87" s="15"/>
      <c r="UVJ87" s="16"/>
      <c r="UVK87" s="15"/>
      <c r="UVL87" s="16"/>
      <c r="UVM87" s="15"/>
      <c r="UVN87" s="16"/>
      <c r="UVO87" s="15"/>
      <c r="UVP87" s="16"/>
      <c r="UVQ87" s="15"/>
      <c r="UVR87" s="16"/>
      <c r="UVS87" s="15"/>
      <c r="UVT87" s="16"/>
      <c r="UVU87" s="15"/>
      <c r="UVV87" s="16"/>
      <c r="UVW87" s="15"/>
      <c r="UVX87" s="16"/>
      <c r="UVY87" s="15"/>
      <c r="UVZ87" s="16"/>
      <c r="UWA87" s="15"/>
      <c r="UWB87" s="16"/>
      <c r="UWC87" s="15"/>
      <c r="UWD87" s="16"/>
      <c r="UWE87" s="15"/>
      <c r="UWF87" s="16"/>
      <c r="UWG87" s="15"/>
      <c r="UWH87" s="16"/>
      <c r="UWI87" s="15"/>
      <c r="UWJ87" s="16"/>
      <c r="UWK87" s="15"/>
      <c r="UWL87" s="16"/>
      <c r="UWM87" s="15"/>
      <c r="UWN87" s="16"/>
      <c r="UWO87" s="15"/>
      <c r="UWP87" s="16"/>
      <c r="UWQ87" s="15"/>
      <c r="UWR87" s="16"/>
      <c r="UWS87" s="15"/>
      <c r="UWT87" s="16"/>
      <c r="UWU87" s="15"/>
      <c r="UWV87" s="16"/>
      <c r="UWW87" s="15"/>
      <c r="UWX87" s="16"/>
      <c r="UWY87" s="15"/>
      <c r="UWZ87" s="16"/>
      <c r="UXA87" s="15"/>
      <c r="UXB87" s="16"/>
      <c r="UXC87" s="15"/>
      <c r="UXD87" s="16"/>
      <c r="UXE87" s="15"/>
      <c r="UXF87" s="16"/>
      <c r="UXG87" s="15"/>
      <c r="UXH87" s="16"/>
      <c r="UXI87" s="15"/>
      <c r="UXJ87" s="16"/>
      <c r="UXK87" s="15"/>
      <c r="UXL87" s="16"/>
      <c r="UXM87" s="15"/>
      <c r="UXN87" s="16"/>
      <c r="UXO87" s="15"/>
      <c r="UXP87" s="16"/>
      <c r="UXQ87" s="15"/>
      <c r="UXR87" s="16"/>
      <c r="UXS87" s="15"/>
      <c r="UXT87" s="16"/>
      <c r="UXU87" s="15"/>
      <c r="UXV87" s="16"/>
      <c r="UXW87" s="15"/>
      <c r="UXX87" s="16"/>
      <c r="UXY87" s="15"/>
      <c r="UXZ87" s="16"/>
      <c r="UYA87" s="15"/>
      <c r="UYB87" s="16"/>
      <c r="UYC87" s="15"/>
      <c r="UYD87" s="16"/>
      <c r="UYE87" s="15"/>
      <c r="UYF87" s="16"/>
      <c r="UYG87" s="15"/>
      <c r="UYH87" s="16"/>
      <c r="UYI87" s="15"/>
      <c r="UYJ87" s="16"/>
      <c r="UYK87" s="15"/>
      <c r="UYL87" s="16"/>
      <c r="UYM87" s="15"/>
      <c r="UYN87" s="16"/>
      <c r="UYO87" s="15"/>
      <c r="UYP87" s="16"/>
      <c r="UYQ87" s="15"/>
      <c r="UYR87" s="16"/>
      <c r="UYS87" s="15"/>
      <c r="UYT87" s="16"/>
      <c r="UYU87" s="15"/>
      <c r="UYV87" s="16"/>
      <c r="UYW87" s="15"/>
      <c r="UYX87" s="16"/>
      <c r="UYY87" s="15"/>
      <c r="UYZ87" s="16"/>
      <c r="UZA87" s="15"/>
      <c r="UZB87" s="16"/>
      <c r="UZC87" s="15"/>
      <c r="UZD87" s="16"/>
      <c r="UZE87" s="15"/>
      <c r="UZF87" s="16"/>
      <c r="UZG87" s="15"/>
      <c r="UZH87" s="16"/>
      <c r="UZI87" s="15"/>
      <c r="UZJ87" s="16"/>
      <c r="UZK87" s="15"/>
      <c r="UZL87" s="16"/>
      <c r="UZM87" s="15"/>
      <c r="UZN87" s="16"/>
      <c r="UZO87" s="15"/>
      <c r="UZP87" s="16"/>
      <c r="UZQ87" s="15"/>
      <c r="UZR87" s="16"/>
      <c r="UZS87" s="15"/>
      <c r="UZT87" s="16"/>
      <c r="UZU87" s="15"/>
      <c r="UZV87" s="16"/>
      <c r="UZW87" s="15"/>
      <c r="UZX87" s="16"/>
      <c r="UZY87" s="15"/>
      <c r="UZZ87" s="16"/>
      <c r="VAA87" s="15"/>
      <c r="VAB87" s="16"/>
      <c r="VAC87" s="15"/>
      <c r="VAD87" s="16"/>
      <c r="VAE87" s="15"/>
      <c r="VAF87" s="16"/>
      <c r="VAG87" s="15"/>
      <c r="VAH87" s="16"/>
      <c r="VAI87" s="15"/>
      <c r="VAJ87" s="16"/>
      <c r="VAK87" s="15"/>
      <c r="VAL87" s="16"/>
      <c r="VAM87" s="15"/>
      <c r="VAN87" s="16"/>
      <c r="VAO87" s="15"/>
      <c r="VAP87" s="16"/>
      <c r="VAQ87" s="15"/>
      <c r="VAR87" s="16"/>
      <c r="VAS87" s="15"/>
      <c r="VAT87" s="16"/>
      <c r="VAU87" s="15"/>
      <c r="VAV87" s="16"/>
      <c r="VAW87" s="15"/>
      <c r="VAX87" s="16"/>
      <c r="VAY87" s="15"/>
      <c r="VAZ87" s="16"/>
      <c r="VBA87" s="15"/>
      <c r="VBB87" s="16"/>
      <c r="VBC87" s="15"/>
      <c r="VBD87" s="16"/>
      <c r="VBE87" s="15"/>
      <c r="VBF87" s="16"/>
      <c r="VBG87" s="15"/>
      <c r="VBH87" s="16"/>
      <c r="VBI87" s="15"/>
      <c r="VBJ87" s="16"/>
      <c r="VBK87" s="15"/>
      <c r="VBL87" s="16"/>
      <c r="VBM87" s="15"/>
      <c r="VBN87" s="16"/>
      <c r="VBO87" s="15"/>
      <c r="VBP87" s="16"/>
      <c r="VBQ87" s="15"/>
      <c r="VBR87" s="16"/>
      <c r="VBS87" s="15"/>
      <c r="VBT87" s="16"/>
      <c r="VBU87" s="15"/>
      <c r="VBV87" s="16"/>
      <c r="VBW87" s="15"/>
      <c r="VBX87" s="16"/>
      <c r="VBY87" s="15"/>
      <c r="VBZ87" s="16"/>
      <c r="VCA87" s="15"/>
      <c r="VCB87" s="16"/>
      <c r="VCC87" s="15"/>
      <c r="VCD87" s="16"/>
      <c r="VCE87" s="15"/>
      <c r="VCF87" s="16"/>
      <c r="VCG87" s="15"/>
      <c r="VCH87" s="16"/>
      <c r="VCI87" s="15"/>
      <c r="VCJ87" s="16"/>
      <c r="VCK87" s="15"/>
      <c r="VCL87" s="16"/>
      <c r="VCM87" s="15"/>
      <c r="VCN87" s="16"/>
      <c r="VCO87" s="15"/>
      <c r="VCP87" s="16"/>
      <c r="VCQ87" s="15"/>
      <c r="VCR87" s="16"/>
      <c r="VCS87" s="15"/>
      <c r="VCT87" s="16"/>
      <c r="VCU87" s="15"/>
      <c r="VCV87" s="16"/>
      <c r="VCW87" s="15"/>
      <c r="VCX87" s="16"/>
      <c r="VCY87" s="15"/>
      <c r="VCZ87" s="16"/>
      <c r="VDA87" s="15"/>
      <c r="VDB87" s="16"/>
      <c r="VDC87" s="15"/>
      <c r="VDD87" s="16"/>
      <c r="VDE87" s="15"/>
      <c r="VDF87" s="16"/>
      <c r="VDG87" s="15"/>
      <c r="VDH87" s="16"/>
      <c r="VDI87" s="15"/>
      <c r="VDJ87" s="16"/>
      <c r="VDK87" s="15"/>
      <c r="VDL87" s="16"/>
      <c r="VDM87" s="15"/>
      <c r="VDN87" s="16"/>
      <c r="VDO87" s="15"/>
      <c r="VDP87" s="16"/>
      <c r="VDQ87" s="15"/>
      <c r="VDR87" s="16"/>
      <c r="VDS87" s="15"/>
      <c r="VDT87" s="16"/>
      <c r="VDU87" s="15"/>
      <c r="VDV87" s="16"/>
      <c r="VDW87" s="15"/>
      <c r="VDX87" s="16"/>
      <c r="VDY87" s="15"/>
      <c r="VDZ87" s="16"/>
      <c r="VEA87" s="15"/>
      <c r="VEB87" s="16"/>
      <c r="VEC87" s="15"/>
      <c r="VED87" s="16"/>
      <c r="VEE87" s="15"/>
      <c r="VEF87" s="16"/>
      <c r="VEG87" s="15"/>
      <c r="VEH87" s="16"/>
      <c r="VEI87" s="15"/>
      <c r="VEJ87" s="16"/>
      <c r="VEK87" s="15"/>
      <c r="VEL87" s="16"/>
      <c r="VEM87" s="15"/>
      <c r="VEN87" s="16"/>
      <c r="VEO87" s="15"/>
      <c r="VEP87" s="16"/>
      <c r="VEQ87" s="15"/>
      <c r="VER87" s="16"/>
      <c r="VES87" s="15"/>
      <c r="VET87" s="16"/>
      <c r="VEU87" s="15"/>
      <c r="VEV87" s="16"/>
      <c r="VEW87" s="15"/>
      <c r="VEX87" s="16"/>
      <c r="VEY87" s="15"/>
      <c r="VEZ87" s="16"/>
      <c r="VFA87" s="15"/>
      <c r="VFB87" s="16"/>
      <c r="VFC87" s="15"/>
      <c r="VFD87" s="16"/>
      <c r="VFE87" s="15"/>
      <c r="VFF87" s="16"/>
      <c r="VFG87" s="15"/>
      <c r="VFH87" s="16"/>
      <c r="VFI87" s="15"/>
      <c r="VFJ87" s="16"/>
      <c r="VFK87" s="15"/>
      <c r="VFL87" s="16"/>
      <c r="VFM87" s="15"/>
      <c r="VFN87" s="16"/>
      <c r="VFO87" s="15"/>
      <c r="VFP87" s="16"/>
      <c r="VFQ87" s="15"/>
      <c r="VFR87" s="16"/>
      <c r="VFS87" s="15"/>
      <c r="VFT87" s="16"/>
      <c r="VFU87" s="15"/>
      <c r="VFV87" s="16"/>
      <c r="VFW87" s="15"/>
      <c r="VFX87" s="16"/>
      <c r="VFY87" s="15"/>
      <c r="VFZ87" s="16"/>
      <c r="VGA87" s="15"/>
      <c r="VGB87" s="16"/>
      <c r="VGC87" s="15"/>
      <c r="VGD87" s="16"/>
      <c r="VGE87" s="15"/>
      <c r="VGF87" s="16"/>
      <c r="VGG87" s="15"/>
      <c r="VGH87" s="16"/>
      <c r="VGI87" s="15"/>
      <c r="VGJ87" s="16"/>
      <c r="VGK87" s="15"/>
      <c r="VGL87" s="16"/>
      <c r="VGM87" s="15"/>
      <c r="VGN87" s="16"/>
      <c r="VGO87" s="15"/>
      <c r="VGP87" s="16"/>
      <c r="VGQ87" s="15"/>
      <c r="VGR87" s="16"/>
      <c r="VGS87" s="15"/>
      <c r="VGT87" s="16"/>
      <c r="VGU87" s="15"/>
      <c r="VGV87" s="16"/>
      <c r="VGW87" s="15"/>
      <c r="VGX87" s="16"/>
      <c r="VGY87" s="15"/>
      <c r="VGZ87" s="16"/>
      <c r="VHA87" s="15"/>
      <c r="VHB87" s="16"/>
      <c r="VHC87" s="15"/>
      <c r="VHD87" s="16"/>
      <c r="VHE87" s="15"/>
      <c r="VHF87" s="16"/>
      <c r="VHG87" s="15"/>
      <c r="VHH87" s="16"/>
      <c r="VHI87" s="15"/>
      <c r="VHJ87" s="16"/>
      <c r="VHK87" s="15"/>
      <c r="VHL87" s="16"/>
      <c r="VHM87" s="15"/>
      <c r="VHN87" s="16"/>
      <c r="VHO87" s="15"/>
      <c r="VHP87" s="16"/>
      <c r="VHQ87" s="15"/>
      <c r="VHR87" s="16"/>
      <c r="VHS87" s="15"/>
      <c r="VHT87" s="16"/>
      <c r="VHU87" s="15"/>
      <c r="VHV87" s="16"/>
      <c r="VHW87" s="15"/>
      <c r="VHX87" s="16"/>
      <c r="VHY87" s="15"/>
      <c r="VHZ87" s="16"/>
      <c r="VIA87" s="15"/>
      <c r="VIB87" s="16"/>
      <c r="VIC87" s="15"/>
      <c r="VID87" s="16"/>
      <c r="VIE87" s="15"/>
      <c r="VIF87" s="16"/>
      <c r="VIG87" s="15"/>
      <c r="VIH87" s="16"/>
      <c r="VII87" s="15"/>
      <c r="VIJ87" s="16"/>
      <c r="VIK87" s="15"/>
      <c r="VIL87" s="16"/>
      <c r="VIM87" s="15"/>
      <c r="VIN87" s="16"/>
      <c r="VIO87" s="15"/>
      <c r="VIP87" s="16"/>
      <c r="VIQ87" s="15"/>
      <c r="VIR87" s="16"/>
      <c r="VIS87" s="15"/>
      <c r="VIT87" s="16"/>
      <c r="VIU87" s="15"/>
      <c r="VIV87" s="16"/>
      <c r="VIW87" s="15"/>
      <c r="VIX87" s="16"/>
      <c r="VIY87" s="15"/>
      <c r="VIZ87" s="16"/>
      <c r="VJA87" s="15"/>
      <c r="VJB87" s="16"/>
      <c r="VJC87" s="15"/>
      <c r="VJD87" s="16"/>
      <c r="VJE87" s="15"/>
      <c r="VJF87" s="16"/>
      <c r="VJG87" s="15"/>
      <c r="VJH87" s="16"/>
      <c r="VJI87" s="15"/>
      <c r="VJJ87" s="16"/>
      <c r="VJK87" s="15"/>
      <c r="VJL87" s="16"/>
      <c r="VJM87" s="15"/>
      <c r="VJN87" s="16"/>
      <c r="VJO87" s="15"/>
      <c r="VJP87" s="16"/>
      <c r="VJQ87" s="15"/>
      <c r="VJR87" s="16"/>
      <c r="VJS87" s="15"/>
      <c r="VJT87" s="16"/>
      <c r="VJU87" s="15"/>
      <c r="VJV87" s="16"/>
      <c r="VJW87" s="15"/>
      <c r="VJX87" s="16"/>
      <c r="VJY87" s="15"/>
      <c r="VJZ87" s="16"/>
      <c r="VKA87" s="15"/>
      <c r="VKB87" s="16"/>
      <c r="VKC87" s="15"/>
      <c r="VKD87" s="16"/>
      <c r="VKE87" s="15"/>
      <c r="VKF87" s="16"/>
      <c r="VKG87" s="15"/>
      <c r="VKH87" s="16"/>
      <c r="VKI87" s="15"/>
      <c r="VKJ87" s="16"/>
      <c r="VKK87" s="15"/>
      <c r="VKL87" s="16"/>
      <c r="VKM87" s="15"/>
      <c r="VKN87" s="16"/>
      <c r="VKO87" s="15"/>
      <c r="VKP87" s="16"/>
      <c r="VKQ87" s="15"/>
      <c r="VKR87" s="16"/>
      <c r="VKS87" s="15"/>
      <c r="VKT87" s="16"/>
      <c r="VKU87" s="15"/>
      <c r="VKV87" s="16"/>
      <c r="VKW87" s="15"/>
      <c r="VKX87" s="16"/>
      <c r="VKY87" s="15"/>
      <c r="VKZ87" s="16"/>
      <c r="VLA87" s="15"/>
      <c r="VLB87" s="16"/>
      <c r="VLC87" s="15"/>
      <c r="VLD87" s="16"/>
      <c r="VLE87" s="15"/>
      <c r="VLF87" s="16"/>
      <c r="VLG87" s="15"/>
      <c r="VLH87" s="16"/>
      <c r="VLI87" s="15"/>
      <c r="VLJ87" s="16"/>
      <c r="VLK87" s="15"/>
      <c r="VLL87" s="16"/>
      <c r="VLM87" s="15"/>
      <c r="VLN87" s="16"/>
      <c r="VLO87" s="15"/>
      <c r="VLP87" s="16"/>
      <c r="VLQ87" s="15"/>
      <c r="VLR87" s="16"/>
      <c r="VLS87" s="15"/>
      <c r="VLT87" s="16"/>
      <c r="VLU87" s="15"/>
      <c r="VLV87" s="16"/>
      <c r="VLW87" s="15"/>
      <c r="VLX87" s="16"/>
      <c r="VLY87" s="15"/>
      <c r="VLZ87" s="16"/>
      <c r="VMA87" s="15"/>
      <c r="VMB87" s="16"/>
      <c r="VMC87" s="15"/>
      <c r="VMD87" s="16"/>
      <c r="VME87" s="15"/>
      <c r="VMF87" s="16"/>
      <c r="VMG87" s="15"/>
      <c r="VMH87" s="16"/>
      <c r="VMI87" s="15"/>
      <c r="VMJ87" s="16"/>
      <c r="VMK87" s="15"/>
      <c r="VML87" s="16"/>
      <c r="VMM87" s="15"/>
      <c r="VMN87" s="16"/>
      <c r="VMO87" s="15"/>
      <c r="VMP87" s="16"/>
      <c r="VMQ87" s="15"/>
      <c r="VMR87" s="16"/>
      <c r="VMS87" s="15"/>
      <c r="VMT87" s="16"/>
      <c r="VMU87" s="15"/>
      <c r="VMV87" s="16"/>
      <c r="VMW87" s="15"/>
      <c r="VMX87" s="16"/>
      <c r="VMY87" s="15"/>
      <c r="VMZ87" s="16"/>
      <c r="VNA87" s="15"/>
      <c r="VNB87" s="16"/>
      <c r="VNC87" s="15"/>
      <c r="VND87" s="16"/>
      <c r="VNE87" s="15"/>
      <c r="VNF87" s="16"/>
      <c r="VNG87" s="15"/>
      <c r="VNH87" s="16"/>
      <c r="VNI87" s="15"/>
      <c r="VNJ87" s="16"/>
      <c r="VNK87" s="15"/>
      <c r="VNL87" s="16"/>
      <c r="VNM87" s="15"/>
      <c r="VNN87" s="16"/>
      <c r="VNO87" s="15"/>
      <c r="VNP87" s="16"/>
      <c r="VNQ87" s="15"/>
      <c r="VNR87" s="16"/>
      <c r="VNS87" s="15"/>
      <c r="VNT87" s="16"/>
      <c r="VNU87" s="15"/>
      <c r="VNV87" s="16"/>
      <c r="VNW87" s="15"/>
      <c r="VNX87" s="16"/>
      <c r="VNY87" s="15"/>
      <c r="VNZ87" s="16"/>
      <c r="VOA87" s="15"/>
      <c r="VOB87" s="16"/>
      <c r="VOC87" s="15"/>
      <c r="VOD87" s="16"/>
      <c r="VOE87" s="15"/>
      <c r="VOF87" s="16"/>
      <c r="VOG87" s="15"/>
      <c r="VOH87" s="16"/>
      <c r="VOI87" s="15"/>
      <c r="VOJ87" s="16"/>
      <c r="VOK87" s="15"/>
      <c r="VOL87" s="16"/>
      <c r="VOM87" s="15"/>
      <c r="VON87" s="16"/>
      <c r="VOO87" s="15"/>
      <c r="VOP87" s="16"/>
      <c r="VOQ87" s="15"/>
      <c r="VOR87" s="16"/>
      <c r="VOS87" s="15"/>
      <c r="VOT87" s="16"/>
      <c r="VOU87" s="15"/>
      <c r="VOV87" s="16"/>
      <c r="VOW87" s="15"/>
      <c r="VOX87" s="16"/>
      <c r="VOY87" s="15"/>
      <c r="VOZ87" s="16"/>
      <c r="VPA87" s="15"/>
      <c r="VPB87" s="16"/>
      <c r="VPC87" s="15"/>
      <c r="VPD87" s="16"/>
      <c r="VPE87" s="15"/>
      <c r="VPF87" s="16"/>
      <c r="VPG87" s="15"/>
      <c r="VPH87" s="16"/>
      <c r="VPI87" s="15"/>
      <c r="VPJ87" s="16"/>
      <c r="VPK87" s="15"/>
      <c r="VPL87" s="16"/>
      <c r="VPM87" s="15"/>
      <c r="VPN87" s="16"/>
      <c r="VPO87" s="15"/>
      <c r="VPP87" s="16"/>
      <c r="VPQ87" s="15"/>
      <c r="VPR87" s="16"/>
      <c r="VPS87" s="15"/>
      <c r="VPT87" s="16"/>
      <c r="VPU87" s="15"/>
      <c r="VPV87" s="16"/>
      <c r="VPW87" s="15"/>
      <c r="VPX87" s="16"/>
      <c r="VPY87" s="15"/>
      <c r="VPZ87" s="16"/>
      <c r="VQA87" s="15"/>
      <c r="VQB87" s="16"/>
      <c r="VQC87" s="15"/>
      <c r="VQD87" s="16"/>
      <c r="VQE87" s="15"/>
      <c r="VQF87" s="16"/>
      <c r="VQG87" s="15"/>
      <c r="VQH87" s="16"/>
      <c r="VQI87" s="15"/>
      <c r="VQJ87" s="16"/>
      <c r="VQK87" s="15"/>
      <c r="VQL87" s="16"/>
      <c r="VQM87" s="15"/>
      <c r="VQN87" s="16"/>
      <c r="VQO87" s="15"/>
      <c r="VQP87" s="16"/>
      <c r="VQQ87" s="15"/>
      <c r="VQR87" s="16"/>
      <c r="VQS87" s="15"/>
      <c r="VQT87" s="16"/>
      <c r="VQU87" s="15"/>
      <c r="VQV87" s="16"/>
      <c r="VQW87" s="15"/>
      <c r="VQX87" s="16"/>
      <c r="VQY87" s="15"/>
      <c r="VQZ87" s="16"/>
      <c r="VRA87" s="15"/>
      <c r="VRB87" s="16"/>
      <c r="VRC87" s="15"/>
      <c r="VRD87" s="16"/>
      <c r="VRE87" s="15"/>
      <c r="VRF87" s="16"/>
      <c r="VRG87" s="15"/>
      <c r="VRH87" s="16"/>
      <c r="VRI87" s="15"/>
      <c r="VRJ87" s="16"/>
      <c r="VRK87" s="15"/>
      <c r="VRL87" s="16"/>
      <c r="VRM87" s="15"/>
      <c r="VRN87" s="16"/>
      <c r="VRO87" s="15"/>
      <c r="VRP87" s="16"/>
      <c r="VRQ87" s="15"/>
      <c r="VRR87" s="16"/>
      <c r="VRS87" s="15"/>
      <c r="VRT87" s="16"/>
      <c r="VRU87" s="15"/>
      <c r="VRV87" s="16"/>
      <c r="VRW87" s="15"/>
      <c r="VRX87" s="16"/>
      <c r="VRY87" s="15"/>
      <c r="VRZ87" s="16"/>
      <c r="VSA87" s="15"/>
      <c r="VSB87" s="16"/>
      <c r="VSC87" s="15"/>
      <c r="VSD87" s="16"/>
      <c r="VSE87" s="15"/>
      <c r="VSF87" s="16"/>
      <c r="VSG87" s="15"/>
      <c r="VSH87" s="16"/>
      <c r="VSI87" s="15"/>
      <c r="VSJ87" s="16"/>
      <c r="VSK87" s="15"/>
      <c r="VSL87" s="16"/>
      <c r="VSM87" s="15"/>
      <c r="VSN87" s="16"/>
      <c r="VSO87" s="15"/>
      <c r="VSP87" s="16"/>
      <c r="VSQ87" s="15"/>
      <c r="VSR87" s="16"/>
      <c r="VSS87" s="15"/>
      <c r="VST87" s="16"/>
      <c r="VSU87" s="15"/>
      <c r="VSV87" s="16"/>
      <c r="VSW87" s="15"/>
      <c r="VSX87" s="16"/>
      <c r="VSY87" s="15"/>
      <c r="VSZ87" s="16"/>
      <c r="VTA87" s="15"/>
      <c r="VTB87" s="16"/>
      <c r="VTC87" s="15"/>
      <c r="VTD87" s="16"/>
      <c r="VTE87" s="15"/>
      <c r="VTF87" s="16"/>
      <c r="VTG87" s="15"/>
      <c r="VTH87" s="16"/>
      <c r="VTI87" s="15"/>
      <c r="VTJ87" s="16"/>
      <c r="VTK87" s="15"/>
      <c r="VTL87" s="16"/>
      <c r="VTM87" s="15"/>
      <c r="VTN87" s="16"/>
      <c r="VTO87" s="15"/>
      <c r="VTP87" s="16"/>
      <c r="VTQ87" s="15"/>
      <c r="VTR87" s="16"/>
      <c r="VTS87" s="15"/>
      <c r="VTT87" s="16"/>
      <c r="VTU87" s="15"/>
      <c r="VTV87" s="16"/>
      <c r="VTW87" s="15"/>
      <c r="VTX87" s="16"/>
      <c r="VTY87" s="15"/>
      <c r="VTZ87" s="16"/>
      <c r="VUA87" s="15"/>
      <c r="VUB87" s="16"/>
      <c r="VUC87" s="15"/>
      <c r="VUD87" s="16"/>
      <c r="VUE87" s="15"/>
      <c r="VUF87" s="16"/>
      <c r="VUG87" s="15"/>
      <c r="VUH87" s="16"/>
      <c r="VUI87" s="15"/>
      <c r="VUJ87" s="16"/>
      <c r="VUK87" s="15"/>
      <c r="VUL87" s="16"/>
      <c r="VUM87" s="15"/>
      <c r="VUN87" s="16"/>
      <c r="VUO87" s="15"/>
      <c r="VUP87" s="16"/>
      <c r="VUQ87" s="15"/>
      <c r="VUR87" s="16"/>
      <c r="VUS87" s="15"/>
      <c r="VUT87" s="16"/>
      <c r="VUU87" s="15"/>
      <c r="VUV87" s="16"/>
      <c r="VUW87" s="15"/>
      <c r="VUX87" s="16"/>
      <c r="VUY87" s="15"/>
      <c r="VUZ87" s="16"/>
      <c r="VVA87" s="15"/>
      <c r="VVB87" s="16"/>
      <c r="VVC87" s="15"/>
      <c r="VVD87" s="16"/>
      <c r="VVE87" s="15"/>
      <c r="VVF87" s="16"/>
      <c r="VVG87" s="15"/>
      <c r="VVH87" s="16"/>
      <c r="VVI87" s="15"/>
      <c r="VVJ87" s="16"/>
      <c r="VVK87" s="15"/>
      <c r="VVL87" s="16"/>
      <c r="VVM87" s="15"/>
      <c r="VVN87" s="16"/>
      <c r="VVO87" s="15"/>
      <c r="VVP87" s="16"/>
      <c r="VVQ87" s="15"/>
      <c r="VVR87" s="16"/>
      <c r="VVS87" s="15"/>
      <c r="VVT87" s="16"/>
      <c r="VVU87" s="15"/>
      <c r="VVV87" s="16"/>
      <c r="VVW87" s="15"/>
      <c r="VVX87" s="16"/>
      <c r="VVY87" s="15"/>
      <c r="VVZ87" s="16"/>
      <c r="VWA87" s="15"/>
      <c r="VWB87" s="16"/>
      <c r="VWC87" s="15"/>
      <c r="VWD87" s="16"/>
      <c r="VWE87" s="15"/>
      <c r="VWF87" s="16"/>
      <c r="VWG87" s="15"/>
      <c r="VWH87" s="16"/>
      <c r="VWI87" s="15"/>
      <c r="VWJ87" s="16"/>
      <c r="VWK87" s="15"/>
      <c r="VWL87" s="16"/>
      <c r="VWM87" s="15"/>
      <c r="VWN87" s="16"/>
      <c r="VWO87" s="15"/>
      <c r="VWP87" s="16"/>
      <c r="VWQ87" s="15"/>
      <c r="VWR87" s="16"/>
      <c r="VWS87" s="15"/>
      <c r="VWT87" s="16"/>
      <c r="VWU87" s="15"/>
      <c r="VWV87" s="16"/>
      <c r="VWW87" s="15"/>
      <c r="VWX87" s="16"/>
      <c r="VWY87" s="15"/>
      <c r="VWZ87" s="16"/>
      <c r="VXA87" s="15"/>
      <c r="VXB87" s="16"/>
      <c r="VXC87" s="15"/>
      <c r="VXD87" s="16"/>
      <c r="VXE87" s="15"/>
      <c r="VXF87" s="16"/>
      <c r="VXG87" s="15"/>
      <c r="VXH87" s="16"/>
      <c r="VXI87" s="15"/>
      <c r="VXJ87" s="16"/>
      <c r="VXK87" s="15"/>
      <c r="VXL87" s="16"/>
      <c r="VXM87" s="15"/>
      <c r="VXN87" s="16"/>
      <c r="VXO87" s="15"/>
      <c r="VXP87" s="16"/>
      <c r="VXQ87" s="15"/>
      <c r="VXR87" s="16"/>
      <c r="VXS87" s="15"/>
      <c r="VXT87" s="16"/>
      <c r="VXU87" s="15"/>
      <c r="VXV87" s="16"/>
      <c r="VXW87" s="15"/>
      <c r="VXX87" s="16"/>
      <c r="VXY87" s="15"/>
      <c r="VXZ87" s="16"/>
      <c r="VYA87" s="15"/>
      <c r="VYB87" s="16"/>
      <c r="VYC87" s="15"/>
      <c r="VYD87" s="16"/>
      <c r="VYE87" s="15"/>
      <c r="VYF87" s="16"/>
      <c r="VYG87" s="15"/>
      <c r="VYH87" s="16"/>
      <c r="VYI87" s="15"/>
      <c r="VYJ87" s="16"/>
      <c r="VYK87" s="15"/>
      <c r="VYL87" s="16"/>
      <c r="VYM87" s="15"/>
      <c r="VYN87" s="16"/>
      <c r="VYO87" s="15"/>
      <c r="VYP87" s="16"/>
      <c r="VYQ87" s="15"/>
      <c r="VYR87" s="16"/>
      <c r="VYS87" s="15"/>
      <c r="VYT87" s="16"/>
      <c r="VYU87" s="15"/>
      <c r="VYV87" s="16"/>
      <c r="VYW87" s="15"/>
      <c r="VYX87" s="16"/>
      <c r="VYY87" s="15"/>
      <c r="VYZ87" s="16"/>
      <c r="VZA87" s="15"/>
      <c r="VZB87" s="16"/>
      <c r="VZC87" s="15"/>
      <c r="VZD87" s="16"/>
      <c r="VZE87" s="15"/>
      <c r="VZF87" s="16"/>
      <c r="VZG87" s="15"/>
      <c r="VZH87" s="16"/>
      <c r="VZI87" s="15"/>
      <c r="VZJ87" s="16"/>
      <c r="VZK87" s="15"/>
      <c r="VZL87" s="16"/>
      <c r="VZM87" s="15"/>
      <c r="VZN87" s="16"/>
      <c r="VZO87" s="15"/>
      <c r="VZP87" s="16"/>
      <c r="VZQ87" s="15"/>
      <c r="VZR87" s="16"/>
      <c r="VZS87" s="15"/>
      <c r="VZT87" s="16"/>
      <c r="VZU87" s="15"/>
      <c r="VZV87" s="16"/>
      <c r="VZW87" s="15"/>
      <c r="VZX87" s="16"/>
      <c r="VZY87" s="15"/>
      <c r="VZZ87" s="16"/>
      <c r="WAA87" s="15"/>
      <c r="WAB87" s="16"/>
      <c r="WAC87" s="15"/>
      <c r="WAD87" s="16"/>
      <c r="WAE87" s="15"/>
      <c r="WAF87" s="16"/>
      <c r="WAG87" s="15"/>
      <c r="WAH87" s="16"/>
      <c r="WAI87" s="15"/>
      <c r="WAJ87" s="16"/>
      <c r="WAK87" s="15"/>
      <c r="WAL87" s="16"/>
      <c r="WAM87" s="15"/>
      <c r="WAN87" s="16"/>
      <c r="WAO87" s="15"/>
      <c r="WAP87" s="16"/>
      <c r="WAQ87" s="15"/>
      <c r="WAR87" s="16"/>
      <c r="WAS87" s="15"/>
      <c r="WAT87" s="16"/>
      <c r="WAU87" s="15"/>
      <c r="WAV87" s="16"/>
      <c r="WAW87" s="15"/>
      <c r="WAX87" s="16"/>
      <c r="WAY87" s="15"/>
      <c r="WAZ87" s="16"/>
      <c r="WBA87" s="15"/>
      <c r="WBB87" s="16"/>
      <c r="WBC87" s="15"/>
      <c r="WBD87" s="16"/>
      <c r="WBE87" s="15"/>
      <c r="WBF87" s="16"/>
      <c r="WBG87" s="15"/>
      <c r="WBH87" s="16"/>
      <c r="WBI87" s="15"/>
      <c r="WBJ87" s="16"/>
      <c r="WBK87" s="15"/>
      <c r="WBL87" s="16"/>
      <c r="WBM87" s="15"/>
      <c r="WBN87" s="16"/>
      <c r="WBO87" s="15"/>
      <c r="WBP87" s="16"/>
      <c r="WBQ87" s="15"/>
      <c r="WBR87" s="16"/>
      <c r="WBS87" s="15"/>
      <c r="WBT87" s="16"/>
      <c r="WBU87" s="15"/>
      <c r="WBV87" s="16"/>
      <c r="WBW87" s="15"/>
      <c r="WBX87" s="16"/>
      <c r="WBY87" s="15"/>
      <c r="WBZ87" s="16"/>
      <c r="WCA87" s="15"/>
      <c r="WCB87" s="16"/>
      <c r="WCC87" s="15"/>
      <c r="WCD87" s="16"/>
      <c r="WCE87" s="15"/>
      <c r="WCF87" s="16"/>
      <c r="WCG87" s="15"/>
      <c r="WCH87" s="16"/>
      <c r="WCI87" s="15"/>
      <c r="WCJ87" s="16"/>
      <c r="WCK87" s="15"/>
      <c r="WCL87" s="16"/>
      <c r="WCM87" s="15"/>
      <c r="WCN87" s="16"/>
      <c r="WCO87" s="15"/>
      <c r="WCP87" s="16"/>
      <c r="WCQ87" s="15"/>
      <c r="WCR87" s="16"/>
      <c r="WCS87" s="15"/>
      <c r="WCT87" s="16"/>
      <c r="WCU87" s="15"/>
      <c r="WCV87" s="16"/>
      <c r="WCW87" s="15"/>
      <c r="WCX87" s="16"/>
      <c r="WCY87" s="15"/>
      <c r="WCZ87" s="16"/>
      <c r="WDA87" s="15"/>
      <c r="WDB87" s="16"/>
      <c r="WDC87" s="15"/>
      <c r="WDD87" s="16"/>
      <c r="WDE87" s="15"/>
      <c r="WDF87" s="16"/>
      <c r="WDG87" s="15"/>
      <c r="WDH87" s="16"/>
      <c r="WDI87" s="15"/>
      <c r="WDJ87" s="16"/>
      <c r="WDK87" s="15"/>
      <c r="WDL87" s="16"/>
      <c r="WDM87" s="15"/>
      <c r="WDN87" s="16"/>
      <c r="WDO87" s="15"/>
      <c r="WDP87" s="16"/>
      <c r="WDQ87" s="15"/>
      <c r="WDR87" s="16"/>
      <c r="WDS87" s="15"/>
      <c r="WDT87" s="16"/>
      <c r="WDU87" s="15"/>
      <c r="WDV87" s="16"/>
      <c r="WDW87" s="15"/>
      <c r="WDX87" s="16"/>
      <c r="WDY87" s="15"/>
      <c r="WDZ87" s="16"/>
      <c r="WEA87" s="15"/>
      <c r="WEB87" s="16"/>
      <c r="WEC87" s="15"/>
      <c r="WED87" s="16"/>
      <c r="WEE87" s="15"/>
      <c r="WEF87" s="16"/>
      <c r="WEG87" s="15"/>
      <c r="WEH87" s="16"/>
      <c r="WEI87" s="15"/>
      <c r="WEJ87" s="16"/>
      <c r="WEK87" s="15"/>
      <c r="WEL87" s="16"/>
      <c r="WEM87" s="15"/>
      <c r="WEN87" s="16"/>
      <c r="WEO87" s="15"/>
      <c r="WEP87" s="16"/>
      <c r="WEQ87" s="15"/>
      <c r="WER87" s="16"/>
      <c r="WES87" s="15"/>
      <c r="WET87" s="16"/>
      <c r="WEU87" s="15"/>
      <c r="WEV87" s="16"/>
      <c r="WEW87" s="15"/>
      <c r="WEX87" s="16"/>
      <c r="WEY87" s="15"/>
      <c r="WEZ87" s="16"/>
      <c r="WFA87" s="15"/>
      <c r="WFB87" s="16"/>
      <c r="WFC87" s="15"/>
      <c r="WFD87" s="16"/>
      <c r="WFE87" s="15"/>
      <c r="WFF87" s="16"/>
      <c r="WFG87" s="15"/>
      <c r="WFH87" s="16"/>
      <c r="WFI87" s="15"/>
      <c r="WFJ87" s="16"/>
      <c r="WFK87" s="15"/>
      <c r="WFL87" s="16"/>
      <c r="WFM87" s="15"/>
      <c r="WFN87" s="16"/>
      <c r="WFO87" s="15"/>
      <c r="WFP87" s="16"/>
      <c r="WFQ87" s="15"/>
      <c r="WFR87" s="16"/>
      <c r="WFS87" s="15"/>
      <c r="WFT87" s="16"/>
      <c r="WFU87" s="15"/>
      <c r="WFV87" s="16"/>
      <c r="WFW87" s="15"/>
      <c r="WFX87" s="16"/>
      <c r="WFY87" s="15"/>
      <c r="WFZ87" s="16"/>
      <c r="WGA87" s="15"/>
      <c r="WGB87" s="16"/>
      <c r="WGC87" s="15"/>
      <c r="WGD87" s="16"/>
      <c r="WGE87" s="15"/>
      <c r="WGF87" s="16"/>
      <c r="WGG87" s="15"/>
      <c r="WGH87" s="16"/>
      <c r="WGI87" s="15"/>
      <c r="WGJ87" s="16"/>
      <c r="WGK87" s="15"/>
      <c r="WGL87" s="16"/>
      <c r="WGM87" s="15"/>
      <c r="WGN87" s="16"/>
      <c r="WGO87" s="15"/>
      <c r="WGP87" s="16"/>
      <c r="WGQ87" s="15"/>
      <c r="WGR87" s="16"/>
      <c r="WGS87" s="15"/>
      <c r="WGT87" s="16"/>
      <c r="WGU87" s="15"/>
      <c r="WGV87" s="16"/>
      <c r="WGW87" s="15"/>
      <c r="WGX87" s="16"/>
      <c r="WGY87" s="15"/>
      <c r="WGZ87" s="16"/>
      <c r="WHA87" s="15"/>
      <c r="WHB87" s="16"/>
      <c r="WHC87" s="15"/>
      <c r="WHD87" s="16"/>
      <c r="WHE87" s="15"/>
      <c r="WHF87" s="16"/>
      <c r="WHG87" s="15"/>
      <c r="WHH87" s="16"/>
      <c r="WHI87" s="15"/>
      <c r="WHJ87" s="16"/>
      <c r="WHK87" s="15"/>
      <c r="WHL87" s="16"/>
      <c r="WHM87" s="15"/>
      <c r="WHN87" s="16"/>
      <c r="WHO87" s="15"/>
      <c r="WHP87" s="16"/>
      <c r="WHQ87" s="15"/>
      <c r="WHR87" s="16"/>
      <c r="WHS87" s="15"/>
      <c r="WHT87" s="16"/>
      <c r="WHU87" s="15"/>
      <c r="WHV87" s="16"/>
      <c r="WHW87" s="15"/>
      <c r="WHX87" s="16"/>
      <c r="WHY87" s="15"/>
      <c r="WHZ87" s="16"/>
      <c r="WIA87" s="15"/>
      <c r="WIB87" s="16"/>
      <c r="WIC87" s="15"/>
      <c r="WID87" s="16"/>
      <c r="WIE87" s="15"/>
      <c r="WIF87" s="16"/>
      <c r="WIG87" s="15"/>
      <c r="WIH87" s="16"/>
      <c r="WII87" s="15"/>
      <c r="WIJ87" s="16"/>
      <c r="WIK87" s="15"/>
      <c r="WIL87" s="16"/>
      <c r="WIM87" s="15"/>
      <c r="WIN87" s="16"/>
      <c r="WIO87" s="15"/>
      <c r="WIP87" s="16"/>
      <c r="WIQ87" s="15"/>
      <c r="WIR87" s="16"/>
      <c r="WIS87" s="15"/>
      <c r="WIT87" s="16"/>
      <c r="WIU87" s="15"/>
      <c r="WIV87" s="16"/>
      <c r="WIW87" s="15"/>
      <c r="WIX87" s="16"/>
      <c r="WIY87" s="15"/>
      <c r="WIZ87" s="16"/>
      <c r="WJA87" s="15"/>
      <c r="WJB87" s="16"/>
      <c r="WJC87" s="15"/>
      <c r="WJD87" s="16"/>
      <c r="WJE87" s="15"/>
      <c r="WJF87" s="16"/>
      <c r="WJG87" s="15"/>
      <c r="WJH87" s="16"/>
      <c r="WJI87" s="15"/>
      <c r="WJJ87" s="16"/>
      <c r="WJK87" s="15"/>
      <c r="WJL87" s="16"/>
      <c r="WJM87" s="15"/>
      <c r="WJN87" s="16"/>
      <c r="WJO87" s="15"/>
      <c r="WJP87" s="16"/>
      <c r="WJQ87" s="15"/>
      <c r="WJR87" s="16"/>
      <c r="WJS87" s="15"/>
      <c r="WJT87" s="16"/>
      <c r="WJU87" s="15"/>
      <c r="WJV87" s="16"/>
      <c r="WJW87" s="15"/>
      <c r="WJX87" s="16"/>
      <c r="WJY87" s="15"/>
      <c r="WJZ87" s="16"/>
      <c r="WKA87" s="15"/>
      <c r="WKB87" s="16"/>
      <c r="WKC87" s="15"/>
      <c r="WKD87" s="16"/>
      <c r="WKE87" s="15"/>
      <c r="WKF87" s="16"/>
      <c r="WKG87" s="15"/>
      <c r="WKH87" s="16"/>
      <c r="WKI87" s="15"/>
      <c r="WKJ87" s="16"/>
      <c r="WKK87" s="15"/>
      <c r="WKL87" s="16"/>
      <c r="WKM87" s="15"/>
      <c r="WKN87" s="16"/>
      <c r="WKO87" s="15"/>
      <c r="WKP87" s="16"/>
      <c r="WKQ87" s="15"/>
      <c r="WKR87" s="16"/>
      <c r="WKS87" s="15"/>
      <c r="WKT87" s="16"/>
      <c r="WKU87" s="15"/>
      <c r="WKV87" s="16"/>
      <c r="WKW87" s="15"/>
      <c r="WKX87" s="16"/>
      <c r="WKY87" s="15"/>
      <c r="WKZ87" s="16"/>
      <c r="WLA87" s="15"/>
      <c r="WLB87" s="16"/>
      <c r="WLC87" s="15"/>
      <c r="WLD87" s="16"/>
      <c r="WLE87" s="15"/>
      <c r="WLF87" s="16"/>
      <c r="WLG87" s="15"/>
      <c r="WLH87" s="16"/>
      <c r="WLI87" s="15"/>
      <c r="WLJ87" s="16"/>
      <c r="WLK87" s="15"/>
      <c r="WLL87" s="16"/>
      <c r="WLM87" s="15"/>
      <c r="WLN87" s="16"/>
      <c r="WLO87" s="15"/>
      <c r="WLP87" s="16"/>
      <c r="WLQ87" s="15"/>
      <c r="WLR87" s="16"/>
      <c r="WLS87" s="15"/>
      <c r="WLT87" s="16"/>
      <c r="WLU87" s="15"/>
      <c r="WLV87" s="16"/>
      <c r="WLW87" s="15"/>
      <c r="WLX87" s="16"/>
      <c r="WLY87" s="15"/>
      <c r="WLZ87" s="16"/>
      <c r="WMA87" s="15"/>
      <c r="WMB87" s="16"/>
      <c r="WMC87" s="15"/>
      <c r="WMD87" s="16"/>
      <c r="WME87" s="15"/>
      <c r="WMF87" s="16"/>
      <c r="WMG87" s="15"/>
      <c r="WMH87" s="16"/>
      <c r="WMI87" s="15"/>
      <c r="WMJ87" s="16"/>
      <c r="WMK87" s="15"/>
      <c r="WML87" s="16"/>
      <c r="WMM87" s="15"/>
      <c r="WMN87" s="16"/>
      <c r="WMO87" s="15"/>
      <c r="WMP87" s="16"/>
      <c r="WMQ87" s="15"/>
      <c r="WMR87" s="16"/>
      <c r="WMS87" s="15"/>
      <c r="WMT87" s="16"/>
      <c r="WMU87" s="15"/>
      <c r="WMV87" s="16"/>
      <c r="WMW87" s="15"/>
      <c r="WMX87" s="16"/>
      <c r="WMY87" s="15"/>
      <c r="WMZ87" s="16"/>
      <c r="WNA87" s="15"/>
      <c r="WNB87" s="16"/>
      <c r="WNC87" s="15"/>
      <c r="WND87" s="16"/>
      <c r="WNE87" s="15"/>
      <c r="WNF87" s="16"/>
      <c r="WNG87" s="15"/>
      <c r="WNH87" s="16"/>
      <c r="WNI87" s="15"/>
      <c r="WNJ87" s="16"/>
      <c r="WNK87" s="15"/>
      <c r="WNL87" s="16"/>
      <c r="WNM87" s="15"/>
      <c r="WNN87" s="16"/>
      <c r="WNO87" s="15"/>
      <c r="WNP87" s="16"/>
      <c r="WNQ87" s="15"/>
      <c r="WNR87" s="16"/>
      <c r="WNS87" s="15"/>
      <c r="WNT87" s="16"/>
      <c r="WNU87" s="15"/>
      <c r="WNV87" s="16"/>
      <c r="WNW87" s="15"/>
      <c r="WNX87" s="16"/>
      <c r="WNY87" s="15"/>
      <c r="WNZ87" s="16"/>
      <c r="WOA87" s="15"/>
      <c r="WOB87" s="16"/>
      <c r="WOC87" s="15"/>
      <c r="WOD87" s="16"/>
      <c r="WOE87" s="15"/>
      <c r="WOF87" s="16"/>
      <c r="WOG87" s="15"/>
      <c r="WOH87" s="16"/>
      <c r="WOI87" s="15"/>
      <c r="WOJ87" s="16"/>
      <c r="WOK87" s="15"/>
      <c r="WOL87" s="16"/>
      <c r="WOM87" s="15"/>
      <c r="WON87" s="16"/>
      <c r="WOO87" s="15"/>
      <c r="WOP87" s="16"/>
      <c r="WOQ87" s="15"/>
      <c r="WOR87" s="16"/>
      <c r="WOS87" s="15"/>
      <c r="WOT87" s="16"/>
      <c r="WOU87" s="15"/>
      <c r="WOV87" s="16"/>
      <c r="WOW87" s="15"/>
      <c r="WOX87" s="16"/>
      <c r="WOY87" s="15"/>
      <c r="WOZ87" s="16"/>
      <c r="WPA87" s="15"/>
      <c r="WPB87" s="16"/>
      <c r="WPC87" s="15"/>
      <c r="WPD87" s="16"/>
      <c r="WPE87" s="15"/>
      <c r="WPF87" s="16"/>
      <c r="WPG87" s="15"/>
      <c r="WPH87" s="16"/>
      <c r="WPI87" s="15"/>
      <c r="WPJ87" s="16"/>
      <c r="WPK87" s="15"/>
      <c r="WPL87" s="16"/>
      <c r="WPM87" s="15"/>
      <c r="WPN87" s="16"/>
      <c r="WPO87" s="15"/>
      <c r="WPP87" s="16"/>
      <c r="WPQ87" s="15"/>
      <c r="WPR87" s="16"/>
      <c r="WPS87" s="15"/>
      <c r="WPT87" s="16"/>
      <c r="WPU87" s="15"/>
      <c r="WPV87" s="16"/>
      <c r="WPW87" s="15"/>
      <c r="WPX87" s="16"/>
      <c r="WPY87" s="15"/>
      <c r="WPZ87" s="16"/>
      <c r="WQA87" s="15"/>
      <c r="WQB87" s="16"/>
      <c r="WQC87" s="15"/>
      <c r="WQD87" s="16"/>
      <c r="WQE87" s="15"/>
      <c r="WQF87" s="16"/>
      <c r="WQG87" s="15"/>
      <c r="WQH87" s="16"/>
      <c r="WQI87" s="15"/>
      <c r="WQJ87" s="16"/>
      <c r="WQK87" s="15"/>
      <c r="WQL87" s="16"/>
      <c r="WQM87" s="15"/>
      <c r="WQN87" s="16"/>
      <c r="WQO87" s="15"/>
      <c r="WQP87" s="16"/>
      <c r="WQQ87" s="15"/>
      <c r="WQR87" s="16"/>
      <c r="WQS87" s="15"/>
      <c r="WQT87" s="16"/>
      <c r="WQU87" s="15"/>
      <c r="WQV87" s="16"/>
      <c r="WQW87" s="15"/>
      <c r="WQX87" s="16"/>
      <c r="WQY87" s="15"/>
      <c r="WQZ87" s="16"/>
      <c r="WRA87" s="15"/>
      <c r="WRB87" s="16"/>
      <c r="WRC87" s="15"/>
      <c r="WRD87" s="16"/>
      <c r="WRE87" s="15"/>
      <c r="WRF87" s="16"/>
      <c r="WRG87" s="15"/>
      <c r="WRH87" s="16"/>
      <c r="WRI87" s="15"/>
      <c r="WRJ87" s="16"/>
      <c r="WRK87" s="15"/>
      <c r="WRL87" s="16"/>
      <c r="WRM87" s="15"/>
      <c r="WRN87" s="16"/>
      <c r="WRO87" s="15"/>
      <c r="WRP87" s="16"/>
      <c r="WRQ87" s="15"/>
      <c r="WRR87" s="16"/>
      <c r="WRS87" s="15"/>
      <c r="WRT87" s="16"/>
      <c r="WRU87" s="15"/>
      <c r="WRV87" s="16"/>
      <c r="WRW87" s="15"/>
      <c r="WRX87" s="16"/>
      <c r="WRY87" s="15"/>
      <c r="WRZ87" s="16"/>
      <c r="WSA87" s="15"/>
      <c r="WSB87" s="16"/>
      <c r="WSC87" s="15"/>
      <c r="WSD87" s="16"/>
      <c r="WSE87" s="15"/>
      <c r="WSF87" s="16"/>
      <c r="WSG87" s="15"/>
      <c r="WSH87" s="16"/>
      <c r="WSI87" s="15"/>
      <c r="WSJ87" s="16"/>
      <c r="WSK87" s="15"/>
      <c r="WSL87" s="16"/>
      <c r="WSM87" s="15"/>
      <c r="WSN87" s="16"/>
      <c r="WSO87" s="15"/>
      <c r="WSP87" s="16"/>
      <c r="WSQ87" s="15"/>
      <c r="WSR87" s="16"/>
      <c r="WSS87" s="15"/>
      <c r="WST87" s="16"/>
      <c r="WSU87" s="15"/>
      <c r="WSV87" s="16"/>
      <c r="WSW87" s="15"/>
      <c r="WSX87" s="16"/>
      <c r="WSY87" s="15"/>
      <c r="WSZ87" s="16"/>
      <c r="WTA87" s="15"/>
      <c r="WTB87" s="16"/>
      <c r="WTC87" s="15"/>
      <c r="WTD87" s="16"/>
      <c r="WTE87" s="15"/>
      <c r="WTF87" s="16"/>
      <c r="WTG87" s="15"/>
      <c r="WTH87" s="16"/>
      <c r="WTI87" s="15"/>
      <c r="WTJ87" s="16"/>
      <c r="WTK87" s="15"/>
      <c r="WTL87" s="16"/>
      <c r="WTM87" s="15"/>
      <c r="WTN87" s="16"/>
      <c r="WTO87" s="15"/>
      <c r="WTP87" s="16"/>
      <c r="WTQ87" s="15"/>
      <c r="WTR87" s="16"/>
      <c r="WTS87" s="15"/>
      <c r="WTT87" s="16"/>
      <c r="WTU87" s="15"/>
      <c r="WTV87" s="16"/>
      <c r="WTW87" s="15"/>
      <c r="WTX87" s="16"/>
      <c r="WTY87" s="15"/>
      <c r="WTZ87" s="16"/>
      <c r="WUA87" s="15"/>
      <c r="WUB87" s="16"/>
      <c r="WUC87" s="15"/>
      <c r="WUD87" s="16"/>
      <c r="WUE87" s="15"/>
      <c r="WUF87" s="16"/>
      <c r="WUG87" s="15"/>
      <c r="WUH87" s="16"/>
      <c r="WUI87" s="15"/>
      <c r="WUJ87" s="16"/>
      <c r="WUK87" s="15"/>
      <c r="WUL87" s="16"/>
      <c r="WUM87" s="15"/>
      <c r="WUN87" s="16"/>
      <c r="WUO87" s="15"/>
      <c r="WUP87" s="16"/>
      <c r="WUQ87" s="15"/>
      <c r="WUR87" s="16"/>
      <c r="WUS87" s="15"/>
      <c r="WUT87" s="16"/>
      <c r="WUU87" s="15"/>
      <c r="WUV87" s="16"/>
      <c r="WUW87" s="15"/>
      <c r="WUX87" s="16"/>
      <c r="WUY87" s="15"/>
      <c r="WUZ87" s="16"/>
      <c r="WVA87" s="15"/>
      <c r="WVB87" s="16"/>
      <c r="WVC87" s="15"/>
      <c r="WVD87" s="16"/>
      <c r="WVE87" s="15"/>
      <c r="WVF87" s="16"/>
      <c r="WVG87" s="15"/>
      <c r="WVH87" s="16"/>
      <c r="WVI87" s="15"/>
      <c r="WVJ87" s="16"/>
      <c r="WVK87" s="15"/>
      <c r="WVL87" s="16"/>
      <c r="WVM87" s="15"/>
      <c r="WVN87" s="16"/>
      <c r="WVO87" s="15"/>
      <c r="WVP87" s="16"/>
      <c r="WVQ87" s="15"/>
      <c r="WVR87" s="16"/>
      <c r="WVS87" s="15"/>
      <c r="WVT87" s="16"/>
      <c r="WVU87" s="15"/>
      <c r="WVV87" s="16"/>
      <c r="WVW87" s="15"/>
      <c r="WVX87" s="16"/>
      <c r="WVY87" s="15"/>
      <c r="WVZ87" s="16"/>
      <c r="WWA87" s="15"/>
      <c r="WWB87" s="16"/>
      <c r="WWC87" s="15"/>
      <c r="WWD87" s="16"/>
      <c r="WWE87" s="15"/>
      <c r="WWF87" s="16"/>
      <c r="WWG87" s="15"/>
      <c r="WWH87" s="16"/>
      <c r="WWI87" s="15"/>
      <c r="WWJ87" s="16"/>
      <c r="WWK87" s="15"/>
      <c r="WWL87" s="16"/>
      <c r="WWM87" s="15"/>
      <c r="WWN87" s="16"/>
      <c r="WWO87" s="15"/>
      <c r="WWP87" s="16"/>
      <c r="WWQ87" s="15"/>
      <c r="WWR87" s="16"/>
      <c r="WWS87" s="15"/>
      <c r="WWT87" s="16"/>
      <c r="WWU87" s="15"/>
      <c r="WWV87" s="16"/>
      <c r="WWW87" s="15"/>
      <c r="WWX87" s="16"/>
      <c r="WWY87" s="15"/>
      <c r="WWZ87" s="16"/>
      <c r="WXA87" s="15"/>
      <c r="WXB87" s="16"/>
      <c r="WXC87" s="15"/>
      <c r="WXD87" s="16"/>
      <c r="WXE87" s="15"/>
      <c r="WXF87" s="16"/>
      <c r="WXG87" s="15"/>
      <c r="WXH87" s="16"/>
      <c r="WXI87" s="15"/>
      <c r="WXJ87" s="16"/>
      <c r="WXK87" s="15"/>
      <c r="WXL87" s="16"/>
      <c r="WXM87" s="15"/>
      <c r="WXN87" s="16"/>
      <c r="WXO87" s="15"/>
      <c r="WXP87" s="16"/>
      <c r="WXQ87" s="15"/>
      <c r="WXR87" s="16"/>
      <c r="WXS87" s="15"/>
      <c r="WXT87" s="16"/>
      <c r="WXU87" s="15"/>
      <c r="WXV87" s="16"/>
      <c r="WXW87" s="15"/>
      <c r="WXX87" s="16"/>
      <c r="WXY87" s="15"/>
      <c r="WXZ87" s="16"/>
      <c r="WYA87" s="15"/>
      <c r="WYB87" s="16"/>
      <c r="WYC87" s="15"/>
      <c r="WYD87" s="16"/>
      <c r="WYE87" s="15"/>
      <c r="WYF87" s="16"/>
      <c r="WYG87" s="15"/>
      <c r="WYH87" s="16"/>
      <c r="WYI87" s="15"/>
      <c r="WYJ87" s="16"/>
      <c r="WYK87" s="15"/>
      <c r="WYL87" s="16"/>
      <c r="WYM87" s="15"/>
      <c r="WYN87" s="16"/>
      <c r="WYO87" s="15"/>
      <c r="WYP87" s="16"/>
      <c r="WYQ87" s="15"/>
      <c r="WYR87" s="16"/>
      <c r="WYS87" s="15"/>
      <c r="WYT87" s="16"/>
      <c r="WYU87" s="15"/>
      <c r="WYV87" s="16"/>
      <c r="WYW87" s="15"/>
      <c r="WYX87" s="16"/>
      <c r="WYY87" s="15"/>
      <c r="WYZ87" s="16"/>
      <c r="WZA87" s="15"/>
      <c r="WZB87" s="16"/>
      <c r="WZC87" s="15"/>
      <c r="WZD87" s="16"/>
      <c r="WZE87" s="15"/>
      <c r="WZF87" s="16"/>
      <c r="WZG87" s="15"/>
      <c r="WZH87" s="16"/>
      <c r="WZI87" s="15"/>
      <c r="WZJ87" s="16"/>
      <c r="WZK87" s="15"/>
      <c r="WZL87" s="16"/>
      <c r="WZM87" s="15"/>
      <c r="WZN87" s="16"/>
      <c r="WZO87" s="15"/>
      <c r="WZP87" s="16"/>
      <c r="WZQ87" s="15"/>
      <c r="WZR87" s="16"/>
      <c r="WZS87" s="15"/>
      <c r="WZT87" s="16"/>
      <c r="WZU87" s="15"/>
      <c r="WZV87" s="16"/>
      <c r="WZW87" s="15"/>
      <c r="WZX87" s="16"/>
      <c r="WZY87" s="15"/>
      <c r="WZZ87" s="16"/>
      <c r="XAA87" s="15"/>
      <c r="XAB87" s="16"/>
      <c r="XAC87" s="15"/>
      <c r="XAD87" s="16"/>
      <c r="XAE87" s="15"/>
      <c r="XAF87" s="16"/>
      <c r="XAG87" s="15"/>
      <c r="XAH87" s="16"/>
      <c r="XAI87" s="15"/>
      <c r="XAJ87" s="16"/>
      <c r="XAK87" s="15"/>
      <c r="XAL87" s="16"/>
      <c r="XAM87" s="15"/>
      <c r="XAN87" s="16"/>
      <c r="XAO87" s="15"/>
      <c r="XAP87" s="16"/>
      <c r="XAQ87" s="15"/>
      <c r="XAR87" s="16"/>
      <c r="XAS87" s="15"/>
      <c r="XAT87" s="16"/>
      <c r="XAU87" s="15"/>
      <c r="XAV87" s="16"/>
      <c r="XAW87" s="15"/>
      <c r="XAX87" s="16"/>
      <c r="XAY87" s="15"/>
      <c r="XAZ87" s="16"/>
      <c r="XBA87" s="15"/>
      <c r="XBB87" s="16"/>
      <c r="XBC87" s="15"/>
      <c r="XBD87" s="16"/>
      <c r="XBE87" s="15"/>
      <c r="XBF87" s="16"/>
      <c r="XBG87" s="15"/>
      <c r="XBH87" s="16"/>
      <c r="XBI87" s="15"/>
      <c r="XBJ87" s="16"/>
      <c r="XBK87" s="15"/>
      <c r="XBL87" s="16"/>
      <c r="XBM87" s="15"/>
      <c r="XBN87" s="16"/>
      <c r="XBO87" s="15"/>
      <c r="XBP87" s="16"/>
      <c r="XBQ87" s="15"/>
      <c r="XBR87" s="16"/>
      <c r="XBS87" s="15"/>
      <c r="XBT87" s="16"/>
      <c r="XBU87" s="15"/>
      <c r="XBV87" s="16"/>
      <c r="XBW87" s="15"/>
      <c r="XBX87" s="16"/>
      <c r="XBY87" s="15"/>
      <c r="XBZ87" s="16"/>
      <c r="XCA87" s="15"/>
      <c r="XCB87" s="16"/>
      <c r="XCC87" s="15"/>
      <c r="XCD87" s="16"/>
      <c r="XCE87" s="15"/>
      <c r="XCF87" s="16"/>
      <c r="XCG87" s="15"/>
      <c r="XCH87" s="16"/>
      <c r="XCI87" s="15"/>
      <c r="XCJ87" s="16"/>
      <c r="XCK87" s="15"/>
      <c r="XCL87" s="16"/>
      <c r="XCM87" s="15"/>
      <c r="XCN87" s="16"/>
      <c r="XCO87" s="15"/>
      <c r="XCP87" s="16"/>
      <c r="XCQ87" s="15"/>
      <c r="XCR87" s="16"/>
      <c r="XCS87" s="15"/>
      <c r="XCT87" s="16"/>
      <c r="XCU87" s="15"/>
      <c r="XCV87" s="16"/>
      <c r="XCW87" s="15"/>
      <c r="XCX87" s="16"/>
      <c r="XCY87" s="15"/>
      <c r="XCZ87" s="16"/>
      <c r="XDA87" s="15"/>
      <c r="XDB87" s="16"/>
      <c r="XDC87" s="15"/>
      <c r="XDD87" s="16"/>
      <c r="XDE87" s="15"/>
      <c r="XDF87" s="16"/>
      <c r="XDG87" s="15"/>
      <c r="XDH87" s="16"/>
      <c r="XDI87" s="15"/>
      <c r="XDJ87" s="16"/>
      <c r="XDK87" s="15"/>
      <c r="XDL87" s="16"/>
      <c r="XDM87" s="15"/>
      <c r="XDN87" s="16"/>
      <c r="XDO87" s="15"/>
      <c r="XDP87" s="16"/>
      <c r="XDQ87" s="15"/>
      <c r="XDR87" s="16"/>
      <c r="XDS87" s="15"/>
      <c r="XDT87" s="16"/>
      <c r="XDU87" s="15"/>
      <c r="XDV87" s="16"/>
      <c r="XDW87" s="15"/>
      <c r="XDX87" s="16"/>
      <c r="XDY87" s="15"/>
      <c r="XDZ87" s="16"/>
      <c r="XEA87" s="15"/>
      <c r="XEB87" s="16"/>
      <c r="XEC87" s="15"/>
      <c r="XED87" s="16"/>
      <c r="XEE87" s="15"/>
      <c r="XEF87" s="16"/>
      <c r="XEG87" s="15"/>
      <c r="XEH87" s="16"/>
      <c r="XEI87" s="15"/>
      <c r="XEJ87" s="16"/>
      <c r="XEK87" s="15"/>
      <c r="XEL87" s="16"/>
      <c r="XEM87" s="15"/>
      <c r="XEN87" s="16"/>
      <c r="XEO87" s="15"/>
      <c r="XEP87" s="16"/>
      <c r="XEQ87" s="15"/>
      <c r="XER87" s="16"/>
      <c r="XES87" s="15"/>
      <c r="XET87" s="16"/>
      <c r="XEU87" s="15"/>
      <c r="XEV87" s="16"/>
      <c r="XEW87" s="15"/>
      <c r="XEX87" s="16"/>
      <c r="XEY87" s="15"/>
      <c r="XEZ87" s="16"/>
      <c r="XFA87" s="15"/>
      <c r="XFB87" s="16"/>
      <c r="XFC87" s="15"/>
      <c r="XFD87" s="16"/>
    </row>
    <row r="88" spans="1:16384" x14ac:dyDescent="0.2">
      <c r="A88" s="6" t="s">
        <v>1</v>
      </c>
      <c r="B88" s="6" t="s">
        <v>2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92</v>
      </c>
      <c r="B89" s="30">
        <v>5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47</v>
      </c>
      <c r="B90" s="30">
        <v>4.92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82</v>
      </c>
      <c r="B91" s="30">
        <v>7.99</v>
      </c>
      <c r="C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119</v>
      </c>
      <c r="B92" s="30">
        <f>6.15+1.61</f>
        <v>7.7600000000000007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120</v>
      </c>
      <c r="B93" s="30">
        <v>5.54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119</v>
      </c>
      <c r="B94" s="30">
        <v>1.61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119</v>
      </c>
      <c r="B95" s="30">
        <v>2.41</v>
      </c>
      <c r="C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s="6" t="s">
        <v>131</v>
      </c>
      <c r="B96" s="30">
        <v>23.87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/>
      <c r="DRF96" s="13"/>
      <c r="DRG96" s="13"/>
      <c r="DRH96" s="13"/>
      <c r="DRI96" s="13"/>
      <c r="DRJ96" s="13"/>
      <c r="DRK96" s="13"/>
      <c r="DRL96" s="13"/>
      <c r="DRM96" s="13"/>
      <c r="DRN96" s="13"/>
      <c r="DRO96" s="13"/>
      <c r="DRP96" s="13"/>
      <c r="DRQ96" s="13"/>
      <c r="DRR96" s="13"/>
      <c r="DRS96" s="13"/>
      <c r="DRT96" s="13"/>
      <c r="DRU96" s="13"/>
      <c r="DRV96" s="13"/>
      <c r="DRW96" s="13"/>
      <c r="DRX96" s="13"/>
      <c r="DRY96" s="13"/>
      <c r="DRZ96" s="13"/>
      <c r="DSA96" s="13"/>
      <c r="DSB96" s="13"/>
      <c r="DSC96" s="13"/>
      <c r="DSD96" s="13"/>
      <c r="DSE96" s="13"/>
      <c r="DSF96" s="13"/>
      <c r="DSG96" s="13"/>
      <c r="DSH96" s="13"/>
      <c r="DSI96" s="13"/>
      <c r="DSJ96" s="13"/>
      <c r="DSK96" s="13"/>
      <c r="DSL96" s="13"/>
      <c r="DSM96" s="13"/>
      <c r="DSN96" s="13"/>
      <c r="DSO96" s="13"/>
      <c r="DSP96" s="13"/>
      <c r="DSQ96" s="13"/>
      <c r="DSR96" s="13"/>
      <c r="DSS96" s="13"/>
      <c r="DST96" s="13"/>
      <c r="DSU96" s="13"/>
      <c r="DSV96" s="13"/>
      <c r="DSW96" s="13"/>
      <c r="DSX96" s="13"/>
      <c r="DSY96" s="13"/>
      <c r="DSZ96" s="13"/>
      <c r="DTA96" s="13"/>
      <c r="DTB96" s="13"/>
      <c r="DTC96" s="13"/>
      <c r="DTD96" s="13"/>
      <c r="DTE96" s="13"/>
      <c r="DTF96" s="13"/>
      <c r="DTG96" s="13"/>
      <c r="DTH96" s="13"/>
      <c r="DTI96" s="13"/>
      <c r="DTJ96" s="13"/>
      <c r="DTK96" s="13"/>
      <c r="DTL96" s="13"/>
      <c r="DTM96" s="13"/>
      <c r="DTN96" s="13"/>
      <c r="DTO96" s="13"/>
      <c r="DTP96" s="13"/>
      <c r="DTQ96" s="13"/>
      <c r="DTR96" s="13"/>
      <c r="DTS96" s="13"/>
      <c r="DTT96" s="13"/>
      <c r="DTU96" s="13"/>
      <c r="DTV96" s="13"/>
      <c r="DTW96" s="13"/>
      <c r="DTX96" s="13"/>
      <c r="DTY96" s="13"/>
      <c r="DTZ96" s="13"/>
      <c r="DUA96" s="13"/>
      <c r="DUB96" s="13"/>
      <c r="DUC96" s="13"/>
      <c r="DUD96" s="13"/>
      <c r="DUE96" s="13"/>
      <c r="DUF96" s="13"/>
      <c r="DUG96" s="13"/>
      <c r="DUH96" s="13"/>
      <c r="DUI96" s="13"/>
      <c r="DUJ96" s="13"/>
      <c r="DUK96" s="13"/>
      <c r="DUL96" s="13"/>
      <c r="DUM96" s="13"/>
      <c r="DUN96" s="13"/>
      <c r="DUO96" s="13"/>
      <c r="DUP96" s="13"/>
      <c r="DUQ96" s="13"/>
      <c r="DUR96" s="13"/>
      <c r="DUS96" s="13"/>
      <c r="DUT96" s="13"/>
      <c r="DUU96" s="13"/>
      <c r="DUV96" s="13"/>
      <c r="DUW96" s="13"/>
      <c r="DUX96" s="13"/>
      <c r="DUY96" s="13"/>
      <c r="DUZ96" s="13"/>
      <c r="DVA96" s="13"/>
      <c r="DVB96" s="13"/>
      <c r="DVC96" s="13"/>
      <c r="DVD96" s="13"/>
      <c r="DVE96" s="13"/>
      <c r="DVF96" s="13"/>
      <c r="DVG96" s="13"/>
      <c r="DVH96" s="13"/>
      <c r="DVI96" s="13"/>
      <c r="DVJ96" s="13"/>
      <c r="DVK96" s="13"/>
      <c r="DVL96" s="13"/>
      <c r="DVM96" s="13"/>
      <c r="DVN96" s="13"/>
      <c r="DVO96" s="13"/>
      <c r="DVP96" s="13"/>
      <c r="DVQ96" s="13"/>
      <c r="DVR96" s="13"/>
      <c r="DVS96" s="13"/>
      <c r="DVT96" s="13"/>
      <c r="DVU96" s="13"/>
      <c r="DVV96" s="13"/>
      <c r="DVW96" s="13"/>
      <c r="DVX96" s="13"/>
      <c r="DVY96" s="13"/>
      <c r="DVZ96" s="13"/>
      <c r="DWA96" s="13"/>
      <c r="DWB96" s="13"/>
      <c r="DWC96" s="13"/>
      <c r="DWD96" s="13"/>
      <c r="DWE96" s="13"/>
      <c r="DWF96" s="13"/>
      <c r="DWG96" s="13"/>
      <c r="DWH96" s="13"/>
      <c r="DWI96" s="13"/>
      <c r="DWJ96" s="13"/>
      <c r="DWK96" s="13"/>
      <c r="DWL96" s="13"/>
      <c r="DWM96" s="13"/>
      <c r="DWN96" s="13"/>
      <c r="DWO96" s="13"/>
      <c r="DWP96" s="13"/>
      <c r="DWQ96" s="13"/>
      <c r="DWR96" s="13"/>
      <c r="DWS96" s="13"/>
      <c r="DWT96" s="13"/>
      <c r="DWU96" s="13"/>
      <c r="DWV96" s="13"/>
      <c r="DWW96" s="13"/>
      <c r="DWX96" s="13"/>
      <c r="DWY96" s="13"/>
      <c r="DWZ96" s="13"/>
      <c r="DXA96" s="13"/>
      <c r="DXB96" s="13"/>
      <c r="DXC96" s="13"/>
      <c r="DXD96" s="13"/>
      <c r="DXE96" s="13"/>
      <c r="DXF96" s="13"/>
      <c r="DXG96" s="13"/>
      <c r="DXH96" s="13"/>
      <c r="DXI96" s="13"/>
      <c r="DXJ96" s="13"/>
      <c r="DXK96" s="13"/>
      <c r="DXL96" s="13"/>
      <c r="DXM96" s="13"/>
      <c r="DXN96" s="13"/>
      <c r="DXO96" s="13"/>
      <c r="DXP96" s="13"/>
      <c r="DXQ96" s="13"/>
      <c r="DXR96" s="13"/>
      <c r="DXS96" s="13"/>
      <c r="DXT96" s="13"/>
      <c r="DXU96" s="13"/>
      <c r="DXV96" s="13"/>
      <c r="DXW96" s="13"/>
      <c r="DXX96" s="13"/>
      <c r="DXY96" s="13"/>
      <c r="DXZ96" s="13"/>
      <c r="DYA96" s="13"/>
      <c r="DYB96" s="13"/>
      <c r="DYC96" s="13"/>
      <c r="DYD96" s="13"/>
      <c r="DYE96" s="13"/>
      <c r="DYF96" s="13"/>
      <c r="DYG96" s="13"/>
      <c r="DYH96" s="13"/>
      <c r="DYI96" s="13"/>
      <c r="DYJ96" s="13"/>
      <c r="DYK96" s="13"/>
      <c r="DYL96" s="13"/>
      <c r="DYM96" s="13"/>
      <c r="DYN96" s="13"/>
      <c r="DYO96" s="13"/>
      <c r="DYP96" s="13"/>
      <c r="DYQ96" s="13"/>
      <c r="DYR96" s="13"/>
      <c r="DYS96" s="13"/>
      <c r="DYT96" s="13"/>
      <c r="DYU96" s="13"/>
      <c r="DYV96" s="13"/>
      <c r="DYW96" s="13"/>
      <c r="DYX96" s="13"/>
      <c r="DYY96" s="13"/>
      <c r="DYZ96" s="13"/>
      <c r="DZA96" s="13"/>
      <c r="DZB96" s="13"/>
      <c r="DZC96" s="13"/>
      <c r="DZD96" s="13"/>
      <c r="DZE96" s="13"/>
      <c r="DZF96" s="13"/>
      <c r="DZG96" s="13"/>
      <c r="DZH96" s="13"/>
      <c r="DZI96" s="13"/>
      <c r="DZJ96" s="13"/>
      <c r="DZK96" s="13"/>
      <c r="DZL96" s="13"/>
      <c r="DZM96" s="13"/>
      <c r="DZN96" s="13"/>
      <c r="DZO96" s="13"/>
      <c r="DZP96" s="13"/>
      <c r="DZQ96" s="13"/>
      <c r="DZR96" s="13"/>
      <c r="DZS96" s="13"/>
      <c r="DZT96" s="13"/>
      <c r="DZU96" s="13"/>
      <c r="DZV96" s="13"/>
      <c r="DZW96" s="13"/>
      <c r="DZX96" s="13"/>
      <c r="DZY96" s="13"/>
      <c r="DZZ96" s="13"/>
      <c r="EAA96" s="13"/>
      <c r="EAB96" s="13"/>
      <c r="EAC96" s="13"/>
      <c r="EAD96" s="13"/>
      <c r="EAE96" s="13"/>
      <c r="EAF96" s="13"/>
      <c r="EAG96" s="13"/>
      <c r="EAH96" s="13"/>
      <c r="EAI96" s="13"/>
      <c r="EAJ96" s="13"/>
      <c r="EAK96" s="13"/>
      <c r="EAL96" s="13"/>
      <c r="EAM96" s="13"/>
      <c r="EAN96" s="13"/>
      <c r="EAO96" s="13"/>
      <c r="EAP96" s="13"/>
      <c r="EAQ96" s="13"/>
      <c r="EAR96" s="13"/>
      <c r="EAS96" s="13"/>
      <c r="EAT96" s="13"/>
      <c r="EAU96" s="13"/>
      <c r="EAV96" s="13"/>
      <c r="EAW96" s="13"/>
      <c r="EAX96" s="13"/>
      <c r="EAY96" s="13"/>
      <c r="EAZ96" s="13"/>
      <c r="EBA96" s="13"/>
      <c r="EBB96" s="13"/>
      <c r="EBC96" s="13"/>
      <c r="EBD96" s="13"/>
      <c r="EBE96" s="13"/>
      <c r="EBF96" s="13"/>
      <c r="EBG96" s="13"/>
      <c r="EBH96" s="13"/>
      <c r="EBI96" s="13"/>
      <c r="EBJ96" s="13"/>
      <c r="EBK96" s="13"/>
      <c r="EBL96" s="13"/>
      <c r="EBM96" s="13"/>
      <c r="EBN96" s="13"/>
      <c r="EBO96" s="13"/>
      <c r="EBP96" s="13"/>
      <c r="EBQ96" s="13"/>
      <c r="EBR96" s="13"/>
      <c r="EBS96" s="13"/>
      <c r="EBT96" s="13"/>
      <c r="EBU96" s="13"/>
      <c r="EBV96" s="13"/>
      <c r="EBW96" s="13"/>
      <c r="EBX96" s="13"/>
      <c r="EBY96" s="13"/>
      <c r="EBZ96" s="13"/>
      <c r="ECA96" s="13"/>
      <c r="ECB96" s="13"/>
      <c r="ECC96" s="13"/>
      <c r="ECD96" s="13"/>
      <c r="ECE96" s="13"/>
      <c r="ECF96" s="13"/>
      <c r="ECG96" s="13"/>
      <c r="ECH96" s="13"/>
      <c r="ECI96" s="13"/>
      <c r="ECJ96" s="13"/>
      <c r="ECK96" s="13"/>
      <c r="ECL96" s="13"/>
      <c r="ECM96" s="13"/>
      <c r="ECN96" s="13"/>
      <c r="ECO96" s="13"/>
      <c r="ECP96" s="13"/>
      <c r="ECQ96" s="13"/>
      <c r="ECR96" s="13"/>
      <c r="ECS96" s="13"/>
      <c r="ECT96" s="13"/>
      <c r="ECU96" s="13"/>
      <c r="ECV96" s="13"/>
      <c r="ECW96" s="13"/>
      <c r="ECX96" s="13"/>
      <c r="ECY96" s="13"/>
      <c r="ECZ96" s="13"/>
      <c r="EDA96" s="13"/>
      <c r="EDB96" s="13"/>
      <c r="EDC96" s="13"/>
      <c r="EDD96" s="13"/>
      <c r="EDE96" s="13"/>
      <c r="EDF96" s="13"/>
      <c r="EDG96" s="13"/>
      <c r="EDH96" s="13"/>
      <c r="EDI96" s="13"/>
      <c r="EDJ96" s="13"/>
      <c r="EDK96" s="13"/>
      <c r="EDL96" s="13"/>
      <c r="EDM96" s="13"/>
      <c r="EDN96" s="13"/>
      <c r="EDO96" s="13"/>
      <c r="EDP96" s="13"/>
      <c r="EDQ96" s="13"/>
      <c r="EDR96" s="13"/>
      <c r="EDS96" s="13"/>
      <c r="EDT96" s="13"/>
      <c r="EDU96" s="13"/>
      <c r="EDV96" s="13"/>
      <c r="EDW96" s="13"/>
      <c r="EDX96" s="13"/>
      <c r="EDY96" s="13"/>
      <c r="EDZ96" s="13"/>
      <c r="EEA96" s="13"/>
      <c r="EEB96" s="13"/>
      <c r="EEC96" s="13"/>
      <c r="EED96" s="13"/>
      <c r="EEE96" s="13"/>
      <c r="EEF96" s="13"/>
      <c r="EEG96" s="13"/>
      <c r="EEH96" s="13"/>
      <c r="EEI96" s="13"/>
      <c r="EEJ96" s="13"/>
      <c r="EEK96" s="13"/>
      <c r="EEL96" s="13"/>
      <c r="EEM96" s="13"/>
      <c r="EEN96" s="13"/>
      <c r="EEO96" s="13"/>
      <c r="EEP96" s="13"/>
      <c r="EEQ96" s="13"/>
      <c r="EER96" s="13"/>
      <c r="EES96" s="13"/>
      <c r="EET96" s="13"/>
      <c r="EEU96" s="13"/>
      <c r="EEV96" s="13"/>
      <c r="EEW96" s="13"/>
      <c r="EEX96" s="13"/>
      <c r="EEY96" s="13"/>
      <c r="EEZ96" s="13"/>
      <c r="EFA96" s="13"/>
      <c r="EFB96" s="13"/>
      <c r="EFC96" s="13"/>
      <c r="EFD96" s="13"/>
      <c r="EFE96" s="13"/>
      <c r="EFF96" s="13"/>
      <c r="EFG96" s="13"/>
      <c r="EFH96" s="13"/>
      <c r="EFI96" s="13"/>
      <c r="EFJ96" s="13"/>
      <c r="EFK96" s="13"/>
      <c r="EFL96" s="13"/>
      <c r="EFM96" s="13"/>
      <c r="EFN96" s="13"/>
      <c r="EFO96" s="13"/>
      <c r="EFP96" s="13"/>
      <c r="EFQ96" s="13"/>
      <c r="EFR96" s="13"/>
      <c r="EFS96" s="13"/>
      <c r="EFT96" s="13"/>
      <c r="EFU96" s="13"/>
      <c r="EFV96" s="13"/>
      <c r="EFW96" s="13"/>
      <c r="EFX96" s="13"/>
      <c r="EFY96" s="13"/>
      <c r="EFZ96" s="13"/>
      <c r="EGA96" s="13"/>
      <c r="EGB96" s="13"/>
      <c r="EGC96" s="13"/>
      <c r="EGD96" s="13"/>
      <c r="EGE96" s="13"/>
      <c r="EGF96" s="13"/>
      <c r="EGG96" s="13"/>
      <c r="EGH96" s="13"/>
      <c r="EGI96" s="13"/>
      <c r="EGJ96" s="13"/>
      <c r="EGK96" s="13"/>
      <c r="EGL96" s="13"/>
      <c r="EGM96" s="13"/>
      <c r="EGN96" s="13"/>
      <c r="EGO96" s="13"/>
      <c r="EGP96" s="13"/>
      <c r="EGQ96" s="13"/>
      <c r="EGR96" s="13"/>
      <c r="EGS96" s="13"/>
      <c r="EGT96" s="13"/>
      <c r="EGU96" s="13"/>
      <c r="EGV96" s="13"/>
      <c r="EGW96" s="13"/>
      <c r="EGX96" s="13"/>
      <c r="EGY96" s="13"/>
      <c r="EGZ96" s="13"/>
      <c r="EHA96" s="13"/>
      <c r="EHB96" s="13"/>
      <c r="EHC96" s="13"/>
      <c r="EHD96" s="13"/>
      <c r="EHE96" s="13"/>
      <c r="EHF96" s="13"/>
      <c r="EHG96" s="13"/>
      <c r="EHH96" s="13"/>
      <c r="EHI96" s="13"/>
      <c r="EHJ96" s="13"/>
      <c r="EHK96" s="13"/>
      <c r="EHL96" s="13"/>
      <c r="EHM96" s="13"/>
      <c r="EHN96" s="13"/>
      <c r="EHO96" s="13"/>
      <c r="EHP96" s="13"/>
      <c r="EHQ96" s="13"/>
      <c r="EHR96" s="13"/>
      <c r="EHS96" s="13"/>
      <c r="EHT96" s="13"/>
      <c r="EHU96" s="13"/>
      <c r="EHV96" s="13"/>
      <c r="EHW96" s="13"/>
      <c r="EHX96" s="13"/>
      <c r="EHY96" s="13"/>
      <c r="EHZ96" s="13"/>
      <c r="EIA96" s="13"/>
      <c r="EIB96" s="13"/>
      <c r="EIC96" s="13"/>
      <c r="EID96" s="13"/>
      <c r="EIE96" s="13"/>
      <c r="EIF96" s="13"/>
      <c r="EIG96" s="13"/>
      <c r="EIH96" s="13"/>
      <c r="EII96" s="13"/>
      <c r="EIJ96" s="13"/>
      <c r="EIK96" s="13"/>
      <c r="EIL96" s="13"/>
      <c r="EIM96" s="13"/>
      <c r="EIN96" s="13"/>
      <c r="EIO96" s="13"/>
      <c r="EIP96" s="13"/>
      <c r="EIQ96" s="13"/>
      <c r="EIR96" s="13"/>
      <c r="EIS96" s="13"/>
      <c r="EIT96" s="13"/>
      <c r="EIU96" s="13"/>
      <c r="EIV96" s="13"/>
      <c r="EIW96" s="13"/>
      <c r="EIX96" s="13"/>
      <c r="EIY96" s="13"/>
      <c r="EIZ96" s="13"/>
      <c r="EJA96" s="13"/>
      <c r="EJB96" s="13"/>
      <c r="EJC96" s="13"/>
      <c r="EJD96" s="13"/>
      <c r="EJE96" s="13"/>
      <c r="EJF96" s="13"/>
      <c r="EJG96" s="13"/>
      <c r="EJH96" s="13"/>
      <c r="EJI96" s="13"/>
      <c r="EJJ96" s="13"/>
      <c r="EJK96" s="13"/>
      <c r="EJL96" s="13"/>
      <c r="EJM96" s="13"/>
      <c r="EJN96" s="13"/>
      <c r="EJO96" s="13"/>
      <c r="EJP96" s="13"/>
      <c r="EJQ96" s="13"/>
      <c r="EJR96" s="13"/>
      <c r="EJS96" s="13"/>
      <c r="EJT96" s="13"/>
      <c r="EJU96" s="13"/>
      <c r="EJV96" s="13"/>
      <c r="EJW96" s="13"/>
      <c r="EJX96" s="13"/>
      <c r="EJY96" s="13"/>
      <c r="EJZ96" s="13"/>
      <c r="EKA96" s="13"/>
      <c r="EKB96" s="13"/>
      <c r="EKC96" s="13"/>
      <c r="EKD96" s="13"/>
      <c r="EKE96" s="13"/>
      <c r="EKF96" s="13"/>
      <c r="EKG96" s="13"/>
      <c r="EKH96" s="13"/>
      <c r="EKI96" s="13"/>
      <c r="EKJ96" s="13"/>
      <c r="EKK96" s="13"/>
      <c r="EKL96" s="13"/>
      <c r="EKM96" s="13"/>
      <c r="EKN96" s="13"/>
      <c r="EKO96" s="13"/>
      <c r="EKP96" s="13"/>
      <c r="EKQ96" s="13"/>
      <c r="EKR96" s="13"/>
      <c r="EKS96" s="13"/>
      <c r="EKT96" s="13"/>
      <c r="EKU96" s="13"/>
      <c r="EKV96" s="13"/>
      <c r="EKW96" s="13"/>
      <c r="EKX96" s="13"/>
      <c r="EKY96" s="13"/>
      <c r="EKZ96" s="13"/>
      <c r="ELA96" s="13"/>
      <c r="ELB96" s="13"/>
      <c r="ELC96" s="13"/>
      <c r="ELD96" s="13"/>
      <c r="ELE96" s="13"/>
      <c r="ELF96" s="13"/>
      <c r="ELG96" s="13"/>
      <c r="ELH96" s="13"/>
      <c r="ELI96" s="13"/>
      <c r="ELJ96" s="13"/>
      <c r="ELK96" s="13"/>
      <c r="ELL96" s="13"/>
      <c r="ELM96" s="13"/>
      <c r="ELN96" s="13"/>
      <c r="ELO96" s="13"/>
      <c r="ELP96" s="13"/>
      <c r="ELQ96" s="13"/>
      <c r="ELR96" s="13"/>
      <c r="ELS96" s="13"/>
      <c r="ELT96" s="13"/>
      <c r="ELU96" s="13"/>
      <c r="ELV96" s="13"/>
      <c r="ELW96" s="13"/>
      <c r="ELX96" s="13"/>
      <c r="ELY96" s="13"/>
      <c r="ELZ96" s="13"/>
      <c r="EMA96" s="13"/>
      <c r="EMB96" s="13"/>
      <c r="EMC96" s="13"/>
      <c r="EMD96" s="13"/>
      <c r="EME96" s="13"/>
      <c r="EMF96" s="13"/>
      <c r="EMG96" s="13"/>
      <c r="EMH96" s="13"/>
      <c r="EMI96" s="13"/>
      <c r="EMJ96" s="13"/>
      <c r="EMK96" s="13"/>
      <c r="EML96" s="13"/>
      <c r="EMM96" s="13"/>
      <c r="EMN96" s="13"/>
      <c r="EMO96" s="13"/>
      <c r="EMP96" s="13"/>
      <c r="EMQ96" s="13"/>
      <c r="EMR96" s="13"/>
      <c r="EMS96" s="13"/>
      <c r="EMT96" s="13"/>
      <c r="EMU96" s="13"/>
      <c r="EMV96" s="13"/>
      <c r="EMW96" s="13"/>
      <c r="EMX96" s="13"/>
      <c r="EMY96" s="13"/>
      <c r="EMZ96" s="13"/>
      <c r="ENA96" s="13"/>
      <c r="ENB96" s="13"/>
      <c r="ENC96" s="13"/>
      <c r="END96" s="13"/>
      <c r="ENE96" s="13"/>
      <c r="ENF96" s="13"/>
      <c r="ENG96" s="13"/>
      <c r="ENH96" s="13"/>
      <c r="ENI96" s="13"/>
      <c r="ENJ96" s="13"/>
      <c r="ENK96" s="13"/>
      <c r="ENL96" s="13"/>
      <c r="ENM96" s="13"/>
      <c r="ENN96" s="13"/>
      <c r="ENO96" s="13"/>
      <c r="ENP96" s="13"/>
      <c r="ENQ96" s="13"/>
      <c r="ENR96" s="13"/>
      <c r="ENS96" s="13"/>
      <c r="ENT96" s="13"/>
      <c r="ENU96" s="13"/>
      <c r="ENV96" s="13"/>
      <c r="ENW96" s="13"/>
      <c r="ENX96" s="13"/>
      <c r="ENY96" s="13"/>
      <c r="ENZ96" s="13"/>
      <c r="EOA96" s="13"/>
      <c r="EOB96" s="13"/>
      <c r="EOC96" s="13"/>
      <c r="EOD96" s="13"/>
      <c r="EOE96" s="13"/>
      <c r="EOF96" s="13"/>
      <c r="EOG96" s="13"/>
      <c r="EOH96" s="13"/>
      <c r="EOI96" s="13"/>
      <c r="EOJ96" s="13"/>
      <c r="EOK96" s="13"/>
      <c r="EOL96" s="13"/>
      <c r="EOM96" s="13"/>
      <c r="EON96" s="13"/>
      <c r="EOO96" s="13"/>
      <c r="EOP96" s="13"/>
      <c r="EOQ96" s="13"/>
      <c r="EOR96" s="13"/>
      <c r="EOS96" s="13"/>
      <c r="EOT96" s="13"/>
      <c r="EOU96" s="13"/>
      <c r="EOV96" s="13"/>
      <c r="EOW96" s="13"/>
      <c r="EOX96" s="13"/>
      <c r="EOY96" s="13"/>
      <c r="EOZ96" s="13"/>
      <c r="EPA96" s="13"/>
      <c r="EPB96" s="13"/>
      <c r="EPC96" s="13"/>
      <c r="EPD96" s="13"/>
      <c r="EPE96" s="13"/>
      <c r="EPF96" s="13"/>
      <c r="EPG96" s="13"/>
      <c r="EPH96" s="13"/>
      <c r="EPI96" s="13"/>
      <c r="EPJ96" s="13"/>
      <c r="EPK96" s="13"/>
      <c r="EPL96" s="13"/>
      <c r="EPM96" s="13"/>
      <c r="EPN96" s="13"/>
      <c r="EPO96" s="13"/>
      <c r="EPP96" s="13"/>
      <c r="EPQ96" s="13"/>
      <c r="EPR96" s="13"/>
      <c r="EPS96" s="13"/>
      <c r="EPT96" s="13"/>
      <c r="EPU96" s="13"/>
      <c r="EPV96" s="13"/>
      <c r="EPW96" s="13"/>
      <c r="EPX96" s="13"/>
      <c r="EPY96" s="13"/>
      <c r="EPZ96" s="13"/>
      <c r="EQA96" s="13"/>
      <c r="EQB96" s="13"/>
      <c r="EQC96" s="13"/>
      <c r="EQD96" s="13"/>
      <c r="EQE96" s="13"/>
      <c r="EQF96" s="13"/>
      <c r="EQG96" s="13"/>
      <c r="EQH96" s="13"/>
      <c r="EQI96" s="13"/>
      <c r="EQJ96" s="13"/>
      <c r="EQK96" s="13"/>
      <c r="EQL96" s="13"/>
      <c r="EQM96" s="13"/>
      <c r="EQN96" s="13"/>
      <c r="EQO96" s="13"/>
      <c r="EQP96" s="13"/>
      <c r="EQQ96" s="13"/>
      <c r="EQR96" s="13"/>
      <c r="EQS96" s="13"/>
      <c r="EQT96" s="13"/>
      <c r="EQU96" s="13"/>
      <c r="EQV96" s="13"/>
      <c r="EQW96" s="13"/>
      <c r="EQX96" s="13"/>
      <c r="EQY96" s="13"/>
      <c r="EQZ96" s="13"/>
      <c r="ERA96" s="13"/>
      <c r="ERB96" s="13"/>
      <c r="ERC96" s="13"/>
      <c r="ERD96" s="13"/>
      <c r="ERE96" s="13"/>
      <c r="ERF96" s="13"/>
      <c r="ERG96" s="13"/>
      <c r="ERH96" s="13"/>
      <c r="ERI96" s="13"/>
      <c r="ERJ96" s="13"/>
      <c r="ERK96" s="13"/>
      <c r="ERL96" s="13"/>
      <c r="ERM96" s="13"/>
      <c r="ERN96" s="13"/>
      <c r="ERO96" s="13"/>
      <c r="ERP96" s="13"/>
      <c r="ERQ96" s="13"/>
      <c r="ERR96" s="13"/>
      <c r="ERS96" s="13"/>
      <c r="ERT96" s="13"/>
      <c r="ERU96" s="13"/>
      <c r="ERV96" s="13"/>
      <c r="ERW96" s="13"/>
      <c r="ERX96" s="13"/>
      <c r="ERY96" s="13"/>
      <c r="ERZ96" s="13"/>
      <c r="ESA96" s="13"/>
      <c r="ESB96" s="13"/>
      <c r="ESC96" s="13"/>
      <c r="ESD96" s="13"/>
      <c r="ESE96" s="13"/>
      <c r="ESF96" s="13"/>
      <c r="ESG96" s="13"/>
      <c r="ESH96" s="13"/>
      <c r="ESI96" s="13"/>
      <c r="ESJ96" s="13"/>
      <c r="ESK96" s="13"/>
      <c r="ESL96" s="13"/>
      <c r="ESM96" s="13"/>
      <c r="ESN96" s="13"/>
      <c r="ESO96" s="13"/>
      <c r="ESP96" s="13"/>
      <c r="ESQ96" s="13"/>
      <c r="ESR96" s="13"/>
      <c r="ESS96" s="13"/>
      <c r="EST96" s="13"/>
      <c r="ESU96" s="13"/>
      <c r="ESV96" s="13"/>
      <c r="ESW96" s="13"/>
      <c r="ESX96" s="13"/>
      <c r="ESY96" s="13"/>
      <c r="ESZ96" s="13"/>
      <c r="ETA96" s="13"/>
      <c r="ETB96" s="13"/>
      <c r="ETC96" s="13"/>
      <c r="ETD96" s="13"/>
      <c r="ETE96" s="13"/>
      <c r="ETF96" s="13"/>
      <c r="ETG96" s="13"/>
      <c r="ETH96" s="13"/>
      <c r="ETI96" s="13"/>
      <c r="ETJ96" s="13"/>
      <c r="ETK96" s="13"/>
      <c r="ETL96" s="13"/>
      <c r="ETM96" s="13"/>
      <c r="ETN96" s="13"/>
      <c r="ETO96" s="13"/>
      <c r="ETP96" s="13"/>
      <c r="ETQ96" s="13"/>
      <c r="ETR96" s="13"/>
      <c r="ETS96" s="13"/>
      <c r="ETT96" s="13"/>
      <c r="ETU96" s="13"/>
      <c r="ETV96" s="13"/>
      <c r="ETW96" s="13"/>
      <c r="ETX96" s="13"/>
      <c r="ETY96" s="13"/>
      <c r="ETZ96" s="13"/>
      <c r="EUA96" s="13"/>
      <c r="EUB96" s="13"/>
      <c r="EUC96" s="13"/>
      <c r="EUD96" s="13"/>
      <c r="EUE96" s="13"/>
      <c r="EUF96" s="13"/>
      <c r="EUG96" s="13"/>
      <c r="EUH96" s="13"/>
      <c r="EUI96" s="13"/>
      <c r="EUJ96" s="13"/>
      <c r="EUK96" s="13"/>
      <c r="EUL96" s="13"/>
      <c r="EUM96" s="13"/>
      <c r="EUN96" s="13"/>
      <c r="EUO96" s="13"/>
      <c r="EUP96" s="13"/>
      <c r="EUQ96" s="13"/>
      <c r="EUR96" s="13"/>
      <c r="EUS96" s="13"/>
      <c r="EUT96" s="13"/>
      <c r="EUU96" s="13"/>
      <c r="EUV96" s="13"/>
      <c r="EUW96" s="13"/>
      <c r="EUX96" s="13"/>
      <c r="EUY96" s="13"/>
      <c r="EUZ96" s="13"/>
      <c r="EVA96" s="13"/>
      <c r="EVB96" s="13"/>
      <c r="EVC96" s="13"/>
      <c r="EVD96" s="13"/>
      <c r="EVE96" s="13"/>
      <c r="EVF96" s="13"/>
      <c r="EVG96" s="13"/>
      <c r="EVH96" s="13"/>
      <c r="EVI96" s="13"/>
      <c r="EVJ96" s="13"/>
      <c r="EVK96" s="13"/>
      <c r="EVL96" s="13"/>
      <c r="EVM96" s="13"/>
      <c r="EVN96" s="13"/>
      <c r="EVO96" s="13"/>
      <c r="EVP96" s="13"/>
      <c r="EVQ96" s="13"/>
      <c r="EVR96" s="13"/>
      <c r="EVS96" s="13"/>
      <c r="EVT96" s="13"/>
      <c r="EVU96" s="13"/>
      <c r="EVV96" s="13"/>
      <c r="EVW96" s="13"/>
      <c r="EVX96" s="13"/>
      <c r="EVY96" s="13"/>
      <c r="EVZ96" s="13"/>
      <c r="EWA96" s="13"/>
      <c r="EWB96" s="13"/>
      <c r="EWC96" s="13"/>
      <c r="EWD96" s="13"/>
      <c r="EWE96" s="13"/>
      <c r="EWF96" s="13"/>
      <c r="EWG96" s="13"/>
      <c r="EWH96" s="13"/>
      <c r="EWI96" s="13"/>
      <c r="EWJ96" s="13"/>
      <c r="EWK96" s="13"/>
      <c r="EWL96" s="13"/>
      <c r="EWM96" s="13"/>
      <c r="EWN96" s="13"/>
      <c r="EWO96" s="13"/>
      <c r="EWP96" s="13"/>
      <c r="EWQ96" s="13"/>
      <c r="EWR96" s="13"/>
      <c r="EWS96" s="13"/>
      <c r="EWT96" s="13"/>
      <c r="EWU96" s="13"/>
      <c r="EWV96" s="13"/>
      <c r="EWW96" s="13"/>
      <c r="EWX96" s="13"/>
      <c r="EWY96" s="13"/>
      <c r="EWZ96" s="13"/>
      <c r="EXA96" s="13"/>
      <c r="EXB96" s="13"/>
      <c r="EXC96" s="13"/>
      <c r="EXD96" s="13"/>
      <c r="EXE96" s="13"/>
      <c r="EXF96" s="13"/>
      <c r="EXG96" s="13"/>
      <c r="EXH96" s="13"/>
      <c r="EXI96" s="13"/>
      <c r="EXJ96" s="13"/>
      <c r="EXK96" s="13"/>
      <c r="EXL96" s="13"/>
      <c r="EXM96" s="13"/>
      <c r="EXN96" s="13"/>
      <c r="EXO96" s="13"/>
      <c r="EXP96" s="13"/>
      <c r="EXQ96" s="13"/>
      <c r="EXR96" s="13"/>
      <c r="EXS96" s="13"/>
      <c r="EXT96" s="13"/>
      <c r="EXU96" s="13"/>
      <c r="EXV96" s="13"/>
      <c r="EXW96" s="13"/>
      <c r="EXX96" s="13"/>
      <c r="EXY96" s="13"/>
      <c r="EXZ96" s="13"/>
      <c r="EYA96" s="13"/>
      <c r="EYB96" s="13"/>
      <c r="EYC96" s="13"/>
      <c r="EYD96" s="13"/>
      <c r="EYE96" s="13"/>
      <c r="EYF96" s="13"/>
      <c r="EYG96" s="13"/>
      <c r="EYH96" s="13"/>
      <c r="EYI96" s="13"/>
      <c r="EYJ96" s="13"/>
      <c r="EYK96" s="13"/>
      <c r="EYL96" s="13"/>
      <c r="EYM96" s="13"/>
      <c r="EYN96" s="13"/>
      <c r="EYO96" s="13"/>
      <c r="EYP96" s="13"/>
      <c r="EYQ96" s="13"/>
      <c r="EYR96" s="13"/>
      <c r="EYS96" s="13"/>
      <c r="EYT96" s="13"/>
      <c r="EYU96" s="13"/>
      <c r="EYV96" s="13"/>
      <c r="EYW96" s="13"/>
      <c r="EYX96" s="13"/>
      <c r="EYY96" s="13"/>
      <c r="EYZ96" s="13"/>
      <c r="EZA96" s="13"/>
      <c r="EZB96" s="13"/>
      <c r="EZC96" s="13"/>
      <c r="EZD96" s="13"/>
      <c r="EZE96" s="13"/>
      <c r="EZF96" s="13"/>
      <c r="EZG96" s="13"/>
      <c r="EZH96" s="13"/>
      <c r="EZI96" s="13"/>
      <c r="EZJ96" s="13"/>
      <c r="EZK96" s="13"/>
      <c r="EZL96" s="13"/>
      <c r="EZM96" s="13"/>
      <c r="EZN96" s="13"/>
      <c r="EZO96" s="13"/>
      <c r="EZP96" s="13"/>
      <c r="EZQ96" s="13"/>
      <c r="EZR96" s="13"/>
      <c r="EZS96" s="13"/>
      <c r="EZT96" s="13"/>
      <c r="EZU96" s="13"/>
      <c r="EZV96" s="13"/>
      <c r="EZW96" s="13"/>
      <c r="EZX96" s="13"/>
      <c r="EZY96" s="13"/>
      <c r="EZZ96" s="13"/>
      <c r="FAA96" s="13"/>
      <c r="FAB96" s="13"/>
      <c r="FAC96" s="13"/>
      <c r="FAD96" s="13"/>
      <c r="FAE96" s="13"/>
      <c r="FAF96" s="13"/>
      <c r="FAG96" s="13"/>
      <c r="FAH96" s="13"/>
      <c r="FAI96" s="13"/>
      <c r="FAJ96" s="13"/>
      <c r="FAK96" s="13"/>
      <c r="FAL96" s="13"/>
      <c r="FAM96" s="13"/>
      <c r="FAN96" s="13"/>
      <c r="FAO96" s="13"/>
      <c r="FAP96" s="13"/>
      <c r="FAQ96" s="13"/>
      <c r="FAR96" s="13"/>
      <c r="FAS96" s="13"/>
      <c r="FAT96" s="13"/>
      <c r="FAU96" s="13"/>
      <c r="FAV96" s="13"/>
      <c r="FAW96" s="13"/>
      <c r="FAX96" s="13"/>
      <c r="FAY96" s="13"/>
      <c r="FAZ96" s="13"/>
      <c r="FBA96" s="13"/>
      <c r="FBB96" s="13"/>
      <c r="FBC96" s="13"/>
      <c r="FBD96" s="13"/>
      <c r="FBE96" s="13"/>
      <c r="FBF96" s="13"/>
      <c r="FBG96" s="13"/>
      <c r="FBH96" s="13"/>
      <c r="FBI96" s="13"/>
      <c r="FBJ96" s="13"/>
      <c r="FBK96" s="13"/>
      <c r="FBL96" s="13"/>
      <c r="FBM96" s="13"/>
      <c r="FBN96" s="13"/>
      <c r="FBO96" s="13"/>
      <c r="FBP96" s="13"/>
      <c r="FBQ96" s="13"/>
      <c r="FBR96" s="13"/>
      <c r="FBS96" s="13"/>
      <c r="FBT96" s="13"/>
      <c r="FBU96" s="13"/>
      <c r="FBV96" s="13"/>
      <c r="FBW96" s="13"/>
      <c r="FBX96" s="13"/>
      <c r="FBY96" s="13"/>
      <c r="FBZ96" s="13"/>
      <c r="FCA96" s="13"/>
      <c r="FCB96" s="13"/>
      <c r="FCC96" s="13"/>
      <c r="FCD96" s="13"/>
      <c r="FCE96" s="13"/>
      <c r="FCF96" s="13"/>
      <c r="FCG96" s="13"/>
      <c r="FCH96" s="13"/>
      <c r="FCI96" s="13"/>
      <c r="FCJ96" s="13"/>
      <c r="FCK96" s="13"/>
      <c r="FCL96" s="13"/>
      <c r="FCM96" s="13"/>
      <c r="FCN96" s="13"/>
      <c r="FCO96" s="13"/>
      <c r="FCP96" s="13"/>
      <c r="FCQ96" s="13"/>
      <c r="FCR96" s="13"/>
      <c r="FCS96" s="13"/>
      <c r="FCT96" s="13"/>
      <c r="FCU96" s="13"/>
      <c r="FCV96" s="13"/>
      <c r="FCW96" s="13"/>
      <c r="FCX96" s="13"/>
      <c r="FCY96" s="13"/>
      <c r="FCZ96" s="13"/>
      <c r="FDA96" s="13"/>
      <c r="FDB96" s="13"/>
      <c r="FDC96" s="13"/>
      <c r="FDD96" s="13"/>
      <c r="FDE96" s="13"/>
      <c r="FDF96" s="13"/>
      <c r="FDG96" s="13"/>
      <c r="FDH96" s="13"/>
      <c r="FDI96" s="13"/>
      <c r="FDJ96" s="13"/>
      <c r="FDK96" s="13"/>
      <c r="FDL96" s="13"/>
      <c r="FDM96" s="13"/>
      <c r="FDN96" s="13"/>
      <c r="FDO96" s="13"/>
      <c r="FDP96" s="13"/>
      <c r="FDQ96" s="13"/>
      <c r="FDR96" s="13"/>
      <c r="FDS96" s="13"/>
      <c r="FDT96" s="13"/>
      <c r="FDU96" s="13"/>
      <c r="FDV96" s="13"/>
      <c r="FDW96" s="13"/>
      <c r="FDX96" s="13"/>
      <c r="FDY96" s="13"/>
      <c r="FDZ96" s="13"/>
      <c r="FEA96" s="13"/>
      <c r="FEB96" s="13"/>
      <c r="FEC96" s="13"/>
      <c r="FED96" s="13"/>
      <c r="FEE96" s="13"/>
      <c r="FEF96" s="13"/>
      <c r="FEG96" s="13"/>
      <c r="FEH96" s="13"/>
      <c r="FEI96" s="13"/>
      <c r="FEJ96" s="13"/>
      <c r="FEK96" s="13"/>
      <c r="FEL96" s="13"/>
      <c r="FEM96" s="13"/>
      <c r="FEN96" s="13"/>
      <c r="FEO96" s="13"/>
      <c r="FEP96" s="13"/>
      <c r="FEQ96" s="13"/>
      <c r="FER96" s="13"/>
      <c r="FES96" s="13"/>
      <c r="FET96" s="13"/>
      <c r="FEU96" s="13"/>
      <c r="FEV96" s="13"/>
      <c r="FEW96" s="13"/>
      <c r="FEX96" s="13"/>
      <c r="FEY96" s="13"/>
      <c r="FEZ96" s="13"/>
      <c r="FFA96" s="13"/>
      <c r="FFB96" s="13"/>
      <c r="FFC96" s="13"/>
      <c r="FFD96" s="13"/>
      <c r="FFE96" s="13"/>
      <c r="FFF96" s="13"/>
      <c r="FFG96" s="13"/>
      <c r="FFH96" s="13"/>
      <c r="FFI96" s="13"/>
      <c r="FFJ96" s="13"/>
      <c r="FFK96" s="13"/>
      <c r="FFL96" s="13"/>
      <c r="FFM96" s="13"/>
      <c r="FFN96" s="13"/>
      <c r="FFO96" s="13"/>
      <c r="FFP96" s="13"/>
      <c r="FFQ96" s="13"/>
      <c r="FFR96" s="13"/>
      <c r="FFS96" s="13"/>
      <c r="FFT96" s="13"/>
      <c r="FFU96" s="13"/>
      <c r="FFV96" s="13"/>
      <c r="FFW96" s="13"/>
      <c r="FFX96" s="13"/>
      <c r="FFY96" s="13"/>
      <c r="FFZ96" s="13"/>
      <c r="FGA96" s="13"/>
      <c r="FGB96" s="13"/>
      <c r="FGC96" s="13"/>
      <c r="FGD96" s="13"/>
      <c r="FGE96" s="13"/>
      <c r="FGF96" s="13"/>
      <c r="FGG96" s="13"/>
      <c r="FGH96" s="13"/>
      <c r="FGI96" s="13"/>
      <c r="FGJ96" s="13"/>
      <c r="FGK96" s="13"/>
      <c r="FGL96" s="13"/>
      <c r="FGM96" s="13"/>
      <c r="FGN96" s="13"/>
      <c r="FGO96" s="13"/>
      <c r="FGP96" s="13"/>
      <c r="FGQ96" s="13"/>
      <c r="FGR96" s="13"/>
      <c r="FGS96" s="13"/>
      <c r="FGT96" s="13"/>
      <c r="FGU96" s="13"/>
      <c r="FGV96" s="13"/>
      <c r="FGW96" s="13"/>
      <c r="FGX96" s="13"/>
      <c r="FGY96" s="13"/>
      <c r="FGZ96" s="13"/>
      <c r="FHA96" s="13"/>
      <c r="FHB96" s="13"/>
      <c r="FHC96" s="13"/>
      <c r="FHD96" s="13"/>
      <c r="FHE96" s="13"/>
      <c r="FHF96" s="13"/>
      <c r="FHG96" s="13"/>
      <c r="FHH96" s="13"/>
      <c r="FHI96" s="13"/>
      <c r="FHJ96" s="13"/>
      <c r="FHK96" s="13"/>
      <c r="FHL96" s="13"/>
      <c r="FHM96" s="13"/>
      <c r="FHN96" s="13"/>
      <c r="FHO96" s="13"/>
      <c r="FHP96" s="13"/>
      <c r="FHQ96" s="13"/>
      <c r="FHR96" s="13"/>
      <c r="FHS96" s="13"/>
      <c r="FHT96" s="13"/>
      <c r="FHU96" s="13"/>
      <c r="FHV96" s="13"/>
      <c r="FHW96" s="13"/>
      <c r="FHX96" s="13"/>
      <c r="FHY96" s="13"/>
      <c r="FHZ96" s="13"/>
      <c r="FIA96" s="13"/>
      <c r="FIB96" s="13"/>
      <c r="FIC96" s="13"/>
      <c r="FID96" s="13"/>
      <c r="FIE96" s="13"/>
      <c r="FIF96" s="13"/>
      <c r="FIG96" s="13"/>
      <c r="FIH96" s="13"/>
      <c r="FII96" s="13"/>
      <c r="FIJ96" s="13"/>
      <c r="FIK96" s="13"/>
      <c r="FIL96" s="13"/>
      <c r="FIM96" s="13"/>
      <c r="FIN96" s="13"/>
      <c r="FIO96" s="13"/>
      <c r="FIP96" s="13"/>
      <c r="FIQ96" s="13"/>
      <c r="FIR96" s="13"/>
      <c r="FIS96" s="13"/>
      <c r="FIT96" s="13"/>
      <c r="FIU96" s="13"/>
      <c r="FIV96" s="13"/>
      <c r="FIW96" s="13"/>
      <c r="FIX96" s="13"/>
      <c r="FIY96" s="13"/>
      <c r="FIZ96" s="13"/>
      <c r="FJA96" s="13"/>
      <c r="FJB96" s="13"/>
      <c r="FJC96" s="13"/>
      <c r="FJD96" s="13"/>
      <c r="FJE96" s="13"/>
      <c r="FJF96" s="13"/>
      <c r="FJG96" s="13"/>
      <c r="FJH96" s="13"/>
      <c r="FJI96" s="13"/>
      <c r="FJJ96" s="13"/>
      <c r="FJK96" s="13"/>
      <c r="FJL96" s="13"/>
      <c r="FJM96" s="13"/>
      <c r="FJN96" s="13"/>
      <c r="FJO96" s="13"/>
      <c r="FJP96" s="13"/>
      <c r="FJQ96" s="13"/>
      <c r="FJR96" s="13"/>
      <c r="FJS96" s="13"/>
      <c r="FJT96" s="13"/>
      <c r="FJU96" s="13"/>
      <c r="FJV96" s="13"/>
      <c r="FJW96" s="13"/>
      <c r="FJX96" s="13"/>
      <c r="FJY96" s="13"/>
      <c r="FJZ96" s="13"/>
      <c r="FKA96" s="13"/>
      <c r="FKB96" s="13"/>
      <c r="FKC96" s="13"/>
      <c r="FKD96" s="13"/>
      <c r="FKE96" s="13"/>
      <c r="FKF96" s="13"/>
      <c r="FKG96" s="13"/>
      <c r="FKH96" s="13"/>
      <c r="FKI96" s="13"/>
      <c r="FKJ96" s="13"/>
      <c r="FKK96" s="13"/>
      <c r="FKL96" s="13"/>
      <c r="FKM96" s="13"/>
      <c r="FKN96" s="13"/>
      <c r="FKO96" s="13"/>
      <c r="FKP96" s="13"/>
      <c r="FKQ96" s="13"/>
      <c r="FKR96" s="13"/>
      <c r="FKS96" s="13"/>
      <c r="FKT96" s="13"/>
      <c r="FKU96" s="13"/>
      <c r="FKV96" s="13"/>
      <c r="FKW96" s="13"/>
      <c r="FKX96" s="13"/>
      <c r="FKY96" s="13"/>
      <c r="FKZ96" s="13"/>
      <c r="FLA96" s="13"/>
      <c r="FLB96" s="13"/>
      <c r="FLC96" s="13"/>
      <c r="FLD96" s="13"/>
      <c r="FLE96" s="13"/>
      <c r="FLF96" s="13"/>
      <c r="FLG96" s="13"/>
      <c r="FLH96" s="13"/>
      <c r="FLI96" s="13"/>
      <c r="FLJ96" s="13"/>
      <c r="FLK96" s="13"/>
      <c r="FLL96" s="13"/>
      <c r="FLM96" s="13"/>
      <c r="FLN96" s="13"/>
      <c r="FLO96" s="13"/>
      <c r="FLP96" s="13"/>
      <c r="FLQ96" s="13"/>
      <c r="FLR96" s="13"/>
      <c r="FLS96" s="13"/>
      <c r="FLT96" s="13"/>
      <c r="FLU96" s="13"/>
      <c r="FLV96" s="13"/>
      <c r="FLW96" s="13"/>
      <c r="FLX96" s="13"/>
      <c r="FLY96" s="13"/>
      <c r="FLZ96" s="13"/>
      <c r="FMA96" s="13"/>
      <c r="FMB96" s="13"/>
      <c r="FMC96" s="13"/>
      <c r="FMD96" s="13"/>
      <c r="FME96" s="13"/>
      <c r="FMF96" s="13"/>
      <c r="FMG96" s="13"/>
      <c r="FMH96" s="13"/>
      <c r="FMI96" s="13"/>
      <c r="FMJ96" s="13"/>
      <c r="FMK96" s="13"/>
      <c r="FML96" s="13"/>
      <c r="FMM96" s="13"/>
      <c r="FMN96" s="13"/>
      <c r="FMO96" s="13"/>
      <c r="FMP96" s="13"/>
      <c r="FMQ96" s="13"/>
      <c r="FMR96" s="13"/>
      <c r="FMS96" s="13"/>
      <c r="FMT96" s="13"/>
      <c r="FMU96" s="13"/>
      <c r="FMV96" s="13"/>
      <c r="FMW96" s="13"/>
      <c r="FMX96" s="13"/>
      <c r="FMY96" s="13"/>
      <c r="FMZ96" s="13"/>
      <c r="FNA96" s="13"/>
      <c r="FNB96" s="13"/>
      <c r="FNC96" s="13"/>
      <c r="FND96" s="13"/>
      <c r="FNE96" s="13"/>
      <c r="FNF96" s="13"/>
      <c r="FNG96" s="13"/>
      <c r="FNH96" s="13"/>
      <c r="FNI96" s="13"/>
      <c r="FNJ96" s="13"/>
      <c r="FNK96" s="13"/>
      <c r="FNL96" s="13"/>
      <c r="FNM96" s="13"/>
      <c r="FNN96" s="13"/>
      <c r="FNO96" s="13"/>
      <c r="FNP96" s="13"/>
      <c r="FNQ96" s="13"/>
      <c r="FNR96" s="13"/>
      <c r="FNS96" s="13"/>
      <c r="FNT96" s="13"/>
      <c r="FNU96" s="13"/>
      <c r="FNV96" s="13"/>
      <c r="FNW96" s="13"/>
      <c r="FNX96" s="13"/>
      <c r="FNY96" s="13"/>
      <c r="FNZ96" s="13"/>
      <c r="FOA96" s="13"/>
      <c r="FOB96" s="13"/>
      <c r="FOC96" s="13"/>
      <c r="FOD96" s="13"/>
      <c r="FOE96" s="13"/>
      <c r="FOF96" s="13"/>
      <c r="FOG96" s="13"/>
      <c r="FOH96" s="13"/>
      <c r="FOI96" s="13"/>
      <c r="FOJ96" s="13"/>
      <c r="FOK96" s="13"/>
      <c r="FOL96" s="13"/>
      <c r="FOM96" s="13"/>
      <c r="FON96" s="13"/>
      <c r="FOO96" s="13"/>
      <c r="FOP96" s="13"/>
      <c r="FOQ96" s="13"/>
      <c r="FOR96" s="13"/>
      <c r="FOS96" s="13"/>
      <c r="FOT96" s="13"/>
      <c r="FOU96" s="13"/>
      <c r="FOV96" s="13"/>
      <c r="FOW96" s="13"/>
      <c r="FOX96" s="13"/>
      <c r="FOY96" s="13"/>
      <c r="FOZ96" s="13"/>
      <c r="FPA96" s="13"/>
      <c r="FPB96" s="13"/>
      <c r="FPC96" s="13"/>
      <c r="FPD96" s="13"/>
      <c r="FPE96" s="13"/>
      <c r="FPF96" s="13"/>
      <c r="FPG96" s="13"/>
      <c r="FPH96" s="13"/>
      <c r="FPI96" s="13"/>
      <c r="FPJ96" s="13"/>
      <c r="FPK96" s="13"/>
      <c r="FPL96" s="13"/>
      <c r="FPM96" s="13"/>
      <c r="FPN96" s="13"/>
      <c r="FPO96" s="13"/>
      <c r="FPP96" s="13"/>
      <c r="FPQ96" s="13"/>
      <c r="FPR96" s="13"/>
      <c r="FPS96" s="13"/>
      <c r="FPT96" s="13"/>
      <c r="FPU96" s="13"/>
      <c r="FPV96" s="13"/>
      <c r="FPW96" s="13"/>
      <c r="FPX96" s="13"/>
      <c r="FPY96" s="13"/>
      <c r="FPZ96" s="13"/>
      <c r="FQA96" s="13"/>
      <c r="FQB96" s="13"/>
      <c r="FQC96" s="13"/>
      <c r="FQD96" s="13"/>
      <c r="FQE96" s="13"/>
      <c r="FQF96" s="13"/>
      <c r="FQG96" s="13"/>
      <c r="FQH96" s="13"/>
      <c r="FQI96" s="13"/>
      <c r="FQJ96" s="13"/>
      <c r="FQK96" s="13"/>
      <c r="FQL96" s="13"/>
      <c r="FQM96" s="13"/>
      <c r="FQN96" s="13"/>
      <c r="FQO96" s="13"/>
      <c r="FQP96" s="13"/>
      <c r="FQQ96" s="13"/>
      <c r="FQR96" s="13"/>
      <c r="FQS96" s="13"/>
      <c r="FQT96" s="13"/>
      <c r="FQU96" s="13"/>
      <c r="FQV96" s="13"/>
      <c r="FQW96" s="13"/>
      <c r="FQX96" s="13"/>
      <c r="FQY96" s="13"/>
      <c r="FQZ96" s="13"/>
      <c r="FRA96" s="13"/>
      <c r="FRB96" s="13"/>
      <c r="FRC96" s="13"/>
      <c r="FRD96" s="13"/>
      <c r="FRE96" s="13"/>
      <c r="FRF96" s="13"/>
      <c r="FRG96" s="13"/>
      <c r="FRH96" s="13"/>
      <c r="FRI96" s="13"/>
      <c r="FRJ96" s="13"/>
      <c r="FRK96" s="13"/>
      <c r="FRL96" s="13"/>
      <c r="FRM96" s="13"/>
      <c r="FRN96" s="13"/>
      <c r="FRO96" s="13"/>
      <c r="FRP96" s="13"/>
      <c r="FRQ96" s="13"/>
      <c r="FRR96" s="13"/>
      <c r="FRS96" s="13"/>
      <c r="FRT96" s="13"/>
      <c r="FRU96" s="13"/>
      <c r="FRV96" s="13"/>
      <c r="FRW96" s="13"/>
      <c r="FRX96" s="13"/>
      <c r="FRY96" s="13"/>
      <c r="FRZ96" s="13"/>
      <c r="FSA96" s="13"/>
      <c r="FSB96" s="13"/>
      <c r="FSC96" s="13"/>
      <c r="FSD96" s="13"/>
      <c r="FSE96" s="13"/>
      <c r="FSF96" s="13"/>
      <c r="FSG96" s="13"/>
      <c r="FSH96" s="13"/>
      <c r="FSI96" s="13"/>
      <c r="FSJ96" s="13"/>
      <c r="FSK96" s="13"/>
      <c r="FSL96" s="13"/>
      <c r="FSM96" s="13"/>
      <c r="FSN96" s="13"/>
      <c r="FSO96" s="13"/>
      <c r="FSP96" s="13"/>
      <c r="FSQ96" s="13"/>
      <c r="FSR96" s="13"/>
      <c r="FSS96" s="13"/>
      <c r="FST96" s="13"/>
      <c r="FSU96" s="13"/>
      <c r="FSV96" s="13"/>
      <c r="FSW96" s="13"/>
      <c r="FSX96" s="13"/>
      <c r="FSY96" s="13"/>
      <c r="FSZ96" s="13"/>
      <c r="FTA96" s="13"/>
      <c r="FTB96" s="13"/>
      <c r="FTC96" s="13"/>
      <c r="FTD96" s="13"/>
      <c r="FTE96" s="13"/>
      <c r="FTF96" s="13"/>
      <c r="FTG96" s="13"/>
      <c r="FTH96" s="13"/>
      <c r="FTI96" s="13"/>
      <c r="FTJ96" s="13"/>
      <c r="FTK96" s="13"/>
      <c r="FTL96" s="13"/>
      <c r="FTM96" s="13"/>
      <c r="FTN96" s="13"/>
      <c r="FTO96" s="13"/>
      <c r="FTP96" s="13"/>
      <c r="FTQ96" s="13"/>
      <c r="FTR96" s="13"/>
      <c r="FTS96" s="13"/>
      <c r="FTT96" s="13"/>
      <c r="FTU96" s="13"/>
      <c r="FTV96" s="13"/>
      <c r="FTW96" s="13"/>
      <c r="FTX96" s="13"/>
      <c r="FTY96" s="13"/>
      <c r="FTZ96" s="13"/>
      <c r="FUA96" s="13"/>
      <c r="FUB96" s="13"/>
      <c r="FUC96" s="13"/>
      <c r="FUD96" s="13"/>
      <c r="FUE96" s="13"/>
      <c r="FUF96" s="13"/>
      <c r="FUG96" s="13"/>
      <c r="FUH96" s="13"/>
      <c r="FUI96" s="13"/>
      <c r="FUJ96" s="13"/>
      <c r="FUK96" s="13"/>
      <c r="FUL96" s="13"/>
      <c r="FUM96" s="13"/>
      <c r="FUN96" s="13"/>
      <c r="FUO96" s="13"/>
      <c r="FUP96" s="13"/>
      <c r="FUQ96" s="13"/>
      <c r="FUR96" s="13"/>
      <c r="FUS96" s="13"/>
      <c r="FUT96" s="13"/>
      <c r="FUU96" s="13"/>
      <c r="FUV96" s="13"/>
      <c r="FUW96" s="13"/>
      <c r="FUX96" s="13"/>
      <c r="FUY96" s="13"/>
      <c r="FUZ96" s="13"/>
      <c r="FVA96" s="13"/>
      <c r="FVB96" s="13"/>
      <c r="FVC96" s="13"/>
      <c r="FVD96" s="13"/>
      <c r="FVE96" s="13"/>
      <c r="FVF96" s="13"/>
      <c r="FVG96" s="13"/>
      <c r="FVH96" s="13"/>
      <c r="FVI96" s="13"/>
      <c r="FVJ96" s="13"/>
      <c r="FVK96" s="13"/>
      <c r="FVL96" s="13"/>
      <c r="FVM96" s="13"/>
      <c r="FVN96" s="13"/>
      <c r="FVO96" s="13"/>
      <c r="FVP96" s="13"/>
      <c r="FVQ96" s="13"/>
      <c r="FVR96" s="13"/>
      <c r="FVS96" s="13"/>
      <c r="FVT96" s="13"/>
      <c r="FVU96" s="13"/>
      <c r="FVV96" s="13"/>
      <c r="FVW96" s="13"/>
      <c r="FVX96" s="13"/>
      <c r="FVY96" s="13"/>
      <c r="FVZ96" s="13"/>
      <c r="FWA96" s="13"/>
      <c r="FWB96" s="13"/>
      <c r="FWC96" s="13"/>
      <c r="FWD96" s="13"/>
      <c r="FWE96" s="13"/>
      <c r="FWF96" s="13"/>
      <c r="FWG96" s="13"/>
      <c r="FWH96" s="13"/>
      <c r="FWI96" s="13"/>
      <c r="FWJ96" s="13"/>
      <c r="FWK96" s="13"/>
      <c r="FWL96" s="13"/>
      <c r="FWM96" s="13"/>
      <c r="FWN96" s="13"/>
      <c r="FWO96" s="13"/>
      <c r="FWP96" s="13"/>
      <c r="FWQ96" s="13"/>
      <c r="FWR96" s="13"/>
      <c r="FWS96" s="13"/>
      <c r="FWT96" s="13"/>
      <c r="FWU96" s="13"/>
      <c r="FWV96" s="13"/>
      <c r="FWW96" s="13"/>
      <c r="FWX96" s="13"/>
      <c r="FWY96" s="13"/>
      <c r="FWZ96" s="13"/>
      <c r="FXA96" s="13"/>
      <c r="FXB96" s="13"/>
      <c r="FXC96" s="13"/>
      <c r="FXD96" s="13"/>
      <c r="FXE96" s="13"/>
      <c r="FXF96" s="13"/>
      <c r="FXG96" s="13"/>
      <c r="FXH96" s="13"/>
      <c r="FXI96" s="13"/>
      <c r="FXJ96" s="13"/>
      <c r="FXK96" s="13"/>
      <c r="FXL96" s="13"/>
      <c r="FXM96" s="13"/>
      <c r="FXN96" s="13"/>
      <c r="FXO96" s="13"/>
      <c r="FXP96" s="13"/>
      <c r="FXQ96" s="13"/>
      <c r="FXR96" s="13"/>
      <c r="FXS96" s="13"/>
      <c r="FXT96" s="13"/>
      <c r="FXU96" s="13"/>
      <c r="FXV96" s="13"/>
      <c r="FXW96" s="13"/>
      <c r="FXX96" s="13"/>
      <c r="FXY96" s="13"/>
      <c r="FXZ96" s="13"/>
      <c r="FYA96" s="13"/>
      <c r="FYB96" s="13"/>
      <c r="FYC96" s="13"/>
      <c r="FYD96" s="13"/>
      <c r="FYE96" s="13"/>
      <c r="FYF96" s="13"/>
      <c r="FYG96" s="13"/>
      <c r="FYH96" s="13"/>
      <c r="FYI96" s="13"/>
      <c r="FYJ96" s="13"/>
      <c r="FYK96" s="13"/>
      <c r="FYL96" s="13"/>
      <c r="FYM96" s="13"/>
      <c r="FYN96" s="13"/>
      <c r="FYO96" s="13"/>
      <c r="FYP96" s="13"/>
      <c r="FYQ96" s="13"/>
      <c r="FYR96" s="13"/>
      <c r="FYS96" s="13"/>
      <c r="FYT96" s="13"/>
      <c r="FYU96" s="13"/>
      <c r="FYV96" s="13"/>
      <c r="FYW96" s="13"/>
      <c r="FYX96" s="13"/>
      <c r="FYY96" s="13"/>
      <c r="FYZ96" s="13"/>
      <c r="FZA96" s="13"/>
      <c r="FZB96" s="13"/>
      <c r="FZC96" s="13"/>
      <c r="FZD96" s="13"/>
      <c r="FZE96" s="13"/>
      <c r="FZF96" s="13"/>
      <c r="FZG96" s="13"/>
      <c r="FZH96" s="13"/>
      <c r="FZI96" s="13"/>
      <c r="FZJ96" s="13"/>
      <c r="FZK96" s="13"/>
      <c r="FZL96" s="13"/>
      <c r="FZM96" s="13"/>
      <c r="FZN96" s="13"/>
      <c r="FZO96" s="13"/>
      <c r="FZP96" s="13"/>
      <c r="FZQ96" s="13"/>
      <c r="FZR96" s="13"/>
      <c r="FZS96" s="13"/>
      <c r="FZT96" s="13"/>
      <c r="FZU96" s="13"/>
      <c r="FZV96" s="13"/>
      <c r="FZW96" s="13"/>
      <c r="FZX96" s="13"/>
      <c r="FZY96" s="13"/>
      <c r="FZZ96" s="13"/>
      <c r="GAA96" s="13"/>
      <c r="GAB96" s="13"/>
      <c r="GAC96" s="13"/>
      <c r="GAD96" s="13"/>
      <c r="GAE96" s="13"/>
      <c r="GAF96" s="13"/>
      <c r="GAG96" s="13"/>
      <c r="GAH96" s="13"/>
      <c r="GAI96" s="13"/>
      <c r="GAJ96" s="13"/>
      <c r="GAK96" s="13"/>
      <c r="GAL96" s="13"/>
      <c r="GAM96" s="13"/>
      <c r="GAN96" s="13"/>
      <c r="GAO96" s="13"/>
      <c r="GAP96" s="13"/>
      <c r="GAQ96" s="13"/>
      <c r="GAR96" s="13"/>
      <c r="GAS96" s="13"/>
      <c r="GAT96" s="13"/>
      <c r="GAU96" s="13"/>
      <c r="GAV96" s="13"/>
      <c r="GAW96" s="13"/>
      <c r="GAX96" s="13"/>
      <c r="GAY96" s="13"/>
      <c r="GAZ96" s="13"/>
      <c r="GBA96" s="13"/>
      <c r="GBB96" s="13"/>
      <c r="GBC96" s="13"/>
      <c r="GBD96" s="13"/>
      <c r="GBE96" s="13"/>
      <c r="GBF96" s="13"/>
      <c r="GBG96" s="13"/>
      <c r="GBH96" s="13"/>
      <c r="GBI96" s="13"/>
      <c r="GBJ96" s="13"/>
      <c r="GBK96" s="13"/>
      <c r="GBL96" s="13"/>
      <c r="GBM96" s="13"/>
      <c r="GBN96" s="13"/>
      <c r="GBO96" s="13"/>
      <c r="GBP96" s="13"/>
      <c r="GBQ96" s="13"/>
      <c r="GBR96" s="13"/>
      <c r="GBS96" s="13"/>
      <c r="GBT96" s="13"/>
      <c r="GBU96" s="13"/>
      <c r="GBV96" s="13"/>
      <c r="GBW96" s="13"/>
      <c r="GBX96" s="13"/>
      <c r="GBY96" s="13"/>
      <c r="GBZ96" s="13"/>
      <c r="GCA96" s="13"/>
      <c r="GCB96" s="13"/>
      <c r="GCC96" s="13"/>
      <c r="GCD96" s="13"/>
      <c r="GCE96" s="13"/>
      <c r="GCF96" s="13"/>
      <c r="GCG96" s="13"/>
      <c r="GCH96" s="13"/>
      <c r="GCI96" s="13"/>
      <c r="GCJ96" s="13"/>
      <c r="GCK96" s="13"/>
      <c r="GCL96" s="13"/>
      <c r="GCM96" s="13"/>
      <c r="GCN96" s="13"/>
      <c r="GCO96" s="13"/>
      <c r="GCP96" s="13"/>
      <c r="GCQ96" s="13"/>
      <c r="GCR96" s="13"/>
      <c r="GCS96" s="13"/>
      <c r="GCT96" s="13"/>
      <c r="GCU96" s="13"/>
      <c r="GCV96" s="13"/>
      <c r="GCW96" s="13"/>
      <c r="GCX96" s="13"/>
      <c r="GCY96" s="13"/>
      <c r="GCZ96" s="13"/>
      <c r="GDA96" s="13"/>
      <c r="GDB96" s="13"/>
      <c r="GDC96" s="13"/>
      <c r="GDD96" s="13"/>
      <c r="GDE96" s="13"/>
      <c r="GDF96" s="13"/>
      <c r="GDG96" s="13"/>
      <c r="GDH96" s="13"/>
      <c r="GDI96" s="13"/>
      <c r="GDJ96" s="13"/>
      <c r="GDK96" s="13"/>
      <c r="GDL96" s="13"/>
      <c r="GDM96" s="13"/>
      <c r="GDN96" s="13"/>
      <c r="GDO96" s="13"/>
      <c r="GDP96" s="13"/>
      <c r="GDQ96" s="13"/>
      <c r="GDR96" s="13"/>
      <c r="GDS96" s="13"/>
      <c r="GDT96" s="13"/>
      <c r="GDU96" s="13"/>
      <c r="GDV96" s="13"/>
      <c r="GDW96" s="13"/>
      <c r="GDX96" s="13"/>
      <c r="GDY96" s="13"/>
      <c r="GDZ96" s="13"/>
      <c r="GEA96" s="13"/>
      <c r="GEB96" s="13"/>
      <c r="GEC96" s="13"/>
      <c r="GED96" s="13"/>
      <c r="GEE96" s="13"/>
      <c r="GEF96" s="13"/>
      <c r="GEG96" s="13"/>
      <c r="GEH96" s="13"/>
      <c r="GEI96" s="13"/>
      <c r="GEJ96" s="13"/>
      <c r="GEK96" s="13"/>
      <c r="GEL96" s="13"/>
      <c r="GEM96" s="13"/>
      <c r="GEN96" s="13"/>
      <c r="GEO96" s="13"/>
      <c r="GEP96" s="13"/>
      <c r="GEQ96" s="13"/>
      <c r="GER96" s="13"/>
      <c r="GES96" s="13"/>
      <c r="GET96" s="13"/>
      <c r="GEU96" s="13"/>
      <c r="GEV96" s="13"/>
      <c r="GEW96" s="13"/>
      <c r="GEX96" s="13"/>
      <c r="GEY96" s="13"/>
      <c r="GEZ96" s="13"/>
      <c r="GFA96" s="13"/>
      <c r="GFB96" s="13"/>
      <c r="GFC96" s="13"/>
      <c r="GFD96" s="13"/>
      <c r="GFE96" s="13"/>
      <c r="GFF96" s="13"/>
      <c r="GFG96" s="13"/>
      <c r="GFH96" s="13"/>
      <c r="GFI96" s="13"/>
      <c r="GFJ96" s="13"/>
      <c r="GFK96" s="13"/>
      <c r="GFL96" s="13"/>
      <c r="GFM96" s="13"/>
      <c r="GFN96" s="13"/>
      <c r="GFO96" s="13"/>
      <c r="GFP96" s="13"/>
      <c r="GFQ96" s="13"/>
      <c r="GFR96" s="13"/>
      <c r="GFS96" s="13"/>
      <c r="GFT96" s="13"/>
      <c r="GFU96" s="13"/>
      <c r="GFV96" s="13"/>
      <c r="GFW96" s="13"/>
      <c r="GFX96" s="13"/>
      <c r="GFY96" s="13"/>
      <c r="GFZ96" s="13"/>
      <c r="GGA96" s="13"/>
      <c r="GGB96" s="13"/>
      <c r="GGC96" s="13"/>
      <c r="GGD96" s="13"/>
      <c r="GGE96" s="13"/>
      <c r="GGF96" s="13"/>
      <c r="GGG96" s="13"/>
      <c r="GGH96" s="13"/>
      <c r="GGI96" s="13"/>
      <c r="GGJ96" s="13"/>
      <c r="GGK96" s="13"/>
      <c r="GGL96" s="13"/>
      <c r="GGM96" s="13"/>
      <c r="GGN96" s="13"/>
      <c r="GGO96" s="13"/>
      <c r="GGP96" s="13"/>
      <c r="GGQ96" s="13"/>
      <c r="GGR96" s="13"/>
      <c r="GGS96" s="13"/>
      <c r="GGT96" s="13"/>
      <c r="GGU96" s="13"/>
      <c r="GGV96" s="13"/>
      <c r="GGW96" s="13"/>
      <c r="GGX96" s="13"/>
      <c r="GGY96" s="13"/>
      <c r="GGZ96" s="13"/>
      <c r="GHA96" s="13"/>
      <c r="GHB96" s="13"/>
      <c r="GHC96" s="13"/>
      <c r="GHD96" s="13"/>
      <c r="GHE96" s="13"/>
      <c r="GHF96" s="13"/>
      <c r="GHG96" s="13"/>
      <c r="GHH96" s="13"/>
      <c r="GHI96" s="13"/>
      <c r="GHJ96" s="13"/>
      <c r="GHK96" s="13"/>
      <c r="GHL96" s="13"/>
      <c r="GHM96" s="13"/>
      <c r="GHN96" s="13"/>
      <c r="GHO96" s="13"/>
      <c r="GHP96" s="13"/>
      <c r="GHQ96" s="13"/>
      <c r="GHR96" s="13"/>
      <c r="GHS96" s="13"/>
      <c r="GHT96" s="13"/>
      <c r="GHU96" s="13"/>
      <c r="GHV96" s="13"/>
      <c r="GHW96" s="13"/>
      <c r="GHX96" s="13"/>
      <c r="GHY96" s="13"/>
      <c r="GHZ96" s="13"/>
      <c r="GIA96" s="13"/>
      <c r="GIB96" s="13"/>
      <c r="GIC96" s="13"/>
      <c r="GID96" s="13"/>
      <c r="GIE96" s="13"/>
      <c r="GIF96" s="13"/>
      <c r="GIG96" s="13"/>
      <c r="GIH96" s="13"/>
      <c r="GII96" s="13"/>
      <c r="GIJ96" s="13"/>
      <c r="GIK96" s="13"/>
      <c r="GIL96" s="13"/>
      <c r="GIM96" s="13"/>
      <c r="GIN96" s="13"/>
      <c r="GIO96" s="13"/>
      <c r="GIP96" s="13"/>
      <c r="GIQ96" s="13"/>
      <c r="GIR96" s="13"/>
      <c r="GIS96" s="13"/>
      <c r="GIT96" s="13"/>
      <c r="GIU96" s="13"/>
      <c r="GIV96" s="13"/>
      <c r="GIW96" s="13"/>
      <c r="GIX96" s="13"/>
      <c r="GIY96" s="13"/>
      <c r="GIZ96" s="13"/>
      <c r="GJA96" s="13"/>
      <c r="GJB96" s="13"/>
      <c r="GJC96" s="13"/>
      <c r="GJD96" s="13"/>
      <c r="GJE96" s="13"/>
      <c r="GJF96" s="13"/>
      <c r="GJG96" s="13"/>
      <c r="GJH96" s="13"/>
      <c r="GJI96" s="13"/>
      <c r="GJJ96" s="13"/>
      <c r="GJK96" s="13"/>
      <c r="GJL96" s="13"/>
      <c r="GJM96" s="13"/>
      <c r="GJN96" s="13"/>
      <c r="GJO96" s="13"/>
      <c r="GJP96" s="13"/>
      <c r="GJQ96" s="13"/>
      <c r="GJR96" s="13"/>
      <c r="GJS96" s="13"/>
      <c r="GJT96" s="13"/>
      <c r="GJU96" s="13"/>
      <c r="GJV96" s="13"/>
      <c r="GJW96" s="13"/>
      <c r="GJX96" s="13"/>
      <c r="GJY96" s="13"/>
      <c r="GJZ96" s="13"/>
      <c r="GKA96" s="13"/>
      <c r="GKB96" s="13"/>
      <c r="GKC96" s="13"/>
      <c r="GKD96" s="13"/>
      <c r="GKE96" s="13"/>
      <c r="GKF96" s="13"/>
      <c r="GKG96" s="13"/>
      <c r="GKH96" s="13"/>
      <c r="GKI96" s="13"/>
      <c r="GKJ96" s="13"/>
      <c r="GKK96" s="13"/>
      <c r="GKL96" s="13"/>
      <c r="GKM96" s="13"/>
      <c r="GKN96" s="13"/>
      <c r="GKO96" s="13"/>
      <c r="GKP96" s="13"/>
      <c r="GKQ96" s="13"/>
      <c r="GKR96" s="13"/>
      <c r="GKS96" s="13"/>
      <c r="GKT96" s="13"/>
      <c r="GKU96" s="13"/>
      <c r="GKV96" s="13"/>
      <c r="GKW96" s="13"/>
      <c r="GKX96" s="13"/>
      <c r="GKY96" s="13"/>
      <c r="GKZ96" s="13"/>
      <c r="GLA96" s="13"/>
      <c r="GLB96" s="13"/>
      <c r="GLC96" s="13"/>
      <c r="GLD96" s="13"/>
      <c r="GLE96" s="13"/>
      <c r="GLF96" s="13"/>
      <c r="GLG96" s="13"/>
      <c r="GLH96" s="13"/>
      <c r="GLI96" s="13"/>
      <c r="GLJ96" s="13"/>
      <c r="GLK96" s="13"/>
      <c r="GLL96" s="13"/>
      <c r="GLM96" s="13"/>
      <c r="GLN96" s="13"/>
      <c r="GLO96" s="13"/>
      <c r="GLP96" s="13"/>
      <c r="GLQ96" s="13"/>
      <c r="GLR96" s="13"/>
      <c r="GLS96" s="13"/>
      <c r="GLT96" s="13"/>
      <c r="GLU96" s="13"/>
      <c r="GLV96" s="13"/>
      <c r="GLW96" s="13"/>
      <c r="GLX96" s="13"/>
      <c r="GLY96" s="13"/>
      <c r="GLZ96" s="13"/>
      <c r="GMA96" s="13"/>
      <c r="GMB96" s="13"/>
      <c r="GMC96" s="13"/>
      <c r="GMD96" s="13"/>
      <c r="GME96" s="13"/>
      <c r="GMF96" s="13"/>
      <c r="GMG96" s="13"/>
      <c r="GMH96" s="13"/>
      <c r="GMI96" s="13"/>
      <c r="GMJ96" s="13"/>
      <c r="GMK96" s="13"/>
      <c r="GML96" s="13"/>
      <c r="GMM96" s="13"/>
      <c r="GMN96" s="13"/>
      <c r="GMO96" s="13"/>
      <c r="GMP96" s="13"/>
      <c r="GMQ96" s="13"/>
      <c r="GMR96" s="13"/>
      <c r="GMS96" s="13"/>
      <c r="GMT96" s="13"/>
      <c r="GMU96" s="13"/>
      <c r="GMV96" s="13"/>
      <c r="GMW96" s="13"/>
      <c r="GMX96" s="13"/>
      <c r="GMY96" s="13"/>
      <c r="GMZ96" s="13"/>
      <c r="GNA96" s="13"/>
      <c r="GNB96" s="13"/>
      <c r="GNC96" s="13"/>
      <c r="GND96" s="13"/>
      <c r="GNE96" s="13"/>
      <c r="GNF96" s="13"/>
      <c r="GNG96" s="13"/>
      <c r="GNH96" s="13"/>
      <c r="GNI96" s="13"/>
      <c r="GNJ96" s="13"/>
      <c r="GNK96" s="13"/>
      <c r="GNL96" s="13"/>
      <c r="GNM96" s="13"/>
      <c r="GNN96" s="13"/>
      <c r="GNO96" s="13"/>
      <c r="GNP96" s="13"/>
      <c r="GNQ96" s="13"/>
      <c r="GNR96" s="13"/>
      <c r="GNS96" s="13"/>
      <c r="GNT96" s="13"/>
      <c r="GNU96" s="13"/>
      <c r="GNV96" s="13"/>
      <c r="GNW96" s="13"/>
      <c r="GNX96" s="13"/>
      <c r="GNY96" s="13"/>
      <c r="GNZ96" s="13"/>
      <c r="GOA96" s="13"/>
      <c r="GOB96" s="13"/>
      <c r="GOC96" s="13"/>
      <c r="GOD96" s="13"/>
      <c r="GOE96" s="13"/>
      <c r="GOF96" s="13"/>
      <c r="GOG96" s="13"/>
      <c r="GOH96" s="13"/>
      <c r="GOI96" s="13"/>
      <c r="GOJ96" s="13"/>
      <c r="GOK96" s="13"/>
      <c r="GOL96" s="13"/>
      <c r="GOM96" s="13"/>
      <c r="GON96" s="13"/>
      <c r="GOO96" s="13"/>
      <c r="GOP96" s="13"/>
      <c r="GOQ96" s="13"/>
      <c r="GOR96" s="13"/>
      <c r="GOS96" s="13"/>
      <c r="GOT96" s="13"/>
      <c r="GOU96" s="13"/>
      <c r="GOV96" s="13"/>
      <c r="GOW96" s="13"/>
      <c r="GOX96" s="13"/>
      <c r="GOY96" s="13"/>
      <c r="GOZ96" s="13"/>
      <c r="GPA96" s="13"/>
      <c r="GPB96" s="13"/>
      <c r="GPC96" s="13"/>
      <c r="GPD96" s="13"/>
      <c r="GPE96" s="13"/>
      <c r="GPF96" s="13"/>
      <c r="GPG96" s="13"/>
      <c r="GPH96" s="13"/>
      <c r="GPI96" s="13"/>
      <c r="GPJ96" s="13"/>
      <c r="GPK96" s="13"/>
      <c r="GPL96" s="13"/>
      <c r="GPM96" s="13"/>
      <c r="GPN96" s="13"/>
      <c r="GPO96" s="13"/>
      <c r="GPP96" s="13"/>
      <c r="GPQ96" s="13"/>
      <c r="GPR96" s="13"/>
      <c r="GPS96" s="13"/>
      <c r="GPT96" s="13"/>
      <c r="GPU96" s="13"/>
      <c r="GPV96" s="13"/>
      <c r="GPW96" s="13"/>
      <c r="GPX96" s="13"/>
      <c r="GPY96" s="13"/>
      <c r="GPZ96" s="13"/>
      <c r="GQA96" s="13"/>
      <c r="GQB96" s="13"/>
      <c r="GQC96" s="13"/>
      <c r="GQD96" s="13"/>
      <c r="GQE96" s="13"/>
      <c r="GQF96" s="13"/>
      <c r="GQG96" s="13"/>
      <c r="GQH96" s="13"/>
      <c r="GQI96" s="13"/>
      <c r="GQJ96" s="13"/>
      <c r="GQK96" s="13"/>
      <c r="GQL96" s="13"/>
      <c r="GQM96" s="13"/>
      <c r="GQN96" s="13"/>
      <c r="GQO96" s="13"/>
      <c r="GQP96" s="13"/>
      <c r="GQQ96" s="13"/>
      <c r="GQR96" s="13"/>
      <c r="GQS96" s="13"/>
      <c r="GQT96" s="13"/>
      <c r="GQU96" s="13"/>
      <c r="GQV96" s="13"/>
      <c r="GQW96" s="13"/>
      <c r="GQX96" s="13"/>
      <c r="GQY96" s="13"/>
      <c r="GQZ96" s="13"/>
      <c r="GRA96" s="13"/>
      <c r="GRB96" s="13"/>
      <c r="GRC96" s="13"/>
      <c r="GRD96" s="13"/>
      <c r="GRE96" s="13"/>
      <c r="GRF96" s="13"/>
      <c r="GRG96" s="13"/>
      <c r="GRH96" s="13"/>
      <c r="GRI96" s="13"/>
      <c r="GRJ96" s="13"/>
      <c r="GRK96" s="13"/>
      <c r="GRL96" s="13"/>
      <c r="GRM96" s="13"/>
      <c r="GRN96" s="13"/>
      <c r="GRO96" s="13"/>
      <c r="GRP96" s="13"/>
      <c r="GRQ96" s="13"/>
      <c r="GRR96" s="13"/>
      <c r="GRS96" s="13"/>
      <c r="GRT96" s="13"/>
      <c r="GRU96" s="13"/>
      <c r="GRV96" s="13"/>
      <c r="GRW96" s="13"/>
      <c r="GRX96" s="13"/>
      <c r="GRY96" s="13"/>
      <c r="GRZ96" s="13"/>
      <c r="GSA96" s="13"/>
      <c r="GSB96" s="13"/>
      <c r="GSC96" s="13"/>
      <c r="GSD96" s="13"/>
      <c r="GSE96" s="13"/>
      <c r="GSF96" s="13"/>
      <c r="GSG96" s="13"/>
      <c r="GSH96" s="13"/>
      <c r="GSI96" s="13"/>
      <c r="GSJ96" s="13"/>
      <c r="GSK96" s="13"/>
      <c r="GSL96" s="13"/>
      <c r="GSM96" s="13"/>
      <c r="GSN96" s="13"/>
      <c r="GSO96" s="13"/>
      <c r="GSP96" s="13"/>
      <c r="GSQ96" s="13"/>
      <c r="GSR96" s="13"/>
      <c r="GSS96" s="13"/>
      <c r="GST96" s="13"/>
      <c r="GSU96" s="13"/>
      <c r="GSV96" s="13"/>
      <c r="GSW96" s="13"/>
      <c r="GSX96" s="13"/>
      <c r="GSY96" s="13"/>
      <c r="GSZ96" s="13"/>
      <c r="GTA96" s="13"/>
      <c r="GTB96" s="13"/>
      <c r="GTC96" s="13"/>
      <c r="GTD96" s="13"/>
      <c r="GTE96" s="13"/>
      <c r="GTF96" s="13"/>
      <c r="GTG96" s="13"/>
      <c r="GTH96" s="13"/>
      <c r="GTI96" s="13"/>
      <c r="GTJ96" s="13"/>
      <c r="GTK96" s="13"/>
      <c r="GTL96" s="13"/>
      <c r="GTM96" s="13"/>
      <c r="GTN96" s="13"/>
      <c r="GTO96" s="13"/>
      <c r="GTP96" s="13"/>
      <c r="GTQ96" s="13"/>
      <c r="GTR96" s="13"/>
      <c r="GTS96" s="13"/>
      <c r="GTT96" s="13"/>
      <c r="GTU96" s="13"/>
      <c r="GTV96" s="13"/>
      <c r="GTW96" s="13"/>
      <c r="GTX96" s="13"/>
      <c r="GTY96" s="13"/>
      <c r="GTZ96" s="13"/>
      <c r="GUA96" s="13"/>
      <c r="GUB96" s="13"/>
      <c r="GUC96" s="13"/>
      <c r="GUD96" s="13"/>
      <c r="GUE96" s="13"/>
      <c r="GUF96" s="13"/>
      <c r="GUG96" s="13"/>
      <c r="GUH96" s="13"/>
      <c r="GUI96" s="13"/>
      <c r="GUJ96" s="13"/>
      <c r="GUK96" s="13"/>
      <c r="GUL96" s="13"/>
      <c r="GUM96" s="13"/>
      <c r="GUN96" s="13"/>
      <c r="GUO96" s="13"/>
      <c r="GUP96" s="13"/>
      <c r="GUQ96" s="13"/>
      <c r="GUR96" s="13"/>
      <c r="GUS96" s="13"/>
      <c r="GUT96" s="13"/>
      <c r="GUU96" s="13"/>
      <c r="GUV96" s="13"/>
      <c r="GUW96" s="13"/>
      <c r="GUX96" s="13"/>
      <c r="GUY96" s="13"/>
      <c r="GUZ96" s="13"/>
      <c r="GVA96" s="13"/>
      <c r="GVB96" s="13"/>
      <c r="GVC96" s="13"/>
      <c r="GVD96" s="13"/>
      <c r="GVE96" s="13"/>
      <c r="GVF96" s="13"/>
      <c r="GVG96" s="13"/>
      <c r="GVH96" s="13"/>
      <c r="GVI96" s="13"/>
      <c r="GVJ96" s="13"/>
      <c r="GVK96" s="13"/>
      <c r="GVL96" s="13"/>
      <c r="GVM96" s="13"/>
      <c r="GVN96" s="13"/>
      <c r="GVO96" s="13"/>
      <c r="GVP96" s="13"/>
      <c r="GVQ96" s="13"/>
      <c r="GVR96" s="13"/>
      <c r="GVS96" s="13"/>
      <c r="GVT96" s="13"/>
      <c r="GVU96" s="13"/>
      <c r="GVV96" s="13"/>
      <c r="GVW96" s="13"/>
      <c r="GVX96" s="13"/>
      <c r="GVY96" s="13"/>
      <c r="GVZ96" s="13"/>
      <c r="GWA96" s="13"/>
      <c r="GWB96" s="13"/>
      <c r="GWC96" s="13"/>
      <c r="GWD96" s="13"/>
      <c r="GWE96" s="13"/>
      <c r="GWF96" s="13"/>
      <c r="GWG96" s="13"/>
      <c r="GWH96" s="13"/>
      <c r="GWI96" s="13"/>
      <c r="GWJ96" s="13"/>
      <c r="GWK96" s="13"/>
      <c r="GWL96" s="13"/>
      <c r="GWM96" s="13"/>
      <c r="GWN96" s="13"/>
      <c r="GWO96" s="13"/>
      <c r="GWP96" s="13"/>
      <c r="GWQ96" s="13"/>
      <c r="GWR96" s="13"/>
      <c r="GWS96" s="13"/>
      <c r="GWT96" s="13"/>
      <c r="GWU96" s="13"/>
      <c r="GWV96" s="13"/>
      <c r="GWW96" s="13"/>
      <c r="GWX96" s="13"/>
      <c r="GWY96" s="13"/>
      <c r="GWZ96" s="13"/>
      <c r="GXA96" s="13"/>
      <c r="GXB96" s="13"/>
      <c r="GXC96" s="13"/>
      <c r="GXD96" s="13"/>
      <c r="GXE96" s="13"/>
      <c r="GXF96" s="13"/>
      <c r="GXG96" s="13"/>
      <c r="GXH96" s="13"/>
      <c r="GXI96" s="13"/>
      <c r="GXJ96" s="13"/>
      <c r="GXK96" s="13"/>
      <c r="GXL96" s="13"/>
      <c r="GXM96" s="13"/>
      <c r="GXN96" s="13"/>
      <c r="GXO96" s="13"/>
      <c r="GXP96" s="13"/>
      <c r="GXQ96" s="13"/>
      <c r="GXR96" s="13"/>
      <c r="GXS96" s="13"/>
      <c r="GXT96" s="13"/>
      <c r="GXU96" s="13"/>
      <c r="GXV96" s="13"/>
      <c r="GXW96" s="13"/>
      <c r="GXX96" s="13"/>
      <c r="GXY96" s="13"/>
      <c r="GXZ96" s="13"/>
      <c r="GYA96" s="13"/>
      <c r="GYB96" s="13"/>
      <c r="GYC96" s="13"/>
      <c r="GYD96" s="13"/>
      <c r="GYE96" s="13"/>
      <c r="GYF96" s="13"/>
      <c r="GYG96" s="13"/>
      <c r="GYH96" s="13"/>
      <c r="GYI96" s="13"/>
      <c r="GYJ96" s="13"/>
      <c r="GYK96" s="13"/>
      <c r="GYL96" s="13"/>
      <c r="GYM96" s="13"/>
      <c r="GYN96" s="13"/>
      <c r="GYO96" s="13"/>
      <c r="GYP96" s="13"/>
      <c r="GYQ96" s="13"/>
      <c r="GYR96" s="13"/>
      <c r="GYS96" s="13"/>
      <c r="GYT96" s="13"/>
      <c r="GYU96" s="13"/>
      <c r="GYV96" s="13"/>
      <c r="GYW96" s="13"/>
      <c r="GYX96" s="13"/>
      <c r="GYY96" s="13"/>
      <c r="GYZ96" s="13"/>
      <c r="GZA96" s="13"/>
      <c r="GZB96" s="13"/>
      <c r="GZC96" s="13"/>
      <c r="GZD96" s="13"/>
      <c r="GZE96" s="13"/>
      <c r="GZF96" s="13"/>
      <c r="GZG96" s="13"/>
      <c r="GZH96" s="13"/>
      <c r="GZI96" s="13"/>
      <c r="GZJ96" s="13"/>
      <c r="GZK96" s="13"/>
      <c r="GZL96" s="13"/>
      <c r="GZM96" s="13"/>
      <c r="GZN96" s="13"/>
      <c r="GZO96" s="13"/>
      <c r="GZP96" s="13"/>
      <c r="GZQ96" s="13"/>
      <c r="GZR96" s="13"/>
      <c r="GZS96" s="13"/>
      <c r="GZT96" s="13"/>
      <c r="GZU96" s="13"/>
      <c r="GZV96" s="13"/>
      <c r="GZW96" s="13"/>
      <c r="GZX96" s="13"/>
      <c r="GZY96" s="13"/>
      <c r="GZZ96" s="13"/>
      <c r="HAA96" s="13"/>
      <c r="HAB96" s="13"/>
      <c r="HAC96" s="13"/>
      <c r="HAD96" s="13"/>
      <c r="HAE96" s="13"/>
      <c r="HAF96" s="13"/>
      <c r="HAG96" s="13"/>
      <c r="HAH96" s="13"/>
      <c r="HAI96" s="13"/>
      <c r="HAJ96" s="13"/>
      <c r="HAK96" s="13"/>
      <c r="HAL96" s="13"/>
      <c r="HAM96" s="13"/>
      <c r="HAN96" s="13"/>
      <c r="HAO96" s="13"/>
      <c r="HAP96" s="13"/>
      <c r="HAQ96" s="13"/>
      <c r="HAR96" s="13"/>
      <c r="HAS96" s="13"/>
      <c r="HAT96" s="13"/>
      <c r="HAU96" s="13"/>
      <c r="HAV96" s="13"/>
      <c r="HAW96" s="13"/>
      <c r="HAX96" s="13"/>
      <c r="HAY96" s="13"/>
      <c r="HAZ96" s="13"/>
      <c r="HBA96" s="13"/>
      <c r="HBB96" s="13"/>
      <c r="HBC96" s="13"/>
      <c r="HBD96" s="13"/>
      <c r="HBE96" s="13"/>
      <c r="HBF96" s="13"/>
      <c r="HBG96" s="13"/>
      <c r="HBH96" s="13"/>
      <c r="HBI96" s="13"/>
      <c r="HBJ96" s="13"/>
      <c r="HBK96" s="13"/>
      <c r="HBL96" s="13"/>
      <c r="HBM96" s="13"/>
      <c r="HBN96" s="13"/>
      <c r="HBO96" s="13"/>
      <c r="HBP96" s="13"/>
      <c r="HBQ96" s="13"/>
      <c r="HBR96" s="13"/>
      <c r="HBS96" s="13"/>
      <c r="HBT96" s="13"/>
      <c r="HBU96" s="13"/>
      <c r="HBV96" s="13"/>
      <c r="HBW96" s="13"/>
      <c r="HBX96" s="13"/>
      <c r="HBY96" s="13"/>
      <c r="HBZ96" s="13"/>
      <c r="HCA96" s="13"/>
      <c r="HCB96" s="13"/>
      <c r="HCC96" s="13"/>
      <c r="HCD96" s="13"/>
      <c r="HCE96" s="13"/>
      <c r="HCF96" s="13"/>
      <c r="HCG96" s="13"/>
      <c r="HCH96" s="13"/>
      <c r="HCI96" s="13"/>
      <c r="HCJ96" s="13"/>
      <c r="HCK96" s="13"/>
      <c r="HCL96" s="13"/>
      <c r="HCM96" s="13"/>
      <c r="HCN96" s="13"/>
      <c r="HCO96" s="13"/>
      <c r="HCP96" s="13"/>
      <c r="HCQ96" s="13"/>
      <c r="HCR96" s="13"/>
      <c r="HCS96" s="13"/>
      <c r="HCT96" s="13"/>
      <c r="HCU96" s="13"/>
      <c r="HCV96" s="13"/>
      <c r="HCW96" s="13"/>
      <c r="HCX96" s="13"/>
      <c r="HCY96" s="13"/>
      <c r="HCZ96" s="13"/>
      <c r="HDA96" s="13"/>
      <c r="HDB96" s="13"/>
      <c r="HDC96" s="13"/>
      <c r="HDD96" s="13"/>
      <c r="HDE96" s="13"/>
      <c r="HDF96" s="13"/>
      <c r="HDG96" s="13"/>
      <c r="HDH96" s="13"/>
      <c r="HDI96" s="13"/>
      <c r="HDJ96" s="13"/>
      <c r="HDK96" s="13"/>
      <c r="HDL96" s="13"/>
      <c r="HDM96" s="13"/>
      <c r="HDN96" s="13"/>
      <c r="HDO96" s="13"/>
      <c r="HDP96" s="13"/>
      <c r="HDQ96" s="13"/>
      <c r="HDR96" s="13"/>
      <c r="HDS96" s="13"/>
      <c r="HDT96" s="13"/>
      <c r="HDU96" s="13"/>
      <c r="HDV96" s="13"/>
      <c r="HDW96" s="13"/>
      <c r="HDX96" s="13"/>
      <c r="HDY96" s="13"/>
      <c r="HDZ96" s="13"/>
      <c r="HEA96" s="13"/>
      <c r="HEB96" s="13"/>
      <c r="HEC96" s="13"/>
      <c r="HED96" s="13"/>
      <c r="HEE96" s="13"/>
      <c r="HEF96" s="13"/>
      <c r="HEG96" s="13"/>
      <c r="HEH96" s="13"/>
      <c r="HEI96" s="13"/>
      <c r="HEJ96" s="13"/>
      <c r="HEK96" s="13"/>
      <c r="HEL96" s="13"/>
      <c r="HEM96" s="13"/>
      <c r="HEN96" s="13"/>
      <c r="HEO96" s="13"/>
      <c r="HEP96" s="13"/>
      <c r="HEQ96" s="13"/>
      <c r="HER96" s="13"/>
      <c r="HES96" s="13"/>
      <c r="HET96" s="13"/>
      <c r="HEU96" s="13"/>
      <c r="HEV96" s="13"/>
      <c r="HEW96" s="13"/>
      <c r="HEX96" s="13"/>
      <c r="HEY96" s="13"/>
      <c r="HEZ96" s="13"/>
      <c r="HFA96" s="13"/>
      <c r="HFB96" s="13"/>
      <c r="HFC96" s="13"/>
      <c r="HFD96" s="13"/>
      <c r="HFE96" s="13"/>
      <c r="HFF96" s="13"/>
      <c r="HFG96" s="13"/>
      <c r="HFH96" s="13"/>
      <c r="HFI96" s="13"/>
      <c r="HFJ96" s="13"/>
      <c r="HFK96" s="13"/>
      <c r="HFL96" s="13"/>
      <c r="HFM96" s="13"/>
      <c r="HFN96" s="13"/>
      <c r="HFO96" s="13"/>
      <c r="HFP96" s="13"/>
      <c r="HFQ96" s="13"/>
      <c r="HFR96" s="13"/>
      <c r="HFS96" s="13"/>
      <c r="HFT96" s="13"/>
      <c r="HFU96" s="13"/>
      <c r="HFV96" s="13"/>
      <c r="HFW96" s="13"/>
      <c r="HFX96" s="13"/>
      <c r="HFY96" s="13"/>
      <c r="HFZ96" s="13"/>
      <c r="HGA96" s="13"/>
      <c r="HGB96" s="13"/>
      <c r="HGC96" s="13"/>
      <c r="HGD96" s="13"/>
      <c r="HGE96" s="13"/>
      <c r="HGF96" s="13"/>
      <c r="HGG96" s="13"/>
      <c r="HGH96" s="13"/>
      <c r="HGI96" s="13"/>
      <c r="HGJ96" s="13"/>
      <c r="HGK96" s="13"/>
      <c r="HGL96" s="13"/>
      <c r="HGM96" s="13"/>
      <c r="HGN96" s="13"/>
      <c r="HGO96" s="13"/>
      <c r="HGP96" s="13"/>
      <c r="HGQ96" s="13"/>
      <c r="HGR96" s="13"/>
      <c r="HGS96" s="13"/>
      <c r="HGT96" s="13"/>
      <c r="HGU96" s="13"/>
      <c r="HGV96" s="13"/>
      <c r="HGW96" s="13"/>
      <c r="HGX96" s="13"/>
      <c r="HGY96" s="13"/>
      <c r="HGZ96" s="13"/>
      <c r="HHA96" s="13"/>
      <c r="HHB96" s="13"/>
      <c r="HHC96" s="13"/>
      <c r="HHD96" s="13"/>
      <c r="HHE96" s="13"/>
      <c r="HHF96" s="13"/>
      <c r="HHG96" s="13"/>
      <c r="HHH96" s="13"/>
      <c r="HHI96" s="13"/>
      <c r="HHJ96" s="13"/>
      <c r="HHK96" s="13"/>
      <c r="HHL96" s="13"/>
      <c r="HHM96" s="13"/>
      <c r="HHN96" s="13"/>
      <c r="HHO96" s="13"/>
      <c r="HHP96" s="13"/>
      <c r="HHQ96" s="13"/>
      <c r="HHR96" s="13"/>
      <c r="HHS96" s="13"/>
      <c r="HHT96" s="13"/>
      <c r="HHU96" s="13"/>
      <c r="HHV96" s="13"/>
      <c r="HHW96" s="13"/>
      <c r="HHX96" s="13"/>
      <c r="HHY96" s="13"/>
      <c r="HHZ96" s="13"/>
      <c r="HIA96" s="13"/>
      <c r="HIB96" s="13"/>
      <c r="HIC96" s="13"/>
      <c r="HID96" s="13"/>
      <c r="HIE96" s="13"/>
      <c r="HIF96" s="13"/>
      <c r="HIG96" s="13"/>
      <c r="HIH96" s="13"/>
      <c r="HII96" s="13"/>
      <c r="HIJ96" s="13"/>
      <c r="HIK96" s="13"/>
      <c r="HIL96" s="13"/>
      <c r="HIM96" s="13"/>
      <c r="HIN96" s="13"/>
      <c r="HIO96" s="13"/>
      <c r="HIP96" s="13"/>
      <c r="HIQ96" s="13"/>
      <c r="HIR96" s="13"/>
      <c r="HIS96" s="13"/>
      <c r="HIT96" s="13"/>
      <c r="HIU96" s="13"/>
      <c r="HIV96" s="13"/>
      <c r="HIW96" s="13"/>
      <c r="HIX96" s="13"/>
      <c r="HIY96" s="13"/>
      <c r="HIZ96" s="13"/>
      <c r="HJA96" s="13"/>
      <c r="HJB96" s="13"/>
      <c r="HJC96" s="13"/>
      <c r="HJD96" s="13"/>
      <c r="HJE96" s="13"/>
      <c r="HJF96" s="13"/>
      <c r="HJG96" s="13"/>
      <c r="HJH96" s="13"/>
      <c r="HJI96" s="13"/>
      <c r="HJJ96" s="13"/>
      <c r="HJK96" s="13"/>
      <c r="HJL96" s="13"/>
      <c r="HJM96" s="13"/>
      <c r="HJN96" s="13"/>
      <c r="HJO96" s="13"/>
      <c r="HJP96" s="13"/>
      <c r="HJQ96" s="13"/>
      <c r="HJR96" s="13"/>
      <c r="HJS96" s="13"/>
      <c r="HJT96" s="13"/>
      <c r="HJU96" s="13"/>
      <c r="HJV96" s="13"/>
      <c r="HJW96" s="13"/>
      <c r="HJX96" s="13"/>
      <c r="HJY96" s="13"/>
      <c r="HJZ96" s="13"/>
      <c r="HKA96" s="13"/>
      <c r="HKB96" s="13"/>
      <c r="HKC96" s="13"/>
      <c r="HKD96" s="13"/>
      <c r="HKE96" s="13"/>
      <c r="HKF96" s="13"/>
      <c r="HKG96" s="13"/>
      <c r="HKH96" s="13"/>
      <c r="HKI96" s="13"/>
      <c r="HKJ96" s="13"/>
      <c r="HKK96" s="13"/>
      <c r="HKL96" s="13"/>
      <c r="HKM96" s="13"/>
      <c r="HKN96" s="13"/>
      <c r="HKO96" s="13"/>
      <c r="HKP96" s="13"/>
      <c r="HKQ96" s="13"/>
      <c r="HKR96" s="13"/>
      <c r="HKS96" s="13"/>
      <c r="HKT96" s="13"/>
      <c r="HKU96" s="13"/>
      <c r="HKV96" s="13"/>
      <c r="HKW96" s="13"/>
      <c r="HKX96" s="13"/>
      <c r="HKY96" s="13"/>
      <c r="HKZ96" s="13"/>
      <c r="HLA96" s="13"/>
      <c r="HLB96" s="13"/>
      <c r="HLC96" s="13"/>
      <c r="HLD96" s="13"/>
      <c r="HLE96" s="13"/>
      <c r="HLF96" s="13"/>
      <c r="HLG96" s="13"/>
      <c r="HLH96" s="13"/>
      <c r="HLI96" s="13"/>
      <c r="HLJ96" s="13"/>
      <c r="HLK96" s="13"/>
      <c r="HLL96" s="13"/>
      <c r="HLM96" s="13"/>
      <c r="HLN96" s="13"/>
      <c r="HLO96" s="13"/>
      <c r="HLP96" s="13"/>
      <c r="HLQ96" s="13"/>
      <c r="HLR96" s="13"/>
      <c r="HLS96" s="13"/>
      <c r="HLT96" s="13"/>
      <c r="HLU96" s="13"/>
      <c r="HLV96" s="13"/>
      <c r="HLW96" s="13"/>
      <c r="HLX96" s="13"/>
      <c r="HLY96" s="13"/>
      <c r="HLZ96" s="13"/>
      <c r="HMA96" s="13"/>
      <c r="HMB96" s="13"/>
      <c r="HMC96" s="13"/>
      <c r="HMD96" s="13"/>
      <c r="HME96" s="13"/>
      <c r="HMF96" s="13"/>
      <c r="HMG96" s="13"/>
      <c r="HMH96" s="13"/>
      <c r="HMI96" s="13"/>
      <c r="HMJ96" s="13"/>
      <c r="HMK96" s="13"/>
      <c r="HML96" s="13"/>
      <c r="HMM96" s="13"/>
      <c r="HMN96" s="13"/>
      <c r="HMO96" s="13"/>
      <c r="HMP96" s="13"/>
      <c r="HMQ96" s="13"/>
      <c r="HMR96" s="13"/>
      <c r="HMS96" s="13"/>
      <c r="HMT96" s="13"/>
      <c r="HMU96" s="13"/>
      <c r="HMV96" s="13"/>
      <c r="HMW96" s="13"/>
      <c r="HMX96" s="13"/>
      <c r="HMY96" s="13"/>
      <c r="HMZ96" s="13"/>
      <c r="HNA96" s="13"/>
      <c r="HNB96" s="13"/>
      <c r="HNC96" s="13"/>
      <c r="HND96" s="13"/>
      <c r="HNE96" s="13"/>
      <c r="HNF96" s="13"/>
      <c r="HNG96" s="13"/>
      <c r="HNH96" s="13"/>
      <c r="HNI96" s="13"/>
      <c r="HNJ96" s="13"/>
      <c r="HNK96" s="13"/>
      <c r="HNL96" s="13"/>
      <c r="HNM96" s="13"/>
      <c r="HNN96" s="13"/>
      <c r="HNO96" s="13"/>
      <c r="HNP96" s="13"/>
      <c r="HNQ96" s="13"/>
      <c r="HNR96" s="13"/>
      <c r="HNS96" s="13"/>
      <c r="HNT96" s="13"/>
      <c r="HNU96" s="13"/>
      <c r="HNV96" s="13"/>
      <c r="HNW96" s="13"/>
      <c r="HNX96" s="13"/>
      <c r="HNY96" s="13"/>
      <c r="HNZ96" s="13"/>
      <c r="HOA96" s="13"/>
      <c r="HOB96" s="13"/>
      <c r="HOC96" s="13"/>
      <c r="HOD96" s="13"/>
      <c r="HOE96" s="13"/>
      <c r="HOF96" s="13"/>
      <c r="HOG96" s="13"/>
      <c r="HOH96" s="13"/>
      <c r="HOI96" s="13"/>
      <c r="HOJ96" s="13"/>
      <c r="HOK96" s="13"/>
      <c r="HOL96" s="13"/>
      <c r="HOM96" s="13"/>
      <c r="HON96" s="13"/>
      <c r="HOO96" s="13"/>
      <c r="HOP96" s="13"/>
      <c r="HOQ96" s="13"/>
      <c r="HOR96" s="13"/>
      <c r="HOS96" s="13"/>
      <c r="HOT96" s="13"/>
      <c r="HOU96" s="13"/>
      <c r="HOV96" s="13"/>
      <c r="HOW96" s="13"/>
      <c r="HOX96" s="13"/>
      <c r="HOY96" s="13"/>
      <c r="HOZ96" s="13"/>
      <c r="HPA96" s="13"/>
      <c r="HPB96" s="13"/>
      <c r="HPC96" s="13"/>
      <c r="HPD96" s="13"/>
      <c r="HPE96" s="13"/>
      <c r="HPF96" s="13"/>
      <c r="HPG96" s="13"/>
      <c r="HPH96" s="13"/>
      <c r="HPI96" s="13"/>
      <c r="HPJ96" s="13"/>
      <c r="HPK96" s="13"/>
      <c r="HPL96" s="13"/>
      <c r="HPM96" s="13"/>
      <c r="HPN96" s="13"/>
      <c r="HPO96" s="13"/>
      <c r="HPP96" s="13"/>
      <c r="HPQ96" s="13"/>
      <c r="HPR96" s="13"/>
      <c r="HPS96" s="13"/>
      <c r="HPT96" s="13"/>
      <c r="HPU96" s="13"/>
      <c r="HPV96" s="13"/>
      <c r="HPW96" s="13"/>
      <c r="HPX96" s="13"/>
      <c r="HPY96" s="13"/>
      <c r="HPZ96" s="13"/>
      <c r="HQA96" s="13"/>
      <c r="HQB96" s="13"/>
      <c r="HQC96" s="13"/>
      <c r="HQD96" s="13"/>
      <c r="HQE96" s="13"/>
      <c r="HQF96" s="13"/>
      <c r="HQG96" s="13"/>
      <c r="HQH96" s="13"/>
      <c r="HQI96" s="13"/>
      <c r="HQJ96" s="13"/>
      <c r="HQK96" s="13"/>
      <c r="HQL96" s="13"/>
      <c r="HQM96" s="13"/>
      <c r="HQN96" s="13"/>
      <c r="HQO96" s="13"/>
      <c r="HQP96" s="13"/>
      <c r="HQQ96" s="13"/>
      <c r="HQR96" s="13"/>
      <c r="HQS96" s="13"/>
      <c r="HQT96" s="13"/>
      <c r="HQU96" s="13"/>
      <c r="HQV96" s="13"/>
      <c r="HQW96" s="13"/>
      <c r="HQX96" s="13"/>
      <c r="HQY96" s="13"/>
      <c r="HQZ96" s="13"/>
      <c r="HRA96" s="13"/>
      <c r="HRB96" s="13"/>
      <c r="HRC96" s="13"/>
      <c r="HRD96" s="13"/>
      <c r="HRE96" s="13"/>
      <c r="HRF96" s="13"/>
      <c r="HRG96" s="13"/>
      <c r="HRH96" s="13"/>
      <c r="HRI96" s="13"/>
      <c r="HRJ96" s="13"/>
      <c r="HRK96" s="13"/>
      <c r="HRL96" s="13"/>
      <c r="HRM96" s="13"/>
      <c r="HRN96" s="13"/>
      <c r="HRO96" s="13"/>
      <c r="HRP96" s="13"/>
      <c r="HRQ96" s="13"/>
      <c r="HRR96" s="13"/>
      <c r="HRS96" s="13"/>
      <c r="HRT96" s="13"/>
      <c r="HRU96" s="13"/>
      <c r="HRV96" s="13"/>
      <c r="HRW96" s="13"/>
      <c r="HRX96" s="13"/>
      <c r="HRY96" s="13"/>
      <c r="HRZ96" s="13"/>
      <c r="HSA96" s="13"/>
      <c r="HSB96" s="13"/>
      <c r="HSC96" s="13"/>
      <c r="HSD96" s="13"/>
      <c r="HSE96" s="13"/>
      <c r="HSF96" s="13"/>
      <c r="HSG96" s="13"/>
      <c r="HSH96" s="13"/>
      <c r="HSI96" s="13"/>
      <c r="HSJ96" s="13"/>
      <c r="HSK96" s="13"/>
      <c r="HSL96" s="13"/>
      <c r="HSM96" s="13"/>
      <c r="HSN96" s="13"/>
      <c r="HSO96" s="13"/>
      <c r="HSP96" s="13"/>
      <c r="HSQ96" s="13"/>
      <c r="HSR96" s="13"/>
      <c r="HSS96" s="13"/>
      <c r="HST96" s="13"/>
      <c r="HSU96" s="13"/>
      <c r="HSV96" s="13"/>
      <c r="HSW96" s="13"/>
      <c r="HSX96" s="13"/>
      <c r="HSY96" s="13"/>
      <c r="HSZ96" s="13"/>
      <c r="HTA96" s="13"/>
      <c r="HTB96" s="13"/>
      <c r="HTC96" s="13"/>
      <c r="HTD96" s="13"/>
      <c r="HTE96" s="13"/>
      <c r="HTF96" s="13"/>
      <c r="HTG96" s="13"/>
      <c r="HTH96" s="13"/>
      <c r="HTI96" s="13"/>
      <c r="HTJ96" s="13"/>
      <c r="HTK96" s="13"/>
      <c r="HTL96" s="13"/>
      <c r="HTM96" s="13"/>
      <c r="HTN96" s="13"/>
      <c r="HTO96" s="13"/>
      <c r="HTP96" s="13"/>
      <c r="HTQ96" s="13"/>
      <c r="HTR96" s="13"/>
      <c r="HTS96" s="13"/>
      <c r="HTT96" s="13"/>
      <c r="HTU96" s="13"/>
      <c r="HTV96" s="13"/>
      <c r="HTW96" s="13"/>
      <c r="HTX96" s="13"/>
      <c r="HTY96" s="13"/>
      <c r="HTZ96" s="13"/>
      <c r="HUA96" s="13"/>
      <c r="HUB96" s="13"/>
      <c r="HUC96" s="13"/>
      <c r="HUD96" s="13"/>
      <c r="HUE96" s="13"/>
      <c r="HUF96" s="13"/>
      <c r="HUG96" s="13"/>
      <c r="HUH96" s="13"/>
      <c r="HUI96" s="13"/>
      <c r="HUJ96" s="13"/>
      <c r="HUK96" s="13"/>
      <c r="HUL96" s="13"/>
      <c r="HUM96" s="13"/>
      <c r="HUN96" s="13"/>
      <c r="HUO96" s="13"/>
      <c r="HUP96" s="13"/>
      <c r="HUQ96" s="13"/>
      <c r="HUR96" s="13"/>
      <c r="HUS96" s="13"/>
      <c r="HUT96" s="13"/>
      <c r="HUU96" s="13"/>
      <c r="HUV96" s="13"/>
      <c r="HUW96" s="13"/>
      <c r="HUX96" s="13"/>
      <c r="HUY96" s="13"/>
      <c r="HUZ96" s="13"/>
      <c r="HVA96" s="13"/>
      <c r="HVB96" s="13"/>
      <c r="HVC96" s="13"/>
      <c r="HVD96" s="13"/>
      <c r="HVE96" s="13"/>
      <c r="HVF96" s="13"/>
      <c r="HVG96" s="13"/>
      <c r="HVH96" s="13"/>
      <c r="HVI96" s="13"/>
      <c r="HVJ96" s="13"/>
      <c r="HVK96" s="13"/>
      <c r="HVL96" s="13"/>
      <c r="HVM96" s="13"/>
      <c r="HVN96" s="13"/>
      <c r="HVO96" s="13"/>
      <c r="HVP96" s="13"/>
      <c r="HVQ96" s="13"/>
      <c r="HVR96" s="13"/>
      <c r="HVS96" s="13"/>
      <c r="HVT96" s="13"/>
      <c r="HVU96" s="13"/>
      <c r="HVV96" s="13"/>
      <c r="HVW96" s="13"/>
      <c r="HVX96" s="13"/>
      <c r="HVY96" s="13"/>
      <c r="HVZ96" s="13"/>
      <c r="HWA96" s="13"/>
      <c r="HWB96" s="13"/>
      <c r="HWC96" s="13"/>
      <c r="HWD96" s="13"/>
      <c r="HWE96" s="13"/>
      <c r="HWF96" s="13"/>
      <c r="HWG96" s="13"/>
      <c r="HWH96" s="13"/>
      <c r="HWI96" s="13"/>
      <c r="HWJ96" s="13"/>
      <c r="HWK96" s="13"/>
      <c r="HWL96" s="13"/>
      <c r="HWM96" s="13"/>
      <c r="HWN96" s="13"/>
      <c r="HWO96" s="13"/>
      <c r="HWP96" s="13"/>
      <c r="HWQ96" s="13"/>
      <c r="HWR96" s="13"/>
      <c r="HWS96" s="13"/>
      <c r="HWT96" s="13"/>
      <c r="HWU96" s="13"/>
      <c r="HWV96" s="13"/>
      <c r="HWW96" s="13"/>
      <c r="HWX96" s="13"/>
      <c r="HWY96" s="13"/>
      <c r="HWZ96" s="13"/>
      <c r="HXA96" s="13"/>
      <c r="HXB96" s="13"/>
      <c r="HXC96" s="13"/>
      <c r="HXD96" s="13"/>
      <c r="HXE96" s="13"/>
      <c r="HXF96" s="13"/>
      <c r="HXG96" s="13"/>
      <c r="HXH96" s="13"/>
      <c r="HXI96" s="13"/>
      <c r="HXJ96" s="13"/>
      <c r="HXK96" s="13"/>
      <c r="HXL96" s="13"/>
      <c r="HXM96" s="13"/>
      <c r="HXN96" s="13"/>
      <c r="HXO96" s="13"/>
      <c r="HXP96" s="13"/>
      <c r="HXQ96" s="13"/>
      <c r="HXR96" s="13"/>
      <c r="HXS96" s="13"/>
      <c r="HXT96" s="13"/>
      <c r="HXU96" s="13"/>
      <c r="HXV96" s="13"/>
      <c r="HXW96" s="13"/>
      <c r="HXX96" s="13"/>
      <c r="HXY96" s="13"/>
      <c r="HXZ96" s="13"/>
      <c r="HYA96" s="13"/>
      <c r="HYB96" s="13"/>
      <c r="HYC96" s="13"/>
      <c r="HYD96" s="13"/>
      <c r="HYE96" s="13"/>
      <c r="HYF96" s="13"/>
      <c r="HYG96" s="13"/>
      <c r="HYH96" s="13"/>
      <c r="HYI96" s="13"/>
      <c r="HYJ96" s="13"/>
      <c r="HYK96" s="13"/>
      <c r="HYL96" s="13"/>
      <c r="HYM96" s="13"/>
      <c r="HYN96" s="13"/>
      <c r="HYO96" s="13"/>
      <c r="HYP96" s="13"/>
      <c r="HYQ96" s="13"/>
      <c r="HYR96" s="13"/>
      <c r="HYS96" s="13"/>
      <c r="HYT96" s="13"/>
      <c r="HYU96" s="13"/>
      <c r="HYV96" s="13"/>
      <c r="HYW96" s="13"/>
      <c r="HYX96" s="13"/>
      <c r="HYY96" s="13"/>
      <c r="HYZ96" s="13"/>
      <c r="HZA96" s="13"/>
      <c r="HZB96" s="13"/>
      <c r="HZC96" s="13"/>
      <c r="HZD96" s="13"/>
      <c r="HZE96" s="13"/>
      <c r="HZF96" s="13"/>
      <c r="HZG96" s="13"/>
      <c r="HZH96" s="13"/>
      <c r="HZI96" s="13"/>
      <c r="HZJ96" s="13"/>
      <c r="HZK96" s="13"/>
      <c r="HZL96" s="13"/>
      <c r="HZM96" s="13"/>
      <c r="HZN96" s="13"/>
      <c r="HZO96" s="13"/>
      <c r="HZP96" s="13"/>
      <c r="HZQ96" s="13"/>
      <c r="HZR96" s="13"/>
      <c r="HZS96" s="13"/>
      <c r="HZT96" s="13"/>
      <c r="HZU96" s="13"/>
      <c r="HZV96" s="13"/>
      <c r="HZW96" s="13"/>
      <c r="HZX96" s="13"/>
      <c r="HZY96" s="13"/>
      <c r="HZZ96" s="13"/>
      <c r="IAA96" s="13"/>
      <c r="IAB96" s="13"/>
      <c r="IAC96" s="13"/>
      <c r="IAD96" s="13"/>
      <c r="IAE96" s="13"/>
      <c r="IAF96" s="13"/>
      <c r="IAG96" s="13"/>
      <c r="IAH96" s="13"/>
      <c r="IAI96" s="13"/>
      <c r="IAJ96" s="13"/>
      <c r="IAK96" s="13"/>
      <c r="IAL96" s="13"/>
      <c r="IAM96" s="13"/>
      <c r="IAN96" s="13"/>
      <c r="IAO96" s="13"/>
      <c r="IAP96" s="13"/>
      <c r="IAQ96" s="13"/>
      <c r="IAR96" s="13"/>
      <c r="IAS96" s="13"/>
      <c r="IAT96" s="13"/>
      <c r="IAU96" s="13"/>
      <c r="IAV96" s="13"/>
      <c r="IAW96" s="13"/>
      <c r="IAX96" s="13"/>
      <c r="IAY96" s="13"/>
      <c r="IAZ96" s="13"/>
      <c r="IBA96" s="13"/>
      <c r="IBB96" s="13"/>
      <c r="IBC96" s="13"/>
      <c r="IBD96" s="13"/>
      <c r="IBE96" s="13"/>
      <c r="IBF96" s="13"/>
      <c r="IBG96" s="13"/>
      <c r="IBH96" s="13"/>
      <c r="IBI96" s="13"/>
      <c r="IBJ96" s="13"/>
      <c r="IBK96" s="13"/>
      <c r="IBL96" s="13"/>
      <c r="IBM96" s="13"/>
      <c r="IBN96" s="13"/>
      <c r="IBO96" s="13"/>
      <c r="IBP96" s="13"/>
      <c r="IBQ96" s="13"/>
      <c r="IBR96" s="13"/>
      <c r="IBS96" s="13"/>
      <c r="IBT96" s="13"/>
      <c r="IBU96" s="13"/>
      <c r="IBV96" s="13"/>
      <c r="IBW96" s="13"/>
      <c r="IBX96" s="13"/>
      <c r="IBY96" s="13"/>
      <c r="IBZ96" s="13"/>
      <c r="ICA96" s="13"/>
      <c r="ICB96" s="13"/>
      <c r="ICC96" s="13"/>
      <c r="ICD96" s="13"/>
      <c r="ICE96" s="13"/>
      <c r="ICF96" s="13"/>
      <c r="ICG96" s="13"/>
      <c r="ICH96" s="13"/>
      <c r="ICI96" s="13"/>
      <c r="ICJ96" s="13"/>
      <c r="ICK96" s="13"/>
      <c r="ICL96" s="13"/>
      <c r="ICM96" s="13"/>
      <c r="ICN96" s="13"/>
      <c r="ICO96" s="13"/>
      <c r="ICP96" s="13"/>
      <c r="ICQ96" s="13"/>
      <c r="ICR96" s="13"/>
      <c r="ICS96" s="13"/>
      <c r="ICT96" s="13"/>
      <c r="ICU96" s="13"/>
      <c r="ICV96" s="13"/>
      <c r="ICW96" s="13"/>
      <c r="ICX96" s="13"/>
      <c r="ICY96" s="13"/>
      <c r="ICZ96" s="13"/>
      <c r="IDA96" s="13"/>
      <c r="IDB96" s="13"/>
      <c r="IDC96" s="13"/>
      <c r="IDD96" s="13"/>
      <c r="IDE96" s="13"/>
      <c r="IDF96" s="13"/>
      <c r="IDG96" s="13"/>
      <c r="IDH96" s="13"/>
      <c r="IDI96" s="13"/>
      <c r="IDJ96" s="13"/>
      <c r="IDK96" s="13"/>
      <c r="IDL96" s="13"/>
      <c r="IDM96" s="13"/>
      <c r="IDN96" s="13"/>
      <c r="IDO96" s="13"/>
      <c r="IDP96" s="13"/>
      <c r="IDQ96" s="13"/>
      <c r="IDR96" s="13"/>
      <c r="IDS96" s="13"/>
      <c r="IDT96" s="13"/>
      <c r="IDU96" s="13"/>
      <c r="IDV96" s="13"/>
      <c r="IDW96" s="13"/>
      <c r="IDX96" s="13"/>
      <c r="IDY96" s="13"/>
      <c r="IDZ96" s="13"/>
      <c r="IEA96" s="13"/>
      <c r="IEB96" s="13"/>
      <c r="IEC96" s="13"/>
      <c r="IED96" s="13"/>
      <c r="IEE96" s="13"/>
      <c r="IEF96" s="13"/>
      <c r="IEG96" s="13"/>
      <c r="IEH96" s="13"/>
      <c r="IEI96" s="13"/>
      <c r="IEJ96" s="13"/>
      <c r="IEK96" s="13"/>
      <c r="IEL96" s="13"/>
      <c r="IEM96" s="13"/>
      <c r="IEN96" s="13"/>
      <c r="IEO96" s="13"/>
      <c r="IEP96" s="13"/>
      <c r="IEQ96" s="13"/>
      <c r="IER96" s="13"/>
      <c r="IES96" s="13"/>
      <c r="IET96" s="13"/>
      <c r="IEU96" s="13"/>
      <c r="IEV96" s="13"/>
      <c r="IEW96" s="13"/>
      <c r="IEX96" s="13"/>
      <c r="IEY96" s="13"/>
      <c r="IEZ96" s="13"/>
      <c r="IFA96" s="13"/>
      <c r="IFB96" s="13"/>
      <c r="IFC96" s="13"/>
      <c r="IFD96" s="13"/>
      <c r="IFE96" s="13"/>
      <c r="IFF96" s="13"/>
      <c r="IFG96" s="13"/>
      <c r="IFH96" s="13"/>
      <c r="IFI96" s="13"/>
      <c r="IFJ96" s="13"/>
      <c r="IFK96" s="13"/>
      <c r="IFL96" s="13"/>
      <c r="IFM96" s="13"/>
      <c r="IFN96" s="13"/>
      <c r="IFO96" s="13"/>
      <c r="IFP96" s="13"/>
      <c r="IFQ96" s="13"/>
      <c r="IFR96" s="13"/>
      <c r="IFS96" s="13"/>
      <c r="IFT96" s="13"/>
      <c r="IFU96" s="13"/>
      <c r="IFV96" s="13"/>
      <c r="IFW96" s="13"/>
      <c r="IFX96" s="13"/>
      <c r="IFY96" s="13"/>
      <c r="IFZ96" s="13"/>
      <c r="IGA96" s="13"/>
      <c r="IGB96" s="13"/>
      <c r="IGC96" s="13"/>
      <c r="IGD96" s="13"/>
      <c r="IGE96" s="13"/>
      <c r="IGF96" s="13"/>
      <c r="IGG96" s="13"/>
      <c r="IGH96" s="13"/>
      <c r="IGI96" s="13"/>
      <c r="IGJ96" s="13"/>
      <c r="IGK96" s="13"/>
      <c r="IGL96" s="13"/>
      <c r="IGM96" s="13"/>
      <c r="IGN96" s="13"/>
      <c r="IGO96" s="13"/>
      <c r="IGP96" s="13"/>
      <c r="IGQ96" s="13"/>
      <c r="IGR96" s="13"/>
      <c r="IGS96" s="13"/>
      <c r="IGT96" s="13"/>
      <c r="IGU96" s="13"/>
      <c r="IGV96" s="13"/>
      <c r="IGW96" s="13"/>
      <c r="IGX96" s="13"/>
      <c r="IGY96" s="13"/>
      <c r="IGZ96" s="13"/>
      <c r="IHA96" s="13"/>
      <c r="IHB96" s="13"/>
      <c r="IHC96" s="13"/>
      <c r="IHD96" s="13"/>
      <c r="IHE96" s="13"/>
      <c r="IHF96" s="13"/>
      <c r="IHG96" s="13"/>
      <c r="IHH96" s="13"/>
      <c r="IHI96" s="13"/>
      <c r="IHJ96" s="13"/>
      <c r="IHK96" s="13"/>
      <c r="IHL96" s="13"/>
      <c r="IHM96" s="13"/>
      <c r="IHN96" s="13"/>
      <c r="IHO96" s="13"/>
      <c r="IHP96" s="13"/>
      <c r="IHQ96" s="13"/>
      <c r="IHR96" s="13"/>
      <c r="IHS96" s="13"/>
      <c r="IHT96" s="13"/>
      <c r="IHU96" s="13"/>
      <c r="IHV96" s="13"/>
      <c r="IHW96" s="13"/>
      <c r="IHX96" s="13"/>
      <c r="IHY96" s="13"/>
      <c r="IHZ96" s="13"/>
      <c r="IIA96" s="13"/>
      <c r="IIB96" s="13"/>
      <c r="IIC96" s="13"/>
      <c r="IID96" s="13"/>
      <c r="IIE96" s="13"/>
      <c r="IIF96" s="13"/>
      <c r="IIG96" s="13"/>
      <c r="IIH96" s="13"/>
      <c r="III96" s="13"/>
      <c r="IIJ96" s="13"/>
      <c r="IIK96" s="13"/>
      <c r="IIL96" s="13"/>
      <c r="IIM96" s="13"/>
      <c r="IIN96" s="13"/>
      <c r="IIO96" s="13"/>
      <c r="IIP96" s="13"/>
      <c r="IIQ96" s="13"/>
      <c r="IIR96" s="13"/>
      <c r="IIS96" s="13"/>
      <c r="IIT96" s="13"/>
      <c r="IIU96" s="13"/>
      <c r="IIV96" s="13"/>
      <c r="IIW96" s="13"/>
      <c r="IIX96" s="13"/>
      <c r="IIY96" s="13"/>
      <c r="IIZ96" s="13"/>
      <c r="IJA96" s="13"/>
      <c r="IJB96" s="13"/>
      <c r="IJC96" s="13"/>
      <c r="IJD96" s="13"/>
      <c r="IJE96" s="13"/>
      <c r="IJF96" s="13"/>
      <c r="IJG96" s="13"/>
      <c r="IJH96" s="13"/>
      <c r="IJI96" s="13"/>
      <c r="IJJ96" s="13"/>
      <c r="IJK96" s="13"/>
      <c r="IJL96" s="13"/>
      <c r="IJM96" s="13"/>
      <c r="IJN96" s="13"/>
      <c r="IJO96" s="13"/>
      <c r="IJP96" s="13"/>
      <c r="IJQ96" s="13"/>
      <c r="IJR96" s="13"/>
      <c r="IJS96" s="13"/>
      <c r="IJT96" s="13"/>
      <c r="IJU96" s="13"/>
      <c r="IJV96" s="13"/>
      <c r="IJW96" s="13"/>
      <c r="IJX96" s="13"/>
      <c r="IJY96" s="13"/>
      <c r="IJZ96" s="13"/>
      <c r="IKA96" s="13"/>
      <c r="IKB96" s="13"/>
      <c r="IKC96" s="13"/>
      <c r="IKD96" s="13"/>
      <c r="IKE96" s="13"/>
      <c r="IKF96" s="13"/>
      <c r="IKG96" s="13"/>
      <c r="IKH96" s="13"/>
      <c r="IKI96" s="13"/>
      <c r="IKJ96" s="13"/>
      <c r="IKK96" s="13"/>
      <c r="IKL96" s="13"/>
      <c r="IKM96" s="13"/>
      <c r="IKN96" s="13"/>
      <c r="IKO96" s="13"/>
      <c r="IKP96" s="13"/>
      <c r="IKQ96" s="13"/>
      <c r="IKR96" s="13"/>
      <c r="IKS96" s="13"/>
      <c r="IKT96" s="13"/>
      <c r="IKU96" s="13"/>
      <c r="IKV96" s="13"/>
      <c r="IKW96" s="13"/>
      <c r="IKX96" s="13"/>
      <c r="IKY96" s="13"/>
      <c r="IKZ96" s="13"/>
      <c r="ILA96" s="13"/>
      <c r="ILB96" s="13"/>
      <c r="ILC96" s="13"/>
      <c r="ILD96" s="13"/>
      <c r="ILE96" s="13"/>
      <c r="ILF96" s="13"/>
      <c r="ILG96" s="13"/>
      <c r="ILH96" s="13"/>
      <c r="ILI96" s="13"/>
      <c r="ILJ96" s="13"/>
      <c r="ILK96" s="13"/>
      <c r="ILL96" s="13"/>
      <c r="ILM96" s="13"/>
      <c r="ILN96" s="13"/>
      <c r="ILO96" s="13"/>
      <c r="ILP96" s="13"/>
      <c r="ILQ96" s="13"/>
      <c r="ILR96" s="13"/>
      <c r="ILS96" s="13"/>
      <c r="ILT96" s="13"/>
      <c r="ILU96" s="13"/>
      <c r="ILV96" s="13"/>
      <c r="ILW96" s="13"/>
      <c r="ILX96" s="13"/>
      <c r="ILY96" s="13"/>
      <c r="ILZ96" s="13"/>
      <c r="IMA96" s="13"/>
      <c r="IMB96" s="13"/>
      <c r="IMC96" s="13"/>
      <c r="IMD96" s="13"/>
      <c r="IME96" s="13"/>
      <c r="IMF96" s="13"/>
      <c r="IMG96" s="13"/>
      <c r="IMH96" s="13"/>
      <c r="IMI96" s="13"/>
      <c r="IMJ96" s="13"/>
      <c r="IMK96" s="13"/>
      <c r="IML96" s="13"/>
      <c r="IMM96" s="13"/>
      <c r="IMN96" s="13"/>
      <c r="IMO96" s="13"/>
      <c r="IMP96" s="13"/>
      <c r="IMQ96" s="13"/>
      <c r="IMR96" s="13"/>
      <c r="IMS96" s="13"/>
      <c r="IMT96" s="13"/>
      <c r="IMU96" s="13"/>
      <c r="IMV96" s="13"/>
      <c r="IMW96" s="13"/>
      <c r="IMX96" s="13"/>
      <c r="IMY96" s="13"/>
      <c r="IMZ96" s="13"/>
      <c r="INA96" s="13"/>
      <c r="INB96" s="13"/>
      <c r="INC96" s="13"/>
      <c r="IND96" s="13"/>
      <c r="INE96" s="13"/>
      <c r="INF96" s="13"/>
      <c r="ING96" s="13"/>
      <c r="INH96" s="13"/>
      <c r="INI96" s="13"/>
      <c r="INJ96" s="13"/>
      <c r="INK96" s="13"/>
      <c r="INL96" s="13"/>
      <c r="INM96" s="13"/>
      <c r="INN96" s="13"/>
      <c r="INO96" s="13"/>
      <c r="INP96" s="13"/>
      <c r="INQ96" s="13"/>
      <c r="INR96" s="13"/>
      <c r="INS96" s="13"/>
      <c r="INT96" s="13"/>
      <c r="INU96" s="13"/>
      <c r="INV96" s="13"/>
      <c r="INW96" s="13"/>
      <c r="INX96" s="13"/>
      <c r="INY96" s="13"/>
      <c r="INZ96" s="13"/>
      <c r="IOA96" s="13"/>
      <c r="IOB96" s="13"/>
      <c r="IOC96" s="13"/>
      <c r="IOD96" s="13"/>
      <c r="IOE96" s="13"/>
      <c r="IOF96" s="13"/>
      <c r="IOG96" s="13"/>
      <c r="IOH96" s="13"/>
      <c r="IOI96" s="13"/>
      <c r="IOJ96" s="13"/>
      <c r="IOK96" s="13"/>
      <c r="IOL96" s="13"/>
      <c r="IOM96" s="13"/>
      <c r="ION96" s="13"/>
      <c r="IOO96" s="13"/>
      <c r="IOP96" s="13"/>
      <c r="IOQ96" s="13"/>
      <c r="IOR96" s="13"/>
      <c r="IOS96" s="13"/>
      <c r="IOT96" s="13"/>
      <c r="IOU96" s="13"/>
      <c r="IOV96" s="13"/>
      <c r="IOW96" s="13"/>
      <c r="IOX96" s="13"/>
      <c r="IOY96" s="13"/>
      <c r="IOZ96" s="13"/>
      <c r="IPA96" s="13"/>
      <c r="IPB96" s="13"/>
      <c r="IPC96" s="13"/>
      <c r="IPD96" s="13"/>
      <c r="IPE96" s="13"/>
      <c r="IPF96" s="13"/>
      <c r="IPG96" s="13"/>
      <c r="IPH96" s="13"/>
      <c r="IPI96" s="13"/>
      <c r="IPJ96" s="13"/>
      <c r="IPK96" s="13"/>
      <c r="IPL96" s="13"/>
      <c r="IPM96" s="13"/>
      <c r="IPN96" s="13"/>
      <c r="IPO96" s="13"/>
      <c r="IPP96" s="13"/>
      <c r="IPQ96" s="13"/>
      <c r="IPR96" s="13"/>
      <c r="IPS96" s="13"/>
      <c r="IPT96" s="13"/>
      <c r="IPU96" s="13"/>
      <c r="IPV96" s="13"/>
      <c r="IPW96" s="13"/>
      <c r="IPX96" s="13"/>
      <c r="IPY96" s="13"/>
      <c r="IPZ96" s="13"/>
      <c r="IQA96" s="13"/>
      <c r="IQB96" s="13"/>
      <c r="IQC96" s="13"/>
      <c r="IQD96" s="13"/>
      <c r="IQE96" s="13"/>
      <c r="IQF96" s="13"/>
      <c r="IQG96" s="13"/>
      <c r="IQH96" s="13"/>
      <c r="IQI96" s="13"/>
      <c r="IQJ96" s="13"/>
      <c r="IQK96" s="13"/>
      <c r="IQL96" s="13"/>
      <c r="IQM96" s="13"/>
      <c r="IQN96" s="13"/>
      <c r="IQO96" s="13"/>
      <c r="IQP96" s="13"/>
      <c r="IQQ96" s="13"/>
      <c r="IQR96" s="13"/>
      <c r="IQS96" s="13"/>
      <c r="IQT96" s="13"/>
      <c r="IQU96" s="13"/>
      <c r="IQV96" s="13"/>
      <c r="IQW96" s="13"/>
      <c r="IQX96" s="13"/>
      <c r="IQY96" s="13"/>
      <c r="IQZ96" s="13"/>
      <c r="IRA96" s="13"/>
      <c r="IRB96" s="13"/>
      <c r="IRC96" s="13"/>
      <c r="IRD96" s="13"/>
      <c r="IRE96" s="13"/>
      <c r="IRF96" s="13"/>
      <c r="IRG96" s="13"/>
      <c r="IRH96" s="13"/>
      <c r="IRI96" s="13"/>
      <c r="IRJ96" s="13"/>
      <c r="IRK96" s="13"/>
      <c r="IRL96" s="13"/>
      <c r="IRM96" s="13"/>
      <c r="IRN96" s="13"/>
      <c r="IRO96" s="13"/>
      <c r="IRP96" s="13"/>
      <c r="IRQ96" s="13"/>
      <c r="IRR96" s="13"/>
      <c r="IRS96" s="13"/>
      <c r="IRT96" s="13"/>
      <c r="IRU96" s="13"/>
      <c r="IRV96" s="13"/>
      <c r="IRW96" s="13"/>
      <c r="IRX96" s="13"/>
      <c r="IRY96" s="13"/>
      <c r="IRZ96" s="13"/>
      <c r="ISA96" s="13"/>
      <c r="ISB96" s="13"/>
      <c r="ISC96" s="13"/>
      <c r="ISD96" s="13"/>
      <c r="ISE96" s="13"/>
      <c r="ISF96" s="13"/>
      <c r="ISG96" s="13"/>
      <c r="ISH96" s="13"/>
      <c r="ISI96" s="13"/>
      <c r="ISJ96" s="13"/>
      <c r="ISK96" s="13"/>
      <c r="ISL96" s="13"/>
      <c r="ISM96" s="13"/>
      <c r="ISN96" s="13"/>
      <c r="ISO96" s="13"/>
      <c r="ISP96" s="13"/>
      <c r="ISQ96" s="13"/>
      <c r="ISR96" s="13"/>
      <c r="ISS96" s="13"/>
      <c r="IST96" s="13"/>
      <c r="ISU96" s="13"/>
      <c r="ISV96" s="13"/>
      <c r="ISW96" s="13"/>
      <c r="ISX96" s="13"/>
      <c r="ISY96" s="13"/>
      <c r="ISZ96" s="13"/>
      <c r="ITA96" s="13"/>
      <c r="ITB96" s="13"/>
      <c r="ITC96" s="13"/>
      <c r="ITD96" s="13"/>
      <c r="ITE96" s="13"/>
      <c r="ITF96" s="13"/>
      <c r="ITG96" s="13"/>
      <c r="ITH96" s="13"/>
      <c r="ITI96" s="13"/>
      <c r="ITJ96" s="13"/>
      <c r="ITK96" s="13"/>
      <c r="ITL96" s="13"/>
      <c r="ITM96" s="13"/>
      <c r="ITN96" s="13"/>
      <c r="ITO96" s="13"/>
      <c r="ITP96" s="13"/>
      <c r="ITQ96" s="13"/>
      <c r="ITR96" s="13"/>
      <c r="ITS96" s="13"/>
      <c r="ITT96" s="13"/>
      <c r="ITU96" s="13"/>
      <c r="ITV96" s="13"/>
      <c r="ITW96" s="13"/>
      <c r="ITX96" s="13"/>
      <c r="ITY96" s="13"/>
      <c r="ITZ96" s="13"/>
      <c r="IUA96" s="13"/>
      <c r="IUB96" s="13"/>
      <c r="IUC96" s="13"/>
      <c r="IUD96" s="13"/>
      <c r="IUE96" s="13"/>
      <c r="IUF96" s="13"/>
      <c r="IUG96" s="13"/>
      <c r="IUH96" s="13"/>
      <c r="IUI96" s="13"/>
      <c r="IUJ96" s="13"/>
      <c r="IUK96" s="13"/>
      <c r="IUL96" s="13"/>
      <c r="IUM96" s="13"/>
      <c r="IUN96" s="13"/>
      <c r="IUO96" s="13"/>
      <c r="IUP96" s="13"/>
      <c r="IUQ96" s="13"/>
      <c r="IUR96" s="13"/>
      <c r="IUS96" s="13"/>
      <c r="IUT96" s="13"/>
      <c r="IUU96" s="13"/>
      <c r="IUV96" s="13"/>
      <c r="IUW96" s="13"/>
      <c r="IUX96" s="13"/>
      <c r="IUY96" s="13"/>
      <c r="IUZ96" s="13"/>
      <c r="IVA96" s="13"/>
      <c r="IVB96" s="13"/>
      <c r="IVC96" s="13"/>
      <c r="IVD96" s="13"/>
      <c r="IVE96" s="13"/>
      <c r="IVF96" s="13"/>
      <c r="IVG96" s="13"/>
      <c r="IVH96" s="13"/>
      <c r="IVI96" s="13"/>
      <c r="IVJ96" s="13"/>
      <c r="IVK96" s="13"/>
      <c r="IVL96" s="13"/>
      <c r="IVM96" s="13"/>
      <c r="IVN96" s="13"/>
      <c r="IVO96" s="13"/>
      <c r="IVP96" s="13"/>
      <c r="IVQ96" s="13"/>
      <c r="IVR96" s="13"/>
      <c r="IVS96" s="13"/>
      <c r="IVT96" s="13"/>
      <c r="IVU96" s="13"/>
      <c r="IVV96" s="13"/>
      <c r="IVW96" s="13"/>
      <c r="IVX96" s="13"/>
      <c r="IVY96" s="13"/>
      <c r="IVZ96" s="13"/>
      <c r="IWA96" s="13"/>
      <c r="IWB96" s="13"/>
      <c r="IWC96" s="13"/>
      <c r="IWD96" s="13"/>
      <c r="IWE96" s="13"/>
      <c r="IWF96" s="13"/>
      <c r="IWG96" s="13"/>
      <c r="IWH96" s="13"/>
      <c r="IWI96" s="13"/>
      <c r="IWJ96" s="13"/>
      <c r="IWK96" s="13"/>
      <c r="IWL96" s="13"/>
      <c r="IWM96" s="13"/>
      <c r="IWN96" s="13"/>
      <c r="IWO96" s="13"/>
      <c r="IWP96" s="13"/>
      <c r="IWQ96" s="13"/>
      <c r="IWR96" s="13"/>
      <c r="IWS96" s="13"/>
      <c r="IWT96" s="13"/>
      <c r="IWU96" s="13"/>
      <c r="IWV96" s="13"/>
      <c r="IWW96" s="13"/>
      <c r="IWX96" s="13"/>
      <c r="IWY96" s="13"/>
      <c r="IWZ96" s="13"/>
      <c r="IXA96" s="13"/>
      <c r="IXB96" s="13"/>
      <c r="IXC96" s="13"/>
      <c r="IXD96" s="13"/>
      <c r="IXE96" s="13"/>
      <c r="IXF96" s="13"/>
      <c r="IXG96" s="13"/>
      <c r="IXH96" s="13"/>
      <c r="IXI96" s="13"/>
      <c r="IXJ96" s="13"/>
      <c r="IXK96" s="13"/>
      <c r="IXL96" s="13"/>
      <c r="IXM96" s="13"/>
      <c r="IXN96" s="13"/>
      <c r="IXO96" s="13"/>
      <c r="IXP96" s="13"/>
      <c r="IXQ96" s="13"/>
      <c r="IXR96" s="13"/>
      <c r="IXS96" s="13"/>
      <c r="IXT96" s="13"/>
      <c r="IXU96" s="13"/>
      <c r="IXV96" s="13"/>
      <c r="IXW96" s="13"/>
      <c r="IXX96" s="13"/>
      <c r="IXY96" s="13"/>
      <c r="IXZ96" s="13"/>
      <c r="IYA96" s="13"/>
      <c r="IYB96" s="13"/>
      <c r="IYC96" s="13"/>
      <c r="IYD96" s="13"/>
      <c r="IYE96" s="13"/>
      <c r="IYF96" s="13"/>
      <c r="IYG96" s="13"/>
      <c r="IYH96" s="13"/>
      <c r="IYI96" s="13"/>
      <c r="IYJ96" s="13"/>
      <c r="IYK96" s="13"/>
      <c r="IYL96" s="13"/>
      <c r="IYM96" s="13"/>
      <c r="IYN96" s="13"/>
      <c r="IYO96" s="13"/>
      <c r="IYP96" s="13"/>
      <c r="IYQ96" s="13"/>
      <c r="IYR96" s="13"/>
      <c r="IYS96" s="13"/>
      <c r="IYT96" s="13"/>
      <c r="IYU96" s="13"/>
      <c r="IYV96" s="13"/>
      <c r="IYW96" s="13"/>
      <c r="IYX96" s="13"/>
      <c r="IYY96" s="13"/>
      <c r="IYZ96" s="13"/>
      <c r="IZA96" s="13"/>
      <c r="IZB96" s="13"/>
      <c r="IZC96" s="13"/>
      <c r="IZD96" s="13"/>
      <c r="IZE96" s="13"/>
      <c r="IZF96" s="13"/>
      <c r="IZG96" s="13"/>
      <c r="IZH96" s="13"/>
      <c r="IZI96" s="13"/>
      <c r="IZJ96" s="13"/>
      <c r="IZK96" s="13"/>
      <c r="IZL96" s="13"/>
      <c r="IZM96" s="13"/>
      <c r="IZN96" s="13"/>
      <c r="IZO96" s="13"/>
      <c r="IZP96" s="13"/>
      <c r="IZQ96" s="13"/>
      <c r="IZR96" s="13"/>
      <c r="IZS96" s="13"/>
      <c r="IZT96" s="13"/>
      <c r="IZU96" s="13"/>
      <c r="IZV96" s="13"/>
      <c r="IZW96" s="13"/>
      <c r="IZX96" s="13"/>
      <c r="IZY96" s="13"/>
      <c r="IZZ96" s="13"/>
      <c r="JAA96" s="13"/>
      <c r="JAB96" s="13"/>
      <c r="JAC96" s="13"/>
      <c r="JAD96" s="13"/>
      <c r="JAE96" s="13"/>
      <c r="JAF96" s="13"/>
      <c r="JAG96" s="13"/>
      <c r="JAH96" s="13"/>
      <c r="JAI96" s="13"/>
      <c r="JAJ96" s="13"/>
      <c r="JAK96" s="13"/>
      <c r="JAL96" s="13"/>
      <c r="JAM96" s="13"/>
      <c r="JAN96" s="13"/>
      <c r="JAO96" s="13"/>
      <c r="JAP96" s="13"/>
      <c r="JAQ96" s="13"/>
      <c r="JAR96" s="13"/>
      <c r="JAS96" s="13"/>
      <c r="JAT96" s="13"/>
      <c r="JAU96" s="13"/>
      <c r="JAV96" s="13"/>
      <c r="JAW96" s="13"/>
      <c r="JAX96" s="13"/>
      <c r="JAY96" s="13"/>
      <c r="JAZ96" s="13"/>
      <c r="JBA96" s="13"/>
      <c r="JBB96" s="13"/>
      <c r="JBC96" s="13"/>
      <c r="JBD96" s="13"/>
      <c r="JBE96" s="13"/>
      <c r="JBF96" s="13"/>
      <c r="JBG96" s="13"/>
      <c r="JBH96" s="13"/>
      <c r="JBI96" s="13"/>
      <c r="JBJ96" s="13"/>
      <c r="JBK96" s="13"/>
      <c r="JBL96" s="13"/>
      <c r="JBM96" s="13"/>
      <c r="JBN96" s="13"/>
      <c r="JBO96" s="13"/>
      <c r="JBP96" s="13"/>
      <c r="JBQ96" s="13"/>
      <c r="JBR96" s="13"/>
      <c r="JBS96" s="13"/>
      <c r="JBT96" s="13"/>
      <c r="JBU96" s="13"/>
      <c r="JBV96" s="13"/>
      <c r="JBW96" s="13"/>
      <c r="JBX96" s="13"/>
      <c r="JBY96" s="13"/>
      <c r="JBZ96" s="13"/>
      <c r="JCA96" s="13"/>
      <c r="JCB96" s="13"/>
      <c r="JCC96" s="13"/>
      <c r="JCD96" s="13"/>
      <c r="JCE96" s="13"/>
      <c r="JCF96" s="13"/>
      <c r="JCG96" s="13"/>
      <c r="JCH96" s="13"/>
      <c r="JCI96" s="13"/>
      <c r="JCJ96" s="13"/>
      <c r="JCK96" s="13"/>
      <c r="JCL96" s="13"/>
      <c r="JCM96" s="13"/>
      <c r="JCN96" s="13"/>
      <c r="JCO96" s="13"/>
      <c r="JCP96" s="13"/>
      <c r="JCQ96" s="13"/>
      <c r="JCR96" s="13"/>
      <c r="JCS96" s="13"/>
      <c r="JCT96" s="13"/>
      <c r="JCU96" s="13"/>
      <c r="JCV96" s="13"/>
      <c r="JCW96" s="13"/>
      <c r="JCX96" s="13"/>
      <c r="JCY96" s="13"/>
      <c r="JCZ96" s="13"/>
      <c r="JDA96" s="13"/>
      <c r="JDB96" s="13"/>
      <c r="JDC96" s="13"/>
      <c r="JDD96" s="13"/>
      <c r="JDE96" s="13"/>
      <c r="JDF96" s="13"/>
      <c r="JDG96" s="13"/>
      <c r="JDH96" s="13"/>
      <c r="JDI96" s="13"/>
      <c r="JDJ96" s="13"/>
      <c r="JDK96" s="13"/>
      <c r="JDL96" s="13"/>
      <c r="JDM96" s="13"/>
      <c r="JDN96" s="13"/>
      <c r="JDO96" s="13"/>
      <c r="JDP96" s="13"/>
      <c r="JDQ96" s="13"/>
      <c r="JDR96" s="13"/>
      <c r="JDS96" s="13"/>
      <c r="JDT96" s="13"/>
      <c r="JDU96" s="13"/>
      <c r="JDV96" s="13"/>
      <c r="JDW96" s="13"/>
      <c r="JDX96" s="13"/>
      <c r="JDY96" s="13"/>
      <c r="JDZ96" s="13"/>
      <c r="JEA96" s="13"/>
      <c r="JEB96" s="13"/>
      <c r="JEC96" s="13"/>
      <c r="JED96" s="13"/>
      <c r="JEE96" s="13"/>
      <c r="JEF96" s="13"/>
      <c r="JEG96" s="13"/>
      <c r="JEH96" s="13"/>
      <c r="JEI96" s="13"/>
      <c r="JEJ96" s="13"/>
      <c r="JEK96" s="13"/>
      <c r="JEL96" s="13"/>
      <c r="JEM96" s="13"/>
      <c r="JEN96" s="13"/>
      <c r="JEO96" s="13"/>
      <c r="JEP96" s="13"/>
      <c r="JEQ96" s="13"/>
      <c r="JER96" s="13"/>
      <c r="JES96" s="13"/>
      <c r="JET96" s="13"/>
      <c r="JEU96" s="13"/>
      <c r="JEV96" s="13"/>
      <c r="JEW96" s="13"/>
      <c r="JEX96" s="13"/>
      <c r="JEY96" s="13"/>
      <c r="JEZ96" s="13"/>
      <c r="JFA96" s="13"/>
      <c r="JFB96" s="13"/>
      <c r="JFC96" s="13"/>
      <c r="JFD96" s="13"/>
      <c r="JFE96" s="13"/>
      <c r="JFF96" s="13"/>
      <c r="JFG96" s="13"/>
      <c r="JFH96" s="13"/>
      <c r="JFI96" s="13"/>
      <c r="JFJ96" s="13"/>
      <c r="JFK96" s="13"/>
      <c r="JFL96" s="13"/>
      <c r="JFM96" s="13"/>
      <c r="JFN96" s="13"/>
      <c r="JFO96" s="13"/>
      <c r="JFP96" s="13"/>
      <c r="JFQ96" s="13"/>
      <c r="JFR96" s="13"/>
      <c r="JFS96" s="13"/>
      <c r="JFT96" s="13"/>
      <c r="JFU96" s="13"/>
      <c r="JFV96" s="13"/>
      <c r="JFW96" s="13"/>
      <c r="JFX96" s="13"/>
      <c r="JFY96" s="13"/>
      <c r="JFZ96" s="13"/>
      <c r="JGA96" s="13"/>
      <c r="JGB96" s="13"/>
      <c r="JGC96" s="13"/>
      <c r="JGD96" s="13"/>
      <c r="JGE96" s="13"/>
      <c r="JGF96" s="13"/>
      <c r="JGG96" s="13"/>
      <c r="JGH96" s="13"/>
      <c r="JGI96" s="13"/>
      <c r="JGJ96" s="13"/>
      <c r="JGK96" s="13"/>
      <c r="JGL96" s="13"/>
      <c r="JGM96" s="13"/>
      <c r="JGN96" s="13"/>
      <c r="JGO96" s="13"/>
      <c r="JGP96" s="13"/>
      <c r="JGQ96" s="13"/>
      <c r="JGR96" s="13"/>
      <c r="JGS96" s="13"/>
      <c r="JGT96" s="13"/>
      <c r="JGU96" s="13"/>
      <c r="JGV96" s="13"/>
      <c r="JGW96" s="13"/>
      <c r="JGX96" s="13"/>
      <c r="JGY96" s="13"/>
      <c r="JGZ96" s="13"/>
      <c r="JHA96" s="13"/>
      <c r="JHB96" s="13"/>
      <c r="JHC96" s="13"/>
      <c r="JHD96" s="13"/>
      <c r="JHE96" s="13"/>
      <c r="JHF96" s="13"/>
      <c r="JHG96" s="13"/>
      <c r="JHH96" s="13"/>
      <c r="JHI96" s="13"/>
      <c r="JHJ96" s="13"/>
      <c r="JHK96" s="13"/>
      <c r="JHL96" s="13"/>
      <c r="JHM96" s="13"/>
      <c r="JHN96" s="13"/>
      <c r="JHO96" s="13"/>
      <c r="JHP96" s="13"/>
      <c r="JHQ96" s="13"/>
      <c r="JHR96" s="13"/>
      <c r="JHS96" s="13"/>
      <c r="JHT96" s="13"/>
      <c r="JHU96" s="13"/>
      <c r="JHV96" s="13"/>
      <c r="JHW96" s="13"/>
      <c r="JHX96" s="13"/>
      <c r="JHY96" s="13"/>
      <c r="JHZ96" s="13"/>
      <c r="JIA96" s="13"/>
      <c r="JIB96" s="13"/>
      <c r="JIC96" s="13"/>
      <c r="JID96" s="13"/>
      <c r="JIE96" s="13"/>
      <c r="JIF96" s="13"/>
      <c r="JIG96" s="13"/>
      <c r="JIH96" s="13"/>
      <c r="JII96" s="13"/>
      <c r="JIJ96" s="13"/>
      <c r="JIK96" s="13"/>
      <c r="JIL96" s="13"/>
      <c r="JIM96" s="13"/>
      <c r="JIN96" s="13"/>
      <c r="JIO96" s="13"/>
      <c r="JIP96" s="13"/>
      <c r="JIQ96" s="13"/>
      <c r="JIR96" s="13"/>
      <c r="JIS96" s="13"/>
      <c r="JIT96" s="13"/>
      <c r="JIU96" s="13"/>
      <c r="JIV96" s="13"/>
      <c r="JIW96" s="13"/>
      <c r="JIX96" s="13"/>
      <c r="JIY96" s="13"/>
      <c r="JIZ96" s="13"/>
      <c r="JJA96" s="13"/>
      <c r="JJB96" s="13"/>
      <c r="JJC96" s="13"/>
      <c r="JJD96" s="13"/>
      <c r="JJE96" s="13"/>
      <c r="JJF96" s="13"/>
      <c r="JJG96" s="13"/>
      <c r="JJH96" s="13"/>
      <c r="JJI96" s="13"/>
      <c r="JJJ96" s="13"/>
      <c r="JJK96" s="13"/>
      <c r="JJL96" s="13"/>
      <c r="JJM96" s="13"/>
      <c r="JJN96" s="13"/>
      <c r="JJO96" s="13"/>
      <c r="JJP96" s="13"/>
      <c r="JJQ96" s="13"/>
      <c r="JJR96" s="13"/>
      <c r="JJS96" s="13"/>
      <c r="JJT96" s="13"/>
      <c r="JJU96" s="13"/>
      <c r="JJV96" s="13"/>
      <c r="JJW96" s="13"/>
      <c r="JJX96" s="13"/>
      <c r="JJY96" s="13"/>
      <c r="JJZ96" s="13"/>
      <c r="JKA96" s="13"/>
      <c r="JKB96" s="13"/>
      <c r="JKC96" s="13"/>
      <c r="JKD96" s="13"/>
      <c r="JKE96" s="13"/>
      <c r="JKF96" s="13"/>
      <c r="JKG96" s="13"/>
      <c r="JKH96" s="13"/>
      <c r="JKI96" s="13"/>
      <c r="JKJ96" s="13"/>
      <c r="JKK96" s="13"/>
      <c r="JKL96" s="13"/>
      <c r="JKM96" s="13"/>
      <c r="JKN96" s="13"/>
      <c r="JKO96" s="13"/>
      <c r="JKP96" s="13"/>
      <c r="JKQ96" s="13"/>
      <c r="JKR96" s="13"/>
      <c r="JKS96" s="13"/>
      <c r="JKT96" s="13"/>
      <c r="JKU96" s="13"/>
      <c r="JKV96" s="13"/>
      <c r="JKW96" s="13"/>
      <c r="JKX96" s="13"/>
      <c r="JKY96" s="13"/>
      <c r="JKZ96" s="13"/>
      <c r="JLA96" s="13"/>
      <c r="JLB96" s="13"/>
      <c r="JLC96" s="13"/>
      <c r="JLD96" s="13"/>
      <c r="JLE96" s="13"/>
      <c r="JLF96" s="13"/>
      <c r="JLG96" s="13"/>
      <c r="JLH96" s="13"/>
      <c r="JLI96" s="13"/>
      <c r="JLJ96" s="13"/>
      <c r="JLK96" s="13"/>
      <c r="JLL96" s="13"/>
      <c r="JLM96" s="13"/>
      <c r="JLN96" s="13"/>
      <c r="JLO96" s="13"/>
      <c r="JLP96" s="13"/>
      <c r="JLQ96" s="13"/>
      <c r="JLR96" s="13"/>
      <c r="JLS96" s="13"/>
      <c r="JLT96" s="13"/>
      <c r="JLU96" s="13"/>
      <c r="JLV96" s="13"/>
      <c r="JLW96" s="13"/>
      <c r="JLX96" s="13"/>
      <c r="JLY96" s="13"/>
      <c r="JLZ96" s="13"/>
      <c r="JMA96" s="13"/>
      <c r="JMB96" s="13"/>
      <c r="JMC96" s="13"/>
      <c r="JMD96" s="13"/>
      <c r="JME96" s="13"/>
      <c r="JMF96" s="13"/>
      <c r="JMG96" s="13"/>
      <c r="JMH96" s="13"/>
      <c r="JMI96" s="13"/>
      <c r="JMJ96" s="13"/>
      <c r="JMK96" s="13"/>
      <c r="JML96" s="13"/>
      <c r="JMM96" s="13"/>
      <c r="JMN96" s="13"/>
      <c r="JMO96" s="13"/>
      <c r="JMP96" s="13"/>
      <c r="JMQ96" s="13"/>
      <c r="JMR96" s="13"/>
      <c r="JMS96" s="13"/>
      <c r="JMT96" s="13"/>
      <c r="JMU96" s="13"/>
      <c r="JMV96" s="13"/>
      <c r="JMW96" s="13"/>
      <c r="JMX96" s="13"/>
      <c r="JMY96" s="13"/>
      <c r="JMZ96" s="13"/>
      <c r="JNA96" s="13"/>
      <c r="JNB96" s="13"/>
      <c r="JNC96" s="13"/>
      <c r="JND96" s="13"/>
      <c r="JNE96" s="13"/>
      <c r="JNF96" s="13"/>
      <c r="JNG96" s="13"/>
      <c r="JNH96" s="13"/>
      <c r="JNI96" s="13"/>
      <c r="JNJ96" s="13"/>
      <c r="JNK96" s="13"/>
      <c r="JNL96" s="13"/>
      <c r="JNM96" s="13"/>
      <c r="JNN96" s="13"/>
      <c r="JNO96" s="13"/>
      <c r="JNP96" s="13"/>
      <c r="JNQ96" s="13"/>
      <c r="JNR96" s="13"/>
      <c r="JNS96" s="13"/>
      <c r="JNT96" s="13"/>
      <c r="JNU96" s="13"/>
      <c r="JNV96" s="13"/>
      <c r="JNW96" s="13"/>
      <c r="JNX96" s="13"/>
      <c r="JNY96" s="13"/>
      <c r="JNZ96" s="13"/>
      <c r="JOA96" s="13"/>
      <c r="JOB96" s="13"/>
      <c r="JOC96" s="13"/>
      <c r="JOD96" s="13"/>
      <c r="JOE96" s="13"/>
      <c r="JOF96" s="13"/>
      <c r="JOG96" s="13"/>
      <c r="JOH96" s="13"/>
      <c r="JOI96" s="13"/>
      <c r="JOJ96" s="13"/>
      <c r="JOK96" s="13"/>
      <c r="JOL96" s="13"/>
      <c r="JOM96" s="13"/>
      <c r="JON96" s="13"/>
      <c r="JOO96" s="13"/>
      <c r="JOP96" s="13"/>
      <c r="JOQ96" s="13"/>
      <c r="JOR96" s="13"/>
      <c r="JOS96" s="13"/>
      <c r="JOT96" s="13"/>
      <c r="JOU96" s="13"/>
      <c r="JOV96" s="13"/>
      <c r="JOW96" s="13"/>
      <c r="JOX96" s="13"/>
      <c r="JOY96" s="13"/>
      <c r="JOZ96" s="13"/>
      <c r="JPA96" s="13"/>
      <c r="JPB96" s="13"/>
      <c r="JPC96" s="13"/>
      <c r="JPD96" s="13"/>
      <c r="JPE96" s="13"/>
      <c r="JPF96" s="13"/>
      <c r="JPG96" s="13"/>
      <c r="JPH96" s="13"/>
      <c r="JPI96" s="13"/>
      <c r="JPJ96" s="13"/>
      <c r="JPK96" s="13"/>
      <c r="JPL96" s="13"/>
      <c r="JPM96" s="13"/>
      <c r="JPN96" s="13"/>
      <c r="JPO96" s="13"/>
      <c r="JPP96" s="13"/>
      <c r="JPQ96" s="13"/>
      <c r="JPR96" s="13"/>
      <c r="JPS96" s="13"/>
      <c r="JPT96" s="13"/>
      <c r="JPU96" s="13"/>
      <c r="JPV96" s="13"/>
      <c r="JPW96" s="13"/>
      <c r="JPX96" s="13"/>
      <c r="JPY96" s="13"/>
      <c r="JPZ96" s="13"/>
      <c r="JQA96" s="13"/>
      <c r="JQB96" s="13"/>
      <c r="JQC96" s="13"/>
      <c r="JQD96" s="13"/>
      <c r="JQE96" s="13"/>
      <c r="JQF96" s="13"/>
      <c r="JQG96" s="13"/>
      <c r="JQH96" s="13"/>
      <c r="JQI96" s="13"/>
      <c r="JQJ96" s="13"/>
      <c r="JQK96" s="13"/>
      <c r="JQL96" s="13"/>
      <c r="JQM96" s="13"/>
      <c r="JQN96" s="13"/>
      <c r="JQO96" s="13"/>
      <c r="JQP96" s="13"/>
      <c r="JQQ96" s="13"/>
      <c r="JQR96" s="13"/>
      <c r="JQS96" s="13"/>
      <c r="JQT96" s="13"/>
      <c r="JQU96" s="13"/>
      <c r="JQV96" s="13"/>
      <c r="JQW96" s="13"/>
      <c r="JQX96" s="13"/>
      <c r="JQY96" s="13"/>
      <c r="JQZ96" s="13"/>
      <c r="JRA96" s="13"/>
      <c r="JRB96" s="13"/>
      <c r="JRC96" s="13"/>
      <c r="JRD96" s="13"/>
      <c r="JRE96" s="13"/>
      <c r="JRF96" s="13"/>
      <c r="JRG96" s="13"/>
      <c r="JRH96" s="13"/>
      <c r="JRI96" s="13"/>
      <c r="JRJ96" s="13"/>
      <c r="JRK96" s="13"/>
      <c r="JRL96" s="13"/>
      <c r="JRM96" s="13"/>
      <c r="JRN96" s="13"/>
      <c r="JRO96" s="13"/>
      <c r="JRP96" s="13"/>
      <c r="JRQ96" s="13"/>
      <c r="JRR96" s="13"/>
      <c r="JRS96" s="13"/>
      <c r="JRT96" s="13"/>
      <c r="JRU96" s="13"/>
      <c r="JRV96" s="13"/>
      <c r="JRW96" s="13"/>
      <c r="JRX96" s="13"/>
      <c r="JRY96" s="13"/>
      <c r="JRZ96" s="13"/>
      <c r="JSA96" s="13"/>
      <c r="JSB96" s="13"/>
      <c r="JSC96" s="13"/>
      <c r="JSD96" s="13"/>
      <c r="JSE96" s="13"/>
      <c r="JSF96" s="13"/>
      <c r="JSG96" s="13"/>
      <c r="JSH96" s="13"/>
      <c r="JSI96" s="13"/>
      <c r="JSJ96" s="13"/>
      <c r="JSK96" s="13"/>
      <c r="JSL96" s="13"/>
      <c r="JSM96" s="13"/>
      <c r="JSN96" s="13"/>
      <c r="JSO96" s="13"/>
      <c r="JSP96" s="13"/>
      <c r="JSQ96" s="13"/>
      <c r="JSR96" s="13"/>
      <c r="JSS96" s="13"/>
      <c r="JST96" s="13"/>
      <c r="JSU96" s="13"/>
      <c r="JSV96" s="13"/>
      <c r="JSW96" s="13"/>
      <c r="JSX96" s="13"/>
      <c r="JSY96" s="13"/>
      <c r="JSZ96" s="13"/>
      <c r="JTA96" s="13"/>
      <c r="JTB96" s="13"/>
      <c r="JTC96" s="13"/>
      <c r="JTD96" s="13"/>
      <c r="JTE96" s="13"/>
      <c r="JTF96" s="13"/>
      <c r="JTG96" s="13"/>
      <c r="JTH96" s="13"/>
      <c r="JTI96" s="13"/>
      <c r="JTJ96" s="13"/>
      <c r="JTK96" s="13"/>
      <c r="JTL96" s="13"/>
      <c r="JTM96" s="13"/>
      <c r="JTN96" s="13"/>
      <c r="JTO96" s="13"/>
      <c r="JTP96" s="13"/>
      <c r="JTQ96" s="13"/>
      <c r="JTR96" s="13"/>
      <c r="JTS96" s="13"/>
      <c r="JTT96" s="13"/>
      <c r="JTU96" s="13"/>
      <c r="JTV96" s="13"/>
      <c r="JTW96" s="13"/>
      <c r="JTX96" s="13"/>
      <c r="JTY96" s="13"/>
      <c r="JTZ96" s="13"/>
      <c r="JUA96" s="13"/>
      <c r="JUB96" s="13"/>
      <c r="JUC96" s="13"/>
      <c r="JUD96" s="13"/>
      <c r="JUE96" s="13"/>
      <c r="JUF96" s="13"/>
      <c r="JUG96" s="13"/>
      <c r="JUH96" s="13"/>
      <c r="JUI96" s="13"/>
      <c r="JUJ96" s="13"/>
      <c r="JUK96" s="13"/>
      <c r="JUL96" s="13"/>
      <c r="JUM96" s="13"/>
      <c r="JUN96" s="13"/>
      <c r="JUO96" s="13"/>
      <c r="JUP96" s="13"/>
      <c r="JUQ96" s="13"/>
      <c r="JUR96" s="13"/>
      <c r="JUS96" s="13"/>
      <c r="JUT96" s="13"/>
      <c r="JUU96" s="13"/>
      <c r="JUV96" s="13"/>
      <c r="JUW96" s="13"/>
      <c r="JUX96" s="13"/>
      <c r="JUY96" s="13"/>
      <c r="JUZ96" s="13"/>
      <c r="JVA96" s="13"/>
      <c r="JVB96" s="13"/>
      <c r="JVC96" s="13"/>
      <c r="JVD96" s="13"/>
      <c r="JVE96" s="13"/>
      <c r="JVF96" s="13"/>
      <c r="JVG96" s="13"/>
      <c r="JVH96" s="13"/>
      <c r="JVI96" s="13"/>
      <c r="JVJ96" s="13"/>
      <c r="JVK96" s="13"/>
      <c r="JVL96" s="13"/>
      <c r="JVM96" s="13"/>
      <c r="JVN96" s="13"/>
      <c r="JVO96" s="13"/>
      <c r="JVP96" s="13"/>
      <c r="JVQ96" s="13"/>
      <c r="JVR96" s="13"/>
      <c r="JVS96" s="13"/>
      <c r="JVT96" s="13"/>
      <c r="JVU96" s="13"/>
      <c r="JVV96" s="13"/>
      <c r="JVW96" s="13"/>
      <c r="JVX96" s="13"/>
      <c r="JVY96" s="13"/>
      <c r="JVZ96" s="13"/>
      <c r="JWA96" s="13"/>
      <c r="JWB96" s="13"/>
      <c r="JWC96" s="13"/>
      <c r="JWD96" s="13"/>
      <c r="JWE96" s="13"/>
      <c r="JWF96" s="13"/>
      <c r="JWG96" s="13"/>
      <c r="JWH96" s="13"/>
      <c r="JWI96" s="13"/>
      <c r="JWJ96" s="13"/>
      <c r="JWK96" s="13"/>
      <c r="JWL96" s="13"/>
      <c r="JWM96" s="13"/>
      <c r="JWN96" s="13"/>
      <c r="JWO96" s="13"/>
      <c r="JWP96" s="13"/>
      <c r="JWQ96" s="13"/>
      <c r="JWR96" s="13"/>
      <c r="JWS96" s="13"/>
      <c r="JWT96" s="13"/>
      <c r="JWU96" s="13"/>
      <c r="JWV96" s="13"/>
      <c r="JWW96" s="13"/>
      <c r="JWX96" s="13"/>
      <c r="JWY96" s="13"/>
      <c r="JWZ96" s="13"/>
      <c r="JXA96" s="13"/>
      <c r="JXB96" s="13"/>
      <c r="JXC96" s="13"/>
      <c r="JXD96" s="13"/>
      <c r="JXE96" s="13"/>
      <c r="JXF96" s="13"/>
      <c r="JXG96" s="13"/>
      <c r="JXH96" s="13"/>
      <c r="JXI96" s="13"/>
      <c r="JXJ96" s="13"/>
      <c r="JXK96" s="13"/>
      <c r="JXL96" s="13"/>
      <c r="JXM96" s="13"/>
      <c r="JXN96" s="13"/>
      <c r="JXO96" s="13"/>
      <c r="JXP96" s="13"/>
      <c r="JXQ96" s="13"/>
      <c r="JXR96" s="13"/>
      <c r="JXS96" s="13"/>
      <c r="JXT96" s="13"/>
      <c r="JXU96" s="13"/>
      <c r="JXV96" s="13"/>
      <c r="JXW96" s="13"/>
      <c r="JXX96" s="13"/>
      <c r="JXY96" s="13"/>
      <c r="JXZ96" s="13"/>
      <c r="JYA96" s="13"/>
      <c r="JYB96" s="13"/>
      <c r="JYC96" s="13"/>
      <c r="JYD96" s="13"/>
      <c r="JYE96" s="13"/>
      <c r="JYF96" s="13"/>
      <c r="JYG96" s="13"/>
      <c r="JYH96" s="13"/>
      <c r="JYI96" s="13"/>
      <c r="JYJ96" s="13"/>
      <c r="JYK96" s="13"/>
      <c r="JYL96" s="13"/>
      <c r="JYM96" s="13"/>
      <c r="JYN96" s="13"/>
      <c r="JYO96" s="13"/>
      <c r="JYP96" s="13"/>
      <c r="JYQ96" s="13"/>
      <c r="JYR96" s="13"/>
      <c r="JYS96" s="13"/>
      <c r="JYT96" s="13"/>
      <c r="JYU96" s="13"/>
      <c r="JYV96" s="13"/>
      <c r="JYW96" s="13"/>
      <c r="JYX96" s="13"/>
      <c r="JYY96" s="13"/>
      <c r="JYZ96" s="13"/>
      <c r="JZA96" s="13"/>
      <c r="JZB96" s="13"/>
      <c r="JZC96" s="13"/>
      <c r="JZD96" s="13"/>
      <c r="JZE96" s="13"/>
      <c r="JZF96" s="13"/>
      <c r="JZG96" s="13"/>
      <c r="JZH96" s="13"/>
      <c r="JZI96" s="13"/>
      <c r="JZJ96" s="13"/>
      <c r="JZK96" s="13"/>
      <c r="JZL96" s="13"/>
      <c r="JZM96" s="13"/>
      <c r="JZN96" s="13"/>
      <c r="JZO96" s="13"/>
      <c r="JZP96" s="13"/>
      <c r="JZQ96" s="13"/>
      <c r="JZR96" s="13"/>
      <c r="JZS96" s="13"/>
      <c r="JZT96" s="13"/>
      <c r="JZU96" s="13"/>
      <c r="JZV96" s="13"/>
      <c r="JZW96" s="13"/>
      <c r="JZX96" s="13"/>
      <c r="JZY96" s="13"/>
      <c r="JZZ96" s="13"/>
      <c r="KAA96" s="13"/>
      <c r="KAB96" s="13"/>
      <c r="KAC96" s="13"/>
      <c r="KAD96" s="13"/>
      <c r="KAE96" s="13"/>
      <c r="KAF96" s="13"/>
      <c r="KAG96" s="13"/>
      <c r="KAH96" s="13"/>
      <c r="KAI96" s="13"/>
      <c r="KAJ96" s="13"/>
      <c r="KAK96" s="13"/>
      <c r="KAL96" s="13"/>
      <c r="KAM96" s="13"/>
      <c r="KAN96" s="13"/>
      <c r="KAO96" s="13"/>
      <c r="KAP96" s="13"/>
      <c r="KAQ96" s="13"/>
      <c r="KAR96" s="13"/>
      <c r="KAS96" s="13"/>
      <c r="KAT96" s="13"/>
      <c r="KAU96" s="13"/>
      <c r="KAV96" s="13"/>
      <c r="KAW96" s="13"/>
      <c r="KAX96" s="13"/>
      <c r="KAY96" s="13"/>
      <c r="KAZ96" s="13"/>
      <c r="KBA96" s="13"/>
      <c r="KBB96" s="13"/>
      <c r="KBC96" s="13"/>
      <c r="KBD96" s="13"/>
      <c r="KBE96" s="13"/>
      <c r="KBF96" s="13"/>
      <c r="KBG96" s="13"/>
      <c r="KBH96" s="13"/>
      <c r="KBI96" s="13"/>
      <c r="KBJ96" s="13"/>
      <c r="KBK96" s="13"/>
      <c r="KBL96" s="13"/>
      <c r="KBM96" s="13"/>
      <c r="KBN96" s="13"/>
      <c r="KBO96" s="13"/>
      <c r="KBP96" s="13"/>
      <c r="KBQ96" s="13"/>
      <c r="KBR96" s="13"/>
      <c r="KBS96" s="13"/>
      <c r="KBT96" s="13"/>
      <c r="KBU96" s="13"/>
      <c r="KBV96" s="13"/>
      <c r="KBW96" s="13"/>
      <c r="KBX96" s="13"/>
      <c r="KBY96" s="13"/>
      <c r="KBZ96" s="13"/>
      <c r="KCA96" s="13"/>
      <c r="KCB96" s="13"/>
      <c r="KCC96" s="13"/>
      <c r="KCD96" s="13"/>
      <c r="KCE96" s="13"/>
      <c r="KCF96" s="13"/>
      <c r="KCG96" s="13"/>
      <c r="KCH96" s="13"/>
      <c r="KCI96" s="13"/>
      <c r="KCJ96" s="13"/>
      <c r="KCK96" s="13"/>
      <c r="KCL96" s="13"/>
      <c r="KCM96" s="13"/>
      <c r="KCN96" s="13"/>
      <c r="KCO96" s="13"/>
      <c r="KCP96" s="13"/>
      <c r="KCQ96" s="13"/>
      <c r="KCR96" s="13"/>
      <c r="KCS96" s="13"/>
      <c r="KCT96" s="13"/>
      <c r="KCU96" s="13"/>
      <c r="KCV96" s="13"/>
      <c r="KCW96" s="13"/>
      <c r="KCX96" s="13"/>
      <c r="KCY96" s="13"/>
      <c r="KCZ96" s="13"/>
      <c r="KDA96" s="13"/>
      <c r="KDB96" s="13"/>
      <c r="KDC96" s="13"/>
      <c r="KDD96" s="13"/>
      <c r="KDE96" s="13"/>
      <c r="KDF96" s="13"/>
      <c r="KDG96" s="13"/>
      <c r="KDH96" s="13"/>
      <c r="KDI96" s="13"/>
      <c r="KDJ96" s="13"/>
      <c r="KDK96" s="13"/>
      <c r="KDL96" s="13"/>
      <c r="KDM96" s="13"/>
      <c r="KDN96" s="13"/>
      <c r="KDO96" s="13"/>
      <c r="KDP96" s="13"/>
      <c r="KDQ96" s="13"/>
      <c r="KDR96" s="13"/>
      <c r="KDS96" s="13"/>
      <c r="KDT96" s="13"/>
      <c r="KDU96" s="13"/>
      <c r="KDV96" s="13"/>
      <c r="KDW96" s="13"/>
      <c r="KDX96" s="13"/>
      <c r="KDY96" s="13"/>
      <c r="KDZ96" s="13"/>
      <c r="KEA96" s="13"/>
      <c r="KEB96" s="13"/>
      <c r="KEC96" s="13"/>
      <c r="KED96" s="13"/>
      <c r="KEE96" s="13"/>
      <c r="KEF96" s="13"/>
      <c r="KEG96" s="13"/>
      <c r="KEH96" s="13"/>
      <c r="KEI96" s="13"/>
      <c r="KEJ96" s="13"/>
      <c r="KEK96" s="13"/>
      <c r="KEL96" s="13"/>
      <c r="KEM96" s="13"/>
      <c r="KEN96" s="13"/>
      <c r="KEO96" s="13"/>
      <c r="KEP96" s="13"/>
      <c r="KEQ96" s="13"/>
      <c r="KER96" s="13"/>
      <c r="KES96" s="13"/>
      <c r="KET96" s="13"/>
      <c r="KEU96" s="13"/>
      <c r="KEV96" s="13"/>
      <c r="KEW96" s="13"/>
      <c r="KEX96" s="13"/>
      <c r="KEY96" s="13"/>
      <c r="KEZ96" s="13"/>
      <c r="KFA96" s="13"/>
      <c r="KFB96" s="13"/>
      <c r="KFC96" s="13"/>
      <c r="KFD96" s="13"/>
      <c r="KFE96" s="13"/>
      <c r="KFF96" s="13"/>
      <c r="KFG96" s="13"/>
      <c r="KFH96" s="13"/>
      <c r="KFI96" s="13"/>
      <c r="KFJ96" s="13"/>
      <c r="KFK96" s="13"/>
      <c r="KFL96" s="13"/>
      <c r="KFM96" s="13"/>
      <c r="KFN96" s="13"/>
      <c r="KFO96" s="13"/>
      <c r="KFP96" s="13"/>
      <c r="KFQ96" s="13"/>
      <c r="KFR96" s="13"/>
      <c r="KFS96" s="13"/>
      <c r="KFT96" s="13"/>
      <c r="KFU96" s="13"/>
      <c r="KFV96" s="13"/>
      <c r="KFW96" s="13"/>
      <c r="KFX96" s="13"/>
      <c r="KFY96" s="13"/>
      <c r="KFZ96" s="13"/>
      <c r="KGA96" s="13"/>
      <c r="KGB96" s="13"/>
      <c r="KGC96" s="13"/>
      <c r="KGD96" s="13"/>
      <c r="KGE96" s="13"/>
      <c r="KGF96" s="13"/>
      <c r="KGG96" s="13"/>
      <c r="KGH96" s="13"/>
      <c r="KGI96" s="13"/>
      <c r="KGJ96" s="13"/>
      <c r="KGK96" s="13"/>
      <c r="KGL96" s="13"/>
      <c r="KGM96" s="13"/>
      <c r="KGN96" s="13"/>
      <c r="KGO96" s="13"/>
      <c r="KGP96" s="13"/>
      <c r="KGQ96" s="13"/>
      <c r="KGR96" s="13"/>
      <c r="KGS96" s="13"/>
      <c r="KGT96" s="13"/>
      <c r="KGU96" s="13"/>
      <c r="KGV96" s="13"/>
      <c r="KGW96" s="13"/>
      <c r="KGX96" s="13"/>
      <c r="KGY96" s="13"/>
      <c r="KGZ96" s="13"/>
      <c r="KHA96" s="13"/>
      <c r="KHB96" s="13"/>
      <c r="KHC96" s="13"/>
      <c r="KHD96" s="13"/>
      <c r="KHE96" s="13"/>
      <c r="KHF96" s="13"/>
      <c r="KHG96" s="13"/>
      <c r="KHH96" s="13"/>
      <c r="KHI96" s="13"/>
      <c r="KHJ96" s="13"/>
      <c r="KHK96" s="13"/>
      <c r="KHL96" s="13"/>
      <c r="KHM96" s="13"/>
      <c r="KHN96" s="13"/>
      <c r="KHO96" s="13"/>
      <c r="KHP96" s="13"/>
      <c r="KHQ96" s="13"/>
      <c r="KHR96" s="13"/>
      <c r="KHS96" s="13"/>
      <c r="KHT96" s="13"/>
      <c r="KHU96" s="13"/>
      <c r="KHV96" s="13"/>
      <c r="KHW96" s="13"/>
      <c r="KHX96" s="13"/>
      <c r="KHY96" s="13"/>
      <c r="KHZ96" s="13"/>
      <c r="KIA96" s="13"/>
      <c r="KIB96" s="13"/>
      <c r="KIC96" s="13"/>
      <c r="KID96" s="13"/>
      <c r="KIE96" s="13"/>
      <c r="KIF96" s="13"/>
      <c r="KIG96" s="13"/>
      <c r="KIH96" s="13"/>
      <c r="KII96" s="13"/>
      <c r="KIJ96" s="13"/>
      <c r="KIK96" s="13"/>
      <c r="KIL96" s="13"/>
      <c r="KIM96" s="13"/>
      <c r="KIN96" s="13"/>
      <c r="KIO96" s="13"/>
      <c r="KIP96" s="13"/>
      <c r="KIQ96" s="13"/>
      <c r="KIR96" s="13"/>
      <c r="KIS96" s="13"/>
      <c r="KIT96" s="13"/>
      <c r="KIU96" s="13"/>
      <c r="KIV96" s="13"/>
      <c r="KIW96" s="13"/>
      <c r="KIX96" s="13"/>
      <c r="KIY96" s="13"/>
      <c r="KIZ96" s="13"/>
      <c r="KJA96" s="13"/>
      <c r="KJB96" s="13"/>
      <c r="KJC96" s="13"/>
      <c r="KJD96" s="13"/>
      <c r="KJE96" s="13"/>
      <c r="KJF96" s="13"/>
      <c r="KJG96" s="13"/>
      <c r="KJH96" s="13"/>
      <c r="KJI96" s="13"/>
      <c r="KJJ96" s="13"/>
      <c r="KJK96" s="13"/>
      <c r="KJL96" s="13"/>
      <c r="KJM96" s="13"/>
      <c r="KJN96" s="13"/>
      <c r="KJO96" s="13"/>
      <c r="KJP96" s="13"/>
      <c r="KJQ96" s="13"/>
      <c r="KJR96" s="13"/>
      <c r="KJS96" s="13"/>
      <c r="KJT96" s="13"/>
      <c r="KJU96" s="13"/>
      <c r="KJV96" s="13"/>
      <c r="KJW96" s="13"/>
      <c r="KJX96" s="13"/>
      <c r="KJY96" s="13"/>
      <c r="KJZ96" s="13"/>
      <c r="KKA96" s="13"/>
      <c r="KKB96" s="13"/>
      <c r="KKC96" s="13"/>
      <c r="KKD96" s="13"/>
      <c r="KKE96" s="13"/>
      <c r="KKF96" s="13"/>
      <c r="KKG96" s="13"/>
      <c r="KKH96" s="13"/>
      <c r="KKI96" s="13"/>
      <c r="KKJ96" s="13"/>
      <c r="KKK96" s="13"/>
      <c r="KKL96" s="13"/>
      <c r="KKM96" s="13"/>
      <c r="KKN96" s="13"/>
      <c r="KKO96" s="13"/>
      <c r="KKP96" s="13"/>
      <c r="KKQ96" s="13"/>
      <c r="KKR96" s="13"/>
      <c r="KKS96" s="13"/>
      <c r="KKT96" s="13"/>
      <c r="KKU96" s="13"/>
      <c r="KKV96" s="13"/>
      <c r="KKW96" s="13"/>
      <c r="KKX96" s="13"/>
      <c r="KKY96" s="13"/>
      <c r="KKZ96" s="13"/>
      <c r="KLA96" s="13"/>
      <c r="KLB96" s="13"/>
      <c r="KLC96" s="13"/>
      <c r="KLD96" s="13"/>
      <c r="KLE96" s="13"/>
      <c r="KLF96" s="13"/>
      <c r="KLG96" s="13"/>
      <c r="KLH96" s="13"/>
      <c r="KLI96" s="13"/>
      <c r="KLJ96" s="13"/>
      <c r="KLK96" s="13"/>
      <c r="KLL96" s="13"/>
      <c r="KLM96" s="13"/>
      <c r="KLN96" s="13"/>
      <c r="KLO96" s="13"/>
      <c r="KLP96" s="13"/>
      <c r="KLQ96" s="13"/>
      <c r="KLR96" s="13"/>
      <c r="KLS96" s="13"/>
      <c r="KLT96" s="13"/>
      <c r="KLU96" s="13"/>
      <c r="KLV96" s="13"/>
      <c r="KLW96" s="13"/>
      <c r="KLX96" s="13"/>
      <c r="KLY96" s="13"/>
      <c r="KLZ96" s="13"/>
      <c r="KMA96" s="13"/>
      <c r="KMB96" s="13"/>
      <c r="KMC96" s="13"/>
      <c r="KMD96" s="13"/>
      <c r="KME96" s="13"/>
      <c r="KMF96" s="13"/>
      <c r="KMG96" s="13"/>
      <c r="KMH96" s="13"/>
      <c r="KMI96" s="13"/>
      <c r="KMJ96" s="13"/>
      <c r="KMK96" s="13"/>
      <c r="KML96" s="13"/>
      <c r="KMM96" s="13"/>
      <c r="KMN96" s="13"/>
      <c r="KMO96" s="13"/>
      <c r="KMP96" s="13"/>
      <c r="KMQ96" s="13"/>
      <c r="KMR96" s="13"/>
      <c r="KMS96" s="13"/>
      <c r="KMT96" s="13"/>
      <c r="KMU96" s="13"/>
      <c r="KMV96" s="13"/>
      <c r="KMW96" s="13"/>
      <c r="KMX96" s="13"/>
      <c r="KMY96" s="13"/>
      <c r="KMZ96" s="13"/>
      <c r="KNA96" s="13"/>
      <c r="KNB96" s="13"/>
      <c r="KNC96" s="13"/>
      <c r="KND96" s="13"/>
      <c r="KNE96" s="13"/>
      <c r="KNF96" s="13"/>
      <c r="KNG96" s="13"/>
      <c r="KNH96" s="13"/>
      <c r="KNI96" s="13"/>
      <c r="KNJ96" s="13"/>
      <c r="KNK96" s="13"/>
      <c r="KNL96" s="13"/>
      <c r="KNM96" s="13"/>
      <c r="KNN96" s="13"/>
      <c r="KNO96" s="13"/>
      <c r="KNP96" s="13"/>
      <c r="KNQ96" s="13"/>
      <c r="KNR96" s="13"/>
      <c r="KNS96" s="13"/>
      <c r="KNT96" s="13"/>
      <c r="KNU96" s="13"/>
      <c r="KNV96" s="13"/>
      <c r="KNW96" s="13"/>
      <c r="KNX96" s="13"/>
      <c r="KNY96" s="13"/>
      <c r="KNZ96" s="13"/>
      <c r="KOA96" s="13"/>
      <c r="KOB96" s="13"/>
      <c r="KOC96" s="13"/>
      <c r="KOD96" s="13"/>
      <c r="KOE96" s="13"/>
      <c r="KOF96" s="13"/>
      <c r="KOG96" s="13"/>
      <c r="KOH96" s="13"/>
      <c r="KOI96" s="13"/>
      <c r="KOJ96" s="13"/>
      <c r="KOK96" s="13"/>
      <c r="KOL96" s="13"/>
      <c r="KOM96" s="13"/>
      <c r="KON96" s="13"/>
      <c r="KOO96" s="13"/>
      <c r="KOP96" s="13"/>
      <c r="KOQ96" s="13"/>
      <c r="KOR96" s="13"/>
      <c r="KOS96" s="13"/>
      <c r="KOT96" s="13"/>
      <c r="KOU96" s="13"/>
      <c r="KOV96" s="13"/>
      <c r="KOW96" s="13"/>
      <c r="KOX96" s="13"/>
      <c r="KOY96" s="13"/>
      <c r="KOZ96" s="13"/>
      <c r="KPA96" s="13"/>
      <c r="KPB96" s="13"/>
      <c r="KPC96" s="13"/>
      <c r="KPD96" s="13"/>
      <c r="KPE96" s="13"/>
      <c r="KPF96" s="13"/>
      <c r="KPG96" s="13"/>
      <c r="KPH96" s="13"/>
      <c r="KPI96" s="13"/>
      <c r="KPJ96" s="13"/>
      <c r="KPK96" s="13"/>
      <c r="KPL96" s="13"/>
      <c r="KPM96" s="13"/>
      <c r="KPN96" s="13"/>
      <c r="KPO96" s="13"/>
      <c r="KPP96" s="13"/>
      <c r="KPQ96" s="13"/>
      <c r="KPR96" s="13"/>
      <c r="KPS96" s="13"/>
      <c r="KPT96" s="13"/>
      <c r="KPU96" s="13"/>
      <c r="KPV96" s="13"/>
      <c r="KPW96" s="13"/>
      <c r="KPX96" s="13"/>
      <c r="KPY96" s="13"/>
      <c r="KPZ96" s="13"/>
      <c r="KQA96" s="13"/>
      <c r="KQB96" s="13"/>
      <c r="KQC96" s="13"/>
      <c r="KQD96" s="13"/>
      <c r="KQE96" s="13"/>
      <c r="KQF96" s="13"/>
      <c r="KQG96" s="13"/>
      <c r="KQH96" s="13"/>
      <c r="KQI96" s="13"/>
      <c r="KQJ96" s="13"/>
      <c r="KQK96" s="13"/>
      <c r="KQL96" s="13"/>
      <c r="KQM96" s="13"/>
      <c r="KQN96" s="13"/>
      <c r="KQO96" s="13"/>
      <c r="KQP96" s="13"/>
      <c r="KQQ96" s="13"/>
      <c r="KQR96" s="13"/>
      <c r="KQS96" s="13"/>
      <c r="KQT96" s="13"/>
      <c r="KQU96" s="13"/>
      <c r="KQV96" s="13"/>
      <c r="KQW96" s="13"/>
      <c r="KQX96" s="13"/>
      <c r="KQY96" s="13"/>
      <c r="KQZ96" s="13"/>
      <c r="KRA96" s="13"/>
      <c r="KRB96" s="13"/>
      <c r="KRC96" s="13"/>
      <c r="KRD96" s="13"/>
      <c r="KRE96" s="13"/>
      <c r="KRF96" s="13"/>
      <c r="KRG96" s="13"/>
      <c r="KRH96" s="13"/>
      <c r="KRI96" s="13"/>
      <c r="KRJ96" s="13"/>
      <c r="KRK96" s="13"/>
      <c r="KRL96" s="13"/>
      <c r="KRM96" s="13"/>
      <c r="KRN96" s="13"/>
      <c r="KRO96" s="13"/>
      <c r="KRP96" s="13"/>
      <c r="KRQ96" s="13"/>
      <c r="KRR96" s="13"/>
      <c r="KRS96" s="13"/>
      <c r="KRT96" s="13"/>
      <c r="KRU96" s="13"/>
      <c r="KRV96" s="13"/>
      <c r="KRW96" s="13"/>
      <c r="KRX96" s="13"/>
      <c r="KRY96" s="13"/>
      <c r="KRZ96" s="13"/>
      <c r="KSA96" s="13"/>
      <c r="KSB96" s="13"/>
      <c r="KSC96" s="13"/>
      <c r="KSD96" s="13"/>
      <c r="KSE96" s="13"/>
      <c r="KSF96" s="13"/>
      <c r="KSG96" s="13"/>
      <c r="KSH96" s="13"/>
      <c r="KSI96" s="13"/>
      <c r="KSJ96" s="13"/>
      <c r="KSK96" s="13"/>
      <c r="KSL96" s="13"/>
      <c r="KSM96" s="13"/>
      <c r="KSN96" s="13"/>
      <c r="KSO96" s="13"/>
      <c r="KSP96" s="13"/>
      <c r="KSQ96" s="13"/>
      <c r="KSR96" s="13"/>
      <c r="KSS96" s="13"/>
      <c r="KST96" s="13"/>
      <c r="KSU96" s="13"/>
      <c r="KSV96" s="13"/>
      <c r="KSW96" s="13"/>
      <c r="KSX96" s="13"/>
      <c r="KSY96" s="13"/>
      <c r="KSZ96" s="13"/>
      <c r="KTA96" s="13"/>
      <c r="KTB96" s="13"/>
      <c r="KTC96" s="13"/>
      <c r="KTD96" s="13"/>
      <c r="KTE96" s="13"/>
      <c r="KTF96" s="13"/>
      <c r="KTG96" s="13"/>
      <c r="KTH96" s="13"/>
      <c r="KTI96" s="13"/>
      <c r="KTJ96" s="13"/>
      <c r="KTK96" s="13"/>
      <c r="KTL96" s="13"/>
      <c r="KTM96" s="13"/>
      <c r="KTN96" s="13"/>
      <c r="KTO96" s="13"/>
      <c r="KTP96" s="13"/>
      <c r="KTQ96" s="13"/>
      <c r="KTR96" s="13"/>
      <c r="KTS96" s="13"/>
      <c r="KTT96" s="13"/>
      <c r="KTU96" s="13"/>
      <c r="KTV96" s="13"/>
      <c r="KTW96" s="13"/>
      <c r="KTX96" s="13"/>
      <c r="KTY96" s="13"/>
      <c r="KTZ96" s="13"/>
      <c r="KUA96" s="13"/>
      <c r="KUB96" s="13"/>
      <c r="KUC96" s="13"/>
      <c r="KUD96" s="13"/>
      <c r="KUE96" s="13"/>
      <c r="KUF96" s="13"/>
      <c r="KUG96" s="13"/>
      <c r="KUH96" s="13"/>
      <c r="KUI96" s="13"/>
      <c r="KUJ96" s="13"/>
      <c r="KUK96" s="13"/>
      <c r="KUL96" s="13"/>
      <c r="KUM96" s="13"/>
      <c r="KUN96" s="13"/>
      <c r="KUO96" s="13"/>
      <c r="KUP96" s="13"/>
      <c r="KUQ96" s="13"/>
      <c r="KUR96" s="13"/>
      <c r="KUS96" s="13"/>
      <c r="KUT96" s="13"/>
      <c r="KUU96" s="13"/>
      <c r="KUV96" s="13"/>
      <c r="KUW96" s="13"/>
      <c r="KUX96" s="13"/>
      <c r="KUY96" s="13"/>
      <c r="KUZ96" s="13"/>
      <c r="KVA96" s="13"/>
      <c r="KVB96" s="13"/>
      <c r="KVC96" s="13"/>
      <c r="KVD96" s="13"/>
      <c r="KVE96" s="13"/>
      <c r="KVF96" s="13"/>
      <c r="KVG96" s="13"/>
      <c r="KVH96" s="13"/>
      <c r="KVI96" s="13"/>
      <c r="KVJ96" s="13"/>
      <c r="KVK96" s="13"/>
      <c r="KVL96" s="13"/>
      <c r="KVM96" s="13"/>
      <c r="KVN96" s="13"/>
      <c r="KVO96" s="13"/>
      <c r="KVP96" s="13"/>
      <c r="KVQ96" s="13"/>
      <c r="KVR96" s="13"/>
      <c r="KVS96" s="13"/>
      <c r="KVT96" s="13"/>
      <c r="KVU96" s="13"/>
      <c r="KVV96" s="13"/>
      <c r="KVW96" s="13"/>
      <c r="KVX96" s="13"/>
      <c r="KVY96" s="13"/>
      <c r="KVZ96" s="13"/>
      <c r="KWA96" s="13"/>
      <c r="KWB96" s="13"/>
      <c r="KWC96" s="13"/>
      <c r="KWD96" s="13"/>
      <c r="KWE96" s="13"/>
      <c r="KWF96" s="13"/>
      <c r="KWG96" s="13"/>
      <c r="KWH96" s="13"/>
      <c r="KWI96" s="13"/>
      <c r="KWJ96" s="13"/>
      <c r="KWK96" s="13"/>
      <c r="KWL96" s="13"/>
      <c r="KWM96" s="13"/>
      <c r="KWN96" s="13"/>
      <c r="KWO96" s="13"/>
      <c r="KWP96" s="13"/>
      <c r="KWQ96" s="13"/>
      <c r="KWR96" s="13"/>
      <c r="KWS96" s="13"/>
      <c r="KWT96" s="13"/>
      <c r="KWU96" s="13"/>
      <c r="KWV96" s="13"/>
      <c r="KWW96" s="13"/>
      <c r="KWX96" s="13"/>
      <c r="KWY96" s="13"/>
      <c r="KWZ96" s="13"/>
      <c r="KXA96" s="13"/>
      <c r="KXB96" s="13"/>
      <c r="KXC96" s="13"/>
      <c r="KXD96" s="13"/>
      <c r="KXE96" s="13"/>
      <c r="KXF96" s="13"/>
      <c r="KXG96" s="13"/>
      <c r="KXH96" s="13"/>
      <c r="KXI96" s="13"/>
      <c r="KXJ96" s="13"/>
      <c r="KXK96" s="13"/>
      <c r="KXL96" s="13"/>
      <c r="KXM96" s="13"/>
      <c r="KXN96" s="13"/>
      <c r="KXO96" s="13"/>
      <c r="KXP96" s="13"/>
      <c r="KXQ96" s="13"/>
      <c r="KXR96" s="13"/>
      <c r="KXS96" s="13"/>
      <c r="KXT96" s="13"/>
      <c r="KXU96" s="13"/>
      <c r="KXV96" s="13"/>
      <c r="KXW96" s="13"/>
      <c r="KXX96" s="13"/>
      <c r="KXY96" s="13"/>
      <c r="KXZ96" s="13"/>
      <c r="KYA96" s="13"/>
      <c r="KYB96" s="13"/>
      <c r="KYC96" s="13"/>
      <c r="KYD96" s="13"/>
      <c r="KYE96" s="13"/>
      <c r="KYF96" s="13"/>
      <c r="KYG96" s="13"/>
      <c r="KYH96" s="13"/>
      <c r="KYI96" s="13"/>
      <c r="KYJ96" s="13"/>
      <c r="KYK96" s="13"/>
      <c r="KYL96" s="13"/>
      <c r="KYM96" s="13"/>
      <c r="KYN96" s="13"/>
      <c r="KYO96" s="13"/>
      <c r="KYP96" s="13"/>
      <c r="KYQ96" s="13"/>
      <c r="KYR96" s="13"/>
      <c r="KYS96" s="13"/>
      <c r="KYT96" s="13"/>
      <c r="KYU96" s="13"/>
      <c r="KYV96" s="13"/>
      <c r="KYW96" s="13"/>
      <c r="KYX96" s="13"/>
      <c r="KYY96" s="13"/>
      <c r="KYZ96" s="13"/>
      <c r="KZA96" s="13"/>
      <c r="KZB96" s="13"/>
      <c r="KZC96" s="13"/>
      <c r="KZD96" s="13"/>
      <c r="KZE96" s="13"/>
      <c r="KZF96" s="13"/>
      <c r="KZG96" s="13"/>
      <c r="KZH96" s="13"/>
      <c r="KZI96" s="13"/>
      <c r="KZJ96" s="13"/>
      <c r="KZK96" s="13"/>
      <c r="KZL96" s="13"/>
      <c r="KZM96" s="13"/>
      <c r="KZN96" s="13"/>
      <c r="KZO96" s="13"/>
      <c r="KZP96" s="13"/>
      <c r="KZQ96" s="13"/>
      <c r="KZR96" s="13"/>
      <c r="KZS96" s="13"/>
      <c r="KZT96" s="13"/>
      <c r="KZU96" s="13"/>
      <c r="KZV96" s="13"/>
      <c r="KZW96" s="13"/>
      <c r="KZX96" s="13"/>
      <c r="KZY96" s="13"/>
      <c r="KZZ96" s="13"/>
      <c r="LAA96" s="13"/>
      <c r="LAB96" s="13"/>
      <c r="LAC96" s="13"/>
      <c r="LAD96" s="13"/>
      <c r="LAE96" s="13"/>
      <c r="LAF96" s="13"/>
      <c r="LAG96" s="13"/>
      <c r="LAH96" s="13"/>
      <c r="LAI96" s="13"/>
      <c r="LAJ96" s="13"/>
      <c r="LAK96" s="13"/>
      <c r="LAL96" s="13"/>
      <c r="LAM96" s="13"/>
      <c r="LAN96" s="13"/>
      <c r="LAO96" s="13"/>
      <c r="LAP96" s="13"/>
      <c r="LAQ96" s="13"/>
      <c r="LAR96" s="13"/>
      <c r="LAS96" s="13"/>
      <c r="LAT96" s="13"/>
      <c r="LAU96" s="13"/>
      <c r="LAV96" s="13"/>
      <c r="LAW96" s="13"/>
      <c r="LAX96" s="13"/>
      <c r="LAY96" s="13"/>
      <c r="LAZ96" s="13"/>
      <c r="LBA96" s="13"/>
      <c r="LBB96" s="13"/>
      <c r="LBC96" s="13"/>
      <c r="LBD96" s="13"/>
      <c r="LBE96" s="13"/>
      <c r="LBF96" s="13"/>
      <c r="LBG96" s="13"/>
      <c r="LBH96" s="13"/>
      <c r="LBI96" s="13"/>
      <c r="LBJ96" s="13"/>
      <c r="LBK96" s="13"/>
      <c r="LBL96" s="13"/>
      <c r="LBM96" s="13"/>
      <c r="LBN96" s="13"/>
      <c r="LBO96" s="13"/>
      <c r="LBP96" s="13"/>
      <c r="LBQ96" s="13"/>
      <c r="LBR96" s="13"/>
      <c r="LBS96" s="13"/>
      <c r="LBT96" s="13"/>
      <c r="LBU96" s="13"/>
      <c r="LBV96" s="13"/>
      <c r="LBW96" s="13"/>
      <c r="LBX96" s="13"/>
      <c r="LBY96" s="13"/>
      <c r="LBZ96" s="13"/>
      <c r="LCA96" s="13"/>
      <c r="LCB96" s="13"/>
      <c r="LCC96" s="13"/>
      <c r="LCD96" s="13"/>
      <c r="LCE96" s="13"/>
      <c r="LCF96" s="13"/>
      <c r="LCG96" s="13"/>
      <c r="LCH96" s="13"/>
      <c r="LCI96" s="13"/>
      <c r="LCJ96" s="13"/>
      <c r="LCK96" s="13"/>
      <c r="LCL96" s="13"/>
      <c r="LCM96" s="13"/>
      <c r="LCN96" s="13"/>
      <c r="LCO96" s="13"/>
      <c r="LCP96" s="13"/>
      <c r="LCQ96" s="13"/>
      <c r="LCR96" s="13"/>
      <c r="LCS96" s="13"/>
      <c r="LCT96" s="13"/>
      <c r="LCU96" s="13"/>
      <c r="LCV96" s="13"/>
      <c r="LCW96" s="13"/>
      <c r="LCX96" s="13"/>
      <c r="LCY96" s="13"/>
      <c r="LCZ96" s="13"/>
      <c r="LDA96" s="13"/>
      <c r="LDB96" s="13"/>
      <c r="LDC96" s="13"/>
      <c r="LDD96" s="13"/>
      <c r="LDE96" s="13"/>
      <c r="LDF96" s="13"/>
      <c r="LDG96" s="13"/>
      <c r="LDH96" s="13"/>
      <c r="LDI96" s="13"/>
      <c r="LDJ96" s="13"/>
      <c r="LDK96" s="13"/>
      <c r="LDL96" s="13"/>
      <c r="LDM96" s="13"/>
      <c r="LDN96" s="13"/>
      <c r="LDO96" s="13"/>
      <c r="LDP96" s="13"/>
      <c r="LDQ96" s="13"/>
      <c r="LDR96" s="13"/>
      <c r="LDS96" s="13"/>
      <c r="LDT96" s="13"/>
      <c r="LDU96" s="13"/>
      <c r="LDV96" s="13"/>
      <c r="LDW96" s="13"/>
      <c r="LDX96" s="13"/>
      <c r="LDY96" s="13"/>
      <c r="LDZ96" s="13"/>
      <c r="LEA96" s="13"/>
      <c r="LEB96" s="13"/>
      <c r="LEC96" s="13"/>
      <c r="LED96" s="13"/>
      <c r="LEE96" s="13"/>
      <c r="LEF96" s="13"/>
      <c r="LEG96" s="13"/>
      <c r="LEH96" s="13"/>
      <c r="LEI96" s="13"/>
      <c r="LEJ96" s="13"/>
      <c r="LEK96" s="13"/>
      <c r="LEL96" s="13"/>
      <c r="LEM96" s="13"/>
      <c r="LEN96" s="13"/>
      <c r="LEO96" s="13"/>
      <c r="LEP96" s="13"/>
      <c r="LEQ96" s="13"/>
      <c r="LER96" s="13"/>
      <c r="LES96" s="13"/>
      <c r="LET96" s="13"/>
      <c r="LEU96" s="13"/>
      <c r="LEV96" s="13"/>
      <c r="LEW96" s="13"/>
      <c r="LEX96" s="13"/>
      <c r="LEY96" s="13"/>
      <c r="LEZ96" s="13"/>
      <c r="LFA96" s="13"/>
      <c r="LFB96" s="13"/>
      <c r="LFC96" s="13"/>
      <c r="LFD96" s="13"/>
      <c r="LFE96" s="13"/>
      <c r="LFF96" s="13"/>
      <c r="LFG96" s="13"/>
      <c r="LFH96" s="13"/>
      <c r="LFI96" s="13"/>
      <c r="LFJ96" s="13"/>
      <c r="LFK96" s="13"/>
      <c r="LFL96" s="13"/>
      <c r="LFM96" s="13"/>
      <c r="LFN96" s="13"/>
      <c r="LFO96" s="13"/>
      <c r="LFP96" s="13"/>
      <c r="LFQ96" s="13"/>
      <c r="LFR96" s="13"/>
      <c r="LFS96" s="13"/>
      <c r="LFT96" s="13"/>
      <c r="LFU96" s="13"/>
      <c r="LFV96" s="13"/>
      <c r="LFW96" s="13"/>
      <c r="LFX96" s="13"/>
      <c r="LFY96" s="13"/>
      <c r="LFZ96" s="13"/>
      <c r="LGA96" s="13"/>
      <c r="LGB96" s="13"/>
      <c r="LGC96" s="13"/>
      <c r="LGD96" s="13"/>
      <c r="LGE96" s="13"/>
      <c r="LGF96" s="13"/>
      <c r="LGG96" s="13"/>
      <c r="LGH96" s="13"/>
      <c r="LGI96" s="13"/>
      <c r="LGJ96" s="13"/>
      <c r="LGK96" s="13"/>
      <c r="LGL96" s="13"/>
      <c r="LGM96" s="13"/>
      <c r="LGN96" s="13"/>
      <c r="LGO96" s="13"/>
      <c r="LGP96" s="13"/>
      <c r="LGQ96" s="13"/>
      <c r="LGR96" s="13"/>
      <c r="LGS96" s="13"/>
      <c r="LGT96" s="13"/>
      <c r="LGU96" s="13"/>
      <c r="LGV96" s="13"/>
      <c r="LGW96" s="13"/>
      <c r="LGX96" s="13"/>
      <c r="LGY96" s="13"/>
      <c r="LGZ96" s="13"/>
      <c r="LHA96" s="13"/>
      <c r="LHB96" s="13"/>
      <c r="LHC96" s="13"/>
      <c r="LHD96" s="13"/>
      <c r="LHE96" s="13"/>
      <c r="LHF96" s="13"/>
      <c r="LHG96" s="13"/>
      <c r="LHH96" s="13"/>
      <c r="LHI96" s="13"/>
      <c r="LHJ96" s="13"/>
      <c r="LHK96" s="13"/>
      <c r="LHL96" s="13"/>
      <c r="LHM96" s="13"/>
      <c r="LHN96" s="13"/>
      <c r="LHO96" s="13"/>
      <c r="LHP96" s="13"/>
      <c r="LHQ96" s="13"/>
      <c r="LHR96" s="13"/>
      <c r="LHS96" s="13"/>
      <c r="LHT96" s="13"/>
      <c r="LHU96" s="13"/>
      <c r="LHV96" s="13"/>
      <c r="LHW96" s="13"/>
      <c r="LHX96" s="13"/>
      <c r="LHY96" s="13"/>
      <c r="LHZ96" s="13"/>
      <c r="LIA96" s="13"/>
      <c r="LIB96" s="13"/>
      <c r="LIC96" s="13"/>
      <c r="LID96" s="13"/>
      <c r="LIE96" s="13"/>
      <c r="LIF96" s="13"/>
      <c r="LIG96" s="13"/>
      <c r="LIH96" s="13"/>
      <c r="LII96" s="13"/>
      <c r="LIJ96" s="13"/>
      <c r="LIK96" s="13"/>
      <c r="LIL96" s="13"/>
      <c r="LIM96" s="13"/>
      <c r="LIN96" s="13"/>
      <c r="LIO96" s="13"/>
      <c r="LIP96" s="13"/>
      <c r="LIQ96" s="13"/>
      <c r="LIR96" s="13"/>
      <c r="LIS96" s="13"/>
      <c r="LIT96" s="13"/>
      <c r="LIU96" s="13"/>
      <c r="LIV96" s="13"/>
      <c r="LIW96" s="13"/>
      <c r="LIX96" s="13"/>
      <c r="LIY96" s="13"/>
      <c r="LIZ96" s="13"/>
      <c r="LJA96" s="13"/>
      <c r="LJB96" s="13"/>
      <c r="LJC96" s="13"/>
      <c r="LJD96" s="13"/>
      <c r="LJE96" s="13"/>
      <c r="LJF96" s="13"/>
      <c r="LJG96" s="13"/>
      <c r="LJH96" s="13"/>
      <c r="LJI96" s="13"/>
      <c r="LJJ96" s="13"/>
      <c r="LJK96" s="13"/>
      <c r="LJL96" s="13"/>
      <c r="LJM96" s="13"/>
      <c r="LJN96" s="13"/>
      <c r="LJO96" s="13"/>
      <c r="LJP96" s="13"/>
      <c r="LJQ96" s="13"/>
      <c r="LJR96" s="13"/>
      <c r="LJS96" s="13"/>
      <c r="LJT96" s="13"/>
      <c r="LJU96" s="13"/>
      <c r="LJV96" s="13"/>
      <c r="LJW96" s="13"/>
      <c r="LJX96" s="13"/>
      <c r="LJY96" s="13"/>
      <c r="LJZ96" s="13"/>
      <c r="LKA96" s="13"/>
      <c r="LKB96" s="13"/>
      <c r="LKC96" s="13"/>
      <c r="LKD96" s="13"/>
      <c r="LKE96" s="13"/>
      <c r="LKF96" s="13"/>
      <c r="LKG96" s="13"/>
      <c r="LKH96" s="13"/>
      <c r="LKI96" s="13"/>
      <c r="LKJ96" s="13"/>
      <c r="LKK96" s="13"/>
      <c r="LKL96" s="13"/>
      <c r="LKM96" s="13"/>
      <c r="LKN96" s="13"/>
      <c r="LKO96" s="13"/>
      <c r="LKP96" s="13"/>
      <c r="LKQ96" s="13"/>
      <c r="LKR96" s="13"/>
      <c r="LKS96" s="13"/>
      <c r="LKT96" s="13"/>
      <c r="LKU96" s="13"/>
      <c r="LKV96" s="13"/>
      <c r="LKW96" s="13"/>
      <c r="LKX96" s="13"/>
      <c r="LKY96" s="13"/>
      <c r="LKZ96" s="13"/>
      <c r="LLA96" s="13"/>
      <c r="LLB96" s="13"/>
      <c r="LLC96" s="13"/>
      <c r="LLD96" s="13"/>
      <c r="LLE96" s="13"/>
      <c r="LLF96" s="13"/>
      <c r="LLG96" s="13"/>
      <c r="LLH96" s="13"/>
      <c r="LLI96" s="13"/>
      <c r="LLJ96" s="13"/>
      <c r="LLK96" s="13"/>
      <c r="LLL96" s="13"/>
      <c r="LLM96" s="13"/>
      <c r="LLN96" s="13"/>
      <c r="LLO96" s="13"/>
      <c r="LLP96" s="13"/>
      <c r="LLQ96" s="13"/>
      <c r="LLR96" s="13"/>
      <c r="LLS96" s="13"/>
      <c r="LLT96" s="13"/>
      <c r="LLU96" s="13"/>
      <c r="LLV96" s="13"/>
      <c r="LLW96" s="13"/>
      <c r="LLX96" s="13"/>
      <c r="LLY96" s="13"/>
      <c r="LLZ96" s="13"/>
      <c r="LMA96" s="13"/>
      <c r="LMB96" s="13"/>
      <c r="LMC96" s="13"/>
      <c r="LMD96" s="13"/>
      <c r="LME96" s="13"/>
      <c r="LMF96" s="13"/>
      <c r="LMG96" s="13"/>
      <c r="LMH96" s="13"/>
      <c r="LMI96" s="13"/>
      <c r="LMJ96" s="13"/>
      <c r="LMK96" s="13"/>
      <c r="LML96" s="13"/>
      <c r="LMM96" s="13"/>
      <c r="LMN96" s="13"/>
      <c r="LMO96" s="13"/>
      <c r="LMP96" s="13"/>
      <c r="LMQ96" s="13"/>
      <c r="LMR96" s="13"/>
      <c r="LMS96" s="13"/>
      <c r="LMT96" s="13"/>
      <c r="LMU96" s="13"/>
      <c r="LMV96" s="13"/>
      <c r="LMW96" s="13"/>
      <c r="LMX96" s="13"/>
      <c r="LMY96" s="13"/>
      <c r="LMZ96" s="13"/>
      <c r="LNA96" s="13"/>
      <c r="LNB96" s="13"/>
      <c r="LNC96" s="13"/>
      <c r="LND96" s="13"/>
      <c r="LNE96" s="13"/>
      <c r="LNF96" s="13"/>
      <c r="LNG96" s="13"/>
      <c r="LNH96" s="13"/>
      <c r="LNI96" s="13"/>
      <c r="LNJ96" s="13"/>
      <c r="LNK96" s="13"/>
      <c r="LNL96" s="13"/>
      <c r="LNM96" s="13"/>
      <c r="LNN96" s="13"/>
      <c r="LNO96" s="13"/>
      <c r="LNP96" s="13"/>
      <c r="LNQ96" s="13"/>
      <c r="LNR96" s="13"/>
      <c r="LNS96" s="13"/>
      <c r="LNT96" s="13"/>
      <c r="LNU96" s="13"/>
      <c r="LNV96" s="13"/>
      <c r="LNW96" s="13"/>
      <c r="LNX96" s="13"/>
      <c r="LNY96" s="13"/>
      <c r="LNZ96" s="13"/>
      <c r="LOA96" s="13"/>
      <c r="LOB96" s="13"/>
      <c r="LOC96" s="13"/>
      <c r="LOD96" s="13"/>
      <c r="LOE96" s="13"/>
      <c r="LOF96" s="13"/>
      <c r="LOG96" s="13"/>
      <c r="LOH96" s="13"/>
      <c r="LOI96" s="13"/>
      <c r="LOJ96" s="13"/>
      <c r="LOK96" s="13"/>
      <c r="LOL96" s="13"/>
      <c r="LOM96" s="13"/>
      <c r="LON96" s="13"/>
      <c r="LOO96" s="13"/>
      <c r="LOP96" s="13"/>
      <c r="LOQ96" s="13"/>
      <c r="LOR96" s="13"/>
      <c r="LOS96" s="13"/>
      <c r="LOT96" s="13"/>
      <c r="LOU96" s="13"/>
      <c r="LOV96" s="13"/>
      <c r="LOW96" s="13"/>
      <c r="LOX96" s="13"/>
      <c r="LOY96" s="13"/>
      <c r="LOZ96" s="13"/>
      <c r="LPA96" s="13"/>
      <c r="LPB96" s="13"/>
      <c r="LPC96" s="13"/>
      <c r="LPD96" s="13"/>
      <c r="LPE96" s="13"/>
      <c r="LPF96" s="13"/>
      <c r="LPG96" s="13"/>
      <c r="LPH96" s="13"/>
      <c r="LPI96" s="13"/>
      <c r="LPJ96" s="13"/>
      <c r="LPK96" s="13"/>
      <c r="LPL96" s="13"/>
      <c r="LPM96" s="13"/>
      <c r="LPN96" s="13"/>
      <c r="LPO96" s="13"/>
      <c r="LPP96" s="13"/>
      <c r="LPQ96" s="13"/>
      <c r="LPR96" s="13"/>
      <c r="LPS96" s="13"/>
      <c r="LPT96" s="13"/>
      <c r="LPU96" s="13"/>
      <c r="LPV96" s="13"/>
      <c r="LPW96" s="13"/>
      <c r="LPX96" s="13"/>
      <c r="LPY96" s="13"/>
      <c r="LPZ96" s="13"/>
      <c r="LQA96" s="13"/>
      <c r="LQB96" s="13"/>
      <c r="LQC96" s="13"/>
      <c r="LQD96" s="13"/>
      <c r="LQE96" s="13"/>
      <c r="LQF96" s="13"/>
      <c r="LQG96" s="13"/>
      <c r="LQH96" s="13"/>
      <c r="LQI96" s="13"/>
      <c r="LQJ96" s="13"/>
      <c r="LQK96" s="13"/>
      <c r="LQL96" s="13"/>
      <c r="LQM96" s="13"/>
      <c r="LQN96" s="13"/>
      <c r="LQO96" s="13"/>
      <c r="LQP96" s="13"/>
      <c r="LQQ96" s="13"/>
      <c r="LQR96" s="13"/>
      <c r="LQS96" s="13"/>
      <c r="LQT96" s="13"/>
      <c r="LQU96" s="13"/>
      <c r="LQV96" s="13"/>
      <c r="LQW96" s="13"/>
      <c r="LQX96" s="13"/>
      <c r="LQY96" s="13"/>
      <c r="LQZ96" s="13"/>
      <c r="LRA96" s="13"/>
      <c r="LRB96" s="13"/>
      <c r="LRC96" s="13"/>
      <c r="LRD96" s="13"/>
      <c r="LRE96" s="13"/>
      <c r="LRF96" s="13"/>
      <c r="LRG96" s="13"/>
      <c r="LRH96" s="13"/>
      <c r="LRI96" s="13"/>
      <c r="LRJ96" s="13"/>
      <c r="LRK96" s="13"/>
      <c r="LRL96" s="13"/>
      <c r="LRM96" s="13"/>
      <c r="LRN96" s="13"/>
      <c r="LRO96" s="13"/>
      <c r="LRP96" s="13"/>
      <c r="LRQ96" s="13"/>
      <c r="LRR96" s="13"/>
      <c r="LRS96" s="13"/>
      <c r="LRT96" s="13"/>
      <c r="LRU96" s="13"/>
      <c r="LRV96" s="13"/>
      <c r="LRW96" s="13"/>
      <c r="LRX96" s="13"/>
      <c r="LRY96" s="13"/>
      <c r="LRZ96" s="13"/>
      <c r="LSA96" s="13"/>
      <c r="LSB96" s="13"/>
      <c r="LSC96" s="13"/>
      <c r="LSD96" s="13"/>
      <c r="LSE96" s="13"/>
      <c r="LSF96" s="13"/>
      <c r="LSG96" s="13"/>
      <c r="LSH96" s="13"/>
      <c r="LSI96" s="13"/>
      <c r="LSJ96" s="13"/>
      <c r="LSK96" s="13"/>
      <c r="LSL96" s="13"/>
      <c r="LSM96" s="13"/>
      <c r="LSN96" s="13"/>
      <c r="LSO96" s="13"/>
      <c r="LSP96" s="13"/>
      <c r="LSQ96" s="13"/>
      <c r="LSR96" s="13"/>
      <c r="LSS96" s="13"/>
      <c r="LST96" s="13"/>
      <c r="LSU96" s="13"/>
      <c r="LSV96" s="13"/>
      <c r="LSW96" s="13"/>
      <c r="LSX96" s="13"/>
      <c r="LSY96" s="13"/>
      <c r="LSZ96" s="13"/>
      <c r="LTA96" s="13"/>
      <c r="LTB96" s="13"/>
      <c r="LTC96" s="13"/>
      <c r="LTD96" s="13"/>
      <c r="LTE96" s="13"/>
      <c r="LTF96" s="13"/>
      <c r="LTG96" s="13"/>
      <c r="LTH96" s="13"/>
      <c r="LTI96" s="13"/>
      <c r="LTJ96" s="13"/>
      <c r="LTK96" s="13"/>
      <c r="LTL96" s="13"/>
      <c r="LTM96" s="13"/>
      <c r="LTN96" s="13"/>
      <c r="LTO96" s="13"/>
      <c r="LTP96" s="13"/>
      <c r="LTQ96" s="13"/>
      <c r="LTR96" s="13"/>
      <c r="LTS96" s="13"/>
      <c r="LTT96" s="13"/>
      <c r="LTU96" s="13"/>
      <c r="LTV96" s="13"/>
      <c r="LTW96" s="13"/>
      <c r="LTX96" s="13"/>
      <c r="LTY96" s="13"/>
      <c r="LTZ96" s="13"/>
      <c r="LUA96" s="13"/>
      <c r="LUB96" s="13"/>
      <c r="LUC96" s="13"/>
      <c r="LUD96" s="13"/>
      <c r="LUE96" s="13"/>
      <c r="LUF96" s="13"/>
      <c r="LUG96" s="13"/>
      <c r="LUH96" s="13"/>
      <c r="LUI96" s="13"/>
      <c r="LUJ96" s="13"/>
      <c r="LUK96" s="13"/>
      <c r="LUL96" s="13"/>
      <c r="LUM96" s="13"/>
      <c r="LUN96" s="13"/>
      <c r="LUO96" s="13"/>
      <c r="LUP96" s="13"/>
      <c r="LUQ96" s="13"/>
      <c r="LUR96" s="13"/>
      <c r="LUS96" s="13"/>
      <c r="LUT96" s="13"/>
      <c r="LUU96" s="13"/>
      <c r="LUV96" s="13"/>
      <c r="LUW96" s="13"/>
      <c r="LUX96" s="13"/>
      <c r="LUY96" s="13"/>
      <c r="LUZ96" s="13"/>
      <c r="LVA96" s="13"/>
      <c r="LVB96" s="13"/>
      <c r="LVC96" s="13"/>
      <c r="LVD96" s="13"/>
      <c r="LVE96" s="13"/>
      <c r="LVF96" s="13"/>
      <c r="LVG96" s="13"/>
      <c r="LVH96" s="13"/>
      <c r="LVI96" s="13"/>
      <c r="LVJ96" s="13"/>
      <c r="LVK96" s="13"/>
      <c r="LVL96" s="13"/>
      <c r="LVM96" s="13"/>
      <c r="LVN96" s="13"/>
      <c r="LVO96" s="13"/>
      <c r="LVP96" s="13"/>
      <c r="LVQ96" s="13"/>
      <c r="LVR96" s="13"/>
      <c r="LVS96" s="13"/>
      <c r="LVT96" s="13"/>
      <c r="LVU96" s="13"/>
      <c r="LVV96" s="13"/>
      <c r="LVW96" s="13"/>
      <c r="LVX96" s="13"/>
      <c r="LVY96" s="13"/>
      <c r="LVZ96" s="13"/>
      <c r="LWA96" s="13"/>
      <c r="LWB96" s="13"/>
      <c r="LWC96" s="13"/>
      <c r="LWD96" s="13"/>
      <c r="LWE96" s="13"/>
      <c r="LWF96" s="13"/>
      <c r="LWG96" s="13"/>
      <c r="LWH96" s="13"/>
      <c r="LWI96" s="13"/>
      <c r="LWJ96" s="13"/>
      <c r="LWK96" s="13"/>
      <c r="LWL96" s="13"/>
      <c r="LWM96" s="13"/>
      <c r="LWN96" s="13"/>
      <c r="LWO96" s="13"/>
      <c r="LWP96" s="13"/>
      <c r="LWQ96" s="13"/>
      <c r="LWR96" s="13"/>
      <c r="LWS96" s="13"/>
      <c r="LWT96" s="13"/>
      <c r="LWU96" s="13"/>
      <c r="LWV96" s="13"/>
      <c r="LWW96" s="13"/>
      <c r="LWX96" s="13"/>
      <c r="LWY96" s="13"/>
      <c r="LWZ96" s="13"/>
      <c r="LXA96" s="13"/>
      <c r="LXB96" s="13"/>
      <c r="LXC96" s="13"/>
      <c r="LXD96" s="13"/>
      <c r="LXE96" s="13"/>
      <c r="LXF96" s="13"/>
      <c r="LXG96" s="13"/>
      <c r="LXH96" s="13"/>
      <c r="LXI96" s="13"/>
      <c r="LXJ96" s="13"/>
      <c r="LXK96" s="13"/>
      <c r="LXL96" s="13"/>
      <c r="LXM96" s="13"/>
      <c r="LXN96" s="13"/>
      <c r="LXO96" s="13"/>
      <c r="LXP96" s="13"/>
      <c r="LXQ96" s="13"/>
      <c r="LXR96" s="13"/>
      <c r="LXS96" s="13"/>
      <c r="LXT96" s="13"/>
      <c r="LXU96" s="13"/>
      <c r="LXV96" s="13"/>
      <c r="LXW96" s="13"/>
      <c r="LXX96" s="13"/>
      <c r="LXY96" s="13"/>
      <c r="LXZ96" s="13"/>
      <c r="LYA96" s="13"/>
      <c r="LYB96" s="13"/>
      <c r="LYC96" s="13"/>
      <c r="LYD96" s="13"/>
      <c r="LYE96" s="13"/>
      <c r="LYF96" s="13"/>
      <c r="LYG96" s="13"/>
      <c r="LYH96" s="13"/>
      <c r="LYI96" s="13"/>
      <c r="LYJ96" s="13"/>
      <c r="LYK96" s="13"/>
      <c r="LYL96" s="13"/>
      <c r="LYM96" s="13"/>
      <c r="LYN96" s="13"/>
      <c r="LYO96" s="13"/>
      <c r="LYP96" s="13"/>
      <c r="LYQ96" s="13"/>
      <c r="LYR96" s="13"/>
      <c r="LYS96" s="13"/>
      <c r="LYT96" s="13"/>
      <c r="LYU96" s="13"/>
      <c r="LYV96" s="13"/>
      <c r="LYW96" s="13"/>
      <c r="LYX96" s="13"/>
      <c r="LYY96" s="13"/>
      <c r="LYZ96" s="13"/>
      <c r="LZA96" s="13"/>
      <c r="LZB96" s="13"/>
      <c r="LZC96" s="13"/>
      <c r="LZD96" s="13"/>
      <c r="LZE96" s="13"/>
      <c r="LZF96" s="13"/>
      <c r="LZG96" s="13"/>
      <c r="LZH96" s="13"/>
      <c r="LZI96" s="13"/>
      <c r="LZJ96" s="13"/>
      <c r="LZK96" s="13"/>
      <c r="LZL96" s="13"/>
      <c r="LZM96" s="13"/>
      <c r="LZN96" s="13"/>
      <c r="LZO96" s="13"/>
      <c r="LZP96" s="13"/>
      <c r="LZQ96" s="13"/>
      <c r="LZR96" s="13"/>
      <c r="LZS96" s="13"/>
      <c r="LZT96" s="13"/>
      <c r="LZU96" s="13"/>
      <c r="LZV96" s="13"/>
      <c r="LZW96" s="13"/>
      <c r="LZX96" s="13"/>
      <c r="LZY96" s="13"/>
      <c r="LZZ96" s="13"/>
      <c r="MAA96" s="13"/>
      <c r="MAB96" s="13"/>
      <c r="MAC96" s="13"/>
      <c r="MAD96" s="13"/>
      <c r="MAE96" s="13"/>
      <c r="MAF96" s="13"/>
      <c r="MAG96" s="13"/>
      <c r="MAH96" s="13"/>
      <c r="MAI96" s="13"/>
      <c r="MAJ96" s="13"/>
      <c r="MAK96" s="13"/>
      <c r="MAL96" s="13"/>
      <c r="MAM96" s="13"/>
      <c r="MAN96" s="13"/>
      <c r="MAO96" s="13"/>
      <c r="MAP96" s="13"/>
      <c r="MAQ96" s="13"/>
      <c r="MAR96" s="13"/>
      <c r="MAS96" s="13"/>
      <c r="MAT96" s="13"/>
      <c r="MAU96" s="13"/>
      <c r="MAV96" s="13"/>
      <c r="MAW96" s="13"/>
      <c r="MAX96" s="13"/>
      <c r="MAY96" s="13"/>
      <c r="MAZ96" s="13"/>
      <c r="MBA96" s="13"/>
      <c r="MBB96" s="13"/>
      <c r="MBC96" s="13"/>
      <c r="MBD96" s="13"/>
      <c r="MBE96" s="13"/>
      <c r="MBF96" s="13"/>
      <c r="MBG96" s="13"/>
      <c r="MBH96" s="13"/>
      <c r="MBI96" s="13"/>
      <c r="MBJ96" s="13"/>
      <c r="MBK96" s="13"/>
      <c r="MBL96" s="13"/>
      <c r="MBM96" s="13"/>
      <c r="MBN96" s="13"/>
      <c r="MBO96" s="13"/>
      <c r="MBP96" s="13"/>
      <c r="MBQ96" s="13"/>
      <c r="MBR96" s="13"/>
      <c r="MBS96" s="13"/>
      <c r="MBT96" s="13"/>
      <c r="MBU96" s="13"/>
      <c r="MBV96" s="13"/>
      <c r="MBW96" s="13"/>
      <c r="MBX96" s="13"/>
      <c r="MBY96" s="13"/>
      <c r="MBZ96" s="13"/>
      <c r="MCA96" s="13"/>
      <c r="MCB96" s="13"/>
      <c r="MCC96" s="13"/>
      <c r="MCD96" s="13"/>
      <c r="MCE96" s="13"/>
      <c r="MCF96" s="13"/>
      <c r="MCG96" s="13"/>
      <c r="MCH96" s="13"/>
      <c r="MCI96" s="13"/>
      <c r="MCJ96" s="13"/>
      <c r="MCK96" s="13"/>
      <c r="MCL96" s="13"/>
      <c r="MCM96" s="13"/>
      <c r="MCN96" s="13"/>
      <c r="MCO96" s="13"/>
      <c r="MCP96" s="13"/>
      <c r="MCQ96" s="13"/>
      <c r="MCR96" s="13"/>
      <c r="MCS96" s="13"/>
      <c r="MCT96" s="13"/>
      <c r="MCU96" s="13"/>
      <c r="MCV96" s="13"/>
      <c r="MCW96" s="13"/>
      <c r="MCX96" s="13"/>
      <c r="MCY96" s="13"/>
      <c r="MCZ96" s="13"/>
      <c r="MDA96" s="13"/>
      <c r="MDB96" s="13"/>
      <c r="MDC96" s="13"/>
      <c r="MDD96" s="13"/>
      <c r="MDE96" s="13"/>
      <c r="MDF96" s="13"/>
      <c r="MDG96" s="13"/>
      <c r="MDH96" s="13"/>
      <c r="MDI96" s="13"/>
      <c r="MDJ96" s="13"/>
      <c r="MDK96" s="13"/>
      <c r="MDL96" s="13"/>
      <c r="MDM96" s="13"/>
      <c r="MDN96" s="13"/>
      <c r="MDO96" s="13"/>
      <c r="MDP96" s="13"/>
      <c r="MDQ96" s="13"/>
      <c r="MDR96" s="13"/>
      <c r="MDS96" s="13"/>
      <c r="MDT96" s="13"/>
      <c r="MDU96" s="13"/>
      <c r="MDV96" s="13"/>
      <c r="MDW96" s="13"/>
      <c r="MDX96" s="13"/>
      <c r="MDY96" s="13"/>
      <c r="MDZ96" s="13"/>
      <c r="MEA96" s="13"/>
      <c r="MEB96" s="13"/>
      <c r="MEC96" s="13"/>
      <c r="MED96" s="13"/>
      <c r="MEE96" s="13"/>
      <c r="MEF96" s="13"/>
      <c r="MEG96" s="13"/>
      <c r="MEH96" s="13"/>
      <c r="MEI96" s="13"/>
      <c r="MEJ96" s="13"/>
      <c r="MEK96" s="13"/>
      <c r="MEL96" s="13"/>
      <c r="MEM96" s="13"/>
      <c r="MEN96" s="13"/>
      <c r="MEO96" s="13"/>
      <c r="MEP96" s="13"/>
      <c r="MEQ96" s="13"/>
      <c r="MER96" s="13"/>
      <c r="MES96" s="13"/>
      <c r="MET96" s="13"/>
      <c r="MEU96" s="13"/>
      <c r="MEV96" s="13"/>
      <c r="MEW96" s="13"/>
      <c r="MEX96" s="13"/>
      <c r="MEY96" s="13"/>
      <c r="MEZ96" s="13"/>
      <c r="MFA96" s="13"/>
      <c r="MFB96" s="13"/>
      <c r="MFC96" s="13"/>
      <c r="MFD96" s="13"/>
      <c r="MFE96" s="13"/>
      <c r="MFF96" s="13"/>
      <c r="MFG96" s="13"/>
      <c r="MFH96" s="13"/>
      <c r="MFI96" s="13"/>
      <c r="MFJ96" s="13"/>
      <c r="MFK96" s="13"/>
      <c r="MFL96" s="13"/>
      <c r="MFM96" s="13"/>
      <c r="MFN96" s="13"/>
      <c r="MFO96" s="13"/>
      <c r="MFP96" s="13"/>
      <c r="MFQ96" s="13"/>
      <c r="MFR96" s="13"/>
      <c r="MFS96" s="13"/>
      <c r="MFT96" s="13"/>
      <c r="MFU96" s="13"/>
      <c r="MFV96" s="13"/>
      <c r="MFW96" s="13"/>
      <c r="MFX96" s="13"/>
      <c r="MFY96" s="13"/>
      <c r="MFZ96" s="13"/>
      <c r="MGA96" s="13"/>
      <c r="MGB96" s="13"/>
      <c r="MGC96" s="13"/>
      <c r="MGD96" s="13"/>
      <c r="MGE96" s="13"/>
      <c r="MGF96" s="13"/>
      <c r="MGG96" s="13"/>
      <c r="MGH96" s="13"/>
      <c r="MGI96" s="13"/>
      <c r="MGJ96" s="13"/>
      <c r="MGK96" s="13"/>
      <c r="MGL96" s="13"/>
      <c r="MGM96" s="13"/>
      <c r="MGN96" s="13"/>
      <c r="MGO96" s="13"/>
      <c r="MGP96" s="13"/>
      <c r="MGQ96" s="13"/>
      <c r="MGR96" s="13"/>
      <c r="MGS96" s="13"/>
      <c r="MGT96" s="13"/>
      <c r="MGU96" s="13"/>
      <c r="MGV96" s="13"/>
      <c r="MGW96" s="13"/>
      <c r="MGX96" s="13"/>
      <c r="MGY96" s="13"/>
      <c r="MGZ96" s="13"/>
      <c r="MHA96" s="13"/>
      <c r="MHB96" s="13"/>
      <c r="MHC96" s="13"/>
      <c r="MHD96" s="13"/>
      <c r="MHE96" s="13"/>
      <c r="MHF96" s="13"/>
      <c r="MHG96" s="13"/>
      <c r="MHH96" s="13"/>
      <c r="MHI96" s="13"/>
      <c r="MHJ96" s="13"/>
      <c r="MHK96" s="13"/>
      <c r="MHL96" s="13"/>
      <c r="MHM96" s="13"/>
      <c r="MHN96" s="13"/>
      <c r="MHO96" s="13"/>
      <c r="MHP96" s="13"/>
      <c r="MHQ96" s="13"/>
      <c r="MHR96" s="13"/>
      <c r="MHS96" s="13"/>
      <c r="MHT96" s="13"/>
      <c r="MHU96" s="13"/>
      <c r="MHV96" s="13"/>
      <c r="MHW96" s="13"/>
      <c r="MHX96" s="13"/>
      <c r="MHY96" s="13"/>
      <c r="MHZ96" s="13"/>
      <c r="MIA96" s="13"/>
      <c r="MIB96" s="13"/>
      <c r="MIC96" s="13"/>
      <c r="MID96" s="13"/>
      <c r="MIE96" s="13"/>
      <c r="MIF96" s="13"/>
      <c r="MIG96" s="13"/>
      <c r="MIH96" s="13"/>
      <c r="MII96" s="13"/>
      <c r="MIJ96" s="13"/>
      <c r="MIK96" s="13"/>
      <c r="MIL96" s="13"/>
      <c r="MIM96" s="13"/>
      <c r="MIN96" s="13"/>
      <c r="MIO96" s="13"/>
      <c r="MIP96" s="13"/>
      <c r="MIQ96" s="13"/>
      <c r="MIR96" s="13"/>
      <c r="MIS96" s="13"/>
      <c r="MIT96" s="13"/>
      <c r="MIU96" s="13"/>
      <c r="MIV96" s="13"/>
      <c r="MIW96" s="13"/>
      <c r="MIX96" s="13"/>
      <c r="MIY96" s="13"/>
      <c r="MIZ96" s="13"/>
      <c r="MJA96" s="13"/>
      <c r="MJB96" s="13"/>
      <c r="MJC96" s="13"/>
      <c r="MJD96" s="13"/>
      <c r="MJE96" s="13"/>
      <c r="MJF96" s="13"/>
      <c r="MJG96" s="13"/>
      <c r="MJH96" s="13"/>
      <c r="MJI96" s="13"/>
      <c r="MJJ96" s="13"/>
      <c r="MJK96" s="13"/>
      <c r="MJL96" s="13"/>
      <c r="MJM96" s="13"/>
      <c r="MJN96" s="13"/>
      <c r="MJO96" s="13"/>
      <c r="MJP96" s="13"/>
      <c r="MJQ96" s="13"/>
      <c r="MJR96" s="13"/>
      <c r="MJS96" s="13"/>
      <c r="MJT96" s="13"/>
      <c r="MJU96" s="13"/>
      <c r="MJV96" s="13"/>
      <c r="MJW96" s="13"/>
      <c r="MJX96" s="13"/>
      <c r="MJY96" s="13"/>
      <c r="MJZ96" s="13"/>
      <c r="MKA96" s="13"/>
      <c r="MKB96" s="13"/>
      <c r="MKC96" s="13"/>
      <c r="MKD96" s="13"/>
      <c r="MKE96" s="13"/>
      <c r="MKF96" s="13"/>
      <c r="MKG96" s="13"/>
      <c r="MKH96" s="13"/>
      <c r="MKI96" s="13"/>
      <c r="MKJ96" s="13"/>
      <c r="MKK96" s="13"/>
      <c r="MKL96" s="13"/>
      <c r="MKM96" s="13"/>
      <c r="MKN96" s="13"/>
      <c r="MKO96" s="13"/>
      <c r="MKP96" s="13"/>
      <c r="MKQ96" s="13"/>
      <c r="MKR96" s="13"/>
      <c r="MKS96" s="13"/>
      <c r="MKT96" s="13"/>
      <c r="MKU96" s="13"/>
      <c r="MKV96" s="13"/>
      <c r="MKW96" s="13"/>
      <c r="MKX96" s="13"/>
      <c r="MKY96" s="13"/>
      <c r="MKZ96" s="13"/>
      <c r="MLA96" s="13"/>
      <c r="MLB96" s="13"/>
      <c r="MLC96" s="13"/>
      <c r="MLD96" s="13"/>
      <c r="MLE96" s="13"/>
      <c r="MLF96" s="13"/>
      <c r="MLG96" s="13"/>
      <c r="MLH96" s="13"/>
      <c r="MLI96" s="13"/>
      <c r="MLJ96" s="13"/>
      <c r="MLK96" s="13"/>
      <c r="MLL96" s="13"/>
      <c r="MLM96" s="13"/>
      <c r="MLN96" s="13"/>
      <c r="MLO96" s="13"/>
      <c r="MLP96" s="13"/>
      <c r="MLQ96" s="13"/>
      <c r="MLR96" s="13"/>
      <c r="MLS96" s="13"/>
      <c r="MLT96" s="13"/>
      <c r="MLU96" s="13"/>
      <c r="MLV96" s="13"/>
      <c r="MLW96" s="13"/>
      <c r="MLX96" s="13"/>
      <c r="MLY96" s="13"/>
      <c r="MLZ96" s="13"/>
      <c r="MMA96" s="13"/>
      <c r="MMB96" s="13"/>
      <c r="MMC96" s="13"/>
      <c r="MMD96" s="13"/>
      <c r="MME96" s="13"/>
      <c r="MMF96" s="13"/>
      <c r="MMG96" s="13"/>
      <c r="MMH96" s="13"/>
      <c r="MMI96" s="13"/>
      <c r="MMJ96" s="13"/>
      <c r="MMK96" s="13"/>
      <c r="MML96" s="13"/>
      <c r="MMM96" s="13"/>
      <c r="MMN96" s="13"/>
      <c r="MMO96" s="13"/>
      <c r="MMP96" s="13"/>
      <c r="MMQ96" s="13"/>
      <c r="MMR96" s="13"/>
      <c r="MMS96" s="13"/>
      <c r="MMT96" s="13"/>
      <c r="MMU96" s="13"/>
      <c r="MMV96" s="13"/>
      <c r="MMW96" s="13"/>
      <c r="MMX96" s="13"/>
      <c r="MMY96" s="13"/>
      <c r="MMZ96" s="13"/>
      <c r="MNA96" s="13"/>
      <c r="MNB96" s="13"/>
      <c r="MNC96" s="13"/>
      <c r="MND96" s="13"/>
      <c r="MNE96" s="13"/>
      <c r="MNF96" s="13"/>
      <c r="MNG96" s="13"/>
      <c r="MNH96" s="13"/>
      <c r="MNI96" s="13"/>
      <c r="MNJ96" s="13"/>
      <c r="MNK96" s="13"/>
      <c r="MNL96" s="13"/>
      <c r="MNM96" s="13"/>
      <c r="MNN96" s="13"/>
      <c r="MNO96" s="13"/>
      <c r="MNP96" s="13"/>
      <c r="MNQ96" s="13"/>
      <c r="MNR96" s="13"/>
      <c r="MNS96" s="13"/>
      <c r="MNT96" s="13"/>
      <c r="MNU96" s="13"/>
      <c r="MNV96" s="13"/>
      <c r="MNW96" s="13"/>
      <c r="MNX96" s="13"/>
      <c r="MNY96" s="13"/>
      <c r="MNZ96" s="13"/>
      <c r="MOA96" s="13"/>
      <c r="MOB96" s="13"/>
      <c r="MOC96" s="13"/>
      <c r="MOD96" s="13"/>
      <c r="MOE96" s="13"/>
      <c r="MOF96" s="13"/>
      <c r="MOG96" s="13"/>
      <c r="MOH96" s="13"/>
      <c r="MOI96" s="13"/>
      <c r="MOJ96" s="13"/>
      <c r="MOK96" s="13"/>
      <c r="MOL96" s="13"/>
      <c r="MOM96" s="13"/>
      <c r="MON96" s="13"/>
      <c r="MOO96" s="13"/>
      <c r="MOP96" s="13"/>
      <c r="MOQ96" s="13"/>
      <c r="MOR96" s="13"/>
      <c r="MOS96" s="13"/>
      <c r="MOT96" s="13"/>
      <c r="MOU96" s="13"/>
      <c r="MOV96" s="13"/>
      <c r="MOW96" s="13"/>
      <c r="MOX96" s="13"/>
      <c r="MOY96" s="13"/>
      <c r="MOZ96" s="13"/>
      <c r="MPA96" s="13"/>
      <c r="MPB96" s="13"/>
      <c r="MPC96" s="13"/>
      <c r="MPD96" s="13"/>
      <c r="MPE96" s="13"/>
      <c r="MPF96" s="13"/>
      <c r="MPG96" s="13"/>
      <c r="MPH96" s="13"/>
      <c r="MPI96" s="13"/>
      <c r="MPJ96" s="13"/>
      <c r="MPK96" s="13"/>
      <c r="MPL96" s="13"/>
      <c r="MPM96" s="13"/>
      <c r="MPN96" s="13"/>
      <c r="MPO96" s="13"/>
      <c r="MPP96" s="13"/>
      <c r="MPQ96" s="13"/>
      <c r="MPR96" s="13"/>
      <c r="MPS96" s="13"/>
      <c r="MPT96" s="13"/>
      <c r="MPU96" s="13"/>
      <c r="MPV96" s="13"/>
      <c r="MPW96" s="13"/>
      <c r="MPX96" s="13"/>
      <c r="MPY96" s="13"/>
      <c r="MPZ96" s="13"/>
      <c r="MQA96" s="13"/>
      <c r="MQB96" s="13"/>
      <c r="MQC96" s="13"/>
      <c r="MQD96" s="13"/>
      <c r="MQE96" s="13"/>
      <c r="MQF96" s="13"/>
      <c r="MQG96" s="13"/>
      <c r="MQH96" s="13"/>
      <c r="MQI96" s="13"/>
      <c r="MQJ96" s="13"/>
      <c r="MQK96" s="13"/>
      <c r="MQL96" s="13"/>
      <c r="MQM96" s="13"/>
      <c r="MQN96" s="13"/>
      <c r="MQO96" s="13"/>
      <c r="MQP96" s="13"/>
      <c r="MQQ96" s="13"/>
      <c r="MQR96" s="13"/>
      <c r="MQS96" s="13"/>
      <c r="MQT96" s="13"/>
      <c r="MQU96" s="13"/>
      <c r="MQV96" s="13"/>
      <c r="MQW96" s="13"/>
      <c r="MQX96" s="13"/>
      <c r="MQY96" s="13"/>
      <c r="MQZ96" s="13"/>
      <c r="MRA96" s="13"/>
      <c r="MRB96" s="13"/>
      <c r="MRC96" s="13"/>
      <c r="MRD96" s="13"/>
      <c r="MRE96" s="13"/>
      <c r="MRF96" s="13"/>
      <c r="MRG96" s="13"/>
      <c r="MRH96" s="13"/>
      <c r="MRI96" s="13"/>
      <c r="MRJ96" s="13"/>
      <c r="MRK96" s="13"/>
      <c r="MRL96" s="13"/>
      <c r="MRM96" s="13"/>
      <c r="MRN96" s="13"/>
      <c r="MRO96" s="13"/>
      <c r="MRP96" s="13"/>
      <c r="MRQ96" s="13"/>
      <c r="MRR96" s="13"/>
      <c r="MRS96" s="13"/>
      <c r="MRT96" s="13"/>
      <c r="MRU96" s="13"/>
      <c r="MRV96" s="13"/>
      <c r="MRW96" s="13"/>
      <c r="MRX96" s="13"/>
      <c r="MRY96" s="13"/>
      <c r="MRZ96" s="13"/>
      <c r="MSA96" s="13"/>
      <c r="MSB96" s="13"/>
      <c r="MSC96" s="13"/>
      <c r="MSD96" s="13"/>
      <c r="MSE96" s="13"/>
      <c r="MSF96" s="13"/>
      <c r="MSG96" s="13"/>
      <c r="MSH96" s="13"/>
      <c r="MSI96" s="13"/>
      <c r="MSJ96" s="13"/>
      <c r="MSK96" s="13"/>
      <c r="MSL96" s="13"/>
      <c r="MSM96" s="13"/>
      <c r="MSN96" s="13"/>
      <c r="MSO96" s="13"/>
      <c r="MSP96" s="13"/>
      <c r="MSQ96" s="13"/>
      <c r="MSR96" s="13"/>
      <c r="MSS96" s="13"/>
      <c r="MST96" s="13"/>
      <c r="MSU96" s="13"/>
      <c r="MSV96" s="13"/>
      <c r="MSW96" s="13"/>
      <c r="MSX96" s="13"/>
      <c r="MSY96" s="13"/>
      <c r="MSZ96" s="13"/>
      <c r="MTA96" s="13"/>
      <c r="MTB96" s="13"/>
      <c r="MTC96" s="13"/>
      <c r="MTD96" s="13"/>
      <c r="MTE96" s="13"/>
      <c r="MTF96" s="13"/>
      <c r="MTG96" s="13"/>
      <c r="MTH96" s="13"/>
      <c r="MTI96" s="13"/>
      <c r="MTJ96" s="13"/>
      <c r="MTK96" s="13"/>
      <c r="MTL96" s="13"/>
      <c r="MTM96" s="13"/>
      <c r="MTN96" s="13"/>
      <c r="MTO96" s="13"/>
      <c r="MTP96" s="13"/>
      <c r="MTQ96" s="13"/>
      <c r="MTR96" s="13"/>
      <c r="MTS96" s="13"/>
      <c r="MTT96" s="13"/>
      <c r="MTU96" s="13"/>
      <c r="MTV96" s="13"/>
      <c r="MTW96" s="13"/>
      <c r="MTX96" s="13"/>
      <c r="MTY96" s="13"/>
      <c r="MTZ96" s="13"/>
      <c r="MUA96" s="13"/>
      <c r="MUB96" s="13"/>
      <c r="MUC96" s="13"/>
      <c r="MUD96" s="13"/>
      <c r="MUE96" s="13"/>
      <c r="MUF96" s="13"/>
      <c r="MUG96" s="13"/>
      <c r="MUH96" s="13"/>
      <c r="MUI96" s="13"/>
      <c r="MUJ96" s="13"/>
      <c r="MUK96" s="13"/>
      <c r="MUL96" s="13"/>
      <c r="MUM96" s="13"/>
      <c r="MUN96" s="13"/>
      <c r="MUO96" s="13"/>
      <c r="MUP96" s="13"/>
      <c r="MUQ96" s="13"/>
      <c r="MUR96" s="13"/>
      <c r="MUS96" s="13"/>
      <c r="MUT96" s="13"/>
      <c r="MUU96" s="13"/>
      <c r="MUV96" s="13"/>
      <c r="MUW96" s="13"/>
      <c r="MUX96" s="13"/>
      <c r="MUY96" s="13"/>
      <c r="MUZ96" s="13"/>
      <c r="MVA96" s="13"/>
      <c r="MVB96" s="13"/>
      <c r="MVC96" s="13"/>
      <c r="MVD96" s="13"/>
      <c r="MVE96" s="13"/>
      <c r="MVF96" s="13"/>
      <c r="MVG96" s="13"/>
      <c r="MVH96" s="13"/>
      <c r="MVI96" s="13"/>
      <c r="MVJ96" s="13"/>
      <c r="MVK96" s="13"/>
      <c r="MVL96" s="13"/>
      <c r="MVM96" s="13"/>
      <c r="MVN96" s="13"/>
      <c r="MVO96" s="13"/>
      <c r="MVP96" s="13"/>
      <c r="MVQ96" s="13"/>
      <c r="MVR96" s="13"/>
      <c r="MVS96" s="13"/>
      <c r="MVT96" s="13"/>
      <c r="MVU96" s="13"/>
      <c r="MVV96" s="13"/>
      <c r="MVW96" s="13"/>
      <c r="MVX96" s="13"/>
      <c r="MVY96" s="13"/>
      <c r="MVZ96" s="13"/>
      <c r="MWA96" s="13"/>
      <c r="MWB96" s="13"/>
      <c r="MWC96" s="13"/>
      <c r="MWD96" s="13"/>
      <c r="MWE96" s="13"/>
      <c r="MWF96" s="13"/>
      <c r="MWG96" s="13"/>
      <c r="MWH96" s="13"/>
      <c r="MWI96" s="13"/>
      <c r="MWJ96" s="13"/>
      <c r="MWK96" s="13"/>
      <c r="MWL96" s="13"/>
      <c r="MWM96" s="13"/>
      <c r="MWN96" s="13"/>
      <c r="MWO96" s="13"/>
      <c r="MWP96" s="13"/>
      <c r="MWQ96" s="13"/>
      <c r="MWR96" s="13"/>
      <c r="MWS96" s="13"/>
      <c r="MWT96" s="13"/>
      <c r="MWU96" s="13"/>
      <c r="MWV96" s="13"/>
      <c r="MWW96" s="13"/>
      <c r="MWX96" s="13"/>
      <c r="MWY96" s="13"/>
      <c r="MWZ96" s="13"/>
      <c r="MXA96" s="13"/>
      <c r="MXB96" s="13"/>
      <c r="MXC96" s="13"/>
      <c r="MXD96" s="13"/>
      <c r="MXE96" s="13"/>
      <c r="MXF96" s="13"/>
      <c r="MXG96" s="13"/>
      <c r="MXH96" s="13"/>
      <c r="MXI96" s="13"/>
      <c r="MXJ96" s="13"/>
      <c r="MXK96" s="13"/>
      <c r="MXL96" s="13"/>
      <c r="MXM96" s="13"/>
      <c r="MXN96" s="13"/>
      <c r="MXO96" s="13"/>
      <c r="MXP96" s="13"/>
      <c r="MXQ96" s="13"/>
      <c r="MXR96" s="13"/>
      <c r="MXS96" s="13"/>
      <c r="MXT96" s="13"/>
      <c r="MXU96" s="13"/>
      <c r="MXV96" s="13"/>
      <c r="MXW96" s="13"/>
      <c r="MXX96" s="13"/>
      <c r="MXY96" s="13"/>
      <c r="MXZ96" s="13"/>
      <c r="MYA96" s="13"/>
      <c r="MYB96" s="13"/>
      <c r="MYC96" s="13"/>
      <c r="MYD96" s="13"/>
      <c r="MYE96" s="13"/>
      <c r="MYF96" s="13"/>
      <c r="MYG96" s="13"/>
      <c r="MYH96" s="13"/>
      <c r="MYI96" s="13"/>
      <c r="MYJ96" s="13"/>
      <c r="MYK96" s="13"/>
      <c r="MYL96" s="13"/>
      <c r="MYM96" s="13"/>
      <c r="MYN96" s="13"/>
      <c r="MYO96" s="13"/>
      <c r="MYP96" s="13"/>
      <c r="MYQ96" s="13"/>
      <c r="MYR96" s="13"/>
      <c r="MYS96" s="13"/>
      <c r="MYT96" s="13"/>
      <c r="MYU96" s="13"/>
      <c r="MYV96" s="13"/>
      <c r="MYW96" s="13"/>
      <c r="MYX96" s="13"/>
      <c r="MYY96" s="13"/>
      <c r="MYZ96" s="13"/>
      <c r="MZA96" s="13"/>
      <c r="MZB96" s="13"/>
      <c r="MZC96" s="13"/>
      <c r="MZD96" s="13"/>
      <c r="MZE96" s="13"/>
      <c r="MZF96" s="13"/>
      <c r="MZG96" s="13"/>
      <c r="MZH96" s="13"/>
      <c r="MZI96" s="13"/>
      <c r="MZJ96" s="13"/>
      <c r="MZK96" s="13"/>
      <c r="MZL96" s="13"/>
      <c r="MZM96" s="13"/>
      <c r="MZN96" s="13"/>
      <c r="MZO96" s="13"/>
      <c r="MZP96" s="13"/>
      <c r="MZQ96" s="13"/>
      <c r="MZR96" s="13"/>
      <c r="MZS96" s="13"/>
      <c r="MZT96" s="13"/>
      <c r="MZU96" s="13"/>
      <c r="MZV96" s="13"/>
      <c r="MZW96" s="13"/>
      <c r="MZX96" s="13"/>
      <c r="MZY96" s="13"/>
      <c r="MZZ96" s="13"/>
      <c r="NAA96" s="13"/>
      <c r="NAB96" s="13"/>
      <c r="NAC96" s="13"/>
      <c r="NAD96" s="13"/>
      <c r="NAE96" s="13"/>
      <c r="NAF96" s="13"/>
      <c r="NAG96" s="13"/>
      <c r="NAH96" s="13"/>
      <c r="NAI96" s="13"/>
      <c r="NAJ96" s="13"/>
      <c r="NAK96" s="13"/>
      <c r="NAL96" s="13"/>
      <c r="NAM96" s="13"/>
      <c r="NAN96" s="13"/>
      <c r="NAO96" s="13"/>
      <c r="NAP96" s="13"/>
      <c r="NAQ96" s="13"/>
      <c r="NAR96" s="13"/>
      <c r="NAS96" s="13"/>
      <c r="NAT96" s="13"/>
      <c r="NAU96" s="13"/>
      <c r="NAV96" s="13"/>
      <c r="NAW96" s="13"/>
      <c r="NAX96" s="13"/>
      <c r="NAY96" s="13"/>
      <c r="NAZ96" s="13"/>
      <c r="NBA96" s="13"/>
      <c r="NBB96" s="13"/>
      <c r="NBC96" s="13"/>
      <c r="NBD96" s="13"/>
      <c r="NBE96" s="13"/>
      <c r="NBF96" s="13"/>
      <c r="NBG96" s="13"/>
      <c r="NBH96" s="13"/>
      <c r="NBI96" s="13"/>
      <c r="NBJ96" s="13"/>
      <c r="NBK96" s="13"/>
      <c r="NBL96" s="13"/>
      <c r="NBM96" s="13"/>
      <c r="NBN96" s="13"/>
      <c r="NBO96" s="13"/>
      <c r="NBP96" s="13"/>
      <c r="NBQ96" s="13"/>
      <c r="NBR96" s="13"/>
      <c r="NBS96" s="13"/>
      <c r="NBT96" s="13"/>
      <c r="NBU96" s="13"/>
      <c r="NBV96" s="13"/>
      <c r="NBW96" s="13"/>
      <c r="NBX96" s="13"/>
      <c r="NBY96" s="13"/>
      <c r="NBZ96" s="13"/>
      <c r="NCA96" s="13"/>
      <c r="NCB96" s="13"/>
      <c r="NCC96" s="13"/>
      <c r="NCD96" s="13"/>
      <c r="NCE96" s="13"/>
      <c r="NCF96" s="13"/>
      <c r="NCG96" s="13"/>
      <c r="NCH96" s="13"/>
      <c r="NCI96" s="13"/>
      <c r="NCJ96" s="13"/>
      <c r="NCK96" s="13"/>
      <c r="NCL96" s="13"/>
      <c r="NCM96" s="13"/>
      <c r="NCN96" s="13"/>
      <c r="NCO96" s="13"/>
      <c r="NCP96" s="13"/>
      <c r="NCQ96" s="13"/>
      <c r="NCR96" s="13"/>
      <c r="NCS96" s="13"/>
      <c r="NCT96" s="13"/>
      <c r="NCU96" s="13"/>
      <c r="NCV96" s="13"/>
      <c r="NCW96" s="13"/>
      <c r="NCX96" s="13"/>
      <c r="NCY96" s="13"/>
      <c r="NCZ96" s="13"/>
      <c r="NDA96" s="13"/>
      <c r="NDB96" s="13"/>
      <c r="NDC96" s="13"/>
      <c r="NDD96" s="13"/>
      <c r="NDE96" s="13"/>
      <c r="NDF96" s="13"/>
      <c r="NDG96" s="13"/>
      <c r="NDH96" s="13"/>
      <c r="NDI96" s="13"/>
      <c r="NDJ96" s="13"/>
      <c r="NDK96" s="13"/>
      <c r="NDL96" s="13"/>
      <c r="NDM96" s="13"/>
      <c r="NDN96" s="13"/>
      <c r="NDO96" s="13"/>
      <c r="NDP96" s="13"/>
      <c r="NDQ96" s="13"/>
      <c r="NDR96" s="13"/>
      <c r="NDS96" s="13"/>
      <c r="NDT96" s="13"/>
      <c r="NDU96" s="13"/>
      <c r="NDV96" s="13"/>
      <c r="NDW96" s="13"/>
      <c r="NDX96" s="13"/>
      <c r="NDY96" s="13"/>
      <c r="NDZ96" s="13"/>
      <c r="NEA96" s="13"/>
      <c r="NEB96" s="13"/>
      <c r="NEC96" s="13"/>
      <c r="NED96" s="13"/>
      <c r="NEE96" s="13"/>
      <c r="NEF96" s="13"/>
      <c r="NEG96" s="13"/>
      <c r="NEH96" s="13"/>
      <c r="NEI96" s="13"/>
      <c r="NEJ96" s="13"/>
      <c r="NEK96" s="13"/>
      <c r="NEL96" s="13"/>
      <c r="NEM96" s="13"/>
      <c r="NEN96" s="13"/>
      <c r="NEO96" s="13"/>
      <c r="NEP96" s="13"/>
      <c r="NEQ96" s="13"/>
      <c r="NER96" s="13"/>
      <c r="NES96" s="13"/>
      <c r="NET96" s="13"/>
      <c r="NEU96" s="13"/>
      <c r="NEV96" s="13"/>
      <c r="NEW96" s="13"/>
      <c r="NEX96" s="13"/>
      <c r="NEY96" s="13"/>
      <c r="NEZ96" s="13"/>
      <c r="NFA96" s="13"/>
      <c r="NFB96" s="13"/>
      <c r="NFC96" s="13"/>
      <c r="NFD96" s="13"/>
      <c r="NFE96" s="13"/>
      <c r="NFF96" s="13"/>
      <c r="NFG96" s="13"/>
      <c r="NFH96" s="13"/>
      <c r="NFI96" s="13"/>
      <c r="NFJ96" s="13"/>
      <c r="NFK96" s="13"/>
      <c r="NFL96" s="13"/>
      <c r="NFM96" s="13"/>
      <c r="NFN96" s="13"/>
      <c r="NFO96" s="13"/>
      <c r="NFP96" s="13"/>
      <c r="NFQ96" s="13"/>
      <c r="NFR96" s="13"/>
      <c r="NFS96" s="13"/>
      <c r="NFT96" s="13"/>
      <c r="NFU96" s="13"/>
      <c r="NFV96" s="13"/>
      <c r="NFW96" s="13"/>
      <c r="NFX96" s="13"/>
      <c r="NFY96" s="13"/>
      <c r="NFZ96" s="13"/>
      <c r="NGA96" s="13"/>
      <c r="NGB96" s="13"/>
      <c r="NGC96" s="13"/>
      <c r="NGD96" s="13"/>
      <c r="NGE96" s="13"/>
      <c r="NGF96" s="13"/>
      <c r="NGG96" s="13"/>
      <c r="NGH96" s="13"/>
      <c r="NGI96" s="13"/>
      <c r="NGJ96" s="13"/>
      <c r="NGK96" s="13"/>
      <c r="NGL96" s="13"/>
      <c r="NGM96" s="13"/>
      <c r="NGN96" s="13"/>
      <c r="NGO96" s="13"/>
      <c r="NGP96" s="13"/>
      <c r="NGQ96" s="13"/>
      <c r="NGR96" s="13"/>
      <c r="NGS96" s="13"/>
      <c r="NGT96" s="13"/>
      <c r="NGU96" s="13"/>
      <c r="NGV96" s="13"/>
      <c r="NGW96" s="13"/>
      <c r="NGX96" s="13"/>
      <c r="NGY96" s="13"/>
      <c r="NGZ96" s="13"/>
      <c r="NHA96" s="13"/>
      <c r="NHB96" s="13"/>
      <c r="NHC96" s="13"/>
      <c r="NHD96" s="13"/>
      <c r="NHE96" s="13"/>
      <c r="NHF96" s="13"/>
      <c r="NHG96" s="13"/>
      <c r="NHH96" s="13"/>
      <c r="NHI96" s="13"/>
      <c r="NHJ96" s="13"/>
      <c r="NHK96" s="13"/>
      <c r="NHL96" s="13"/>
      <c r="NHM96" s="13"/>
      <c r="NHN96" s="13"/>
      <c r="NHO96" s="13"/>
      <c r="NHP96" s="13"/>
      <c r="NHQ96" s="13"/>
      <c r="NHR96" s="13"/>
      <c r="NHS96" s="13"/>
      <c r="NHT96" s="13"/>
      <c r="NHU96" s="13"/>
      <c r="NHV96" s="13"/>
      <c r="NHW96" s="13"/>
      <c r="NHX96" s="13"/>
      <c r="NHY96" s="13"/>
      <c r="NHZ96" s="13"/>
      <c r="NIA96" s="13"/>
      <c r="NIB96" s="13"/>
      <c r="NIC96" s="13"/>
      <c r="NID96" s="13"/>
      <c r="NIE96" s="13"/>
      <c r="NIF96" s="13"/>
      <c r="NIG96" s="13"/>
      <c r="NIH96" s="13"/>
      <c r="NII96" s="13"/>
      <c r="NIJ96" s="13"/>
      <c r="NIK96" s="13"/>
      <c r="NIL96" s="13"/>
      <c r="NIM96" s="13"/>
      <c r="NIN96" s="13"/>
      <c r="NIO96" s="13"/>
      <c r="NIP96" s="13"/>
      <c r="NIQ96" s="13"/>
      <c r="NIR96" s="13"/>
      <c r="NIS96" s="13"/>
      <c r="NIT96" s="13"/>
      <c r="NIU96" s="13"/>
      <c r="NIV96" s="13"/>
      <c r="NIW96" s="13"/>
      <c r="NIX96" s="13"/>
      <c r="NIY96" s="13"/>
      <c r="NIZ96" s="13"/>
      <c r="NJA96" s="13"/>
      <c r="NJB96" s="13"/>
      <c r="NJC96" s="13"/>
      <c r="NJD96" s="13"/>
      <c r="NJE96" s="13"/>
      <c r="NJF96" s="13"/>
      <c r="NJG96" s="13"/>
      <c r="NJH96" s="13"/>
      <c r="NJI96" s="13"/>
      <c r="NJJ96" s="13"/>
      <c r="NJK96" s="13"/>
      <c r="NJL96" s="13"/>
      <c r="NJM96" s="13"/>
      <c r="NJN96" s="13"/>
      <c r="NJO96" s="13"/>
      <c r="NJP96" s="13"/>
      <c r="NJQ96" s="13"/>
      <c r="NJR96" s="13"/>
      <c r="NJS96" s="13"/>
      <c r="NJT96" s="13"/>
      <c r="NJU96" s="13"/>
      <c r="NJV96" s="13"/>
      <c r="NJW96" s="13"/>
      <c r="NJX96" s="13"/>
      <c r="NJY96" s="13"/>
      <c r="NJZ96" s="13"/>
      <c r="NKA96" s="13"/>
      <c r="NKB96" s="13"/>
      <c r="NKC96" s="13"/>
      <c r="NKD96" s="13"/>
      <c r="NKE96" s="13"/>
      <c r="NKF96" s="13"/>
      <c r="NKG96" s="13"/>
      <c r="NKH96" s="13"/>
      <c r="NKI96" s="13"/>
      <c r="NKJ96" s="13"/>
      <c r="NKK96" s="13"/>
      <c r="NKL96" s="13"/>
      <c r="NKM96" s="13"/>
      <c r="NKN96" s="13"/>
      <c r="NKO96" s="13"/>
      <c r="NKP96" s="13"/>
      <c r="NKQ96" s="13"/>
      <c r="NKR96" s="13"/>
      <c r="NKS96" s="13"/>
      <c r="NKT96" s="13"/>
      <c r="NKU96" s="13"/>
      <c r="NKV96" s="13"/>
      <c r="NKW96" s="13"/>
      <c r="NKX96" s="13"/>
      <c r="NKY96" s="13"/>
      <c r="NKZ96" s="13"/>
      <c r="NLA96" s="13"/>
      <c r="NLB96" s="13"/>
      <c r="NLC96" s="13"/>
      <c r="NLD96" s="13"/>
      <c r="NLE96" s="13"/>
      <c r="NLF96" s="13"/>
      <c r="NLG96" s="13"/>
      <c r="NLH96" s="13"/>
      <c r="NLI96" s="13"/>
      <c r="NLJ96" s="13"/>
      <c r="NLK96" s="13"/>
      <c r="NLL96" s="13"/>
      <c r="NLM96" s="13"/>
      <c r="NLN96" s="13"/>
      <c r="NLO96" s="13"/>
      <c r="NLP96" s="13"/>
      <c r="NLQ96" s="13"/>
      <c r="NLR96" s="13"/>
      <c r="NLS96" s="13"/>
      <c r="NLT96" s="13"/>
      <c r="NLU96" s="13"/>
      <c r="NLV96" s="13"/>
      <c r="NLW96" s="13"/>
      <c r="NLX96" s="13"/>
      <c r="NLY96" s="13"/>
      <c r="NLZ96" s="13"/>
      <c r="NMA96" s="13"/>
      <c r="NMB96" s="13"/>
      <c r="NMC96" s="13"/>
      <c r="NMD96" s="13"/>
      <c r="NME96" s="13"/>
      <c r="NMF96" s="13"/>
      <c r="NMG96" s="13"/>
      <c r="NMH96" s="13"/>
      <c r="NMI96" s="13"/>
      <c r="NMJ96" s="13"/>
      <c r="NMK96" s="13"/>
      <c r="NML96" s="13"/>
      <c r="NMM96" s="13"/>
      <c r="NMN96" s="13"/>
      <c r="NMO96" s="13"/>
      <c r="NMP96" s="13"/>
      <c r="NMQ96" s="13"/>
      <c r="NMR96" s="13"/>
      <c r="NMS96" s="13"/>
      <c r="NMT96" s="13"/>
      <c r="NMU96" s="13"/>
      <c r="NMV96" s="13"/>
      <c r="NMW96" s="13"/>
      <c r="NMX96" s="13"/>
      <c r="NMY96" s="13"/>
      <c r="NMZ96" s="13"/>
      <c r="NNA96" s="13"/>
      <c r="NNB96" s="13"/>
      <c r="NNC96" s="13"/>
      <c r="NND96" s="13"/>
      <c r="NNE96" s="13"/>
      <c r="NNF96" s="13"/>
      <c r="NNG96" s="13"/>
      <c r="NNH96" s="13"/>
      <c r="NNI96" s="13"/>
      <c r="NNJ96" s="13"/>
      <c r="NNK96" s="13"/>
      <c r="NNL96" s="13"/>
      <c r="NNM96" s="13"/>
      <c r="NNN96" s="13"/>
      <c r="NNO96" s="13"/>
      <c r="NNP96" s="13"/>
      <c r="NNQ96" s="13"/>
      <c r="NNR96" s="13"/>
      <c r="NNS96" s="13"/>
      <c r="NNT96" s="13"/>
      <c r="NNU96" s="13"/>
      <c r="NNV96" s="13"/>
      <c r="NNW96" s="13"/>
      <c r="NNX96" s="13"/>
      <c r="NNY96" s="13"/>
      <c r="NNZ96" s="13"/>
      <c r="NOA96" s="13"/>
      <c r="NOB96" s="13"/>
      <c r="NOC96" s="13"/>
      <c r="NOD96" s="13"/>
      <c r="NOE96" s="13"/>
      <c r="NOF96" s="13"/>
      <c r="NOG96" s="13"/>
      <c r="NOH96" s="13"/>
      <c r="NOI96" s="13"/>
      <c r="NOJ96" s="13"/>
      <c r="NOK96" s="13"/>
      <c r="NOL96" s="13"/>
      <c r="NOM96" s="13"/>
      <c r="NON96" s="13"/>
      <c r="NOO96" s="13"/>
      <c r="NOP96" s="13"/>
      <c r="NOQ96" s="13"/>
      <c r="NOR96" s="13"/>
      <c r="NOS96" s="13"/>
      <c r="NOT96" s="13"/>
      <c r="NOU96" s="13"/>
      <c r="NOV96" s="13"/>
      <c r="NOW96" s="13"/>
      <c r="NOX96" s="13"/>
      <c r="NOY96" s="13"/>
      <c r="NOZ96" s="13"/>
      <c r="NPA96" s="13"/>
      <c r="NPB96" s="13"/>
      <c r="NPC96" s="13"/>
      <c r="NPD96" s="13"/>
      <c r="NPE96" s="13"/>
      <c r="NPF96" s="13"/>
      <c r="NPG96" s="13"/>
      <c r="NPH96" s="13"/>
      <c r="NPI96" s="13"/>
      <c r="NPJ96" s="13"/>
      <c r="NPK96" s="13"/>
      <c r="NPL96" s="13"/>
      <c r="NPM96" s="13"/>
      <c r="NPN96" s="13"/>
      <c r="NPO96" s="13"/>
      <c r="NPP96" s="13"/>
      <c r="NPQ96" s="13"/>
      <c r="NPR96" s="13"/>
      <c r="NPS96" s="13"/>
      <c r="NPT96" s="13"/>
      <c r="NPU96" s="13"/>
      <c r="NPV96" s="13"/>
      <c r="NPW96" s="13"/>
      <c r="NPX96" s="13"/>
      <c r="NPY96" s="13"/>
      <c r="NPZ96" s="13"/>
      <c r="NQA96" s="13"/>
      <c r="NQB96" s="13"/>
      <c r="NQC96" s="13"/>
      <c r="NQD96" s="13"/>
      <c r="NQE96" s="13"/>
      <c r="NQF96" s="13"/>
      <c r="NQG96" s="13"/>
      <c r="NQH96" s="13"/>
      <c r="NQI96" s="13"/>
      <c r="NQJ96" s="13"/>
      <c r="NQK96" s="13"/>
      <c r="NQL96" s="13"/>
      <c r="NQM96" s="13"/>
      <c r="NQN96" s="13"/>
      <c r="NQO96" s="13"/>
      <c r="NQP96" s="13"/>
      <c r="NQQ96" s="13"/>
      <c r="NQR96" s="13"/>
      <c r="NQS96" s="13"/>
      <c r="NQT96" s="13"/>
      <c r="NQU96" s="13"/>
      <c r="NQV96" s="13"/>
      <c r="NQW96" s="13"/>
      <c r="NQX96" s="13"/>
      <c r="NQY96" s="13"/>
      <c r="NQZ96" s="13"/>
      <c r="NRA96" s="13"/>
      <c r="NRB96" s="13"/>
      <c r="NRC96" s="13"/>
      <c r="NRD96" s="13"/>
      <c r="NRE96" s="13"/>
      <c r="NRF96" s="13"/>
      <c r="NRG96" s="13"/>
      <c r="NRH96" s="13"/>
      <c r="NRI96" s="13"/>
      <c r="NRJ96" s="13"/>
      <c r="NRK96" s="13"/>
      <c r="NRL96" s="13"/>
      <c r="NRM96" s="13"/>
      <c r="NRN96" s="13"/>
      <c r="NRO96" s="13"/>
      <c r="NRP96" s="13"/>
      <c r="NRQ96" s="13"/>
      <c r="NRR96" s="13"/>
      <c r="NRS96" s="13"/>
      <c r="NRT96" s="13"/>
      <c r="NRU96" s="13"/>
      <c r="NRV96" s="13"/>
      <c r="NRW96" s="13"/>
      <c r="NRX96" s="13"/>
      <c r="NRY96" s="13"/>
      <c r="NRZ96" s="13"/>
      <c r="NSA96" s="13"/>
      <c r="NSB96" s="13"/>
      <c r="NSC96" s="13"/>
      <c r="NSD96" s="13"/>
      <c r="NSE96" s="13"/>
      <c r="NSF96" s="13"/>
      <c r="NSG96" s="13"/>
      <c r="NSH96" s="13"/>
      <c r="NSI96" s="13"/>
      <c r="NSJ96" s="13"/>
      <c r="NSK96" s="13"/>
      <c r="NSL96" s="13"/>
      <c r="NSM96" s="13"/>
      <c r="NSN96" s="13"/>
      <c r="NSO96" s="13"/>
      <c r="NSP96" s="13"/>
      <c r="NSQ96" s="13"/>
      <c r="NSR96" s="13"/>
      <c r="NSS96" s="13"/>
      <c r="NST96" s="13"/>
      <c r="NSU96" s="13"/>
      <c r="NSV96" s="13"/>
      <c r="NSW96" s="13"/>
      <c r="NSX96" s="13"/>
      <c r="NSY96" s="13"/>
      <c r="NSZ96" s="13"/>
      <c r="NTA96" s="13"/>
      <c r="NTB96" s="13"/>
      <c r="NTC96" s="13"/>
      <c r="NTD96" s="13"/>
      <c r="NTE96" s="13"/>
      <c r="NTF96" s="13"/>
      <c r="NTG96" s="13"/>
      <c r="NTH96" s="13"/>
      <c r="NTI96" s="13"/>
      <c r="NTJ96" s="13"/>
      <c r="NTK96" s="13"/>
      <c r="NTL96" s="13"/>
      <c r="NTM96" s="13"/>
      <c r="NTN96" s="13"/>
      <c r="NTO96" s="13"/>
      <c r="NTP96" s="13"/>
      <c r="NTQ96" s="13"/>
      <c r="NTR96" s="13"/>
      <c r="NTS96" s="13"/>
      <c r="NTT96" s="13"/>
      <c r="NTU96" s="13"/>
      <c r="NTV96" s="13"/>
      <c r="NTW96" s="13"/>
      <c r="NTX96" s="13"/>
      <c r="NTY96" s="13"/>
      <c r="NTZ96" s="13"/>
      <c r="NUA96" s="13"/>
      <c r="NUB96" s="13"/>
      <c r="NUC96" s="13"/>
      <c r="NUD96" s="13"/>
      <c r="NUE96" s="13"/>
      <c r="NUF96" s="13"/>
      <c r="NUG96" s="13"/>
      <c r="NUH96" s="13"/>
      <c r="NUI96" s="13"/>
      <c r="NUJ96" s="13"/>
      <c r="NUK96" s="13"/>
      <c r="NUL96" s="13"/>
      <c r="NUM96" s="13"/>
      <c r="NUN96" s="13"/>
      <c r="NUO96" s="13"/>
      <c r="NUP96" s="13"/>
      <c r="NUQ96" s="13"/>
      <c r="NUR96" s="13"/>
      <c r="NUS96" s="13"/>
      <c r="NUT96" s="13"/>
      <c r="NUU96" s="13"/>
      <c r="NUV96" s="13"/>
      <c r="NUW96" s="13"/>
      <c r="NUX96" s="13"/>
      <c r="NUY96" s="13"/>
      <c r="NUZ96" s="13"/>
      <c r="NVA96" s="13"/>
      <c r="NVB96" s="13"/>
      <c r="NVC96" s="13"/>
      <c r="NVD96" s="13"/>
      <c r="NVE96" s="13"/>
      <c r="NVF96" s="13"/>
      <c r="NVG96" s="13"/>
      <c r="NVH96" s="13"/>
      <c r="NVI96" s="13"/>
      <c r="NVJ96" s="13"/>
      <c r="NVK96" s="13"/>
      <c r="NVL96" s="13"/>
      <c r="NVM96" s="13"/>
      <c r="NVN96" s="13"/>
      <c r="NVO96" s="13"/>
      <c r="NVP96" s="13"/>
      <c r="NVQ96" s="13"/>
      <c r="NVR96" s="13"/>
      <c r="NVS96" s="13"/>
      <c r="NVT96" s="13"/>
      <c r="NVU96" s="13"/>
      <c r="NVV96" s="13"/>
      <c r="NVW96" s="13"/>
      <c r="NVX96" s="13"/>
      <c r="NVY96" s="13"/>
      <c r="NVZ96" s="13"/>
      <c r="NWA96" s="13"/>
      <c r="NWB96" s="13"/>
      <c r="NWC96" s="13"/>
      <c r="NWD96" s="13"/>
      <c r="NWE96" s="13"/>
      <c r="NWF96" s="13"/>
      <c r="NWG96" s="13"/>
      <c r="NWH96" s="13"/>
      <c r="NWI96" s="13"/>
      <c r="NWJ96" s="13"/>
      <c r="NWK96" s="13"/>
      <c r="NWL96" s="13"/>
      <c r="NWM96" s="13"/>
      <c r="NWN96" s="13"/>
      <c r="NWO96" s="13"/>
      <c r="NWP96" s="13"/>
      <c r="NWQ96" s="13"/>
      <c r="NWR96" s="13"/>
      <c r="NWS96" s="13"/>
      <c r="NWT96" s="13"/>
      <c r="NWU96" s="13"/>
      <c r="NWV96" s="13"/>
      <c r="NWW96" s="13"/>
      <c r="NWX96" s="13"/>
      <c r="NWY96" s="13"/>
      <c r="NWZ96" s="13"/>
      <c r="NXA96" s="13"/>
      <c r="NXB96" s="13"/>
      <c r="NXC96" s="13"/>
      <c r="NXD96" s="13"/>
      <c r="NXE96" s="13"/>
      <c r="NXF96" s="13"/>
      <c r="NXG96" s="13"/>
      <c r="NXH96" s="13"/>
      <c r="NXI96" s="13"/>
      <c r="NXJ96" s="13"/>
      <c r="NXK96" s="13"/>
      <c r="NXL96" s="13"/>
      <c r="NXM96" s="13"/>
      <c r="NXN96" s="13"/>
      <c r="NXO96" s="13"/>
      <c r="NXP96" s="13"/>
      <c r="NXQ96" s="13"/>
      <c r="NXR96" s="13"/>
      <c r="NXS96" s="13"/>
      <c r="NXT96" s="13"/>
      <c r="NXU96" s="13"/>
      <c r="NXV96" s="13"/>
      <c r="NXW96" s="13"/>
      <c r="NXX96" s="13"/>
      <c r="NXY96" s="13"/>
      <c r="NXZ96" s="13"/>
      <c r="NYA96" s="13"/>
      <c r="NYB96" s="13"/>
      <c r="NYC96" s="13"/>
      <c r="NYD96" s="13"/>
      <c r="NYE96" s="13"/>
      <c r="NYF96" s="13"/>
      <c r="NYG96" s="13"/>
      <c r="NYH96" s="13"/>
      <c r="NYI96" s="13"/>
      <c r="NYJ96" s="13"/>
      <c r="NYK96" s="13"/>
      <c r="NYL96" s="13"/>
      <c r="NYM96" s="13"/>
      <c r="NYN96" s="13"/>
      <c r="NYO96" s="13"/>
      <c r="NYP96" s="13"/>
      <c r="NYQ96" s="13"/>
      <c r="NYR96" s="13"/>
      <c r="NYS96" s="13"/>
      <c r="NYT96" s="13"/>
      <c r="NYU96" s="13"/>
      <c r="NYV96" s="13"/>
      <c r="NYW96" s="13"/>
      <c r="NYX96" s="13"/>
      <c r="NYY96" s="13"/>
      <c r="NYZ96" s="13"/>
      <c r="NZA96" s="13"/>
      <c r="NZB96" s="13"/>
      <c r="NZC96" s="13"/>
      <c r="NZD96" s="13"/>
      <c r="NZE96" s="13"/>
      <c r="NZF96" s="13"/>
      <c r="NZG96" s="13"/>
      <c r="NZH96" s="13"/>
      <c r="NZI96" s="13"/>
      <c r="NZJ96" s="13"/>
      <c r="NZK96" s="13"/>
      <c r="NZL96" s="13"/>
      <c r="NZM96" s="13"/>
      <c r="NZN96" s="13"/>
      <c r="NZO96" s="13"/>
      <c r="NZP96" s="13"/>
      <c r="NZQ96" s="13"/>
      <c r="NZR96" s="13"/>
      <c r="NZS96" s="13"/>
      <c r="NZT96" s="13"/>
      <c r="NZU96" s="13"/>
      <c r="NZV96" s="13"/>
      <c r="NZW96" s="13"/>
      <c r="NZX96" s="13"/>
      <c r="NZY96" s="13"/>
      <c r="NZZ96" s="13"/>
      <c r="OAA96" s="13"/>
      <c r="OAB96" s="13"/>
      <c r="OAC96" s="13"/>
      <c r="OAD96" s="13"/>
      <c r="OAE96" s="13"/>
      <c r="OAF96" s="13"/>
      <c r="OAG96" s="13"/>
      <c r="OAH96" s="13"/>
      <c r="OAI96" s="13"/>
      <c r="OAJ96" s="13"/>
      <c r="OAK96" s="13"/>
      <c r="OAL96" s="13"/>
      <c r="OAM96" s="13"/>
      <c r="OAN96" s="13"/>
      <c r="OAO96" s="13"/>
      <c r="OAP96" s="13"/>
      <c r="OAQ96" s="13"/>
      <c r="OAR96" s="13"/>
      <c r="OAS96" s="13"/>
      <c r="OAT96" s="13"/>
      <c r="OAU96" s="13"/>
      <c r="OAV96" s="13"/>
      <c r="OAW96" s="13"/>
      <c r="OAX96" s="13"/>
      <c r="OAY96" s="13"/>
      <c r="OAZ96" s="13"/>
      <c r="OBA96" s="13"/>
      <c r="OBB96" s="13"/>
      <c r="OBC96" s="13"/>
      <c r="OBD96" s="13"/>
      <c r="OBE96" s="13"/>
      <c r="OBF96" s="13"/>
      <c r="OBG96" s="13"/>
      <c r="OBH96" s="13"/>
      <c r="OBI96" s="13"/>
      <c r="OBJ96" s="13"/>
      <c r="OBK96" s="13"/>
      <c r="OBL96" s="13"/>
      <c r="OBM96" s="13"/>
      <c r="OBN96" s="13"/>
      <c r="OBO96" s="13"/>
      <c r="OBP96" s="13"/>
      <c r="OBQ96" s="13"/>
      <c r="OBR96" s="13"/>
      <c r="OBS96" s="13"/>
      <c r="OBT96" s="13"/>
      <c r="OBU96" s="13"/>
      <c r="OBV96" s="13"/>
      <c r="OBW96" s="13"/>
      <c r="OBX96" s="13"/>
      <c r="OBY96" s="13"/>
      <c r="OBZ96" s="13"/>
      <c r="OCA96" s="13"/>
      <c r="OCB96" s="13"/>
      <c r="OCC96" s="13"/>
      <c r="OCD96" s="13"/>
      <c r="OCE96" s="13"/>
      <c r="OCF96" s="13"/>
      <c r="OCG96" s="13"/>
      <c r="OCH96" s="13"/>
      <c r="OCI96" s="13"/>
      <c r="OCJ96" s="13"/>
      <c r="OCK96" s="13"/>
      <c r="OCL96" s="13"/>
      <c r="OCM96" s="13"/>
      <c r="OCN96" s="13"/>
      <c r="OCO96" s="13"/>
      <c r="OCP96" s="13"/>
      <c r="OCQ96" s="13"/>
      <c r="OCR96" s="13"/>
      <c r="OCS96" s="13"/>
      <c r="OCT96" s="13"/>
      <c r="OCU96" s="13"/>
      <c r="OCV96" s="13"/>
      <c r="OCW96" s="13"/>
      <c r="OCX96" s="13"/>
      <c r="OCY96" s="13"/>
      <c r="OCZ96" s="13"/>
      <c r="ODA96" s="13"/>
      <c r="ODB96" s="13"/>
      <c r="ODC96" s="13"/>
      <c r="ODD96" s="13"/>
      <c r="ODE96" s="13"/>
      <c r="ODF96" s="13"/>
      <c r="ODG96" s="13"/>
      <c r="ODH96" s="13"/>
      <c r="ODI96" s="13"/>
      <c r="ODJ96" s="13"/>
      <c r="ODK96" s="13"/>
      <c r="ODL96" s="13"/>
      <c r="ODM96" s="13"/>
      <c r="ODN96" s="13"/>
      <c r="ODO96" s="13"/>
      <c r="ODP96" s="13"/>
      <c r="ODQ96" s="13"/>
      <c r="ODR96" s="13"/>
      <c r="ODS96" s="13"/>
      <c r="ODT96" s="13"/>
      <c r="ODU96" s="13"/>
      <c r="ODV96" s="13"/>
      <c r="ODW96" s="13"/>
      <c r="ODX96" s="13"/>
      <c r="ODY96" s="13"/>
      <c r="ODZ96" s="13"/>
      <c r="OEA96" s="13"/>
      <c r="OEB96" s="13"/>
      <c r="OEC96" s="13"/>
      <c r="OED96" s="13"/>
      <c r="OEE96" s="13"/>
      <c r="OEF96" s="13"/>
      <c r="OEG96" s="13"/>
      <c r="OEH96" s="13"/>
      <c r="OEI96" s="13"/>
      <c r="OEJ96" s="13"/>
      <c r="OEK96" s="13"/>
      <c r="OEL96" s="13"/>
      <c r="OEM96" s="13"/>
      <c r="OEN96" s="13"/>
      <c r="OEO96" s="13"/>
      <c r="OEP96" s="13"/>
      <c r="OEQ96" s="13"/>
      <c r="OER96" s="13"/>
      <c r="OES96" s="13"/>
      <c r="OET96" s="13"/>
      <c r="OEU96" s="13"/>
      <c r="OEV96" s="13"/>
      <c r="OEW96" s="13"/>
      <c r="OEX96" s="13"/>
      <c r="OEY96" s="13"/>
      <c r="OEZ96" s="13"/>
      <c r="OFA96" s="13"/>
      <c r="OFB96" s="13"/>
      <c r="OFC96" s="13"/>
      <c r="OFD96" s="13"/>
      <c r="OFE96" s="13"/>
      <c r="OFF96" s="13"/>
      <c r="OFG96" s="13"/>
      <c r="OFH96" s="13"/>
      <c r="OFI96" s="13"/>
      <c r="OFJ96" s="13"/>
      <c r="OFK96" s="13"/>
      <c r="OFL96" s="13"/>
      <c r="OFM96" s="13"/>
      <c r="OFN96" s="13"/>
      <c r="OFO96" s="13"/>
      <c r="OFP96" s="13"/>
      <c r="OFQ96" s="13"/>
      <c r="OFR96" s="13"/>
      <c r="OFS96" s="13"/>
      <c r="OFT96" s="13"/>
      <c r="OFU96" s="13"/>
      <c r="OFV96" s="13"/>
      <c r="OFW96" s="13"/>
      <c r="OFX96" s="13"/>
      <c r="OFY96" s="13"/>
      <c r="OFZ96" s="13"/>
      <c r="OGA96" s="13"/>
      <c r="OGB96" s="13"/>
      <c r="OGC96" s="13"/>
      <c r="OGD96" s="13"/>
      <c r="OGE96" s="13"/>
      <c r="OGF96" s="13"/>
      <c r="OGG96" s="13"/>
      <c r="OGH96" s="13"/>
      <c r="OGI96" s="13"/>
      <c r="OGJ96" s="13"/>
      <c r="OGK96" s="13"/>
      <c r="OGL96" s="13"/>
      <c r="OGM96" s="13"/>
      <c r="OGN96" s="13"/>
      <c r="OGO96" s="13"/>
      <c r="OGP96" s="13"/>
      <c r="OGQ96" s="13"/>
      <c r="OGR96" s="13"/>
      <c r="OGS96" s="13"/>
      <c r="OGT96" s="13"/>
      <c r="OGU96" s="13"/>
      <c r="OGV96" s="13"/>
      <c r="OGW96" s="13"/>
      <c r="OGX96" s="13"/>
      <c r="OGY96" s="13"/>
      <c r="OGZ96" s="13"/>
      <c r="OHA96" s="13"/>
      <c r="OHB96" s="13"/>
      <c r="OHC96" s="13"/>
      <c r="OHD96" s="13"/>
      <c r="OHE96" s="13"/>
      <c r="OHF96" s="13"/>
      <c r="OHG96" s="13"/>
      <c r="OHH96" s="13"/>
      <c r="OHI96" s="13"/>
      <c r="OHJ96" s="13"/>
      <c r="OHK96" s="13"/>
      <c r="OHL96" s="13"/>
      <c r="OHM96" s="13"/>
      <c r="OHN96" s="13"/>
      <c r="OHO96" s="13"/>
      <c r="OHP96" s="13"/>
      <c r="OHQ96" s="13"/>
      <c r="OHR96" s="13"/>
      <c r="OHS96" s="13"/>
      <c r="OHT96" s="13"/>
      <c r="OHU96" s="13"/>
      <c r="OHV96" s="13"/>
      <c r="OHW96" s="13"/>
      <c r="OHX96" s="13"/>
      <c r="OHY96" s="13"/>
      <c r="OHZ96" s="13"/>
      <c r="OIA96" s="13"/>
      <c r="OIB96" s="13"/>
      <c r="OIC96" s="13"/>
      <c r="OID96" s="13"/>
      <c r="OIE96" s="13"/>
      <c r="OIF96" s="13"/>
      <c r="OIG96" s="13"/>
      <c r="OIH96" s="13"/>
      <c r="OII96" s="13"/>
      <c r="OIJ96" s="13"/>
      <c r="OIK96" s="13"/>
      <c r="OIL96" s="13"/>
      <c r="OIM96" s="13"/>
      <c r="OIN96" s="13"/>
      <c r="OIO96" s="13"/>
      <c r="OIP96" s="13"/>
      <c r="OIQ96" s="13"/>
      <c r="OIR96" s="13"/>
      <c r="OIS96" s="13"/>
      <c r="OIT96" s="13"/>
      <c r="OIU96" s="13"/>
      <c r="OIV96" s="13"/>
      <c r="OIW96" s="13"/>
      <c r="OIX96" s="13"/>
      <c r="OIY96" s="13"/>
      <c r="OIZ96" s="13"/>
      <c r="OJA96" s="13"/>
      <c r="OJB96" s="13"/>
      <c r="OJC96" s="13"/>
      <c r="OJD96" s="13"/>
      <c r="OJE96" s="13"/>
      <c r="OJF96" s="13"/>
      <c r="OJG96" s="13"/>
      <c r="OJH96" s="13"/>
      <c r="OJI96" s="13"/>
      <c r="OJJ96" s="13"/>
      <c r="OJK96" s="13"/>
      <c r="OJL96" s="13"/>
      <c r="OJM96" s="13"/>
      <c r="OJN96" s="13"/>
      <c r="OJO96" s="13"/>
      <c r="OJP96" s="13"/>
      <c r="OJQ96" s="13"/>
      <c r="OJR96" s="13"/>
      <c r="OJS96" s="13"/>
      <c r="OJT96" s="13"/>
      <c r="OJU96" s="13"/>
      <c r="OJV96" s="13"/>
      <c r="OJW96" s="13"/>
      <c r="OJX96" s="13"/>
      <c r="OJY96" s="13"/>
      <c r="OJZ96" s="13"/>
      <c r="OKA96" s="13"/>
      <c r="OKB96" s="13"/>
      <c r="OKC96" s="13"/>
      <c r="OKD96" s="13"/>
      <c r="OKE96" s="13"/>
      <c r="OKF96" s="13"/>
      <c r="OKG96" s="13"/>
      <c r="OKH96" s="13"/>
      <c r="OKI96" s="13"/>
      <c r="OKJ96" s="13"/>
      <c r="OKK96" s="13"/>
      <c r="OKL96" s="13"/>
      <c r="OKM96" s="13"/>
      <c r="OKN96" s="13"/>
      <c r="OKO96" s="13"/>
      <c r="OKP96" s="13"/>
      <c r="OKQ96" s="13"/>
      <c r="OKR96" s="13"/>
      <c r="OKS96" s="13"/>
      <c r="OKT96" s="13"/>
      <c r="OKU96" s="13"/>
      <c r="OKV96" s="13"/>
      <c r="OKW96" s="13"/>
      <c r="OKX96" s="13"/>
      <c r="OKY96" s="13"/>
      <c r="OKZ96" s="13"/>
      <c r="OLA96" s="13"/>
      <c r="OLB96" s="13"/>
      <c r="OLC96" s="13"/>
      <c r="OLD96" s="13"/>
      <c r="OLE96" s="13"/>
      <c r="OLF96" s="13"/>
      <c r="OLG96" s="13"/>
      <c r="OLH96" s="13"/>
      <c r="OLI96" s="13"/>
      <c r="OLJ96" s="13"/>
      <c r="OLK96" s="13"/>
      <c r="OLL96" s="13"/>
      <c r="OLM96" s="13"/>
      <c r="OLN96" s="13"/>
      <c r="OLO96" s="13"/>
      <c r="OLP96" s="13"/>
      <c r="OLQ96" s="13"/>
      <c r="OLR96" s="13"/>
      <c r="OLS96" s="13"/>
      <c r="OLT96" s="13"/>
      <c r="OLU96" s="13"/>
      <c r="OLV96" s="13"/>
      <c r="OLW96" s="13"/>
      <c r="OLX96" s="13"/>
      <c r="OLY96" s="13"/>
      <c r="OLZ96" s="13"/>
      <c r="OMA96" s="13"/>
      <c r="OMB96" s="13"/>
      <c r="OMC96" s="13"/>
      <c r="OMD96" s="13"/>
      <c r="OME96" s="13"/>
      <c r="OMF96" s="13"/>
      <c r="OMG96" s="13"/>
      <c r="OMH96" s="13"/>
      <c r="OMI96" s="13"/>
      <c r="OMJ96" s="13"/>
      <c r="OMK96" s="13"/>
      <c r="OML96" s="13"/>
      <c r="OMM96" s="13"/>
      <c r="OMN96" s="13"/>
      <c r="OMO96" s="13"/>
      <c r="OMP96" s="13"/>
      <c r="OMQ96" s="13"/>
      <c r="OMR96" s="13"/>
      <c r="OMS96" s="13"/>
      <c r="OMT96" s="13"/>
      <c r="OMU96" s="13"/>
      <c r="OMV96" s="13"/>
      <c r="OMW96" s="13"/>
      <c r="OMX96" s="13"/>
      <c r="OMY96" s="13"/>
      <c r="OMZ96" s="13"/>
      <c r="ONA96" s="13"/>
      <c r="ONB96" s="13"/>
      <c r="ONC96" s="13"/>
      <c r="OND96" s="13"/>
      <c r="ONE96" s="13"/>
      <c r="ONF96" s="13"/>
      <c r="ONG96" s="13"/>
      <c r="ONH96" s="13"/>
      <c r="ONI96" s="13"/>
      <c r="ONJ96" s="13"/>
      <c r="ONK96" s="13"/>
      <c r="ONL96" s="13"/>
      <c r="ONM96" s="13"/>
      <c r="ONN96" s="13"/>
      <c r="ONO96" s="13"/>
      <c r="ONP96" s="13"/>
      <c r="ONQ96" s="13"/>
      <c r="ONR96" s="13"/>
      <c r="ONS96" s="13"/>
      <c r="ONT96" s="13"/>
      <c r="ONU96" s="13"/>
      <c r="ONV96" s="13"/>
      <c r="ONW96" s="13"/>
      <c r="ONX96" s="13"/>
      <c r="ONY96" s="13"/>
      <c r="ONZ96" s="13"/>
      <c r="OOA96" s="13"/>
      <c r="OOB96" s="13"/>
      <c r="OOC96" s="13"/>
      <c r="OOD96" s="13"/>
      <c r="OOE96" s="13"/>
      <c r="OOF96" s="13"/>
      <c r="OOG96" s="13"/>
      <c r="OOH96" s="13"/>
      <c r="OOI96" s="13"/>
      <c r="OOJ96" s="13"/>
      <c r="OOK96" s="13"/>
      <c r="OOL96" s="13"/>
      <c r="OOM96" s="13"/>
      <c r="OON96" s="13"/>
      <c r="OOO96" s="13"/>
      <c r="OOP96" s="13"/>
      <c r="OOQ96" s="13"/>
      <c r="OOR96" s="13"/>
      <c r="OOS96" s="13"/>
      <c r="OOT96" s="13"/>
      <c r="OOU96" s="13"/>
      <c r="OOV96" s="13"/>
      <c r="OOW96" s="13"/>
      <c r="OOX96" s="13"/>
      <c r="OOY96" s="13"/>
      <c r="OOZ96" s="13"/>
      <c r="OPA96" s="13"/>
      <c r="OPB96" s="13"/>
      <c r="OPC96" s="13"/>
      <c r="OPD96" s="13"/>
      <c r="OPE96" s="13"/>
      <c r="OPF96" s="13"/>
      <c r="OPG96" s="13"/>
      <c r="OPH96" s="13"/>
      <c r="OPI96" s="13"/>
      <c r="OPJ96" s="13"/>
      <c r="OPK96" s="13"/>
      <c r="OPL96" s="13"/>
      <c r="OPM96" s="13"/>
      <c r="OPN96" s="13"/>
      <c r="OPO96" s="13"/>
      <c r="OPP96" s="13"/>
      <c r="OPQ96" s="13"/>
      <c r="OPR96" s="13"/>
      <c r="OPS96" s="13"/>
      <c r="OPT96" s="13"/>
      <c r="OPU96" s="13"/>
      <c r="OPV96" s="13"/>
      <c r="OPW96" s="13"/>
      <c r="OPX96" s="13"/>
      <c r="OPY96" s="13"/>
      <c r="OPZ96" s="13"/>
      <c r="OQA96" s="13"/>
      <c r="OQB96" s="13"/>
      <c r="OQC96" s="13"/>
      <c r="OQD96" s="13"/>
      <c r="OQE96" s="13"/>
      <c r="OQF96" s="13"/>
      <c r="OQG96" s="13"/>
      <c r="OQH96" s="13"/>
      <c r="OQI96" s="13"/>
      <c r="OQJ96" s="13"/>
      <c r="OQK96" s="13"/>
      <c r="OQL96" s="13"/>
      <c r="OQM96" s="13"/>
      <c r="OQN96" s="13"/>
      <c r="OQO96" s="13"/>
      <c r="OQP96" s="13"/>
      <c r="OQQ96" s="13"/>
      <c r="OQR96" s="13"/>
      <c r="OQS96" s="13"/>
      <c r="OQT96" s="13"/>
      <c r="OQU96" s="13"/>
      <c r="OQV96" s="13"/>
      <c r="OQW96" s="13"/>
      <c r="OQX96" s="13"/>
      <c r="OQY96" s="13"/>
      <c r="OQZ96" s="13"/>
      <c r="ORA96" s="13"/>
      <c r="ORB96" s="13"/>
      <c r="ORC96" s="13"/>
      <c r="ORD96" s="13"/>
      <c r="ORE96" s="13"/>
      <c r="ORF96" s="13"/>
      <c r="ORG96" s="13"/>
      <c r="ORH96" s="13"/>
      <c r="ORI96" s="13"/>
      <c r="ORJ96" s="13"/>
      <c r="ORK96" s="13"/>
      <c r="ORL96" s="13"/>
      <c r="ORM96" s="13"/>
      <c r="ORN96" s="13"/>
      <c r="ORO96" s="13"/>
      <c r="ORP96" s="13"/>
      <c r="ORQ96" s="13"/>
      <c r="ORR96" s="13"/>
      <c r="ORS96" s="13"/>
      <c r="ORT96" s="13"/>
      <c r="ORU96" s="13"/>
      <c r="ORV96" s="13"/>
      <c r="ORW96" s="13"/>
      <c r="ORX96" s="13"/>
      <c r="ORY96" s="13"/>
      <c r="ORZ96" s="13"/>
      <c r="OSA96" s="13"/>
      <c r="OSB96" s="13"/>
      <c r="OSC96" s="13"/>
      <c r="OSD96" s="13"/>
      <c r="OSE96" s="13"/>
      <c r="OSF96" s="13"/>
      <c r="OSG96" s="13"/>
      <c r="OSH96" s="13"/>
      <c r="OSI96" s="13"/>
      <c r="OSJ96" s="13"/>
      <c r="OSK96" s="13"/>
      <c r="OSL96" s="13"/>
      <c r="OSM96" s="13"/>
      <c r="OSN96" s="13"/>
      <c r="OSO96" s="13"/>
      <c r="OSP96" s="13"/>
      <c r="OSQ96" s="13"/>
      <c r="OSR96" s="13"/>
      <c r="OSS96" s="13"/>
      <c r="OST96" s="13"/>
      <c r="OSU96" s="13"/>
      <c r="OSV96" s="13"/>
      <c r="OSW96" s="13"/>
      <c r="OSX96" s="13"/>
      <c r="OSY96" s="13"/>
      <c r="OSZ96" s="13"/>
      <c r="OTA96" s="13"/>
      <c r="OTB96" s="13"/>
      <c r="OTC96" s="13"/>
      <c r="OTD96" s="13"/>
      <c r="OTE96" s="13"/>
      <c r="OTF96" s="13"/>
      <c r="OTG96" s="13"/>
      <c r="OTH96" s="13"/>
      <c r="OTI96" s="13"/>
      <c r="OTJ96" s="13"/>
      <c r="OTK96" s="13"/>
      <c r="OTL96" s="13"/>
      <c r="OTM96" s="13"/>
      <c r="OTN96" s="13"/>
      <c r="OTO96" s="13"/>
      <c r="OTP96" s="13"/>
      <c r="OTQ96" s="13"/>
      <c r="OTR96" s="13"/>
      <c r="OTS96" s="13"/>
      <c r="OTT96" s="13"/>
      <c r="OTU96" s="13"/>
      <c r="OTV96" s="13"/>
      <c r="OTW96" s="13"/>
      <c r="OTX96" s="13"/>
      <c r="OTY96" s="13"/>
      <c r="OTZ96" s="13"/>
      <c r="OUA96" s="13"/>
      <c r="OUB96" s="13"/>
      <c r="OUC96" s="13"/>
      <c r="OUD96" s="13"/>
      <c r="OUE96" s="13"/>
      <c r="OUF96" s="13"/>
      <c r="OUG96" s="13"/>
      <c r="OUH96" s="13"/>
      <c r="OUI96" s="13"/>
      <c r="OUJ96" s="13"/>
      <c r="OUK96" s="13"/>
      <c r="OUL96" s="13"/>
      <c r="OUM96" s="13"/>
      <c r="OUN96" s="13"/>
      <c r="OUO96" s="13"/>
      <c r="OUP96" s="13"/>
      <c r="OUQ96" s="13"/>
      <c r="OUR96" s="13"/>
      <c r="OUS96" s="13"/>
      <c r="OUT96" s="13"/>
      <c r="OUU96" s="13"/>
      <c r="OUV96" s="13"/>
      <c r="OUW96" s="13"/>
      <c r="OUX96" s="13"/>
      <c r="OUY96" s="13"/>
      <c r="OUZ96" s="13"/>
      <c r="OVA96" s="13"/>
      <c r="OVB96" s="13"/>
      <c r="OVC96" s="13"/>
      <c r="OVD96" s="13"/>
      <c r="OVE96" s="13"/>
      <c r="OVF96" s="13"/>
      <c r="OVG96" s="13"/>
      <c r="OVH96" s="13"/>
      <c r="OVI96" s="13"/>
      <c r="OVJ96" s="13"/>
      <c r="OVK96" s="13"/>
      <c r="OVL96" s="13"/>
      <c r="OVM96" s="13"/>
      <c r="OVN96" s="13"/>
      <c r="OVO96" s="13"/>
      <c r="OVP96" s="13"/>
      <c r="OVQ96" s="13"/>
      <c r="OVR96" s="13"/>
      <c r="OVS96" s="13"/>
      <c r="OVT96" s="13"/>
      <c r="OVU96" s="13"/>
      <c r="OVV96" s="13"/>
      <c r="OVW96" s="13"/>
      <c r="OVX96" s="13"/>
      <c r="OVY96" s="13"/>
      <c r="OVZ96" s="13"/>
      <c r="OWA96" s="13"/>
      <c r="OWB96" s="13"/>
      <c r="OWC96" s="13"/>
      <c r="OWD96" s="13"/>
      <c r="OWE96" s="13"/>
      <c r="OWF96" s="13"/>
      <c r="OWG96" s="13"/>
      <c r="OWH96" s="13"/>
      <c r="OWI96" s="13"/>
      <c r="OWJ96" s="13"/>
      <c r="OWK96" s="13"/>
      <c r="OWL96" s="13"/>
      <c r="OWM96" s="13"/>
      <c r="OWN96" s="13"/>
      <c r="OWO96" s="13"/>
      <c r="OWP96" s="13"/>
      <c r="OWQ96" s="13"/>
      <c r="OWR96" s="13"/>
      <c r="OWS96" s="13"/>
      <c r="OWT96" s="13"/>
      <c r="OWU96" s="13"/>
      <c r="OWV96" s="13"/>
      <c r="OWW96" s="13"/>
      <c r="OWX96" s="13"/>
      <c r="OWY96" s="13"/>
      <c r="OWZ96" s="13"/>
      <c r="OXA96" s="13"/>
      <c r="OXB96" s="13"/>
      <c r="OXC96" s="13"/>
      <c r="OXD96" s="13"/>
      <c r="OXE96" s="13"/>
      <c r="OXF96" s="13"/>
      <c r="OXG96" s="13"/>
      <c r="OXH96" s="13"/>
      <c r="OXI96" s="13"/>
      <c r="OXJ96" s="13"/>
      <c r="OXK96" s="13"/>
      <c r="OXL96" s="13"/>
      <c r="OXM96" s="13"/>
      <c r="OXN96" s="13"/>
      <c r="OXO96" s="13"/>
      <c r="OXP96" s="13"/>
      <c r="OXQ96" s="13"/>
      <c r="OXR96" s="13"/>
      <c r="OXS96" s="13"/>
      <c r="OXT96" s="13"/>
      <c r="OXU96" s="13"/>
      <c r="OXV96" s="13"/>
      <c r="OXW96" s="13"/>
      <c r="OXX96" s="13"/>
      <c r="OXY96" s="13"/>
      <c r="OXZ96" s="13"/>
      <c r="OYA96" s="13"/>
      <c r="OYB96" s="13"/>
      <c r="OYC96" s="13"/>
      <c r="OYD96" s="13"/>
      <c r="OYE96" s="13"/>
      <c r="OYF96" s="13"/>
      <c r="OYG96" s="13"/>
      <c r="OYH96" s="13"/>
      <c r="OYI96" s="13"/>
      <c r="OYJ96" s="13"/>
      <c r="OYK96" s="13"/>
      <c r="OYL96" s="13"/>
      <c r="OYM96" s="13"/>
      <c r="OYN96" s="13"/>
      <c r="OYO96" s="13"/>
      <c r="OYP96" s="13"/>
      <c r="OYQ96" s="13"/>
      <c r="OYR96" s="13"/>
      <c r="OYS96" s="13"/>
      <c r="OYT96" s="13"/>
      <c r="OYU96" s="13"/>
      <c r="OYV96" s="13"/>
      <c r="OYW96" s="13"/>
      <c r="OYX96" s="13"/>
      <c r="OYY96" s="13"/>
      <c r="OYZ96" s="13"/>
      <c r="OZA96" s="13"/>
      <c r="OZB96" s="13"/>
      <c r="OZC96" s="13"/>
      <c r="OZD96" s="13"/>
      <c r="OZE96" s="13"/>
      <c r="OZF96" s="13"/>
      <c r="OZG96" s="13"/>
      <c r="OZH96" s="13"/>
      <c r="OZI96" s="13"/>
      <c r="OZJ96" s="13"/>
      <c r="OZK96" s="13"/>
      <c r="OZL96" s="13"/>
      <c r="OZM96" s="13"/>
      <c r="OZN96" s="13"/>
      <c r="OZO96" s="13"/>
      <c r="OZP96" s="13"/>
      <c r="OZQ96" s="13"/>
      <c r="OZR96" s="13"/>
      <c r="OZS96" s="13"/>
      <c r="OZT96" s="13"/>
      <c r="OZU96" s="13"/>
      <c r="OZV96" s="13"/>
      <c r="OZW96" s="13"/>
      <c r="OZX96" s="13"/>
      <c r="OZY96" s="13"/>
      <c r="OZZ96" s="13"/>
      <c r="PAA96" s="13"/>
      <c r="PAB96" s="13"/>
      <c r="PAC96" s="13"/>
      <c r="PAD96" s="13"/>
      <c r="PAE96" s="13"/>
      <c r="PAF96" s="13"/>
      <c r="PAG96" s="13"/>
      <c r="PAH96" s="13"/>
      <c r="PAI96" s="13"/>
      <c r="PAJ96" s="13"/>
      <c r="PAK96" s="13"/>
      <c r="PAL96" s="13"/>
      <c r="PAM96" s="13"/>
      <c r="PAN96" s="13"/>
      <c r="PAO96" s="13"/>
      <c r="PAP96" s="13"/>
      <c r="PAQ96" s="13"/>
      <c r="PAR96" s="13"/>
      <c r="PAS96" s="13"/>
      <c r="PAT96" s="13"/>
      <c r="PAU96" s="13"/>
      <c r="PAV96" s="13"/>
      <c r="PAW96" s="13"/>
      <c r="PAX96" s="13"/>
      <c r="PAY96" s="13"/>
      <c r="PAZ96" s="13"/>
      <c r="PBA96" s="13"/>
      <c r="PBB96" s="13"/>
      <c r="PBC96" s="13"/>
      <c r="PBD96" s="13"/>
      <c r="PBE96" s="13"/>
      <c r="PBF96" s="13"/>
      <c r="PBG96" s="13"/>
      <c r="PBH96" s="13"/>
      <c r="PBI96" s="13"/>
      <c r="PBJ96" s="13"/>
      <c r="PBK96" s="13"/>
      <c r="PBL96" s="13"/>
      <c r="PBM96" s="13"/>
      <c r="PBN96" s="13"/>
      <c r="PBO96" s="13"/>
      <c r="PBP96" s="13"/>
      <c r="PBQ96" s="13"/>
      <c r="PBR96" s="13"/>
      <c r="PBS96" s="13"/>
      <c r="PBT96" s="13"/>
      <c r="PBU96" s="13"/>
      <c r="PBV96" s="13"/>
      <c r="PBW96" s="13"/>
      <c r="PBX96" s="13"/>
      <c r="PBY96" s="13"/>
      <c r="PBZ96" s="13"/>
      <c r="PCA96" s="13"/>
      <c r="PCB96" s="13"/>
      <c r="PCC96" s="13"/>
      <c r="PCD96" s="13"/>
      <c r="PCE96" s="13"/>
      <c r="PCF96" s="13"/>
      <c r="PCG96" s="13"/>
      <c r="PCH96" s="13"/>
      <c r="PCI96" s="13"/>
      <c r="PCJ96" s="13"/>
      <c r="PCK96" s="13"/>
      <c r="PCL96" s="13"/>
      <c r="PCM96" s="13"/>
      <c r="PCN96" s="13"/>
      <c r="PCO96" s="13"/>
      <c r="PCP96" s="13"/>
      <c r="PCQ96" s="13"/>
      <c r="PCR96" s="13"/>
      <c r="PCS96" s="13"/>
      <c r="PCT96" s="13"/>
      <c r="PCU96" s="13"/>
      <c r="PCV96" s="13"/>
      <c r="PCW96" s="13"/>
      <c r="PCX96" s="13"/>
      <c r="PCY96" s="13"/>
      <c r="PCZ96" s="13"/>
      <c r="PDA96" s="13"/>
      <c r="PDB96" s="13"/>
      <c r="PDC96" s="13"/>
      <c r="PDD96" s="13"/>
      <c r="PDE96" s="13"/>
      <c r="PDF96" s="13"/>
      <c r="PDG96" s="13"/>
      <c r="PDH96" s="13"/>
      <c r="PDI96" s="13"/>
      <c r="PDJ96" s="13"/>
      <c r="PDK96" s="13"/>
      <c r="PDL96" s="13"/>
      <c r="PDM96" s="13"/>
      <c r="PDN96" s="13"/>
      <c r="PDO96" s="13"/>
      <c r="PDP96" s="13"/>
      <c r="PDQ96" s="13"/>
      <c r="PDR96" s="13"/>
      <c r="PDS96" s="13"/>
      <c r="PDT96" s="13"/>
      <c r="PDU96" s="13"/>
      <c r="PDV96" s="13"/>
      <c r="PDW96" s="13"/>
      <c r="PDX96" s="13"/>
      <c r="PDY96" s="13"/>
      <c r="PDZ96" s="13"/>
      <c r="PEA96" s="13"/>
      <c r="PEB96" s="13"/>
      <c r="PEC96" s="13"/>
      <c r="PED96" s="13"/>
      <c r="PEE96" s="13"/>
      <c r="PEF96" s="13"/>
      <c r="PEG96" s="13"/>
      <c r="PEH96" s="13"/>
      <c r="PEI96" s="13"/>
      <c r="PEJ96" s="13"/>
      <c r="PEK96" s="13"/>
      <c r="PEL96" s="13"/>
      <c r="PEM96" s="13"/>
      <c r="PEN96" s="13"/>
      <c r="PEO96" s="13"/>
      <c r="PEP96" s="13"/>
      <c r="PEQ96" s="13"/>
      <c r="PER96" s="13"/>
      <c r="PES96" s="13"/>
      <c r="PET96" s="13"/>
      <c r="PEU96" s="13"/>
      <c r="PEV96" s="13"/>
      <c r="PEW96" s="13"/>
      <c r="PEX96" s="13"/>
      <c r="PEY96" s="13"/>
      <c r="PEZ96" s="13"/>
      <c r="PFA96" s="13"/>
      <c r="PFB96" s="13"/>
      <c r="PFC96" s="13"/>
      <c r="PFD96" s="13"/>
      <c r="PFE96" s="13"/>
      <c r="PFF96" s="13"/>
      <c r="PFG96" s="13"/>
      <c r="PFH96" s="13"/>
      <c r="PFI96" s="13"/>
      <c r="PFJ96" s="13"/>
      <c r="PFK96" s="13"/>
      <c r="PFL96" s="13"/>
      <c r="PFM96" s="13"/>
      <c r="PFN96" s="13"/>
      <c r="PFO96" s="13"/>
      <c r="PFP96" s="13"/>
      <c r="PFQ96" s="13"/>
      <c r="PFR96" s="13"/>
      <c r="PFS96" s="13"/>
      <c r="PFT96" s="13"/>
      <c r="PFU96" s="13"/>
      <c r="PFV96" s="13"/>
      <c r="PFW96" s="13"/>
      <c r="PFX96" s="13"/>
      <c r="PFY96" s="13"/>
      <c r="PFZ96" s="13"/>
      <c r="PGA96" s="13"/>
      <c r="PGB96" s="13"/>
      <c r="PGC96" s="13"/>
      <c r="PGD96" s="13"/>
      <c r="PGE96" s="13"/>
      <c r="PGF96" s="13"/>
      <c r="PGG96" s="13"/>
      <c r="PGH96" s="13"/>
      <c r="PGI96" s="13"/>
      <c r="PGJ96" s="13"/>
      <c r="PGK96" s="13"/>
      <c r="PGL96" s="13"/>
      <c r="PGM96" s="13"/>
      <c r="PGN96" s="13"/>
      <c r="PGO96" s="13"/>
      <c r="PGP96" s="13"/>
      <c r="PGQ96" s="13"/>
      <c r="PGR96" s="13"/>
      <c r="PGS96" s="13"/>
      <c r="PGT96" s="13"/>
      <c r="PGU96" s="13"/>
      <c r="PGV96" s="13"/>
      <c r="PGW96" s="13"/>
      <c r="PGX96" s="13"/>
      <c r="PGY96" s="13"/>
      <c r="PGZ96" s="13"/>
      <c r="PHA96" s="13"/>
      <c r="PHB96" s="13"/>
      <c r="PHC96" s="13"/>
      <c r="PHD96" s="13"/>
      <c r="PHE96" s="13"/>
      <c r="PHF96" s="13"/>
      <c r="PHG96" s="13"/>
      <c r="PHH96" s="13"/>
      <c r="PHI96" s="13"/>
      <c r="PHJ96" s="13"/>
      <c r="PHK96" s="13"/>
      <c r="PHL96" s="13"/>
      <c r="PHM96" s="13"/>
      <c r="PHN96" s="13"/>
      <c r="PHO96" s="13"/>
      <c r="PHP96" s="13"/>
      <c r="PHQ96" s="13"/>
      <c r="PHR96" s="13"/>
      <c r="PHS96" s="13"/>
      <c r="PHT96" s="13"/>
      <c r="PHU96" s="13"/>
      <c r="PHV96" s="13"/>
      <c r="PHW96" s="13"/>
      <c r="PHX96" s="13"/>
      <c r="PHY96" s="13"/>
      <c r="PHZ96" s="13"/>
      <c r="PIA96" s="13"/>
      <c r="PIB96" s="13"/>
      <c r="PIC96" s="13"/>
      <c r="PID96" s="13"/>
      <c r="PIE96" s="13"/>
      <c r="PIF96" s="13"/>
      <c r="PIG96" s="13"/>
      <c r="PIH96" s="13"/>
      <c r="PII96" s="13"/>
      <c r="PIJ96" s="13"/>
      <c r="PIK96" s="13"/>
      <c r="PIL96" s="13"/>
      <c r="PIM96" s="13"/>
      <c r="PIN96" s="13"/>
      <c r="PIO96" s="13"/>
      <c r="PIP96" s="13"/>
      <c r="PIQ96" s="13"/>
      <c r="PIR96" s="13"/>
      <c r="PIS96" s="13"/>
      <c r="PIT96" s="13"/>
      <c r="PIU96" s="13"/>
      <c r="PIV96" s="13"/>
      <c r="PIW96" s="13"/>
      <c r="PIX96" s="13"/>
      <c r="PIY96" s="13"/>
      <c r="PIZ96" s="13"/>
      <c r="PJA96" s="13"/>
      <c r="PJB96" s="13"/>
      <c r="PJC96" s="13"/>
      <c r="PJD96" s="13"/>
      <c r="PJE96" s="13"/>
      <c r="PJF96" s="13"/>
      <c r="PJG96" s="13"/>
      <c r="PJH96" s="13"/>
      <c r="PJI96" s="13"/>
      <c r="PJJ96" s="13"/>
      <c r="PJK96" s="13"/>
      <c r="PJL96" s="13"/>
      <c r="PJM96" s="13"/>
      <c r="PJN96" s="13"/>
      <c r="PJO96" s="13"/>
      <c r="PJP96" s="13"/>
      <c r="PJQ96" s="13"/>
      <c r="PJR96" s="13"/>
      <c r="PJS96" s="13"/>
      <c r="PJT96" s="13"/>
      <c r="PJU96" s="13"/>
      <c r="PJV96" s="13"/>
      <c r="PJW96" s="13"/>
      <c r="PJX96" s="13"/>
      <c r="PJY96" s="13"/>
      <c r="PJZ96" s="13"/>
      <c r="PKA96" s="13"/>
      <c r="PKB96" s="13"/>
      <c r="PKC96" s="13"/>
      <c r="PKD96" s="13"/>
      <c r="PKE96" s="13"/>
      <c r="PKF96" s="13"/>
      <c r="PKG96" s="13"/>
      <c r="PKH96" s="13"/>
      <c r="PKI96" s="13"/>
      <c r="PKJ96" s="13"/>
      <c r="PKK96" s="13"/>
      <c r="PKL96" s="13"/>
      <c r="PKM96" s="13"/>
      <c r="PKN96" s="13"/>
      <c r="PKO96" s="13"/>
      <c r="PKP96" s="13"/>
      <c r="PKQ96" s="13"/>
      <c r="PKR96" s="13"/>
      <c r="PKS96" s="13"/>
      <c r="PKT96" s="13"/>
      <c r="PKU96" s="13"/>
      <c r="PKV96" s="13"/>
      <c r="PKW96" s="13"/>
      <c r="PKX96" s="13"/>
      <c r="PKY96" s="13"/>
      <c r="PKZ96" s="13"/>
      <c r="PLA96" s="13"/>
      <c r="PLB96" s="13"/>
      <c r="PLC96" s="13"/>
      <c r="PLD96" s="13"/>
      <c r="PLE96" s="13"/>
      <c r="PLF96" s="13"/>
      <c r="PLG96" s="13"/>
      <c r="PLH96" s="13"/>
      <c r="PLI96" s="13"/>
      <c r="PLJ96" s="13"/>
      <c r="PLK96" s="13"/>
      <c r="PLL96" s="13"/>
      <c r="PLM96" s="13"/>
      <c r="PLN96" s="13"/>
      <c r="PLO96" s="13"/>
      <c r="PLP96" s="13"/>
      <c r="PLQ96" s="13"/>
      <c r="PLR96" s="13"/>
      <c r="PLS96" s="13"/>
      <c r="PLT96" s="13"/>
      <c r="PLU96" s="13"/>
      <c r="PLV96" s="13"/>
      <c r="PLW96" s="13"/>
      <c r="PLX96" s="13"/>
      <c r="PLY96" s="13"/>
      <c r="PLZ96" s="13"/>
      <c r="PMA96" s="13"/>
      <c r="PMB96" s="13"/>
      <c r="PMC96" s="13"/>
      <c r="PMD96" s="13"/>
      <c r="PME96" s="13"/>
      <c r="PMF96" s="13"/>
      <c r="PMG96" s="13"/>
      <c r="PMH96" s="13"/>
      <c r="PMI96" s="13"/>
      <c r="PMJ96" s="13"/>
      <c r="PMK96" s="13"/>
      <c r="PML96" s="13"/>
      <c r="PMM96" s="13"/>
      <c r="PMN96" s="13"/>
      <c r="PMO96" s="13"/>
      <c r="PMP96" s="13"/>
      <c r="PMQ96" s="13"/>
      <c r="PMR96" s="13"/>
      <c r="PMS96" s="13"/>
      <c r="PMT96" s="13"/>
      <c r="PMU96" s="13"/>
      <c r="PMV96" s="13"/>
      <c r="PMW96" s="13"/>
      <c r="PMX96" s="13"/>
      <c r="PMY96" s="13"/>
      <c r="PMZ96" s="13"/>
      <c r="PNA96" s="13"/>
      <c r="PNB96" s="13"/>
      <c r="PNC96" s="13"/>
      <c r="PND96" s="13"/>
      <c r="PNE96" s="13"/>
      <c r="PNF96" s="13"/>
      <c r="PNG96" s="13"/>
      <c r="PNH96" s="13"/>
      <c r="PNI96" s="13"/>
      <c r="PNJ96" s="13"/>
      <c r="PNK96" s="13"/>
      <c r="PNL96" s="13"/>
      <c r="PNM96" s="13"/>
      <c r="PNN96" s="13"/>
      <c r="PNO96" s="13"/>
      <c r="PNP96" s="13"/>
      <c r="PNQ96" s="13"/>
      <c r="PNR96" s="13"/>
      <c r="PNS96" s="13"/>
      <c r="PNT96" s="13"/>
      <c r="PNU96" s="13"/>
      <c r="PNV96" s="13"/>
      <c r="PNW96" s="13"/>
      <c r="PNX96" s="13"/>
      <c r="PNY96" s="13"/>
      <c r="PNZ96" s="13"/>
      <c r="POA96" s="13"/>
      <c r="POB96" s="13"/>
      <c r="POC96" s="13"/>
      <c r="POD96" s="13"/>
      <c r="POE96" s="13"/>
      <c r="POF96" s="13"/>
      <c r="POG96" s="13"/>
      <c r="POH96" s="13"/>
      <c r="POI96" s="13"/>
      <c r="POJ96" s="13"/>
      <c r="POK96" s="13"/>
      <c r="POL96" s="13"/>
      <c r="POM96" s="13"/>
      <c r="PON96" s="13"/>
      <c r="POO96" s="13"/>
      <c r="POP96" s="13"/>
      <c r="POQ96" s="13"/>
      <c r="POR96" s="13"/>
      <c r="POS96" s="13"/>
      <c r="POT96" s="13"/>
      <c r="POU96" s="13"/>
      <c r="POV96" s="13"/>
      <c r="POW96" s="13"/>
      <c r="POX96" s="13"/>
      <c r="POY96" s="13"/>
      <c r="POZ96" s="13"/>
      <c r="PPA96" s="13"/>
      <c r="PPB96" s="13"/>
      <c r="PPC96" s="13"/>
      <c r="PPD96" s="13"/>
      <c r="PPE96" s="13"/>
      <c r="PPF96" s="13"/>
      <c r="PPG96" s="13"/>
      <c r="PPH96" s="13"/>
      <c r="PPI96" s="13"/>
      <c r="PPJ96" s="13"/>
      <c r="PPK96" s="13"/>
      <c r="PPL96" s="13"/>
      <c r="PPM96" s="13"/>
      <c r="PPN96" s="13"/>
      <c r="PPO96" s="13"/>
      <c r="PPP96" s="13"/>
      <c r="PPQ96" s="13"/>
      <c r="PPR96" s="13"/>
      <c r="PPS96" s="13"/>
      <c r="PPT96" s="13"/>
      <c r="PPU96" s="13"/>
      <c r="PPV96" s="13"/>
      <c r="PPW96" s="13"/>
      <c r="PPX96" s="13"/>
      <c r="PPY96" s="13"/>
      <c r="PPZ96" s="13"/>
      <c r="PQA96" s="13"/>
      <c r="PQB96" s="13"/>
      <c r="PQC96" s="13"/>
      <c r="PQD96" s="13"/>
      <c r="PQE96" s="13"/>
      <c r="PQF96" s="13"/>
      <c r="PQG96" s="13"/>
      <c r="PQH96" s="13"/>
      <c r="PQI96" s="13"/>
      <c r="PQJ96" s="13"/>
      <c r="PQK96" s="13"/>
      <c r="PQL96" s="13"/>
      <c r="PQM96" s="13"/>
      <c r="PQN96" s="13"/>
      <c r="PQO96" s="13"/>
      <c r="PQP96" s="13"/>
      <c r="PQQ96" s="13"/>
      <c r="PQR96" s="13"/>
      <c r="PQS96" s="13"/>
      <c r="PQT96" s="13"/>
      <c r="PQU96" s="13"/>
      <c r="PQV96" s="13"/>
      <c r="PQW96" s="13"/>
      <c r="PQX96" s="13"/>
      <c r="PQY96" s="13"/>
      <c r="PQZ96" s="13"/>
      <c r="PRA96" s="13"/>
      <c r="PRB96" s="13"/>
      <c r="PRC96" s="13"/>
      <c r="PRD96" s="13"/>
      <c r="PRE96" s="13"/>
      <c r="PRF96" s="13"/>
      <c r="PRG96" s="13"/>
      <c r="PRH96" s="13"/>
      <c r="PRI96" s="13"/>
      <c r="PRJ96" s="13"/>
      <c r="PRK96" s="13"/>
      <c r="PRL96" s="13"/>
      <c r="PRM96" s="13"/>
      <c r="PRN96" s="13"/>
      <c r="PRO96" s="13"/>
      <c r="PRP96" s="13"/>
      <c r="PRQ96" s="13"/>
      <c r="PRR96" s="13"/>
      <c r="PRS96" s="13"/>
      <c r="PRT96" s="13"/>
      <c r="PRU96" s="13"/>
      <c r="PRV96" s="13"/>
      <c r="PRW96" s="13"/>
      <c r="PRX96" s="13"/>
      <c r="PRY96" s="13"/>
      <c r="PRZ96" s="13"/>
      <c r="PSA96" s="13"/>
      <c r="PSB96" s="13"/>
      <c r="PSC96" s="13"/>
      <c r="PSD96" s="13"/>
      <c r="PSE96" s="13"/>
      <c r="PSF96" s="13"/>
      <c r="PSG96" s="13"/>
      <c r="PSH96" s="13"/>
      <c r="PSI96" s="13"/>
      <c r="PSJ96" s="13"/>
      <c r="PSK96" s="13"/>
      <c r="PSL96" s="13"/>
      <c r="PSM96" s="13"/>
      <c r="PSN96" s="13"/>
      <c r="PSO96" s="13"/>
      <c r="PSP96" s="13"/>
      <c r="PSQ96" s="13"/>
      <c r="PSR96" s="13"/>
      <c r="PSS96" s="13"/>
      <c r="PST96" s="13"/>
      <c r="PSU96" s="13"/>
      <c r="PSV96" s="13"/>
      <c r="PSW96" s="13"/>
      <c r="PSX96" s="13"/>
      <c r="PSY96" s="13"/>
      <c r="PSZ96" s="13"/>
      <c r="PTA96" s="13"/>
      <c r="PTB96" s="13"/>
      <c r="PTC96" s="13"/>
      <c r="PTD96" s="13"/>
      <c r="PTE96" s="13"/>
      <c r="PTF96" s="13"/>
      <c r="PTG96" s="13"/>
      <c r="PTH96" s="13"/>
      <c r="PTI96" s="13"/>
      <c r="PTJ96" s="13"/>
      <c r="PTK96" s="13"/>
      <c r="PTL96" s="13"/>
      <c r="PTM96" s="13"/>
      <c r="PTN96" s="13"/>
      <c r="PTO96" s="13"/>
      <c r="PTP96" s="13"/>
      <c r="PTQ96" s="13"/>
      <c r="PTR96" s="13"/>
      <c r="PTS96" s="13"/>
      <c r="PTT96" s="13"/>
      <c r="PTU96" s="13"/>
      <c r="PTV96" s="13"/>
      <c r="PTW96" s="13"/>
      <c r="PTX96" s="13"/>
      <c r="PTY96" s="13"/>
      <c r="PTZ96" s="13"/>
      <c r="PUA96" s="13"/>
      <c r="PUB96" s="13"/>
      <c r="PUC96" s="13"/>
      <c r="PUD96" s="13"/>
      <c r="PUE96" s="13"/>
      <c r="PUF96" s="13"/>
      <c r="PUG96" s="13"/>
      <c r="PUH96" s="13"/>
      <c r="PUI96" s="13"/>
      <c r="PUJ96" s="13"/>
      <c r="PUK96" s="13"/>
      <c r="PUL96" s="13"/>
      <c r="PUM96" s="13"/>
      <c r="PUN96" s="13"/>
      <c r="PUO96" s="13"/>
      <c r="PUP96" s="13"/>
      <c r="PUQ96" s="13"/>
      <c r="PUR96" s="13"/>
      <c r="PUS96" s="13"/>
      <c r="PUT96" s="13"/>
      <c r="PUU96" s="13"/>
      <c r="PUV96" s="13"/>
      <c r="PUW96" s="13"/>
      <c r="PUX96" s="13"/>
      <c r="PUY96" s="13"/>
      <c r="PUZ96" s="13"/>
      <c r="PVA96" s="13"/>
      <c r="PVB96" s="13"/>
      <c r="PVC96" s="13"/>
      <c r="PVD96" s="13"/>
      <c r="PVE96" s="13"/>
      <c r="PVF96" s="13"/>
      <c r="PVG96" s="13"/>
      <c r="PVH96" s="13"/>
      <c r="PVI96" s="13"/>
      <c r="PVJ96" s="13"/>
      <c r="PVK96" s="13"/>
      <c r="PVL96" s="13"/>
      <c r="PVM96" s="13"/>
      <c r="PVN96" s="13"/>
      <c r="PVO96" s="13"/>
      <c r="PVP96" s="13"/>
      <c r="PVQ96" s="13"/>
      <c r="PVR96" s="13"/>
      <c r="PVS96" s="13"/>
      <c r="PVT96" s="13"/>
      <c r="PVU96" s="13"/>
      <c r="PVV96" s="13"/>
      <c r="PVW96" s="13"/>
      <c r="PVX96" s="13"/>
      <c r="PVY96" s="13"/>
      <c r="PVZ96" s="13"/>
      <c r="PWA96" s="13"/>
      <c r="PWB96" s="13"/>
      <c r="PWC96" s="13"/>
      <c r="PWD96" s="13"/>
      <c r="PWE96" s="13"/>
      <c r="PWF96" s="13"/>
      <c r="PWG96" s="13"/>
      <c r="PWH96" s="13"/>
      <c r="PWI96" s="13"/>
      <c r="PWJ96" s="13"/>
      <c r="PWK96" s="13"/>
      <c r="PWL96" s="13"/>
      <c r="PWM96" s="13"/>
      <c r="PWN96" s="13"/>
      <c r="PWO96" s="13"/>
      <c r="PWP96" s="13"/>
      <c r="PWQ96" s="13"/>
      <c r="PWR96" s="13"/>
      <c r="PWS96" s="13"/>
      <c r="PWT96" s="13"/>
      <c r="PWU96" s="13"/>
      <c r="PWV96" s="13"/>
      <c r="PWW96" s="13"/>
      <c r="PWX96" s="13"/>
      <c r="PWY96" s="13"/>
      <c r="PWZ96" s="13"/>
      <c r="PXA96" s="13"/>
      <c r="PXB96" s="13"/>
      <c r="PXC96" s="13"/>
      <c r="PXD96" s="13"/>
      <c r="PXE96" s="13"/>
      <c r="PXF96" s="13"/>
      <c r="PXG96" s="13"/>
      <c r="PXH96" s="13"/>
      <c r="PXI96" s="13"/>
      <c r="PXJ96" s="13"/>
      <c r="PXK96" s="13"/>
      <c r="PXL96" s="13"/>
      <c r="PXM96" s="13"/>
      <c r="PXN96" s="13"/>
      <c r="PXO96" s="13"/>
      <c r="PXP96" s="13"/>
      <c r="PXQ96" s="13"/>
      <c r="PXR96" s="13"/>
      <c r="PXS96" s="13"/>
      <c r="PXT96" s="13"/>
      <c r="PXU96" s="13"/>
      <c r="PXV96" s="13"/>
      <c r="PXW96" s="13"/>
      <c r="PXX96" s="13"/>
      <c r="PXY96" s="13"/>
      <c r="PXZ96" s="13"/>
      <c r="PYA96" s="13"/>
      <c r="PYB96" s="13"/>
      <c r="PYC96" s="13"/>
      <c r="PYD96" s="13"/>
      <c r="PYE96" s="13"/>
      <c r="PYF96" s="13"/>
      <c r="PYG96" s="13"/>
      <c r="PYH96" s="13"/>
      <c r="PYI96" s="13"/>
      <c r="PYJ96" s="13"/>
      <c r="PYK96" s="13"/>
      <c r="PYL96" s="13"/>
      <c r="PYM96" s="13"/>
      <c r="PYN96" s="13"/>
      <c r="PYO96" s="13"/>
      <c r="PYP96" s="13"/>
      <c r="PYQ96" s="13"/>
      <c r="PYR96" s="13"/>
      <c r="PYS96" s="13"/>
      <c r="PYT96" s="13"/>
      <c r="PYU96" s="13"/>
      <c r="PYV96" s="13"/>
      <c r="PYW96" s="13"/>
      <c r="PYX96" s="13"/>
      <c r="PYY96" s="13"/>
      <c r="PYZ96" s="13"/>
      <c r="PZA96" s="13"/>
      <c r="PZB96" s="13"/>
      <c r="PZC96" s="13"/>
      <c r="PZD96" s="13"/>
      <c r="PZE96" s="13"/>
      <c r="PZF96" s="13"/>
      <c r="PZG96" s="13"/>
      <c r="PZH96" s="13"/>
      <c r="PZI96" s="13"/>
      <c r="PZJ96" s="13"/>
      <c r="PZK96" s="13"/>
      <c r="PZL96" s="13"/>
      <c r="PZM96" s="13"/>
      <c r="PZN96" s="13"/>
      <c r="PZO96" s="13"/>
      <c r="PZP96" s="13"/>
      <c r="PZQ96" s="13"/>
      <c r="PZR96" s="13"/>
      <c r="PZS96" s="13"/>
      <c r="PZT96" s="13"/>
      <c r="PZU96" s="13"/>
      <c r="PZV96" s="13"/>
      <c r="PZW96" s="13"/>
      <c r="PZX96" s="13"/>
      <c r="PZY96" s="13"/>
      <c r="PZZ96" s="13"/>
      <c r="QAA96" s="13"/>
      <c r="QAB96" s="13"/>
      <c r="QAC96" s="13"/>
      <c r="QAD96" s="13"/>
      <c r="QAE96" s="13"/>
      <c r="QAF96" s="13"/>
      <c r="QAG96" s="13"/>
      <c r="QAH96" s="13"/>
      <c r="QAI96" s="13"/>
      <c r="QAJ96" s="13"/>
      <c r="QAK96" s="13"/>
      <c r="QAL96" s="13"/>
      <c r="QAM96" s="13"/>
      <c r="QAN96" s="13"/>
      <c r="QAO96" s="13"/>
      <c r="QAP96" s="13"/>
      <c r="QAQ96" s="13"/>
      <c r="QAR96" s="13"/>
      <c r="QAS96" s="13"/>
      <c r="QAT96" s="13"/>
      <c r="QAU96" s="13"/>
      <c r="QAV96" s="13"/>
      <c r="QAW96" s="13"/>
      <c r="QAX96" s="13"/>
      <c r="QAY96" s="13"/>
      <c r="QAZ96" s="13"/>
      <c r="QBA96" s="13"/>
      <c r="QBB96" s="13"/>
      <c r="QBC96" s="13"/>
      <c r="QBD96" s="13"/>
      <c r="QBE96" s="13"/>
      <c r="QBF96" s="13"/>
      <c r="QBG96" s="13"/>
      <c r="QBH96" s="13"/>
      <c r="QBI96" s="13"/>
      <c r="QBJ96" s="13"/>
      <c r="QBK96" s="13"/>
      <c r="QBL96" s="13"/>
      <c r="QBM96" s="13"/>
      <c r="QBN96" s="13"/>
      <c r="QBO96" s="13"/>
      <c r="QBP96" s="13"/>
      <c r="QBQ96" s="13"/>
      <c r="QBR96" s="13"/>
      <c r="QBS96" s="13"/>
      <c r="QBT96" s="13"/>
      <c r="QBU96" s="13"/>
      <c r="QBV96" s="13"/>
      <c r="QBW96" s="13"/>
      <c r="QBX96" s="13"/>
      <c r="QBY96" s="13"/>
      <c r="QBZ96" s="13"/>
      <c r="QCA96" s="13"/>
      <c r="QCB96" s="13"/>
      <c r="QCC96" s="13"/>
      <c r="QCD96" s="13"/>
      <c r="QCE96" s="13"/>
      <c r="QCF96" s="13"/>
      <c r="QCG96" s="13"/>
      <c r="QCH96" s="13"/>
      <c r="QCI96" s="13"/>
      <c r="QCJ96" s="13"/>
      <c r="QCK96" s="13"/>
      <c r="QCL96" s="13"/>
      <c r="QCM96" s="13"/>
      <c r="QCN96" s="13"/>
      <c r="QCO96" s="13"/>
      <c r="QCP96" s="13"/>
      <c r="QCQ96" s="13"/>
      <c r="QCR96" s="13"/>
      <c r="QCS96" s="13"/>
      <c r="QCT96" s="13"/>
      <c r="QCU96" s="13"/>
      <c r="QCV96" s="13"/>
      <c r="QCW96" s="13"/>
      <c r="QCX96" s="13"/>
      <c r="QCY96" s="13"/>
      <c r="QCZ96" s="13"/>
      <c r="QDA96" s="13"/>
      <c r="QDB96" s="13"/>
      <c r="QDC96" s="13"/>
      <c r="QDD96" s="13"/>
      <c r="QDE96" s="13"/>
      <c r="QDF96" s="13"/>
      <c r="QDG96" s="13"/>
      <c r="QDH96" s="13"/>
      <c r="QDI96" s="13"/>
      <c r="QDJ96" s="13"/>
      <c r="QDK96" s="13"/>
      <c r="QDL96" s="13"/>
      <c r="QDM96" s="13"/>
      <c r="QDN96" s="13"/>
      <c r="QDO96" s="13"/>
      <c r="QDP96" s="13"/>
      <c r="QDQ96" s="13"/>
      <c r="QDR96" s="13"/>
      <c r="QDS96" s="13"/>
      <c r="QDT96" s="13"/>
      <c r="QDU96" s="13"/>
      <c r="QDV96" s="13"/>
      <c r="QDW96" s="13"/>
      <c r="QDX96" s="13"/>
      <c r="QDY96" s="13"/>
      <c r="QDZ96" s="13"/>
      <c r="QEA96" s="13"/>
      <c r="QEB96" s="13"/>
      <c r="QEC96" s="13"/>
      <c r="QED96" s="13"/>
      <c r="QEE96" s="13"/>
      <c r="QEF96" s="13"/>
      <c r="QEG96" s="13"/>
      <c r="QEH96" s="13"/>
      <c r="QEI96" s="13"/>
      <c r="QEJ96" s="13"/>
      <c r="QEK96" s="13"/>
      <c r="QEL96" s="13"/>
      <c r="QEM96" s="13"/>
      <c r="QEN96" s="13"/>
      <c r="QEO96" s="13"/>
      <c r="QEP96" s="13"/>
      <c r="QEQ96" s="13"/>
      <c r="QER96" s="13"/>
      <c r="QES96" s="13"/>
      <c r="QET96" s="13"/>
      <c r="QEU96" s="13"/>
      <c r="QEV96" s="13"/>
      <c r="QEW96" s="13"/>
      <c r="QEX96" s="13"/>
      <c r="QEY96" s="13"/>
      <c r="QEZ96" s="13"/>
      <c r="QFA96" s="13"/>
      <c r="QFB96" s="13"/>
      <c r="QFC96" s="13"/>
      <c r="QFD96" s="13"/>
      <c r="QFE96" s="13"/>
      <c r="QFF96" s="13"/>
      <c r="QFG96" s="13"/>
      <c r="QFH96" s="13"/>
      <c r="QFI96" s="13"/>
      <c r="QFJ96" s="13"/>
      <c r="QFK96" s="13"/>
      <c r="QFL96" s="13"/>
      <c r="QFM96" s="13"/>
      <c r="QFN96" s="13"/>
      <c r="QFO96" s="13"/>
      <c r="QFP96" s="13"/>
      <c r="QFQ96" s="13"/>
      <c r="QFR96" s="13"/>
      <c r="QFS96" s="13"/>
      <c r="QFT96" s="13"/>
      <c r="QFU96" s="13"/>
      <c r="QFV96" s="13"/>
      <c r="QFW96" s="13"/>
      <c r="QFX96" s="13"/>
      <c r="QFY96" s="13"/>
      <c r="QFZ96" s="13"/>
      <c r="QGA96" s="13"/>
      <c r="QGB96" s="13"/>
      <c r="QGC96" s="13"/>
      <c r="QGD96" s="13"/>
      <c r="QGE96" s="13"/>
      <c r="QGF96" s="13"/>
      <c r="QGG96" s="13"/>
      <c r="QGH96" s="13"/>
      <c r="QGI96" s="13"/>
      <c r="QGJ96" s="13"/>
      <c r="QGK96" s="13"/>
      <c r="QGL96" s="13"/>
      <c r="QGM96" s="13"/>
      <c r="QGN96" s="13"/>
      <c r="QGO96" s="13"/>
      <c r="QGP96" s="13"/>
      <c r="QGQ96" s="13"/>
      <c r="QGR96" s="13"/>
      <c r="QGS96" s="13"/>
      <c r="QGT96" s="13"/>
      <c r="QGU96" s="13"/>
      <c r="QGV96" s="13"/>
      <c r="QGW96" s="13"/>
      <c r="QGX96" s="13"/>
      <c r="QGY96" s="13"/>
      <c r="QGZ96" s="13"/>
      <c r="QHA96" s="13"/>
      <c r="QHB96" s="13"/>
      <c r="QHC96" s="13"/>
      <c r="QHD96" s="13"/>
      <c r="QHE96" s="13"/>
      <c r="QHF96" s="13"/>
      <c r="QHG96" s="13"/>
      <c r="QHH96" s="13"/>
      <c r="QHI96" s="13"/>
      <c r="QHJ96" s="13"/>
      <c r="QHK96" s="13"/>
      <c r="QHL96" s="13"/>
      <c r="QHM96" s="13"/>
      <c r="QHN96" s="13"/>
      <c r="QHO96" s="13"/>
      <c r="QHP96" s="13"/>
      <c r="QHQ96" s="13"/>
      <c r="QHR96" s="13"/>
      <c r="QHS96" s="13"/>
      <c r="QHT96" s="13"/>
      <c r="QHU96" s="13"/>
      <c r="QHV96" s="13"/>
      <c r="QHW96" s="13"/>
      <c r="QHX96" s="13"/>
      <c r="QHY96" s="13"/>
      <c r="QHZ96" s="13"/>
      <c r="QIA96" s="13"/>
      <c r="QIB96" s="13"/>
      <c r="QIC96" s="13"/>
      <c r="QID96" s="13"/>
      <c r="QIE96" s="13"/>
      <c r="QIF96" s="13"/>
      <c r="QIG96" s="13"/>
      <c r="QIH96" s="13"/>
      <c r="QII96" s="13"/>
      <c r="QIJ96" s="13"/>
      <c r="QIK96" s="13"/>
      <c r="QIL96" s="13"/>
      <c r="QIM96" s="13"/>
      <c r="QIN96" s="13"/>
      <c r="QIO96" s="13"/>
      <c r="QIP96" s="13"/>
      <c r="QIQ96" s="13"/>
      <c r="QIR96" s="13"/>
      <c r="QIS96" s="13"/>
      <c r="QIT96" s="13"/>
      <c r="QIU96" s="13"/>
      <c r="QIV96" s="13"/>
      <c r="QIW96" s="13"/>
      <c r="QIX96" s="13"/>
      <c r="QIY96" s="13"/>
      <c r="QIZ96" s="13"/>
      <c r="QJA96" s="13"/>
      <c r="QJB96" s="13"/>
      <c r="QJC96" s="13"/>
      <c r="QJD96" s="13"/>
      <c r="QJE96" s="13"/>
      <c r="QJF96" s="13"/>
      <c r="QJG96" s="13"/>
      <c r="QJH96" s="13"/>
      <c r="QJI96" s="13"/>
      <c r="QJJ96" s="13"/>
      <c r="QJK96" s="13"/>
      <c r="QJL96" s="13"/>
      <c r="QJM96" s="13"/>
      <c r="QJN96" s="13"/>
      <c r="QJO96" s="13"/>
      <c r="QJP96" s="13"/>
      <c r="QJQ96" s="13"/>
      <c r="QJR96" s="13"/>
      <c r="QJS96" s="13"/>
      <c r="QJT96" s="13"/>
      <c r="QJU96" s="13"/>
      <c r="QJV96" s="13"/>
      <c r="QJW96" s="13"/>
      <c r="QJX96" s="13"/>
      <c r="QJY96" s="13"/>
      <c r="QJZ96" s="13"/>
      <c r="QKA96" s="13"/>
      <c r="QKB96" s="13"/>
      <c r="QKC96" s="13"/>
      <c r="QKD96" s="13"/>
      <c r="QKE96" s="13"/>
      <c r="QKF96" s="13"/>
      <c r="QKG96" s="13"/>
      <c r="QKH96" s="13"/>
      <c r="QKI96" s="13"/>
      <c r="QKJ96" s="13"/>
      <c r="QKK96" s="13"/>
      <c r="QKL96" s="13"/>
      <c r="QKM96" s="13"/>
      <c r="QKN96" s="13"/>
      <c r="QKO96" s="13"/>
      <c r="QKP96" s="13"/>
      <c r="QKQ96" s="13"/>
      <c r="QKR96" s="13"/>
      <c r="QKS96" s="13"/>
      <c r="QKT96" s="13"/>
      <c r="QKU96" s="13"/>
      <c r="QKV96" s="13"/>
      <c r="QKW96" s="13"/>
      <c r="QKX96" s="13"/>
      <c r="QKY96" s="13"/>
      <c r="QKZ96" s="13"/>
      <c r="QLA96" s="13"/>
      <c r="QLB96" s="13"/>
      <c r="QLC96" s="13"/>
      <c r="QLD96" s="13"/>
      <c r="QLE96" s="13"/>
      <c r="QLF96" s="13"/>
      <c r="QLG96" s="13"/>
      <c r="QLH96" s="13"/>
      <c r="QLI96" s="13"/>
      <c r="QLJ96" s="13"/>
      <c r="QLK96" s="13"/>
      <c r="QLL96" s="13"/>
      <c r="QLM96" s="13"/>
      <c r="QLN96" s="13"/>
      <c r="QLO96" s="13"/>
      <c r="QLP96" s="13"/>
      <c r="QLQ96" s="13"/>
      <c r="QLR96" s="13"/>
      <c r="QLS96" s="13"/>
      <c r="QLT96" s="13"/>
      <c r="QLU96" s="13"/>
      <c r="QLV96" s="13"/>
      <c r="QLW96" s="13"/>
      <c r="QLX96" s="13"/>
      <c r="QLY96" s="13"/>
      <c r="QLZ96" s="13"/>
      <c r="QMA96" s="13"/>
      <c r="QMB96" s="13"/>
      <c r="QMC96" s="13"/>
      <c r="QMD96" s="13"/>
      <c r="QME96" s="13"/>
      <c r="QMF96" s="13"/>
      <c r="QMG96" s="13"/>
      <c r="QMH96" s="13"/>
      <c r="QMI96" s="13"/>
      <c r="QMJ96" s="13"/>
      <c r="QMK96" s="13"/>
      <c r="QML96" s="13"/>
      <c r="QMM96" s="13"/>
      <c r="QMN96" s="13"/>
      <c r="QMO96" s="13"/>
      <c r="QMP96" s="13"/>
      <c r="QMQ96" s="13"/>
      <c r="QMR96" s="13"/>
      <c r="QMS96" s="13"/>
      <c r="QMT96" s="13"/>
      <c r="QMU96" s="13"/>
      <c r="QMV96" s="13"/>
      <c r="QMW96" s="13"/>
      <c r="QMX96" s="13"/>
      <c r="QMY96" s="13"/>
      <c r="QMZ96" s="13"/>
      <c r="QNA96" s="13"/>
      <c r="QNB96" s="13"/>
      <c r="QNC96" s="13"/>
      <c r="QND96" s="13"/>
      <c r="QNE96" s="13"/>
      <c r="QNF96" s="13"/>
      <c r="QNG96" s="13"/>
      <c r="QNH96" s="13"/>
      <c r="QNI96" s="13"/>
      <c r="QNJ96" s="13"/>
      <c r="QNK96" s="13"/>
      <c r="QNL96" s="13"/>
      <c r="QNM96" s="13"/>
      <c r="QNN96" s="13"/>
      <c r="QNO96" s="13"/>
      <c r="QNP96" s="13"/>
      <c r="QNQ96" s="13"/>
      <c r="QNR96" s="13"/>
      <c r="QNS96" s="13"/>
      <c r="QNT96" s="13"/>
      <c r="QNU96" s="13"/>
      <c r="QNV96" s="13"/>
      <c r="QNW96" s="13"/>
      <c r="QNX96" s="13"/>
      <c r="QNY96" s="13"/>
      <c r="QNZ96" s="13"/>
      <c r="QOA96" s="13"/>
      <c r="QOB96" s="13"/>
      <c r="QOC96" s="13"/>
      <c r="QOD96" s="13"/>
      <c r="QOE96" s="13"/>
      <c r="QOF96" s="13"/>
      <c r="QOG96" s="13"/>
      <c r="QOH96" s="13"/>
      <c r="QOI96" s="13"/>
      <c r="QOJ96" s="13"/>
      <c r="QOK96" s="13"/>
      <c r="QOL96" s="13"/>
      <c r="QOM96" s="13"/>
      <c r="QON96" s="13"/>
      <c r="QOO96" s="13"/>
      <c r="QOP96" s="13"/>
      <c r="QOQ96" s="13"/>
      <c r="QOR96" s="13"/>
      <c r="QOS96" s="13"/>
      <c r="QOT96" s="13"/>
      <c r="QOU96" s="13"/>
      <c r="QOV96" s="13"/>
      <c r="QOW96" s="13"/>
      <c r="QOX96" s="13"/>
      <c r="QOY96" s="13"/>
      <c r="QOZ96" s="13"/>
      <c r="QPA96" s="13"/>
      <c r="QPB96" s="13"/>
      <c r="QPC96" s="13"/>
      <c r="QPD96" s="13"/>
      <c r="QPE96" s="13"/>
      <c r="QPF96" s="13"/>
      <c r="QPG96" s="13"/>
      <c r="QPH96" s="13"/>
      <c r="QPI96" s="13"/>
      <c r="QPJ96" s="13"/>
      <c r="QPK96" s="13"/>
      <c r="QPL96" s="13"/>
      <c r="QPM96" s="13"/>
      <c r="QPN96" s="13"/>
      <c r="QPO96" s="13"/>
      <c r="QPP96" s="13"/>
      <c r="QPQ96" s="13"/>
      <c r="QPR96" s="13"/>
      <c r="QPS96" s="13"/>
      <c r="QPT96" s="13"/>
      <c r="QPU96" s="13"/>
      <c r="QPV96" s="13"/>
      <c r="QPW96" s="13"/>
      <c r="QPX96" s="13"/>
      <c r="QPY96" s="13"/>
      <c r="QPZ96" s="13"/>
      <c r="QQA96" s="13"/>
      <c r="QQB96" s="13"/>
      <c r="QQC96" s="13"/>
      <c r="QQD96" s="13"/>
      <c r="QQE96" s="13"/>
      <c r="QQF96" s="13"/>
      <c r="QQG96" s="13"/>
      <c r="QQH96" s="13"/>
      <c r="QQI96" s="13"/>
      <c r="QQJ96" s="13"/>
      <c r="QQK96" s="13"/>
      <c r="QQL96" s="13"/>
      <c r="QQM96" s="13"/>
      <c r="QQN96" s="13"/>
      <c r="QQO96" s="13"/>
      <c r="QQP96" s="13"/>
      <c r="QQQ96" s="13"/>
      <c r="QQR96" s="13"/>
      <c r="QQS96" s="13"/>
      <c r="QQT96" s="13"/>
      <c r="QQU96" s="13"/>
      <c r="QQV96" s="13"/>
      <c r="QQW96" s="13"/>
      <c r="QQX96" s="13"/>
      <c r="QQY96" s="13"/>
      <c r="QQZ96" s="13"/>
      <c r="QRA96" s="13"/>
      <c r="QRB96" s="13"/>
      <c r="QRC96" s="13"/>
      <c r="QRD96" s="13"/>
      <c r="QRE96" s="13"/>
      <c r="QRF96" s="13"/>
      <c r="QRG96" s="13"/>
      <c r="QRH96" s="13"/>
      <c r="QRI96" s="13"/>
      <c r="QRJ96" s="13"/>
      <c r="QRK96" s="13"/>
      <c r="QRL96" s="13"/>
      <c r="QRM96" s="13"/>
      <c r="QRN96" s="13"/>
      <c r="QRO96" s="13"/>
      <c r="QRP96" s="13"/>
      <c r="QRQ96" s="13"/>
      <c r="QRR96" s="13"/>
      <c r="QRS96" s="13"/>
      <c r="QRT96" s="13"/>
      <c r="QRU96" s="13"/>
      <c r="QRV96" s="13"/>
      <c r="QRW96" s="13"/>
      <c r="QRX96" s="13"/>
      <c r="QRY96" s="13"/>
      <c r="QRZ96" s="13"/>
      <c r="QSA96" s="13"/>
      <c r="QSB96" s="13"/>
      <c r="QSC96" s="13"/>
      <c r="QSD96" s="13"/>
      <c r="QSE96" s="13"/>
      <c r="QSF96" s="13"/>
      <c r="QSG96" s="13"/>
      <c r="QSH96" s="13"/>
      <c r="QSI96" s="13"/>
      <c r="QSJ96" s="13"/>
      <c r="QSK96" s="13"/>
      <c r="QSL96" s="13"/>
      <c r="QSM96" s="13"/>
      <c r="QSN96" s="13"/>
      <c r="QSO96" s="13"/>
      <c r="QSP96" s="13"/>
      <c r="QSQ96" s="13"/>
      <c r="QSR96" s="13"/>
      <c r="QSS96" s="13"/>
      <c r="QST96" s="13"/>
      <c r="QSU96" s="13"/>
      <c r="QSV96" s="13"/>
      <c r="QSW96" s="13"/>
      <c r="QSX96" s="13"/>
      <c r="QSY96" s="13"/>
      <c r="QSZ96" s="13"/>
      <c r="QTA96" s="13"/>
      <c r="QTB96" s="13"/>
      <c r="QTC96" s="13"/>
      <c r="QTD96" s="13"/>
      <c r="QTE96" s="13"/>
      <c r="QTF96" s="13"/>
      <c r="QTG96" s="13"/>
      <c r="QTH96" s="13"/>
      <c r="QTI96" s="13"/>
      <c r="QTJ96" s="13"/>
      <c r="QTK96" s="13"/>
      <c r="QTL96" s="13"/>
      <c r="QTM96" s="13"/>
      <c r="QTN96" s="13"/>
      <c r="QTO96" s="13"/>
      <c r="QTP96" s="13"/>
      <c r="QTQ96" s="13"/>
      <c r="QTR96" s="13"/>
      <c r="QTS96" s="13"/>
      <c r="QTT96" s="13"/>
      <c r="QTU96" s="13"/>
      <c r="QTV96" s="13"/>
      <c r="QTW96" s="13"/>
      <c r="QTX96" s="13"/>
      <c r="QTY96" s="13"/>
      <c r="QTZ96" s="13"/>
      <c r="QUA96" s="13"/>
      <c r="QUB96" s="13"/>
      <c r="QUC96" s="13"/>
      <c r="QUD96" s="13"/>
      <c r="QUE96" s="13"/>
      <c r="QUF96" s="13"/>
      <c r="QUG96" s="13"/>
      <c r="QUH96" s="13"/>
      <c r="QUI96" s="13"/>
      <c r="QUJ96" s="13"/>
      <c r="QUK96" s="13"/>
      <c r="QUL96" s="13"/>
      <c r="QUM96" s="13"/>
      <c r="QUN96" s="13"/>
      <c r="QUO96" s="13"/>
      <c r="QUP96" s="13"/>
      <c r="QUQ96" s="13"/>
      <c r="QUR96" s="13"/>
      <c r="QUS96" s="13"/>
      <c r="QUT96" s="13"/>
      <c r="QUU96" s="13"/>
      <c r="QUV96" s="13"/>
      <c r="QUW96" s="13"/>
      <c r="QUX96" s="13"/>
      <c r="QUY96" s="13"/>
      <c r="QUZ96" s="13"/>
      <c r="QVA96" s="13"/>
      <c r="QVB96" s="13"/>
      <c r="QVC96" s="13"/>
      <c r="QVD96" s="13"/>
      <c r="QVE96" s="13"/>
      <c r="QVF96" s="13"/>
      <c r="QVG96" s="13"/>
      <c r="QVH96" s="13"/>
      <c r="QVI96" s="13"/>
      <c r="QVJ96" s="13"/>
      <c r="QVK96" s="13"/>
      <c r="QVL96" s="13"/>
      <c r="QVM96" s="13"/>
      <c r="QVN96" s="13"/>
      <c r="QVO96" s="13"/>
      <c r="QVP96" s="13"/>
      <c r="QVQ96" s="13"/>
      <c r="QVR96" s="13"/>
      <c r="QVS96" s="13"/>
      <c r="QVT96" s="13"/>
      <c r="QVU96" s="13"/>
      <c r="QVV96" s="13"/>
      <c r="QVW96" s="13"/>
      <c r="QVX96" s="13"/>
      <c r="QVY96" s="13"/>
      <c r="QVZ96" s="13"/>
      <c r="QWA96" s="13"/>
      <c r="QWB96" s="13"/>
      <c r="QWC96" s="13"/>
      <c r="QWD96" s="13"/>
      <c r="QWE96" s="13"/>
      <c r="QWF96" s="13"/>
      <c r="QWG96" s="13"/>
      <c r="QWH96" s="13"/>
      <c r="QWI96" s="13"/>
      <c r="QWJ96" s="13"/>
      <c r="QWK96" s="13"/>
      <c r="QWL96" s="13"/>
      <c r="QWM96" s="13"/>
      <c r="QWN96" s="13"/>
      <c r="QWO96" s="13"/>
      <c r="QWP96" s="13"/>
      <c r="QWQ96" s="13"/>
      <c r="QWR96" s="13"/>
      <c r="QWS96" s="13"/>
      <c r="QWT96" s="13"/>
      <c r="QWU96" s="13"/>
      <c r="QWV96" s="13"/>
      <c r="QWW96" s="13"/>
      <c r="QWX96" s="13"/>
      <c r="QWY96" s="13"/>
      <c r="QWZ96" s="13"/>
      <c r="QXA96" s="13"/>
      <c r="QXB96" s="13"/>
      <c r="QXC96" s="13"/>
      <c r="QXD96" s="13"/>
      <c r="QXE96" s="13"/>
      <c r="QXF96" s="13"/>
      <c r="QXG96" s="13"/>
      <c r="QXH96" s="13"/>
      <c r="QXI96" s="13"/>
      <c r="QXJ96" s="13"/>
      <c r="QXK96" s="13"/>
      <c r="QXL96" s="13"/>
      <c r="QXM96" s="13"/>
      <c r="QXN96" s="13"/>
      <c r="QXO96" s="13"/>
      <c r="QXP96" s="13"/>
      <c r="QXQ96" s="13"/>
      <c r="QXR96" s="13"/>
      <c r="QXS96" s="13"/>
      <c r="QXT96" s="13"/>
      <c r="QXU96" s="13"/>
      <c r="QXV96" s="13"/>
      <c r="QXW96" s="13"/>
      <c r="QXX96" s="13"/>
      <c r="QXY96" s="13"/>
      <c r="QXZ96" s="13"/>
      <c r="QYA96" s="13"/>
      <c r="QYB96" s="13"/>
      <c r="QYC96" s="13"/>
      <c r="QYD96" s="13"/>
      <c r="QYE96" s="13"/>
      <c r="QYF96" s="13"/>
      <c r="QYG96" s="13"/>
      <c r="QYH96" s="13"/>
      <c r="QYI96" s="13"/>
      <c r="QYJ96" s="13"/>
      <c r="QYK96" s="13"/>
      <c r="QYL96" s="13"/>
      <c r="QYM96" s="13"/>
      <c r="QYN96" s="13"/>
      <c r="QYO96" s="13"/>
      <c r="QYP96" s="13"/>
      <c r="QYQ96" s="13"/>
      <c r="QYR96" s="13"/>
      <c r="QYS96" s="13"/>
      <c r="QYT96" s="13"/>
      <c r="QYU96" s="13"/>
      <c r="QYV96" s="13"/>
      <c r="QYW96" s="13"/>
      <c r="QYX96" s="13"/>
      <c r="QYY96" s="13"/>
      <c r="QYZ96" s="13"/>
      <c r="QZA96" s="13"/>
      <c r="QZB96" s="13"/>
      <c r="QZC96" s="13"/>
      <c r="QZD96" s="13"/>
      <c r="QZE96" s="13"/>
      <c r="QZF96" s="13"/>
      <c r="QZG96" s="13"/>
      <c r="QZH96" s="13"/>
      <c r="QZI96" s="13"/>
      <c r="QZJ96" s="13"/>
      <c r="QZK96" s="13"/>
      <c r="QZL96" s="13"/>
      <c r="QZM96" s="13"/>
      <c r="QZN96" s="13"/>
      <c r="QZO96" s="13"/>
      <c r="QZP96" s="13"/>
      <c r="QZQ96" s="13"/>
      <c r="QZR96" s="13"/>
      <c r="QZS96" s="13"/>
      <c r="QZT96" s="13"/>
      <c r="QZU96" s="13"/>
      <c r="QZV96" s="13"/>
      <c r="QZW96" s="13"/>
      <c r="QZX96" s="13"/>
      <c r="QZY96" s="13"/>
      <c r="QZZ96" s="13"/>
      <c r="RAA96" s="13"/>
      <c r="RAB96" s="13"/>
      <c r="RAC96" s="13"/>
      <c r="RAD96" s="13"/>
      <c r="RAE96" s="13"/>
      <c r="RAF96" s="13"/>
      <c r="RAG96" s="13"/>
      <c r="RAH96" s="13"/>
      <c r="RAI96" s="13"/>
      <c r="RAJ96" s="13"/>
      <c r="RAK96" s="13"/>
      <c r="RAL96" s="13"/>
      <c r="RAM96" s="13"/>
      <c r="RAN96" s="13"/>
      <c r="RAO96" s="13"/>
      <c r="RAP96" s="13"/>
      <c r="RAQ96" s="13"/>
      <c r="RAR96" s="13"/>
      <c r="RAS96" s="13"/>
      <c r="RAT96" s="13"/>
      <c r="RAU96" s="13"/>
      <c r="RAV96" s="13"/>
      <c r="RAW96" s="13"/>
      <c r="RAX96" s="13"/>
      <c r="RAY96" s="13"/>
      <c r="RAZ96" s="13"/>
      <c r="RBA96" s="13"/>
      <c r="RBB96" s="13"/>
      <c r="RBC96" s="13"/>
      <c r="RBD96" s="13"/>
      <c r="RBE96" s="13"/>
      <c r="RBF96" s="13"/>
      <c r="RBG96" s="13"/>
      <c r="RBH96" s="13"/>
      <c r="RBI96" s="13"/>
      <c r="RBJ96" s="13"/>
      <c r="RBK96" s="13"/>
      <c r="RBL96" s="13"/>
      <c r="RBM96" s="13"/>
      <c r="RBN96" s="13"/>
      <c r="RBO96" s="13"/>
      <c r="RBP96" s="13"/>
      <c r="RBQ96" s="13"/>
      <c r="RBR96" s="13"/>
      <c r="RBS96" s="13"/>
      <c r="RBT96" s="13"/>
      <c r="RBU96" s="13"/>
      <c r="RBV96" s="13"/>
      <c r="RBW96" s="13"/>
      <c r="RBX96" s="13"/>
      <c r="RBY96" s="13"/>
      <c r="RBZ96" s="13"/>
      <c r="RCA96" s="13"/>
      <c r="RCB96" s="13"/>
      <c r="RCC96" s="13"/>
      <c r="RCD96" s="13"/>
      <c r="RCE96" s="13"/>
      <c r="RCF96" s="13"/>
      <c r="RCG96" s="13"/>
      <c r="RCH96" s="13"/>
      <c r="RCI96" s="13"/>
      <c r="RCJ96" s="13"/>
      <c r="RCK96" s="13"/>
      <c r="RCL96" s="13"/>
      <c r="RCM96" s="13"/>
      <c r="RCN96" s="13"/>
      <c r="RCO96" s="13"/>
      <c r="RCP96" s="13"/>
      <c r="RCQ96" s="13"/>
      <c r="RCR96" s="13"/>
      <c r="RCS96" s="13"/>
      <c r="RCT96" s="13"/>
      <c r="RCU96" s="13"/>
      <c r="RCV96" s="13"/>
      <c r="RCW96" s="13"/>
      <c r="RCX96" s="13"/>
      <c r="RCY96" s="13"/>
      <c r="RCZ96" s="13"/>
      <c r="RDA96" s="13"/>
      <c r="RDB96" s="13"/>
      <c r="RDC96" s="13"/>
      <c r="RDD96" s="13"/>
      <c r="RDE96" s="13"/>
      <c r="RDF96" s="13"/>
      <c r="RDG96" s="13"/>
      <c r="RDH96" s="13"/>
      <c r="RDI96" s="13"/>
      <c r="RDJ96" s="13"/>
      <c r="RDK96" s="13"/>
      <c r="RDL96" s="13"/>
      <c r="RDM96" s="13"/>
      <c r="RDN96" s="13"/>
      <c r="RDO96" s="13"/>
      <c r="RDP96" s="13"/>
      <c r="RDQ96" s="13"/>
      <c r="RDR96" s="13"/>
      <c r="RDS96" s="13"/>
      <c r="RDT96" s="13"/>
      <c r="RDU96" s="13"/>
      <c r="RDV96" s="13"/>
      <c r="RDW96" s="13"/>
      <c r="RDX96" s="13"/>
      <c r="RDY96" s="13"/>
      <c r="RDZ96" s="13"/>
      <c r="REA96" s="13"/>
      <c r="REB96" s="13"/>
      <c r="REC96" s="13"/>
      <c r="RED96" s="13"/>
      <c r="REE96" s="13"/>
      <c r="REF96" s="13"/>
      <c r="REG96" s="13"/>
      <c r="REH96" s="13"/>
      <c r="REI96" s="13"/>
      <c r="REJ96" s="13"/>
      <c r="REK96" s="13"/>
      <c r="REL96" s="13"/>
      <c r="REM96" s="13"/>
      <c r="REN96" s="13"/>
      <c r="REO96" s="13"/>
      <c r="REP96" s="13"/>
      <c r="REQ96" s="13"/>
      <c r="RER96" s="13"/>
      <c r="RES96" s="13"/>
      <c r="RET96" s="13"/>
      <c r="REU96" s="13"/>
      <c r="REV96" s="13"/>
      <c r="REW96" s="13"/>
      <c r="REX96" s="13"/>
      <c r="REY96" s="13"/>
      <c r="REZ96" s="13"/>
      <c r="RFA96" s="13"/>
      <c r="RFB96" s="13"/>
      <c r="RFC96" s="13"/>
      <c r="RFD96" s="13"/>
      <c r="RFE96" s="13"/>
      <c r="RFF96" s="13"/>
      <c r="RFG96" s="13"/>
      <c r="RFH96" s="13"/>
      <c r="RFI96" s="13"/>
      <c r="RFJ96" s="13"/>
      <c r="RFK96" s="13"/>
      <c r="RFL96" s="13"/>
      <c r="RFM96" s="13"/>
      <c r="RFN96" s="13"/>
      <c r="RFO96" s="13"/>
      <c r="RFP96" s="13"/>
      <c r="RFQ96" s="13"/>
      <c r="RFR96" s="13"/>
      <c r="RFS96" s="13"/>
      <c r="RFT96" s="13"/>
      <c r="RFU96" s="13"/>
      <c r="RFV96" s="13"/>
      <c r="RFW96" s="13"/>
      <c r="RFX96" s="13"/>
      <c r="RFY96" s="13"/>
      <c r="RFZ96" s="13"/>
      <c r="RGA96" s="13"/>
      <c r="RGB96" s="13"/>
      <c r="RGC96" s="13"/>
      <c r="RGD96" s="13"/>
      <c r="RGE96" s="13"/>
      <c r="RGF96" s="13"/>
      <c r="RGG96" s="13"/>
      <c r="RGH96" s="13"/>
      <c r="RGI96" s="13"/>
      <c r="RGJ96" s="13"/>
      <c r="RGK96" s="13"/>
      <c r="RGL96" s="13"/>
      <c r="RGM96" s="13"/>
      <c r="RGN96" s="13"/>
      <c r="RGO96" s="13"/>
      <c r="RGP96" s="13"/>
      <c r="RGQ96" s="13"/>
      <c r="RGR96" s="13"/>
      <c r="RGS96" s="13"/>
      <c r="RGT96" s="13"/>
      <c r="RGU96" s="13"/>
      <c r="RGV96" s="13"/>
      <c r="RGW96" s="13"/>
      <c r="RGX96" s="13"/>
      <c r="RGY96" s="13"/>
      <c r="RGZ96" s="13"/>
      <c r="RHA96" s="13"/>
      <c r="RHB96" s="13"/>
      <c r="RHC96" s="13"/>
      <c r="RHD96" s="13"/>
      <c r="RHE96" s="13"/>
      <c r="RHF96" s="13"/>
      <c r="RHG96" s="13"/>
      <c r="RHH96" s="13"/>
      <c r="RHI96" s="13"/>
      <c r="RHJ96" s="13"/>
      <c r="RHK96" s="13"/>
      <c r="RHL96" s="13"/>
      <c r="RHM96" s="13"/>
      <c r="RHN96" s="13"/>
      <c r="RHO96" s="13"/>
      <c r="RHP96" s="13"/>
      <c r="RHQ96" s="13"/>
      <c r="RHR96" s="13"/>
      <c r="RHS96" s="13"/>
      <c r="RHT96" s="13"/>
      <c r="RHU96" s="13"/>
      <c r="RHV96" s="13"/>
      <c r="RHW96" s="13"/>
      <c r="RHX96" s="13"/>
      <c r="RHY96" s="13"/>
      <c r="RHZ96" s="13"/>
      <c r="RIA96" s="13"/>
      <c r="RIB96" s="13"/>
      <c r="RIC96" s="13"/>
      <c r="RID96" s="13"/>
      <c r="RIE96" s="13"/>
      <c r="RIF96" s="13"/>
      <c r="RIG96" s="13"/>
      <c r="RIH96" s="13"/>
      <c r="RII96" s="13"/>
      <c r="RIJ96" s="13"/>
      <c r="RIK96" s="13"/>
      <c r="RIL96" s="13"/>
      <c r="RIM96" s="13"/>
      <c r="RIN96" s="13"/>
      <c r="RIO96" s="13"/>
      <c r="RIP96" s="13"/>
      <c r="RIQ96" s="13"/>
      <c r="RIR96" s="13"/>
      <c r="RIS96" s="13"/>
      <c r="RIT96" s="13"/>
      <c r="RIU96" s="13"/>
      <c r="RIV96" s="13"/>
      <c r="RIW96" s="13"/>
      <c r="RIX96" s="13"/>
      <c r="RIY96" s="13"/>
      <c r="RIZ96" s="13"/>
      <c r="RJA96" s="13"/>
      <c r="RJB96" s="13"/>
      <c r="RJC96" s="13"/>
      <c r="RJD96" s="13"/>
      <c r="RJE96" s="13"/>
      <c r="RJF96" s="13"/>
      <c r="RJG96" s="13"/>
      <c r="RJH96" s="13"/>
      <c r="RJI96" s="13"/>
      <c r="RJJ96" s="13"/>
      <c r="RJK96" s="13"/>
      <c r="RJL96" s="13"/>
      <c r="RJM96" s="13"/>
      <c r="RJN96" s="13"/>
      <c r="RJO96" s="13"/>
      <c r="RJP96" s="13"/>
      <c r="RJQ96" s="13"/>
      <c r="RJR96" s="13"/>
      <c r="RJS96" s="13"/>
      <c r="RJT96" s="13"/>
      <c r="RJU96" s="13"/>
      <c r="RJV96" s="13"/>
      <c r="RJW96" s="13"/>
      <c r="RJX96" s="13"/>
      <c r="RJY96" s="13"/>
      <c r="RJZ96" s="13"/>
      <c r="RKA96" s="13"/>
      <c r="RKB96" s="13"/>
      <c r="RKC96" s="13"/>
      <c r="RKD96" s="13"/>
      <c r="RKE96" s="13"/>
      <c r="RKF96" s="13"/>
      <c r="RKG96" s="13"/>
      <c r="RKH96" s="13"/>
      <c r="RKI96" s="13"/>
      <c r="RKJ96" s="13"/>
      <c r="RKK96" s="13"/>
      <c r="RKL96" s="13"/>
      <c r="RKM96" s="13"/>
      <c r="RKN96" s="13"/>
      <c r="RKO96" s="13"/>
      <c r="RKP96" s="13"/>
      <c r="RKQ96" s="13"/>
      <c r="RKR96" s="13"/>
      <c r="RKS96" s="13"/>
      <c r="RKT96" s="13"/>
      <c r="RKU96" s="13"/>
      <c r="RKV96" s="13"/>
      <c r="RKW96" s="13"/>
      <c r="RKX96" s="13"/>
      <c r="RKY96" s="13"/>
      <c r="RKZ96" s="13"/>
      <c r="RLA96" s="13"/>
      <c r="RLB96" s="13"/>
      <c r="RLC96" s="13"/>
      <c r="RLD96" s="13"/>
      <c r="RLE96" s="13"/>
      <c r="RLF96" s="13"/>
      <c r="RLG96" s="13"/>
      <c r="RLH96" s="13"/>
      <c r="RLI96" s="13"/>
      <c r="RLJ96" s="13"/>
      <c r="RLK96" s="13"/>
      <c r="RLL96" s="13"/>
      <c r="RLM96" s="13"/>
      <c r="RLN96" s="13"/>
      <c r="RLO96" s="13"/>
      <c r="RLP96" s="13"/>
      <c r="RLQ96" s="13"/>
      <c r="RLR96" s="13"/>
      <c r="RLS96" s="13"/>
      <c r="RLT96" s="13"/>
      <c r="RLU96" s="13"/>
      <c r="RLV96" s="13"/>
      <c r="RLW96" s="13"/>
      <c r="RLX96" s="13"/>
      <c r="RLY96" s="13"/>
      <c r="RLZ96" s="13"/>
      <c r="RMA96" s="13"/>
      <c r="RMB96" s="13"/>
      <c r="RMC96" s="13"/>
      <c r="RMD96" s="13"/>
      <c r="RME96" s="13"/>
      <c r="RMF96" s="13"/>
      <c r="RMG96" s="13"/>
      <c r="RMH96" s="13"/>
      <c r="RMI96" s="13"/>
      <c r="RMJ96" s="13"/>
      <c r="RMK96" s="13"/>
      <c r="RML96" s="13"/>
      <c r="RMM96" s="13"/>
      <c r="RMN96" s="13"/>
      <c r="RMO96" s="13"/>
      <c r="RMP96" s="13"/>
      <c r="RMQ96" s="13"/>
      <c r="RMR96" s="13"/>
      <c r="RMS96" s="13"/>
      <c r="RMT96" s="13"/>
      <c r="RMU96" s="13"/>
      <c r="RMV96" s="13"/>
      <c r="RMW96" s="13"/>
      <c r="RMX96" s="13"/>
      <c r="RMY96" s="13"/>
      <c r="RMZ96" s="13"/>
      <c r="RNA96" s="13"/>
      <c r="RNB96" s="13"/>
      <c r="RNC96" s="13"/>
      <c r="RND96" s="13"/>
      <c r="RNE96" s="13"/>
      <c r="RNF96" s="13"/>
      <c r="RNG96" s="13"/>
      <c r="RNH96" s="13"/>
      <c r="RNI96" s="13"/>
      <c r="RNJ96" s="13"/>
      <c r="RNK96" s="13"/>
      <c r="RNL96" s="13"/>
      <c r="RNM96" s="13"/>
      <c r="RNN96" s="13"/>
      <c r="RNO96" s="13"/>
      <c r="RNP96" s="13"/>
      <c r="RNQ96" s="13"/>
      <c r="RNR96" s="13"/>
      <c r="RNS96" s="13"/>
      <c r="RNT96" s="13"/>
      <c r="RNU96" s="13"/>
      <c r="RNV96" s="13"/>
      <c r="RNW96" s="13"/>
      <c r="RNX96" s="13"/>
      <c r="RNY96" s="13"/>
      <c r="RNZ96" s="13"/>
      <c r="ROA96" s="13"/>
      <c r="ROB96" s="13"/>
      <c r="ROC96" s="13"/>
      <c r="ROD96" s="13"/>
      <c r="ROE96" s="13"/>
      <c r="ROF96" s="13"/>
      <c r="ROG96" s="13"/>
      <c r="ROH96" s="13"/>
      <c r="ROI96" s="13"/>
      <c r="ROJ96" s="13"/>
      <c r="ROK96" s="13"/>
      <c r="ROL96" s="13"/>
      <c r="ROM96" s="13"/>
      <c r="RON96" s="13"/>
      <c r="ROO96" s="13"/>
      <c r="ROP96" s="13"/>
      <c r="ROQ96" s="13"/>
      <c r="ROR96" s="13"/>
      <c r="ROS96" s="13"/>
      <c r="ROT96" s="13"/>
      <c r="ROU96" s="13"/>
      <c r="ROV96" s="13"/>
      <c r="ROW96" s="13"/>
      <c r="ROX96" s="13"/>
      <c r="ROY96" s="13"/>
      <c r="ROZ96" s="13"/>
      <c r="RPA96" s="13"/>
      <c r="RPB96" s="13"/>
      <c r="RPC96" s="13"/>
      <c r="RPD96" s="13"/>
      <c r="RPE96" s="13"/>
      <c r="RPF96" s="13"/>
      <c r="RPG96" s="13"/>
      <c r="RPH96" s="13"/>
      <c r="RPI96" s="13"/>
      <c r="RPJ96" s="13"/>
      <c r="RPK96" s="13"/>
      <c r="RPL96" s="13"/>
      <c r="RPM96" s="13"/>
      <c r="RPN96" s="13"/>
      <c r="RPO96" s="13"/>
      <c r="RPP96" s="13"/>
      <c r="RPQ96" s="13"/>
      <c r="RPR96" s="13"/>
      <c r="RPS96" s="13"/>
      <c r="RPT96" s="13"/>
      <c r="RPU96" s="13"/>
      <c r="RPV96" s="13"/>
      <c r="RPW96" s="13"/>
      <c r="RPX96" s="13"/>
      <c r="RPY96" s="13"/>
      <c r="RPZ96" s="13"/>
      <c r="RQA96" s="13"/>
      <c r="RQB96" s="13"/>
      <c r="RQC96" s="13"/>
      <c r="RQD96" s="13"/>
      <c r="RQE96" s="13"/>
      <c r="RQF96" s="13"/>
      <c r="RQG96" s="13"/>
      <c r="RQH96" s="13"/>
      <c r="RQI96" s="13"/>
      <c r="RQJ96" s="13"/>
      <c r="RQK96" s="13"/>
      <c r="RQL96" s="13"/>
      <c r="RQM96" s="13"/>
      <c r="RQN96" s="13"/>
      <c r="RQO96" s="13"/>
      <c r="RQP96" s="13"/>
      <c r="RQQ96" s="13"/>
      <c r="RQR96" s="13"/>
      <c r="RQS96" s="13"/>
      <c r="RQT96" s="13"/>
      <c r="RQU96" s="13"/>
      <c r="RQV96" s="13"/>
      <c r="RQW96" s="13"/>
      <c r="RQX96" s="13"/>
      <c r="RQY96" s="13"/>
      <c r="RQZ96" s="13"/>
      <c r="RRA96" s="13"/>
      <c r="RRB96" s="13"/>
      <c r="RRC96" s="13"/>
      <c r="RRD96" s="13"/>
      <c r="RRE96" s="13"/>
      <c r="RRF96" s="13"/>
      <c r="RRG96" s="13"/>
      <c r="RRH96" s="13"/>
      <c r="RRI96" s="13"/>
      <c r="RRJ96" s="13"/>
      <c r="RRK96" s="13"/>
      <c r="RRL96" s="13"/>
      <c r="RRM96" s="13"/>
      <c r="RRN96" s="13"/>
      <c r="RRO96" s="13"/>
      <c r="RRP96" s="13"/>
      <c r="RRQ96" s="13"/>
      <c r="RRR96" s="13"/>
      <c r="RRS96" s="13"/>
      <c r="RRT96" s="13"/>
      <c r="RRU96" s="13"/>
      <c r="RRV96" s="13"/>
      <c r="RRW96" s="13"/>
      <c r="RRX96" s="13"/>
      <c r="RRY96" s="13"/>
      <c r="RRZ96" s="13"/>
      <c r="RSA96" s="13"/>
      <c r="RSB96" s="13"/>
      <c r="RSC96" s="13"/>
      <c r="RSD96" s="13"/>
      <c r="RSE96" s="13"/>
      <c r="RSF96" s="13"/>
      <c r="RSG96" s="13"/>
      <c r="RSH96" s="13"/>
      <c r="RSI96" s="13"/>
      <c r="RSJ96" s="13"/>
      <c r="RSK96" s="13"/>
      <c r="RSL96" s="13"/>
      <c r="RSM96" s="13"/>
      <c r="RSN96" s="13"/>
      <c r="RSO96" s="13"/>
      <c r="RSP96" s="13"/>
      <c r="RSQ96" s="13"/>
      <c r="RSR96" s="13"/>
      <c r="RSS96" s="13"/>
      <c r="RST96" s="13"/>
      <c r="RSU96" s="13"/>
      <c r="RSV96" s="13"/>
      <c r="RSW96" s="13"/>
      <c r="RSX96" s="13"/>
      <c r="RSY96" s="13"/>
      <c r="RSZ96" s="13"/>
      <c r="RTA96" s="13"/>
      <c r="RTB96" s="13"/>
      <c r="RTC96" s="13"/>
      <c r="RTD96" s="13"/>
      <c r="RTE96" s="13"/>
      <c r="RTF96" s="13"/>
      <c r="RTG96" s="13"/>
      <c r="RTH96" s="13"/>
      <c r="RTI96" s="13"/>
      <c r="RTJ96" s="13"/>
      <c r="RTK96" s="13"/>
      <c r="RTL96" s="13"/>
      <c r="RTM96" s="13"/>
      <c r="RTN96" s="13"/>
      <c r="RTO96" s="13"/>
      <c r="RTP96" s="13"/>
      <c r="RTQ96" s="13"/>
      <c r="RTR96" s="13"/>
      <c r="RTS96" s="13"/>
      <c r="RTT96" s="13"/>
      <c r="RTU96" s="13"/>
      <c r="RTV96" s="13"/>
      <c r="RTW96" s="13"/>
      <c r="RTX96" s="13"/>
      <c r="RTY96" s="13"/>
      <c r="RTZ96" s="13"/>
      <c r="RUA96" s="13"/>
      <c r="RUB96" s="13"/>
      <c r="RUC96" s="13"/>
      <c r="RUD96" s="13"/>
      <c r="RUE96" s="13"/>
      <c r="RUF96" s="13"/>
      <c r="RUG96" s="13"/>
      <c r="RUH96" s="13"/>
      <c r="RUI96" s="13"/>
      <c r="RUJ96" s="13"/>
      <c r="RUK96" s="13"/>
      <c r="RUL96" s="13"/>
      <c r="RUM96" s="13"/>
      <c r="RUN96" s="13"/>
      <c r="RUO96" s="13"/>
      <c r="RUP96" s="13"/>
      <c r="RUQ96" s="13"/>
      <c r="RUR96" s="13"/>
      <c r="RUS96" s="13"/>
      <c r="RUT96" s="13"/>
      <c r="RUU96" s="13"/>
      <c r="RUV96" s="13"/>
      <c r="RUW96" s="13"/>
      <c r="RUX96" s="13"/>
      <c r="RUY96" s="13"/>
      <c r="RUZ96" s="13"/>
      <c r="RVA96" s="13"/>
      <c r="RVB96" s="13"/>
      <c r="RVC96" s="13"/>
      <c r="RVD96" s="13"/>
      <c r="RVE96" s="13"/>
      <c r="RVF96" s="13"/>
      <c r="RVG96" s="13"/>
      <c r="RVH96" s="13"/>
      <c r="RVI96" s="13"/>
      <c r="RVJ96" s="13"/>
      <c r="RVK96" s="13"/>
      <c r="RVL96" s="13"/>
      <c r="RVM96" s="13"/>
      <c r="RVN96" s="13"/>
      <c r="RVO96" s="13"/>
      <c r="RVP96" s="13"/>
      <c r="RVQ96" s="13"/>
      <c r="RVR96" s="13"/>
      <c r="RVS96" s="13"/>
      <c r="RVT96" s="13"/>
      <c r="RVU96" s="13"/>
      <c r="RVV96" s="13"/>
      <c r="RVW96" s="13"/>
      <c r="RVX96" s="13"/>
      <c r="RVY96" s="13"/>
      <c r="RVZ96" s="13"/>
      <c r="RWA96" s="13"/>
      <c r="RWB96" s="13"/>
      <c r="RWC96" s="13"/>
      <c r="RWD96" s="13"/>
      <c r="RWE96" s="13"/>
      <c r="RWF96" s="13"/>
      <c r="RWG96" s="13"/>
      <c r="RWH96" s="13"/>
      <c r="RWI96" s="13"/>
      <c r="RWJ96" s="13"/>
      <c r="RWK96" s="13"/>
      <c r="RWL96" s="13"/>
      <c r="RWM96" s="13"/>
      <c r="RWN96" s="13"/>
      <c r="RWO96" s="13"/>
      <c r="RWP96" s="13"/>
      <c r="RWQ96" s="13"/>
      <c r="RWR96" s="13"/>
      <c r="RWS96" s="13"/>
      <c r="RWT96" s="13"/>
      <c r="RWU96" s="13"/>
      <c r="RWV96" s="13"/>
      <c r="RWW96" s="13"/>
      <c r="RWX96" s="13"/>
      <c r="RWY96" s="13"/>
      <c r="RWZ96" s="13"/>
      <c r="RXA96" s="13"/>
      <c r="RXB96" s="13"/>
      <c r="RXC96" s="13"/>
      <c r="RXD96" s="13"/>
      <c r="RXE96" s="13"/>
      <c r="RXF96" s="13"/>
      <c r="RXG96" s="13"/>
      <c r="RXH96" s="13"/>
      <c r="RXI96" s="13"/>
      <c r="RXJ96" s="13"/>
      <c r="RXK96" s="13"/>
      <c r="RXL96" s="13"/>
      <c r="RXM96" s="13"/>
      <c r="RXN96" s="13"/>
      <c r="RXO96" s="13"/>
      <c r="RXP96" s="13"/>
      <c r="RXQ96" s="13"/>
      <c r="RXR96" s="13"/>
      <c r="RXS96" s="13"/>
      <c r="RXT96" s="13"/>
      <c r="RXU96" s="13"/>
      <c r="RXV96" s="13"/>
      <c r="RXW96" s="13"/>
      <c r="RXX96" s="13"/>
      <c r="RXY96" s="13"/>
      <c r="RXZ96" s="13"/>
      <c r="RYA96" s="13"/>
      <c r="RYB96" s="13"/>
      <c r="RYC96" s="13"/>
      <c r="RYD96" s="13"/>
      <c r="RYE96" s="13"/>
      <c r="RYF96" s="13"/>
      <c r="RYG96" s="13"/>
      <c r="RYH96" s="13"/>
      <c r="RYI96" s="13"/>
      <c r="RYJ96" s="13"/>
      <c r="RYK96" s="13"/>
      <c r="RYL96" s="13"/>
      <c r="RYM96" s="13"/>
      <c r="RYN96" s="13"/>
      <c r="RYO96" s="13"/>
      <c r="RYP96" s="13"/>
      <c r="RYQ96" s="13"/>
      <c r="RYR96" s="13"/>
      <c r="RYS96" s="13"/>
      <c r="RYT96" s="13"/>
      <c r="RYU96" s="13"/>
      <c r="RYV96" s="13"/>
      <c r="RYW96" s="13"/>
      <c r="RYX96" s="13"/>
      <c r="RYY96" s="13"/>
      <c r="RYZ96" s="13"/>
      <c r="RZA96" s="13"/>
      <c r="RZB96" s="13"/>
      <c r="RZC96" s="13"/>
      <c r="RZD96" s="13"/>
      <c r="RZE96" s="13"/>
      <c r="RZF96" s="13"/>
      <c r="RZG96" s="13"/>
      <c r="RZH96" s="13"/>
      <c r="RZI96" s="13"/>
      <c r="RZJ96" s="13"/>
      <c r="RZK96" s="13"/>
      <c r="RZL96" s="13"/>
      <c r="RZM96" s="13"/>
      <c r="RZN96" s="13"/>
      <c r="RZO96" s="13"/>
      <c r="RZP96" s="13"/>
      <c r="RZQ96" s="13"/>
      <c r="RZR96" s="13"/>
      <c r="RZS96" s="13"/>
      <c r="RZT96" s="13"/>
      <c r="RZU96" s="13"/>
      <c r="RZV96" s="13"/>
      <c r="RZW96" s="13"/>
      <c r="RZX96" s="13"/>
      <c r="RZY96" s="13"/>
      <c r="RZZ96" s="13"/>
      <c r="SAA96" s="13"/>
      <c r="SAB96" s="13"/>
      <c r="SAC96" s="13"/>
      <c r="SAD96" s="13"/>
      <c r="SAE96" s="13"/>
      <c r="SAF96" s="13"/>
      <c r="SAG96" s="13"/>
      <c r="SAH96" s="13"/>
      <c r="SAI96" s="13"/>
      <c r="SAJ96" s="13"/>
      <c r="SAK96" s="13"/>
      <c r="SAL96" s="13"/>
      <c r="SAM96" s="13"/>
      <c r="SAN96" s="13"/>
      <c r="SAO96" s="13"/>
      <c r="SAP96" s="13"/>
      <c r="SAQ96" s="13"/>
      <c r="SAR96" s="13"/>
      <c r="SAS96" s="13"/>
      <c r="SAT96" s="13"/>
      <c r="SAU96" s="13"/>
      <c r="SAV96" s="13"/>
      <c r="SAW96" s="13"/>
      <c r="SAX96" s="13"/>
      <c r="SAY96" s="13"/>
      <c r="SAZ96" s="13"/>
      <c r="SBA96" s="13"/>
      <c r="SBB96" s="13"/>
      <c r="SBC96" s="13"/>
      <c r="SBD96" s="13"/>
      <c r="SBE96" s="13"/>
      <c r="SBF96" s="13"/>
      <c r="SBG96" s="13"/>
      <c r="SBH96" s="13"/>
      <c r="SBI96" s="13"/>
      <c r="SBJ96" s="13"/>
      <c r="SBK96" s="13"/>
      <c r="SBL96" s="13"/>
      <c r="SBM96" s="13"/>
      <c r="SBN96" s="13"/>
      <c r="SBO96" s="13"/>
      <c r="SBP96" s="13"/>
      <c r="SBQ96" s="13"/>
      <c r="SBR96" s="13"/>
      <c r="SBS96" s="13"/>
      <c r="SBT96" s="13"/>
      <c r="SBU96" s="13"/>
      <c r="SBV96" s="13"/>
      <c r="SBW96" s="13"/>
      <c r="SBX96" s="13"/>
      <c r="SBY96" s="13"/>
      <c r="SBZ96" s="13"/>
      <c r="SCA96" s="13"/>
      <c r="SCB96" s="13"/>
      <c r="SCC96" s="13"/>
      <c r="SCD96" s="13"/>
      <c r="SCE96" s="13"/>
      <c r="SCF96" s="13"/>
      <c r="SCG96" s="13"/>
      <c r="SCH96" s="13"/>
      <c r="SCI96" s="13"/>
      <c r="SCJ96" s="13"/>
      <c r="SCK96" s="13"/>
      <c r="SCL96" s="13"/>
      <c r="SCM96" s="13"/>
      <c r="SCN96" s="13"/>
      <c r="SCO96" s="13"/>
      <c r="SCP96" s="13"/>
      <c r="SCQ96" s="13"/>
      <c r="SCR96" s="13"/>
      <c r="SCS96" s="13"/>
      <c r="SCT96" s="13"/>
      <c r="SCU96" s="13"/>
      <c r="SCV96" s="13"/>
      <c r="SCW96" s="13"/>
      <c r="SCX96" s="13"/>
      <c r="SCY96" s="13"/>
      <c r="SCZ96" s="13"/>
      <c r="SDA96" s="13"/>
      <c r="SDB96" s="13"/>
      <c r="SDC96" s="13"/>
      <c r="SDD96" s="13"/>
      <c r="SDE96" s="13"/>
      <c r="SDF96" s="13"/>
      <c r="SDG96" s="13"/>
      <c r="SDH96" s="13"/>
      <c r="SDI96" s="13"/>
      <c r="SDJ96" s="13"/>
      <c r="SDK96" s="13"/>
      <c r="SDL96" s="13"/>
      <c r="SDM96" s="13"/>
      <c r="SDN96" s="13"/>
      <c r="SDO96" s="13"/>
      <c r="SDP96" s="13"/>
      <c r="SDQ96" s="13"/>
      <c r="SDR96" s="13"/>
      <c r="SDS96" s="13"/>
      <c r="SDT96" s="13"/>
      <c r="SDU96" s="13"/>
      <c r="SDV96" s="13"/>
      <c r="SDW96" s="13"/>
      <c r="SDX96" s="13"/>
      <c r="SDY96" s="13"/>
      <c r="SDZ96" s="13"/>
      <c r="SEA96" s="13"/>
      <c r="SEB96" s="13"/>
      <c r="SEC96" s="13"/>
      <c r="SED96" s="13"/>
      <c r="SEE96" s="13"/>
      <c r="SEF96" s="13"/>
      <c r="SEG96" s="13"/>
      <c r="SEH96" s="13"/>
      <c r="SEI96" s="13"/>
      <c r="SEJ96" s="13"/>
      <c r="SEK96" s="13"/>
      <c r="SEL96" s="13"/>
      <c r="SEM96" s="13"/>
      <c r="SEN96" s="13"/>
      <c r="SEO96" s="13"/>
      <c r="SEP96" s="13"/>
      <c r="SEQ96" s="13"/>
      <c r="SER96" s="13"/>
      <c r="SES96" s="13"/>
      <c r="SET96" s="13"/>
      <c r="SEU96" s="13"/>
      <c r="SEV96" s="13"/>
      <c r="SEW96" s="13"/>
      <c r="SEX96" s="13"/>
      <c r="SEY96" s="13"/>
      <c r="SEZ96" s="13"/>
      <c r="SFA96" s="13"/>
      <c r="SFB96" s="13"/>
      <c r="SFC96" s="13"/>
      <c r="SFD96" s="13"/>
      <c r="SFE96" s="13"/>
      <c r="SFF96" s="13"/>
      <c r="SFG96" s="13"/>
      <c r="SFH96" s="13"/>
      <c r="SFI96" s="13"/>
      <c r="SFJ96" s="13"/>
      <c r="SFK96" s="13"/>
      <c r="SFL96" s="13"/>
      <c r="SFM96" s="13"/>
      <c r="SFN96" s="13"/>
      <c r="SFO96" s="13"/>
      <c r="SFP96" s="13"/>
      <c r="SFQ96" s="13"/>
      <c r="SFR96" s="13"/>
      <c r="SFS96" s="13"/>
      <c r="SFT96" s="13"/>
      <c r="SFU96" s="13"/>
      <c r="SFV96" s="13"/>
      <c r="SFW96" s="13"/>
      <c r="SFX96" s="13"/>
      <c r="SFY96" s="13"/>
      <c r="SFZ96" s="13"/>
      <c r="SGA96" s="13"/>
      <c r="SGB96" s="13"/>
      <c r="SGC96" s="13"/>
      <c r="SGD96" s="13"/>
      <c r="SGE96" s="13"/>
      <c r="SGF96" s="13"/>
      <c r="SGG96" s="13"/>
      <c r="SGH96" s="13"/>
      <c r="SGI96" s="13"/>
      <c r="SGJ96" s="13"/>
      <c r="SGK96" s="13"/>
      <c r="SGL96" s="13"/>
      <c r="SGM96" s="13"/>
      <c r="SGN96" s="13"/>
      <c r="SGO96" s="13"/>
      <c r="SGP96" s="13"/>
      <c r="SGQ96" s="13"/>
      <c r="SGR96" s="13"/>
      <c r="SGS96" s="13"/>
      <c r="SGT96" s="13"/>
      <c r="SGU96" s="13"/>
      <c r="SGV96" s="13"/>
      <c r="SGW96" s="13"/>
      <c r="SGX96" s="13"/>
      <c r="SGY96" s="13"/>
      <c r="SGZ96" s="13"/>
      <c r="SHA96" s="13"/>
      <c r="SHB96" s="13"/>
      <c r="SHC96" s="13"/>
      <c r="SHD96" s="13"/>
      <c r="SHE96" s="13"/>
      <c r="SHF96" s="13"/>
      <c r="SHG96" s="13"/>
      <c r="SHH96" s="13"/>
      <c r="SHI96" s="13"/>
      <c r="SHJ96" s="13"/>
      <c r="SHK96" s="13"/>
      <c r="SHL96" s="13"/>
      <c r="SHM96" s="13"/>
      <c r="SHN96" s="13"/>
      <c r="SHO96" s="13"/>
      <c r="SHP96" s="13"/>
      <c r="SHQ96" s="13"/>
      <c r="SHR96" s="13"/>
      <c r="SHS96" s="13"/>
      <c r="SHT96" s="13"/>
      <c r="SHU96" s="13"/>
      <c r="SHV96" s="13"/>
      <c r="SHW96" s="13"/>
      <c r="SHX96" s="13"/>
      <c r="SHY96" s="13"/>
      <c r="SHZ96" s="13"/>
      <c r="SIA96" s="13"/>
      <c r="SIB96" s="13"/>
      <c r="SIC96" s="13"/>
      <c r="SID96" s="13"/>
      <c r="SIE96" s="13"/>
      <c r="SIF96" s="13"/>
      <c r="SIG96" s="13"/>
      <c r="SIH96" s="13"/>
      <c r="SII96" s="13"/>
      <c r="SIJ96" s="13"/>
      <c r="SIK96" s="13"/>
      <c r="SIL96" s="13"/>
      <c r="SIM96" s="13"/>
      <c r="SIN96" s="13"/>
      <c r="SIO96" s="13"/>
      <c r="SIP96" s="13"/>
      <c r="SIQ96" s="13"/>
      <c r="SIR96" s="13"/>
      <c r="SIS96" s="13"/>
      <c r="SIT96" s="13"/>
      <c r="SIU96" s="13"/>
      <c r="SIV96" s="13"/>
      <c r="SIW96" s="13"/>
      <c r="SIX96" s="13"/>
      <c r="SIY96" s="13"/>
      <c r="SIZ96" s="13"/>
      <c r="SJA96" s="13"/>
      <c r="SJB96" s="13"/>
      <c r="SJC96" s="13"/>
      <c r="SJD96" s="13"/>
      <c r="SJE96" s="13"/>
      <c r="SJF96" s="13"/>
      <c r="SJG96" s="13"/>
      <c r="SJH96" s="13"/>
      <c r="SJI96" s="13"/>
      <c r="SJJ96" s="13"/>
      <c r="SJK96" s="13"/>
      <c r="SJL96" s="13"/>
      <c r="SJM96" s="13"/>
      <c r="SJN96" s="13"/>
      <c r="SJO96" s="13"/>
      <c r="SJP96" s="13"/>
      <c r="SJQ96" s="13"/>
      <c r="SJR96" s="13"/>
      <c r="SJS96" s="13"/>
      <c r="SJT96" s="13"/>
      <c r="SJU96" s="13"/>
      <c r="SJV96" s="13"/>
      <c r="SJW96" s="13"/>
      <c r="SJX96" s="13"/>
      <c r="SJY96" s="13"/>
      <c r="SJZ96" s="13"/>
      <c r="SKA96" s="13"/>
      <c r="SKB96" s="13"/>
      <c r="SKC96" s="13"/>
      <c r="SKD96" s="13"/>
      <c r="SKE96" s="13"/>
      <c r="SKF96" s="13"/>
      <c r="SKG96" s="13"/>
      <c r="SKH96" s="13"/>
      <c r="SKI96" s="13"/>
      <c r="SKJ96" s="13"/>
      <c r="SKK96" s="13"/>
      <c r="SKL96" s="13"/>
      <c r="SKM96" s="13"/>
      <c r="SKN96" s="13"/>
      <c r="SKO96" s="13"/>
      <c r="SKP96" s="13"/>
      <c r="SKQ96" s="13"/>
      <c r="SKR96" s="13"/>
      <c r="SKS96" s="13"/>
      <c r="SKT96" s="13"/>
      <c r="SKU96" s="13"/>
      <c r="SKV96" s="13"/>
      <c r="SKW96" s="13"/>
      <c r="SKX96" s="13"/>
      <c r="SKY96" s="13"/>
      <c r="SKZ96" s="13"/>
      <c r="SLA96" s="13"/>
      <c r="SLB96" s="13"/>
      <c r="SLC96" s="13"/>
      <c r="SLD96" s="13"/>
      <c r="SLE96" s="13"/>
      <c r="SLF96" s="13"/>
      <c r="SLG96" s="13"/>
      <c r="SLH96" s="13"/>
      <c r="SLI96" s="13"/>
      <c r="SLJ96" s="13"/>
      <c r="SLK96" s="13"/>
      <c r="SLL96" s="13"/>
      <c r="SLM96" s="13"/>
      <c r="SLN96" s="13"/>
      <c r="SLO96" s="13"/>
      <c r="SLP96" s="13"/>
      <c r="SLQ96" s="13"/>
      <c r="SLR96" s="13"/>
      <c r="SLS96" s="13"/>
      <c r="SLT96" s="13"/>
      <c r="SLU96" s="13"/>
      <c r="SLV96" s="13"/>
      <c r="SLW96" s="13"/>
      <c r="SLX96" s="13"/>
      <c r="SLY96" s="13"/>
      <c r="SLZ96" s="13"/>
      <c r="SMA96" s="13"/>
      <c r="SMB96" s="13"/>
      <c r="SMC96" s="13"/>
      <c r="SMD96" s="13"/>
      <c r="SME96" s="13"/>
      <c r="SMF96" s="13"/>
      <c r="SMG96" s="13"/>
      <c r="SMH96" s="13"/>
      <c r="SMI96" s="13"/>
      <c r="SMJ96" s="13"/>
      <c r="SMK96" s="13"/>
      <c r="SML96" s="13"/>
      <c r="SMM96" s="13"/>
      <c r="SMN96" s="13"/>
      <c r="SMO96" s="13"/>
      <c r="SMP96" s="13"/>
      <c r="SMQ96" s="13"/>
      <c r="SMR96" s="13"/>
      <c r="SMS96" s="13"/>
      <c r="SMT96" s="13"/>
      <c r="SMU96" s="13"/>
      <c r="SMV96" s="13"/>
      <c r="SMW96" s="13"/>
      <c r="SMX96" s="13"/>
      <c r="SMY96" s="13"/>
      <c r="SMZ96" s="13"/>
      <c r="SNA96" s="13"/>
      <c r="SNB96" s="13"/>
      <c r="SNC96" s="13"/>
      <c r="SND96" s="13"/>
      <c r="SNE96" s="13"/>
      <c r="SNF96" s="13"/>
      <c r="SNG96" s="13"/>
      <c r="SNH96" s="13"/>
      <c r="SNI96" s="13"/>
      <c r="SNJ96" s="13"/>
      <c r="SNK96" s="13"/>
      <c r="SNL96" s="13"/>
      <c r="SNM96" s="13"/>
      <c r="SNN96" s="13"/>
      <c r="SNO96" s="13"/>
      <c r="SNP96" s="13"/>
      <c r="SNQ96" s="13"/>
      <c r="SNR96" s="13"/>
      <c r="SNS96" s="13"/>
      <c r="SNT96" s="13"/>
      <c r="SNU96" s="13"/>
      <c r="SNV96" s="13"/>
      <c r="SNW96" s="13"/>
      <c r="SNX96" s="13"/>
      <c r="SNY96" s="13"/>
      <c r="SNZ96" s="13"/>
      <c r="SOA96" s="13"/>
      <c r="SOB96" s="13"/>
      <c r="SOC96" s="13"/>
      <c r="SOD96" s="13"/>
      <c r="SOE96" s="13"/>
      <c r="SOF96" s="13"/>
      <c r="SOG96" s="13"/>
      <c r="SOH96" s="13"/>
      <c r="SOI96" s="13"/>
      <c r="SOJ96" s="13"/>
      <c r="SOK96" s="13"/>
      <c r="SOL96" s="13"/>
      <c r="SOM96" s="13"/>
      <c r="SON96" s="13"/>
      <c r="SOO96" s="13"/>
      <c r="SOP96" s="13"/>
      <c r="SOQ96" s="13"/>
      <c r="SOR96" s="13"/>
      <c r="SOS96" s="13"/>
      <c r="SOT96" s="13"/>
      <c r="SOU96" s="13"/>
      <c r="SOV96" s="13"/>
      <c r="SOW96" s="13"/>
      <c r="SOX96" s="13"/>
      <c r="SOY96" s="13"/>
      <c r="SOZ96" s="13"/>
      <c r="SPA96" s="13"/>
      <c r="SPB96" s="13"/>
      <c r="SPC96" s="13"/>
      <c r="SPD96" s="13"/>
      <c r="SPE96" s="13"/>
      <c r="SPF96" s="13"/>
      <c r="SPG96" s="13"/>
      <c r="SPH96" s="13"/>
      <c r="SPI96" s="13"/>
      <c r="SPJ96" s="13"/>
      <c r="SPK96" s="13"/>
      <c r="SPL96" s="13"/>
      <c r="SPM96" s="13"/>
      <c r="SPN96" s="13"/>
      <c r="SPO96" s="13"/>
      <c r="SPP96" s="13"/>
      <c r="SPQ96" s="13"/>
      <c r="SPR96" s="13"/>
      <c r="SPS96" s="13"/>
      <c r="SPT96" s="13"/>
      <c r="SPU96" s="13"/>
      <c r="SPV96" s="13"/>
      <c r="SPW96" s="13"/>
      <c r="SPX96" s="13"/>
      <c r="SPY96" s="13"/>
      <c r="SPZ96" s="13"/>
      <c r="SQA96" s="13"/>
      <c r="SQB96" s="13"/>
      <c r="SQC96" s="13"/>
      <c r="SQD96" s="13"/>
      <c r="SQE96" s="13"/>
      <c r="SQF96" s="13"/>
      <c r="SQG96" s="13"/>
      <c r="SQH96" s="13"/>
      <c r="SQI96" s="13"/>
      <c r="SQJ96" s="13"/>
      <c r="SQK96" s="13"/>
      <c r="SQL96" s="13"/>
      <c r="SQM96" s="13"/>
      <c r="SQN96" s="13"/>
      <c r="SQO96" s="13"/>
      <c r="SQP96" s="13"/>
      <c r="SQQ96" s="13"/>
      <c r="SQR96" s="13"/>
      <c r="SQS96" s="13"/>
      <c r="SQT96" s="13"/>
      <c r="SQU96" s="13"/>
      <c r="SQV96" s="13"/>
      <c r="SQW96" s="13"/>
      <c r="SQX96" s="13"/>
      <c r="SQY96" s="13"/>
      <c r="SQZ96" s="13"/>
      <c r="SRA96" s="13"/>
      <c r="SRB96" s="13"/>
      <c r="SRC96" s="13"/>
      <c r="SRD96" s="13"/>
      <c r="SRE96" s="13"/>
      <c r="SRF96" s="13"/>
      <c r="SRG96" s="13"/>
      <c r="SRH96" s="13"/>
      <c r="SRI96" s="13"/>
      <c r="SRJ96" s="13"/>
      <c r="SRK96" s="13"/>
      <c r="SRL96" s="13"/>
      <c r="SRM96" s="13"/>
      <c r="SRN96" s="13"/>
      <c r="SRO96" s="13"/>
      <c r="SRP96" s="13"/>
      <c r="SRQ96" s="13"/>
      <c r="SRR96" s="13"/>
      <c r="SRS96" s="13"/>
      <c r="SRT96" s="13"/>
      <c r="SRU96" s="13"/>
      <c r="SRV96" s="13"/>
      <c r="SRW96" s="13"/>
      <c r="SRX96" s="13"/>
      <c r="SRY96" s="13"/>
      <c r="SRZ96" s="13"/>
      <c r="SSA96" s="13"/>
      <c r="SSB96" s="13"/>
      <c r="SSC96" s="13"/>
      <c r="SSD96" s="13"/>
      <c r="SSE96" s="13"/>
      <c r="SSF96" s="13"/>
      <c r="SSG96" s="13"/>
      <c r="SSH96" s="13"/>
      <c r="SSI96" s="13"/>
      <c r="SSJ96" s="13"/>
      <c r="SSK96" s="13"/>
      <c r="SSL96" s="13"/>
      <c r="SSM96" s="13"/>
      <c r="SSN96" s="13"/>
      <c r="SSO96" s="13"/>
      <c r="SSP96" s="13"/>
      <c r="SSQ96" s="13"/>
      <c r="SSR96" s="13"/>
      <c r="SSS96" s="13"/>
      <c r="SST96" s="13"/>
      <c r="SSU96" s="13"/>
      <c r="SSV96" s="13"/>
      <c r="SSW96" s="13"/>
      <c r="SSX96" s="13"/>
      <c r="SSY96" s="13"/>
      <c r="SSZ96" s="13"/>
      <c r="STA96" s="13"/>
      <c r="STB96" s="13"/>
      <c r="STC96" s="13"/>
      <c r="STD96" s="13"/>
      <c r="STE96" s="13"/>
      <c r="STF96" s="13"/>
      <c r="STG96" s="13"/>
      <c r="STH96" s="13"/>
      <c r="STI96" s="13"/>
      <c r="STJ96" s="13"/>
      <c r="STK96" s="13"/>
      <c r="STL96" s="13"/>
      <c r="STM96" s="13"/>
      <c r="STN96" s="13"/>
      <c r="STO96" s="13"/>
      <c r="STP96" s="13"/>
      <c r="STQ96" s="13"/>
      <c r="STR96" s="13"/>
      <c r="STS96" s="13"/>
      <c r="STT96" s="13"/>
      <c r="STU96" s="13"/>
      <c r="STV96" s="13"/>
      <c r="STW96" s="13"/>
      <c r="STX96" s="13"/>
      <c r="STY96" s="13"/>
      <c r="STZ96" s="13"/>
      <c r="SUA96" s="13"/>
      <c r="SUB96" s="13"/>
      <c r="SUC96" s="13"/>
      <c r="SUD96" s="13"/>
      <c r="SUE96" s="13"/>
      <c r="SUF96" s="13"/>
      <c r="SUG96" s="13"/>
      <c r="SUH96" s="13"/>
      <c r="SUI96" s="13"/>
      <c r="SUJ96" s="13"/>
      <c r="SUK96" s="13"/>
      <c r="SUL96" s="13"/>
      <c r="SUM96" s="13"/>
      <c r="SUN96" s="13"/>
      <c r="SUO96" s="13"/>
      <c r="SUP96" s="13"/>
      <c r="SUQ96" s="13"/>
      <c r="SUR96" s="13"/>
      <c r="SUS96" s="13"/>
      <c r="SUT96" s="13"/>
      <c r="SUU96" s="13"/>
      <c r="SUV96" s="13"/>
      <c r="SUW96" s="13"/>
      <c r="SUX96" s="13"/>
      <c r="SUY96" s="13"/>
      <c r="SUZ96" s="13"/>
      <c r="SVA96" s="13"/>
      <c r="SVB96" s="13"/>
      <c r="SVC96" s="13"/>
      <c r="SVD96" s="13"/>
      <c r="SVE96" s="13"/>
      <c r="SVF96" s="13"/>
      <c r="SVG96" s="13"/>
      <c r="SVH96" s="13"/>
      <c r="SVI96" s="13"/>
      <c r="SVJ96" s="13"/>
      <c r="SVK96" s="13"/>
      <c r="SVL96" s="13"/>
      <c r="SVM96" s="13"/>
      <c r="SVN96" s="13"/>
      <c r="SVO96" s="13"/>
      <c r="SVP96" s="13"/>
      <c r="SVQ96" s="13"/>
      <c r="SVR96" s="13"/>
      <c r="SVS96" s="13"/>
      <c r="SVT96" s="13"/>
      <c r="SVU96" s="13"/>
      <c r="SVV96" s="13"/>
      <c r="SVW96" s="13"/>
      <c r="SVX96" s="13"/>
      <c r="SVY96" s="13"/>
      <c r="SVZ96" s="13"/>
      <c r="SWA96" s="13"/>
      <c r="SWB96" s="13"/>
      <c r="SWC96" s="13"/>
      <c r="SWD96" s="13"/>
      <c r="SWE96" s="13"/>
      <c r="SWF96" s="13"/>
      <c r="SWG96" s="13"/>
      <c r="SWH96" s="13"/>
      <c r="SWI96" s="13"/>
      <c r="SWJ96" s="13"/>
      <c r="SWK96" s="13"/>
      <c r="SWL96" s="13"/>
      <c r="SWM96" s="13"/>
      <c r="SWN96" s="13"/>
      <c r="SWO96" s="13"/>
      <c r="SWP96" s="13"/>
      <c r="SWQ96" s="13"/>
      <c r="SWR96" s="13"/>
      <c r="SWS96" s="13"/>
      <c r="SWT96" s="13"/>
      <c r="SWU96" s="13"/>
      <c r="SWV96" s="13"/>
      <c r="SWW96" s="13"/>
      <c r="SWX96" s="13"/>
      <c r="SWY96" s="13"/>
      <c r="SWZ96" s="13"/>
      <c r="SXA96" s="13"/>
      <c r="SXB96" s="13"/>
      <c r="SXC96" s="13"/>
      <c r="SXD96" s="13"/>
      <c r="SXE96" s="13"/>
      <c r="SXF96" s="13"/>
      <c r="SXG96" s="13"/>
      <c r="SXH96" s="13"/>
      <c r="SXI96" s="13"/>
      <c r="SXJ96" s="13"/>
      <c r="SXK96" s="13"/>
      <c r="SXL96" s="13"/>
      <c r="SXM96" s="13"/>
      <c r="SXN96" s="13"/>
      <c r="SXO96" s="13"/>
      <c r="SXP96" s="13"/>
      <c r="SXQ96" s="13"/>
      <c r="SXR96" s="13"/>
      <c r="SXS96" s="13"/>
      <c r="SXT96" s="13"/>
      <c r="SXU96" s="13"/>
      <c r="SXV96" s="13"/>
      <c r="SXW96" s="13"/>
      <c r="SXX96" s="13"/>
      <c r="SXY96" s="13"/>
      <c r="SXZ96" s="13"/>
      <c r="SYA96" s="13"/>
      <c r="SYB96" s="13"/>
      <c r="SYC96" s="13"/>
      <c r="SYD96" s="13"/>
      <c r="SYE96" s="13"/>
      <c r="SYF96" s="13"/>
      <c r="SYG96" s="13"/>
      <c r="SYH96" s="13"/>
      <c r="SYI96" s="13"/>
      <c r="SYJ96" s="13"/>
      <c r="SYK96" s="13"/>
      <c r="SYL96" s="13"/>
      <c r="SYM96" s="13"/>
      <c r="SYN96" s="13"/>
      <c r="SYO96" s="13"/>
      <c r="SYP96" s="13"/>
      <c r="SYQ96" s="13"/>
      <c r="SYR96" s="13"/>
      <c r="SYS96" s="13"/>
      <c r="SYT96" s="13"/>
      <c r="SYU96" s="13"/>
      <c r="SYV96" s="13"/>
      <c r="SYW96" s="13"/>
      <c r="SYX96" s="13"/>
      <c r="SYY96" s="13"/>
      <c r="SYZ96" s="13"/>
      <c r="SZA96" s="13"/>
      <c r="SZB96" s="13"/>
      <c r="SZC96" s="13"/>
      <c r="SZD96" s="13"/>
      <c r="SZE96" s="13"/>
      <c r="SZF96" s="13"/>
      <c r="SZG96" s="13"/>
      <c r="SZH96" s="13"/>
      <c r="SZI96" s="13"/>
      <c r="SZJ96" s="13"/>
      <c r="SZK96" s="13"/>
      <c r="SZL96" s="13"/>
      <c r="SZM96" s="13"/>
      <c r="SZN96" s="13"/>
      <c r="SZO96" s="13"/>
      <c r="SZP96" s="13"/>
      <c r="SZQ96" s="13"/>
      <c r="SZR96" s="13"/>
      <c r="SZS96" s="13"/>
      <c r="SZT96" s="13"/>
      <c r="SZU96" s="13"/>
      <c r="SZV96" s="13"/>
      <c r="SZW96" s="13"/>
      <c r="SZX96" s="13"/>
      <c r="SZY96" s="13"/>
      <c r="SZZ96" s="13"/>
      <c r="TAA96" s="13"/>
      <c r="TAB96" s="13"/>
      <c r="TAC96" s="13"/>
      <c r="TAD96" s="13"/>
      <c r="TAE96" s="13"/>
      <c r="TAF96" s="13"/>
      <c r="TAG96" s="13"/>
      <c r="TAH96" s="13"/>
      <c r="TAI96" s="13"/>
      <c r="TAJ96" s="13"/>
      <c r="TAK96" s="13"/>
      <c r="TAL96" s="13"/>
      <c r="TAM96" s="13"/>
      <c r="TAN96" s="13"/>
      <c r="TAO96" s="13"/>
      <c r="TAP96" s="13"/>
      <c r="TAQ96" s="13"/>
      <c r="TAR96" s="13"/>
      <c r="TAS96" s="13"/>
      <c r="TAT96" s="13"/>
      <c r="TAU96" s="13"/>
      <c r="TAV96" s="13"/>
      <c r="TAW96" s="13"/>
      <c r="TAX96" s="13"/>
      <c r="TAY96" s="13"/>
      <c r="TAZ96" s="13"/>
      <c r="TBA96" s="13"/>
      <c r="TBB96" s="13"/>
      <c r="TBC96" s="13"/>
      <c r="TBD96" s="13"/>
      <c r="TBE96" s="13"/>
      <c r="TBF96" s="13"/>
      <c r="TBG96" s="13"/>
      <c r="TBH96" s="13"/>
      <c r="TBI96" s="13"/>
      <c r="TBJ96" s="13"/>
      <c r="TBK96" s="13"/>
      <c r="TBL96" s="13"/>
      <c r="TBM96" s="13"/>
      <c r="TBN96" s="13"/>
      <c r="TBO96" s="13"/>
      <c r="TBP96" s="13"/>
      <c r="TBQ96" s="13"/>
      <c r="TBR96" s="13"/>
      <c r="TBS96" s="13"/>
      <c r="TBT96" s="13"/>
      <c r="TBU96" s="13"/>
      <c r="TBV96" s="13"/>
      <c r="TBW96" s="13"/>
      <c r="TBX96" s="13"/>
      <c r="TBY96" s="13"/>
      <c r="TBZ96" s="13"/>
      <c r="TCA96" s="13"/>
      <c r="TCB96" s="13"/>
      <c r="TCC96" s="13"/>
      <c r="TCD96" s="13"/>
      <c r="TCE96" s="13"/>
      <c r="TCF96" s="13"/>
      <c r="TCG96" s="13"/>
      <c r="TCH96" s="13"/>
      <c r="TCI96" s="13"/>
      <c r="TCJ96" s="13"/>
      <c r="TCK96" s="13"/>
      <c r="TCL96" s="13"/>
      <c r="TCM96" s="13"/>
      <c r="TCN96" s="13"/>
      <c r="TCO96" s="13"/>
      <c r="TCP96" s="13"/>
      <c r="TCQ96" s="13"/>
      <c r="TCR96" s="13"/>
      <c r="TCS96" s="13"/>
      <c r="TCT96" s="13"/>
      <c r="TCU96" s="13"/>
      <c r="TCV96" s="13"/>
      <c r="TCW96" s="13"/>
      <c r="TCX96" s="13"/>
      <c r="TCY96" s="13"/>
      <c r="TCZ96" s="13"/>
      <c r="TDA96" s="13"/>
      <c r="TDB96" s="13"/>
      <c r="TDC96" s="13"/>
      <c r="TDD96" s="13"/>
      <c r="TDE96" s="13"/>
      <c r="TDF96" s="13"/>
      <c r="TDG96" s="13"/>
      <c r="TDH96" s="13"/>
      <c r="TDI96" s="13"/>
      <c r="TDJ96" s="13"/>
      <c r="TDK96" s="13"/>
      <c r="TDL96" s="13"/>
      <c r="TDM96" s="13"/>
      <c r="TDN96" s="13"/>
      <c r="TDO96" s="13"/>
      <c r="TDP96" s="13"/>
      <c r="TDQ96" s="13"/>
      <c r="TDR96" s="13"/>
      <c r="TDS96" s="13"/>
      <c r="TDT96" s="13"/>
      <c r="TDU96" s="13"/>
      <c r="TDV96" s="13"/>
      <c r="TDW96" s="13"/>
      <c r="TDX96" s="13"/>
      <c r="TDY96" s="13"/>
      <c r="TDZ96" s="13"/>
      <c r="TEA96" s="13"/>
      <c r="TEB96" s="13"/>
      <c r="TEC96" s="13"/>
      <c r="TED96" s="13"/>
      <c r="TEE96" s="13"/>
      <c r="TEF96" s="13"/>
      <c r="TEG96" s="13"/>
      <c r="TEH96" s="13"/>
      <c r="TEI96" s="13"/>
      <c r="TEJ96" s="13"/>
      <c r="TEK96" s="13"/>
      <c r="TEL96" s="13"/>
      <c r="TEM96" s="13"/>
      <c r="TEN96" s="13"/>
      <c r="TEO96" s="13"/>
      <c r="TEP96" s="13"/>
      <c r="TEQ96" s="13"/>
      <c r="TER96" s="13"/>
      <c r="TES96" s="13"/>
      <c r="TET96" s="13"/>
      <c r="TEU96" s="13"/>
      <c r="TEV96" s="13"/>
      <c r="TEW96" s="13"/>
      <c r="TEX96" s="13"/>
      <c r="TEY96" s="13"/>
      <c r="TEZ96" s="13"/>
      <c r="TFA96" s="13"/>
      <c r="TFB96" s="13"/>
      <c r="TFC96" s="13"/>
      <c r="TFD96" s="13"/>
      <c r="TFE96" s="13"/>
      <c r="TFF96" s="13"/>
      <c r="TFG96" s="13"/>
      <c r="TFH96" s="13"/>
      <c r="TFI96" s="13"/>
      <c r="TFJ96" s="13"/>
      <c r="TFK96" s="13"/>
      <c r="TFL96" s="13"/>
      <c r="TFM96" s="13"/>
      <c r="TFN96" s="13"/>
      <c r="TFO96" s="13"/>
      <c r="TFP96" s="13"/>
      <c r="TFQ96" s="13"/>
      <c r="TFR96" s="13"/>
      <c r="TFS96" s="13"/>
      <c r="TFT96" s="13"/>
      <c r="TFU96" s="13"/>
      <c r="TFV96" s="13"/>
      <c r="TFW96" s="13"/>
      <c r="TFX96" s="13"/>
      <c r="TFY96" s="13"/>
      <c r="TFZ96" s="13"/>
      <c r="TGA96" s="13"/>
      <c r="TGB96" s="13"/>
      <c r="TGC96" s="13"/>
      <c r="TGD96" s="13"/>
      <c r="TGE96" s="13"/>
      <c r="TGF96" s="13"/>
      <c r="TGG96" s="13"/>
      <c r="TGH96" s="13"/>
      <c r="TGI96" s="13"/>
      <c r="TGJ96" s="13"/>
      <c r="TGK96" s="13"/>
      <c r="TGL96" s="13"/>
      <c r="TGM96" s="13"/>
      <c r="TGN96" s="13"/>
      <c r="TGO96" s="13"/>
      <c r="TGP96" s="13"/>
      <c r="TGQ96" s="13"/>
      <c r="TGR96" s="13"/>
      <c r="TGS96" s="13"/>
      <c r="TGT96" s="13"/>
      <c r="TGU96" s="13"/>
      <c r="TGV96" s="13"/>
      <c r="TGW96" s="13"/>
      <c r="TGX96" s="13"/>
      <c r="TGY96" s="13"/>
      <c r="TGZ96" s="13"/>
      <c r="THA96" s="13"/>
      <c r="THB96" s="13"/>
      <c r="THC96" s="13"/>
      <c r="THD96" s="13"/>
      <c r="THE96" s="13"/>
      <c r="THF96" s="13"/>
      <c r="THG96" s="13"/>
      <c r="THH96" s="13"/>
      <c r="THI96" s="13"/>
      <c r="THJ96" s="13"/>
      <c r="THK96" s="13"/>
      <c r="THL96" s="13"/>
      <c r="THM96" s="13"/>
      <c r="THN96" s="13"/>
      <c r="THO96" s="13"/>
      <c r="THP96" s="13"/>
      <c r="THQ96" s="13"/>
      <c r="THR96" s="13"/>
      <c r="THS96" s="13"/>
      <c r="THT96" s="13"/>
      <c r="THU96" s="13"/>
      <c r="THV96" s="13"/>
      <c r="THW96" s="13"/>
      <c r="THX96" s="13"/>
      <c r="THY96" s="13"/>
      <c r="THZ96" s="13"/>
      <c r="TIA96" s="13"/>
      <c r="TIB96" s="13"/>
      <c r="TIC96" s="13"/>
      <c r="TID96" s="13"/>
      <c r="TIE96" s="13"/>
      <c r="TIF96" s="13"/>
      <c r="TIG96" s="13"/>
      <c r="TIH96" s="13"/>
      <c r="TII96" s="13"/>
      <c r="TIJ96" s="13"/>
      <c r="TIK96" s="13"/>
      <c r="TIL96" s="13"/>
      <c r="TIM96" s="13"/>
      <c r="TIN96" s="13"/>
      <c r="TIO96" s="13"/>
      <c r="TIP96" s="13"/>
      <c r="TIQ96" s="13"/>
      <c r="TIR96" s="13"/>
      <c r="TIS96" s="13"/>
      <c r="TIT96" s="13"/>
      <c r="TIU96" s="13"/>
      <c r="TIV96" s="13"/>
      <c r="TIW96" s="13"/>
      <c r="TIX96" s="13"/>
      <c r="TIY96" s="13"/>
      <c r="TIZ96" s="13"/>
      <c r="TJA96" s="13"/>
      <c r="TJB96" s="13"/>
      <c r="TJC96" s="13"/>
      <c r="TJD96" s="13"/>
      <c r="TJE96" s="13"/>
      <c r="TJF96" s="13"/>
      <c r="TJG96" s="13"/>
      <c r="TJH96" s="13"/>
      <c r="TJI96" s="13"/>
      <c r="TJJ96" s="13"/>
      <c r="TJK96" s="13"/>
      <c r="TJL96" s="13"/>
      <c r="TJM96" s="13"/>
      <c r="TJN96" s="13"/>
      <c r="TJO96" s="13"/>
      <c r="TJP96" s="13"/>
      <c r="TJQ96" s="13"/>
      <c r="TJR96" s="13"/>
      <c r="TJS96" s="13"/>
      <c r="TJT96" s="13"/>
      <c r="TJU96" s="13"/>
      <c r="TJV96" s="13"/>
      <c r="TJW96" s="13"/>
      <c r="TJX96" s="13"/>
      <c r="TJY96" s="13"/>
      <c r="TJZ96" s="13"/>
      <c r="TKA96" s="13"/>
      <c r="TKB96" s="13"/>
      <c r="TKC96" s="13"/>
      <c r="TKD96" s="13"/>
      <c r="TKE96" s="13"/>
      <c r="TKF96" s="13"/>
      <c r="TKG96" s="13"/>
      <c r="TKH96" s="13"/>
      <c r="TKI96" s="13"/>
      <c r="TKJ96" s="13"/>
      <c r="TKK96" s="13"/>
      <c r="TKL96" s="13"/>
      <c r="TKM96" s="13"/>
      <c r="TKN96" s="13"/>
      <c r="TKO96" s="13"/>
      <c r="TKP96" s="13"/>
      <c r="TKQ96" s="13"/>
      <c r="TKR96" s="13"/>
      <c r="TKS96" s="13"/>
      <c r="TKT96" s="13"/>
      <c r="TKU96" s="13"/>
      <c r="TKV96" s="13"/>
      <c r="TKW96" s="13"/>
      <c r="TKX96" s="13"/>
      <c r="TKY96" s="13"/>
      <c r="TKZ96" s="13"/>
      <c r="TLA96" s="13"/>
      <c r="TLB96" s="13"/>
      <c r="TLC96" s="13"/>
      <c r="TLD96" s="13"/>
      <c r="TLE96" s="13"/>
      <c r="TLF96" s="13"/>
      <c r="TLG96" s="13"/>
      <c r="TLH96" s="13"/>
      <c r="TLI96" s="13"/>
      <c r="TLJ96" s="13"/>
      <c r="TLK96" s="13"/>
      <c r="TLL96" s="13"/>
      <c r="TLM96" s="13"/>
      <c r="TLN96" s="13"/>
      <c r="TLO96" s="13"/>
      <c r="TLP96" s="13"/>
      <c r="TLQ96" s="13"/>
      <c r="TLR96" s="13"/>
      <c r="TLS96" s="13"/>
      <c r="TLT96" s="13"/>
      <c r="TLU96" s="13"/>
      <c r="TLV96" s="13"/>
      <c r="TLW96" s="13"/>
      <c r="TLX96" s="13"/>
      <c r="TLY96" s="13"/>
      <c r="TLZ96" s="13"/>
      <c r="TMA96" s="13"/>
      <c r="TMB96" s="13"/>
      <c r="TMC96" s="13"/>
      <c r="TMD96" s="13"/>
      <c r="TME96" s="13"/>
      <c r="TMF96" s="13"/>
      <c r="TMG96" s="13"/>
      <c r="TMH96" s="13"/>
      <c r="TMI96" s="13"/>
      <c r="TMJ96" s="13"/>
      <c r="TMK96" s="13"/>
      <c r="TML96" s="13"/>
      <c r="TMM96" s="13"/>
      <c r="TMN96" s="13"/>
      <c r="TMO96" s="13"/>
      <c r="TMP96" s="13"/>
      <c r="TMQ96" s="13"/>
      <c r="TMR96" s="13"/>
      <c r="TMS96" s="13"/>
      <c r="TMT96" s="13"/>
      <c r="TMU96" s="13"/>
      <c r="TMV96" s="13"/>
      <c r="TMW96" s="13"/>
      <c r="TMX96" s="13"/>
      <c r="TMY96" s="13"/>
      <c r="TMZ96" s="13"/>
      <c r="TNA96" s="13"/>
      <c r="TNB96" s="13"/>
      <c r="TNC96" s="13"/>
      <c r="TND96" s="13"/>
      <c r="TNE96" s="13"/>
      <c r="TNF96" s="13"/>
      <c r="TNG96" s="13"/>
      <c r="TNH96" s="13"/>
      <c r="TNI96" s="13"/>
      <c r="TNJ96" s="13"/>
      <c r="TNK96" s="13"/>
      <c r="TNL96" s="13"/>
      <c r="TNM96" s="13"/>
      <c r="TNN96" s="13"/>
      <c r="TNO96" s="13"/>
      <c r="TNP96" s="13"/>
      <c r="TNQ96" s="13"/>
      <c r="TNR96" s="13"/>
      <c r="TNS96" s="13"/>
      <c r="TNT96" s="13"/>
      <c r="TNU96" s="13"/>
      <c r="TNV96" s="13"/>
      <c r="TNW96" s="13"/>
      <c r="TNX96" s="13"/>
      <c r="TNY96" s="13"/>
      <c r="TNZ96" s="13"/>
      <c r="TOA96" s="13"/>
      <c r="TOB96" s="13"/>
      <c r="TOC96" s="13"/>
      <c r="TOD96" s="13"/>
      <c r="TOE96" s="13"/>
      <c r="TOF96" s="13"/>
      <c r="TOG96" s="13"/>
      <c r="TOH96" s="13"/>
      <c r="TOI96" s="13"/>
      <c r="TOJ96" s="13"/>
      <c r="TOK96" s="13"/>
      <c r="TOL96" s="13"/>
      <c r="TOM96" s="13"/>
      <c r="TON96" s="13"/>
      <c r="TOO96" s="13"/>
      <c r="TOP96" s="13"/>
      <c r="TOQ96" s="13"/>
      <c r="TOR96" s="13"/>
      <c r="TOS96" s="13"/>
      <c r="TOT96" s="13"/>
      <c r="TOU96" s="13"/>
      <c r="TOV96" s="13"/>
      <c r="TOW96" s="13"/>
      <c r="TOX96" s="13"/>
      <c r="TOY96" s="13"/>
      <c r="TOZ96" s="13"/>
      <c r="TPA96" s="13"/>
      <c r="TPB96" s="13"/>
      <c r="TPC96" s="13"/>
      <c r="TPD96" s="13"/>
      <c r="TPE96" s="13"/>
      <c r="TPF96" s="13"/>
      <c r="TPG96" s="13"/>
      <c r="TPH96" s="13"/>
      <c r="TPI96" s="13"/>
      <c r="TPJ96" s="13"/>
      <c r="TPK96" s="13"/>
      <c r="TPL96" s="13"/>
      <c r="TPM96" s="13"/>
      <c r="TPN96" s="13"/>
      <c r="TPO96" s="13"/>
      <c r="TPP96" s="13"/>
      <c r="TPQ96" s="13"/>
      <c r="TPR96" s="13"/>
      <c r="TPS96" s="13"/>
      <c r="TPT96" s="13"/>
      <c r="TPU96" s="13"/>
      <c r="TPV96" s="13"/>
      <c r="TPW96" s="13"/>
      <c r="TPX96" s="13"/>
      <c r="TPY96" s="13"/>
      <c r="TPZ96" s="13"/>
      <c r="TQA96" s="13"/>
      <c r="TQB96" s="13"/>
      <c r="TQC96" s="13"/>
      <c r="TQD96" s="13"/>
      <c r="TQE96" s="13"/>
      <c r="TQF96" s="13"/>
      <c r="TQG96" s="13"/>
      <c r="TQH96" s="13"/>
      <c r="TQI96" s="13"/>
      <c r="TQJ96" s="13"/>
      <c r="TQK96" s="13"/>
      <c r="TQL96" s="13"/>
      <c r="TQM96" s="13"/>
      <c r="TQN96" s="13"/>
      <c r="TQO96" s="13"/>
      <c r="TQP96" s="13"/>
      <c r="TQQ96" s="13"/>
      <c r="TQR96" s="13"/>
      <c r="TQS96" s="13"/>
      <c r="TQT96" s="13"/>
      <c r="TQU96" s="13"/>
      <c r="TQV96" s="13"/>
      <c r="TQW96" s="13"/>
      <c r="TQX96" s="13"/>
      <c r="TQY96" s="13"/>
      <c r="TQZ96" s="13"/>
      <c r="TRA96" s="13"/>
      <c r="TRB96" s="13"/>
      <c r="TRC96" s="13"/>
      <c r="TRD96" s="13"/>
      <c r="TRE96" s="13"/>
      <c r="TRF96" s="13"/>
      <c r="TRG96" s="13"/>
      <c r="TRH96" s="13"/>
      <c r="TRI96" s="13"/>
      <c r="TRJ96" s="13"/>
      <c r="TRK96" s="13"/>
      <c r="TRL96" s="13"/>
      <c r="TRM96" s="13"/>
      <c r="TRN96" s="13"/>
      <c r="TRO96" s="13"/>
      <c r="TRP96" s="13"/>
      <c r="TRQ96" s="13"/>
      <c r="TRR96" s="13"/>
      <c r="TRS96" s="13"/>
      <c r="TRT96" s="13"/>
      <c r="TRU96" s="13"/>
      <c r="TRV96" s="13"/>
      <c r="TRW96" s="13"/>
      <c r="TRX96" s="13"/>
      <c r="TRY96" s="13"/>
      <c r="TRZ96" s="13"/>
      <c r="TSA96" s="13"/>
      <c r="TSB96" s="13"/>
      <c r="TSC96" s="13"/>
      <c r="TSD96" s="13"/>
      <c r="TSE96" s="13"/>
      <c r="TSF96" s="13"/>
      <c r="TSG96" s="13"/>
      <c r="TSH96" s="13"/>
      <c r="TSI96" s="13"/>
      <c r="TSJ96" s="13"/>
      <c r="TSK96" s="13"/>
      <c r="TSL96" s="13"/>
      <c r="TSM96" s="13"/>
      <c r="TSN96" s="13"/>
      <c r="TSO96" s="13"/>
      <c r="TSP96" s="13"/>
      <c r="TSQ96" s="13"/>
      <c r="TSR96" s="13"/>
      <c r="TSS96" s="13"/>
      <c r="TST96" s="13"/>
      <c r="TSU96" s="13"/>
      <c r="TSV96" s="13"/>
      <c r="TSW96" s="13"/>
      <c r="TSX96" s="13"/>
      <c r="TSY96" s="13"/>
      <c r="TSZ96" s="13"/>
      <c r="TTA96" s="13"/>
      <c r="TTB96" s="13"/>
      <c r="TTC96" s="13"/>
      <c r="TTD96" s="13"/>
      <c r="TTE96" s="13"/>
      <c r="TTF96" s="13"/>
      <c r="TTG96" s="13"/>
      <c r="TTH96" s="13"/>
      <c r="TTI96" s="13"/>
      <c r="TTJ96" s="13"/>
      <c r="TTK96" s="13"/>
      <c r="TTL96" s="13"/>
      <c r="TTM96" s="13"/>
      <c r="TTN96" s="13"/>
      <c r="TTO96" s="13"/>
      <c r="TTP96" s="13"/>
      <c r="TTQ96" s="13"/>
      <c r="TTR96" s="13"/>
      <c r="TTS96" s="13"/>
      <c r="TTT96" s="13"/>
      <c r="TTU96" s="13"/>
      <c r="TTV96" s="13"/>
      <c r="TTW96" s="13"/>
      <c r="TTX96" s="13"/>
      <c r="TTY96" s="13"/>
      <c r="TTZ96" s="13"/>
      <c r="TUA96" s="13"/>
      <c r="TUB96" s="13"/>
      <c r="TUC96" s="13"/>
      <c r="TUD96" s="13"/>
      <c r="TUE96" s="13"/>
      <c r="TUF96" s="13"/>
      <c r="TUG96" s="13"/>
      <c r="TUH96" s="13"/>
      <c r="TUI96" s="13"/>
      <c r="TUJ96" s="13"/>
      <c r="TUK96" s="13"/>
      <c r="TUL96" s="13"/>
      <c r="TUM96" s="13"/>
      <c r="TUN96" s="13"/>
      <c r="TUO96" s="13"/>
      <c r="TUP96" s="13"/>
      <c r="TUQ96" s="13"/>
      <c r="TUR96" s="13"/>
      <c r="TUS96" s="13"/>
      <c r="TUT96" s="13"/>
      <c r="TUU96" s="13"/>
      <c r="TUV96" s="13"/>
      <c r="TUW96" s="13"/>
      <c r="TUX96" s="13"/>
      <c r="TUY96" s="13"/>
      <c r="TUZ96" s="13"/>
      <c r="TVA96" s="13"/>
      <c r="TVB96" s="13"/>
      <c r="TVC96" s="13"/>
      <c r="TVD96" s="13"/>
      <c r="TVE96" s="13"/>
      <c r="TVF96" s="13"/>
      <c r="TVG96" s="13"/>
      <c r="TVH96" s="13"/>
      <c r="TVI96" s="13"/>
      <c r="TVJ96" s="13"/>
      <c r="TVK96" s="13"/>
      <c r="TVL96" s="13"/>
      <c r="TVM96" s="13"/>
      <c r="TVN96" s="13"/>
      <c r="TVO96" s="13"/>
      <c r="TVP96" s="13"/>
      <c r="TVQ96" s="13"/>
      <c r="TVR96" s="13"/>
      <c r="TVS96" s="13"/>
      <c r="TVT96" s="13"/>
      <c r="TVU96" s="13"/>
      <c r="TVV96" s="13"/>
      <c r="TVW96" s="13"/>
      <c r="TVX96" s="13"/>
      <c r="TVY96" s="13"/>
      <c r="TVZ96" s="13"/>
      <c r="TWA96" s="13"/>
      <c r="TWB96" s="13"/>
      <c r="TWC96" s="13"/>
      <c r="TWD96" s="13"/>
      <c r="TWE96" s="13"/>
      <c r="TWF96" s="13"/>
      <c r="TWG96" s="13"/>
      <c r="TWH96" s="13"/>
      <c r="TWI96" s="13"/>
      <c r="TWJ96" s="13"/>
      <c r="TWK96" s="13"/>
      <c r="TWL96" s="13"/>
      <c r="TWM96" s="13"/>
      <c r="TWN96" s="13"/>
      <c r="TWO96" s="13"/>
      <c r="TWP96" s="13"/>
      <c r="TWQ96" s="13"/>
      <c r="TWR96" s="13"/>
      <c r="TWS96" s="13"/>
      <c r="TWT96" s="13"/>
      <c r="TWU96" s="13"/>
      <c r="TWV96" s="13"/>
      <c r="TWW96" s="13"/>
      <c r="TWX96" s="13"/>
      <c r="TWY96" s="13"/>
      <c r="TWZ96" s="13"/>
      <c r="TXA96" s="13"/>
      <c r="TXB96" s="13"/>
      <c r="TXC96" s="13"/>
      <c r="TXD96" s="13"/>
      <c r="TXE96" s="13"/>
      <c r="TXF96" s="13"/>
      <c r="TXG96" s="13"/>
      <c r="TXH96" s="13"/>
      <c r="TXI96" s="13"/>
      <c r="TXJ96" s="13"/>
      <c r="TXK96" s="13"/>
      <c r="TXL96" s="13"/>
      <c r="TXM96" s="13"/>
      <c r="TXN96" s="13"/>
      <c r="TXO96" s="13"/>
      <c r="TXP96" s="13"/>
      <c r="TXQ96" s="13"/>
      <c r="TXR96" s="13"/>
      <c r="TXS96" s="13"/>
      <c r="TXT96" s="13"/>
      <c r="TXU96" s="13"/>
      <c r="TXV96" s="13"/>
      <c r="TXW96" s="13"/>
      <c r="TXX96" s="13"/>
      <c r="TXY96" s="13"/>
      <c r="TXZ96" s="13"/>
      <c r="TYA96" s="13"/>
      <c r="TYB96" s="13"/>
      <c r="TYC96" s="13"/>
      <c r="TYD96" s="13"/>
      <c r="TYE96" s="13"/>
      <c r="TYF96" s="13"/>
      <c r="TYG96" s="13"/>
      <c r="TYH96" s="13"/>
      <c r="TYI96" s="13"/>
      <c r="TYJ96" s="13"/>
      <c r="TYK96" s="13"/>
      <c r="TYL96" s="13"/>
      <c r="TYM96" s="13"/>
      <c r="TYN96" s="13"/>
      <c r="TYO96" s="13"/>
      <c r="TYP96" s="13"/>
      <c r="TYQ96" s="13"/>
      <c r="TYR96" s="13"/>
      <c r="TYS96" s="13"/>
      <c r="TYT96" s="13"/>
      <c r="TYU96" s="13"/>
      <c r="TYV96" s="13"/>
      <c r="TYW96" s="13"/>
      <c r="TYX96" s="13"/>
      <c r="TYY96" s="13"/>
      <c r="TYZ96" s="13"/>
      <c r="TZA96" s="13"/>
      <c r="TZB96" s="13"/>
      <c r="TZC96" s="13"/>
      <c r="TZD96" s="13"/>
      <c r="TZE96" s="13"/>
      <c r="TZF96" s="13"/>
      <c r="TZG96" s="13"/>
      <c r="TZH96" s="13"/>
      <c r="TZI96" s="13"/>
      <c r="TZJ96" s="13"/>
      <c r="TZK96" s="13"/>
      <c r="TZL96" s="13"/>
      <c r="TZM96" s="13"/>
      <c r="TZN96" s="13"/>
      <c r="TZO96" s="13"/>
      <c r="TZP96" s="13"/>
      <c r="TZQ96" s="13"/>
      <c r="TZR96" s="13"/>
      <c r="TZS96" s="13"/>
      <c r="TZT96" s="13"/>
      <c r="TZU96" s="13"/>
      <c r="TZV96" s="13"/>
      <c r="TZW96" s="13"/>
      <c r="TZX96" s="13"/>
      <c r="TZY96" s="13"/>
      <c r="TZZ96" s="13"/>
      <c r="UAA96" s="13"/>
      <c r="UAB96" s="13"/>
      <c r="UAC96" s="13"/>
      <c r="UAD96" s="13"/>
      <c r="UAE96" s="13"/>
      <c r="UAF96" s="13"/>
      <c r="UAG96" s="13"/>
      <c r="UAH96" s="13"/>
      <c r="UAI96" s="13"/>
      <c r="UAJ96" s="13"/>
      <c r="UAK96" s="13"/>
      <c r="UAL96" s="13"/>
      <c r="UAM96" s="13"/>
      <c r="UAN96" s="13"/>
      <c r="UAO96" s="13"/>
      <c r="UAP96" s="13"/>
      <c r="UAQ96" s="13"/>
      <c r="UAR96" s="13"/>
      <c r="UAS96" s="13"/>
      <c r="UAT96" s="13"/>
      <c r="UAU96" s="13"/>
      <c r="UAV96" s="13"/>
      <c r="UAW96" s="13"/>
      <c r="UAX96" s="13"/>
      <c r="UAY96" s="13"/>
      <c r="UAZ96" s="13"/>
      <c r="UBA96" s="13"/>
      <c r="UBB96" s="13"/>
      <c r="UBC96" s="13"/>
      <c r="UBD96" s="13"/>
      <c r="UBE96" s="13"/>
      <c r="UBF96" s="13"/>
      <c r="UBG96" s="13"/>
      <c r="UBH96" s="13"/>
      <c r="UBI96" s="13"/>
      <c r="UBJ96" s="13"/>
      <c r="UBK96" s="13"/>
      <c r="UBL96" s="13"/>
      <c r="UBM96" s="13"/>
      <c r="UBN96" s="13"/>
      <c r="UBO96" s="13"/>
      <c r="UBP96" s="13"/>
      <c r="UBQ96" s="13"/>
      <c r="UBR96" s="13"/>
      <c r="UBS96" s="13"/>
      <c r="UBT96" s="13"/>
      <c r="UBU96" s="13"/>
      <c r="UBV96" s="13"/>
      <c r="UBW96" s="13"/>
      <c r="UBX96" s="13"/>
      <c r="UBY96" s="13"/>
      <c r="UBZ96" s="13"/>
      <c r="UCA96" s="13"/>
      <c r="UCB96" s="13"/>
      <c r="UCC96" s="13"/>
      <c r="UCD96" s="13"/>
      <c r="UCE96" s="13"/>
      <c r="UCF96" s="13"/>
      <c r="UCG96" s="13"/>
      <c r="UCH96" s="13"/>
      <c r="UCI96" s="13"/>
      <c r="UCJ96" s="13"/>
      <c r="UCK96" s="13"/>
      <c r="UCL96" s="13"/>
      <c r="UCM96" s="13"/>
      <c r="UCN96" s="13"/>
      <c r="UCO96" s="13"/>
      <c r="UCP96" s="13"/>
      <c r="UCQ96" s="13"/>
      <c r="UCR96" s="13"/>
      <c r="UCS96" s="13"/>
      <c r="UCT96" s="13"/>
      <c r="UCU96" s="13"/>
      <c r="UCV96" s="13"/>
      <c r="UCW96" s="13"/>
      <c r="UCX96" s="13"/>
      <c r="UCY96" s="13"/>
      <c r="UCZ96" s="13"/>
      <c r="UDA96" s="13"/>
      <c r="UDB96" s="13"/>
      <c r="UDC96" s="13"/>
      <c r="UDD96" s="13"/>
      <c r="UDE96" s="13"/>
      <c r="UDF96" s="13"/>
      <c r="UDG96" s="13"/>
      <c r="UDH96" s="13"/>
      <c r="UDI96" s="13"/>
      <c r="UDJ96" s="13"/>
      <c r="UDK96" s="13"/>
      <c r="UDL96" s="13"/>
      <c r="UDM96" s="13"/>
      <c r="UDN96" s="13"/>
      <c r="UDO96" s="13"/>
      <c r="UDP96" s="13"/>
      <c r="UDQ96" s="13"/>
      <c r="UDR96" s="13"/>
      <c r="UDS96" s="13"/>
      <c r="UDT96" s="13"/>
      <c r="UDU96" s="13"/>
      <c r="UDV96" s="13"/>
      <c r="UDW96" s="13"/>
      <c r="UDX96" s="13"/>
      <c r="UDY96" s="13"/>
      <c r="UDZ96" s="13"/>
      <c r="UEA96" s="13"/>
      <c r="UEB96" s="13"/>
      <c r="UEC96" s="13"/>
      <c r="UED96" s="13"/>
      <c r="UEE96" s="13"/>
      <c r="UEF96" s="13"/>
      <c r="UEG96" s="13"/>
      <c r="UEH96" s="13"/>
      <c r="UEI96" s="13"/>
      <c r="UEJ96" s="13"/>
      <c r="UEK96" s="13"/>
      <c r="UEL96" s="13"/>
      <c r="UEM96" s="13"/>
      <c r="UEN96" s="13"/>
      <c r="UEO96" s="13"/>
      <c r="UEP96" s="13"/>
      <c r="UEQ96" s="13"/>
      <c r="UER96" s="13"/>
      <c r="UES96" s="13"/>
      <c r="UET96" s="13"/>
      <c r="UEU96" s="13"/>
      <c r="UEV96" s="13"/>
      <c r="UEW96" s="13"/>
      <c r="UEX96" s="13"/>
      <c r="UEY96" s="13"/>
      <c r="UEZ96" s="13"/>
      <c r="UFA96" s="13"/>
      <c r="UFB96" s="13"/>
      <c r="UFC96" s="13"/>
      <c r="UFD96" s="13"/>
      <c r="UFE96" s="13"/>
      <c r="UFF96" s="13"/>
      <c r="UFG96" s="13"/>
      <c r="UFH96" s="13"/>
      <c r="UFI96" s="13"/>
      <c r="UFJ96" s="13"/>
      <c r="UFK96" s="13"/>
      <c r="UFL96" s="13"/>
      <c r="UFM96" s="13"/>
      <c r="UFN96" s="13"/>
      <c r="UFO96" s="13"/>
      <c r="UFP96" s="13"/>
      <c r="UFQ96" s="13"/>
      <c r="UFR96" s="13"/>
      <c r="UFS96" s="13"/>
      <c r="UFT96" s="13"/>
      <c r="UFU96" s="13"/>
      <c r="UFV96" s="13"/>
      <c r="UFW96" s="13"/>
      <c r="UFX96" s="13"/>
      <c r="UFY96" s="13"/>
      <c r="UFZ96" s="13"/>
      <c r="UGA96" s="13"/>
      <c r="UGB96" s="13"/>
      <c r="UGC96" s="13"/>
      <c r="UGD96" s="13"/>
      <c r="UGE96" s="13"/>
      <c r="UGF96" s="13"/>
      <c r="UGG96" s="13"/>
      <c r="UGH96" s="13"/>
      <c r="UGI96" s="13"/>
      <c r="UGJ96" s="13"/>
      <c r="UGK96" s="13"/>
      <c r="UGL96" s="13"/>
      <c r="UGM96" s="13"/>
      <c r="UGN96" s="13"/>
      <c r="UGO96" s="13"/>
      <c r="UGP96" s="13"/>
      <c r="UGQ96" s="13"/>
      <c r="UGR96" s="13"/>
      <c r="UGS96" s="13"/>
      <c r="UGT96" s="13"/>
      <c r="UGU96" s="13"/>
      <c r="UGV96" s="13"/>
      <c r="UGW96" s="13"/>
      <c r="UGX96" s="13"/>
      <c r="UGY96" s="13"/>
      <c r="UGZ96" s="13"/>
      <c r="UHA96" s="13"/>
      <c r="UHB96" s="13"/>
      <c r="UHC96" s="13"/>
      <c r="UHD96" s="13"/>
      <c r="UHE96" s="13"/>
      <c r="UHF96" s="13"/>
      <c r="UHG96" s="13"/>
      <c r="UHH96" s="13"/>
      <c r="UHI96" s="13"/>
      <c r="UHJ96" s="13"/>
      <c r="UHK96" s="13"/>
      <c r="UHL96" s="13"/>
      <c r="UHM96" s="13"/>
      <c r="UHN96" s="13"/>
      <c r="UHO96" s="13"/>
      <c r="UHP96" s="13"/>
      <c r="UHQ96" s="13"/>
      <c r="UHR96" s="13"/>
      <c r="UHS96" s="13"/>
      <c r="UHT96" s="13"/>
      <c r="UHU96" s="13"/>
      <c r="UHV96" s="13"/>
      <c r="UHW96" s="13"/>
      <c r="UHX96" s="13"/>
      <c r="UHY96" s="13"/>
      <c r="UHZ96" s="13"/>
      <c r="UIA96" s="13"/>
      <c r="UIB96" s="13"/>
      <c r="UIC96" s="13"/>
      <c r="UID96" s="13"/>
      <c r="UIE96" s="13"/>
      <c r="UIF96" s="13"/>
      <c r="UIG96" s="13"/>
      <c r="UIH96" s="13"/>
      <c r="UII96" s="13"/>
      <c r="UIJ96" s="13"/>
      <c r="UIK96" s="13"/>
      <c r="UIL96" s="13"/>
      <c r="UIM96" s="13"/>
      <c r="UIN96" s="13"/>
      <c r="UIO96" s="13"/>
      <c r="UIP96" s="13"/>
      <c r="UIQ96" s="13"/>
      <c r="UIR96" s="13"/>
      <c r="UIS96" s="13"/>
      <c r="UIT96" s="13"/>
      <c r="UIU96" s="13"/>
      <c r="UIV96" s="13"/>
      <c r="UIW96" s="13"/>
      <c r="UIX96" s="13"/>
      <c r="UIY96" s="13"/>
      <c r="UIZ96" s="13"/>
      <c r="UJA96" s="13"/>
      <c r="UJB96" s="13"/>
      <c r="UJC96" s="13"/>
      <c r="UJD96" s="13"/>
      <c r="UJE96" s="13"/>
      <c r="UJF96" s="13"/>
      <c r="UJG96" s="13"/>
      <c r="UJH96" s="13"/>
      <c r="UJI96" s="13"/>
      <c r="UJJ96" s="13"/>
      <c r="UJK96" s="13"/>
      <c r="UJL96" s="13"/>
      <c r="UJM96" s="13"/>
      <c r="UJN96" s="13"/>
      <c r="UJO96" s="13"/>
      <c r="UJP96" s="13"/>
      <c r="UJQ96" s="13"/>
      <c r="UJR96" s="13"/>
      <c r="UJS96" s="13"/>
      <c r="UJT96" s="13"/>
      <c r="UJU96" s="13"/>
      <c r="UJV96" s="13"/>
      <c r="UJW96" s="13"/>
      <c r="UJX96" s="13"/>
      <c r="UJY96" s="13"/>
      <c r="UJZ96" s="13"/>
      <c r="UKA96" s="13"/>
      <c r="UKB96" s="13"/>
      <c r="UKC96" s="13"/>
      <c r="UKD96" s="13"/>
      <c r="UKE96" s="13"/>
      <c r="UKF96" s="13"/>
      <c r="UKG96" s="13"/>
      <c r="UKH96" s="13"/>
      <c r="UKI96" s="13"/>
      <c r="UKJ96" s="13"/>
      <c r="UKK96" s="13"/>
      <c r="UKL96" s="13"/>
      <c r="UKM96" s="13"/>
      <c r="UKN96" s="13"/>
      <c r="UKO96" s="13"/>
      <c r="UKP96" s="13"/>
      <c r="UKQ96" s="13"/>
      <c r="UKR96" s="13"/>
      <c r="UKS96" s="13"/>
      <c r="UKT96" s="13"/>
      <c r="UKU96" s="13"/>
      <c r="UKV96" s="13"/>
      <c r="UKW96" s="13"/>
      <c r="UKX96" s="13"/>
      <c r="UKY96" s="13"/>
      <c r="UKZ96" s="13"/>
      <c r="ULA96" s="13"/>
      <c r="ULB96" s="13"/>
      <c r="ULC96" s="13"/>
      <c r="ULD96" s="13"/>
      <c r="ULE96" s="13"/>
      <c r="ULF96" s="13"/>
      <c r="ULG96" s="13"/>
      <c r="ULH96" s="13"/>
      <c r="ULI96" s="13"/>
      <c r="ULJ96" s="13"/>
      <c r="ULK96" s="13"/>
      <c r="ULL96" s="13"/>
      <c r="ULM96" s="13"/>
      <c r="ULN96" s="13"/>
      <c r="ULO96" s="13"/>
      <c r="ULP96" s="13"/>
      <c r="ULQ96" s="13"/>
      <c r="ULR96" s="13"/>
      <c r="ULS96" s="13"/>
      <c r="ULT96" s="13"/>
      <c r="ULU96" s="13"/>
      <c r="ULV96" s="13"/>
      <c r="ULW96" s="13"/>
      <c r="ULX96" s="13"/>
      <c r="ULY96" s="13"/>
      <c r="ULZ96" s="13"/>
      <c r="UMA96" s="13"/>
      <c r="UMB96" s="13"/>
      <c r="UMC96" s="13"/>
      <c r="UMD96" s="13"/>
      <c r="UME96" s="13"/>
      <c r="UMF96" s="13"/>
      <c r="UMG96" s="13"/>
      <c r="UMH96" s="13"/>
      <c r="UMI96" s="13"/>
      <c r="UMJ96" s="13"/>
      <c r="UMK96" s="13"/>
      <c r="UML96" s="13"/>
      <c r="UMM96" s="13"/>
      <c r="UMN96" s="13"/>
      <c r="UMO96" s="13"/>
      <c r="UMP96" s="13"/>
      <c r="UMQ96" s="13"/>
      <c r="UMR96" s="13"/>
      <c r="UMS96" s="13"/>
      <c r="UMT96" s="13"/>
      <c r="UMU96" s="13"/>
      <c r="UMV96" s="13"/>
      <c r="UMW96" s="13"/>
      <c r="UMX96" s="13"/>
      <c r="UMY96" s="13"/>
      <c r="UMZ96" s="13"/>
      <c r="UNA96" s="13"/>
      <c r="UNB96" s="13"/>
      <c r="UNC96" s="13"/>
      <c r="UND96" s="13"/>
      <c r="UNE96" s="13"/>
      <c r="UNF96" s="13"/>
      <c r="UNG96" s="13"/>
      <c r="UNH96" s="13"/>
      <c r="UNI96" s="13"/>
      <c r="UNJ96" s="13"/>
      <c r="UNK96" s="13"/>
      <c r="UNL96" s="13"/>
      <c r="UNM96" s="13"/>
      <c r="UNN96" s="13"/>
      <c r="UNO96" s="13"/>
      <c r="UNP96" s="13"/>
      <c r="UNQ96" s="13"/>
      <c r="UNR96" s="13"/>
      <c r="UNS96" s="13"/>
      <c r="UNT96" s="13"/>
      <c r="UNU96" s="13"/>
      <c r="UNV96" s="13"/>
      <c r="UNW96" s="13"/>
      <c r="UNX96" s="13"/>
      <c r="UNY96" s="13"/>
      <c r="UNZ96" s="13"/>
      <c r="UOA96" s="13"/>
      <c r="UOB96" s="13"/>
      <c r="UOC96" s="13"/>
      <c r="UOD96" s="13"/>
      <c r="UOE96" s="13"/>
      <c r="UOF96" s="13"/>
      <c r="UOG96" s="13"/>
      <c r="UOH96" s="13"/>
      <c r="UOI96" s="13"/>
      <c r="UOJ96" s="13"/>
      <c r="UOK96" s="13"/>
      <c r="UOL96" s="13"/>
      <c r="UOM96" s="13"/>
      <c r="UON96" s="13"/>
      <c r="UOO96" s="13"/>
      <c r="UOP96" s="13"/>
      <c r="UOQ96" s="13"/>
      <c r="UOR96" s="13"/>
      <c r="UOS96" s="13"/>
      <c r="UOT96" s="13"/>
      <c r="UOU96" s="13"/>
      <c r="UOV96" s="13"/>
      <c r="UOW96" s="13"/>
      <c r="UOX96" s="13"/>
      <c r="UOY96" s="13"/>
      <c r="UOZ96" s="13"/>
      <c r="UPA96" s="13"/>
      <c r="UPB96" s="13"/>
      <c r="UPC96" s="13"/>
      <c r="UPD96" s="13"/>
      <c r="UPE96" s="13"/>
      <c r="UPF96" s="13"/>
      <c r="UPG96" s="13"/>
      <c r="UPH96" s="13"/>
      <c r="UPI96" s="13"/>
      <c r="UPJ96" s="13"/>
      <c r="UPK96" s="13"/>
      <c r="UPL96" s="13"/>
      <c r="UPM96" s="13"/>
      <c r="UPN96" s="13"/>
      <c r="UPO96" s="13"/>
      <c r="UPP96" s="13"/>
      <c r="UPQ96" s="13"/>
      <c r="UPR96" s="13"/>
      <c r="UPS96" s="13"/>
      <c r="UPT96" s="13"/>
      <c r="UPU96" s="13"/>
      <c r="UPV96" s="13"/>
      <c r="UPW96" s="13"/>
      <c r="UPX96" s="13"/>
      <c r="UPY96" s="13"/>
      <c r="UPZ96" s="13"/>
      <c r="UQA96" s="13"/>
      <c r="UQB96" s="13"/>
      <c r="UQC96" s="13"/>
      <c r="UQD96" s="13"/>
      <c r="UQE96" s="13"/>
      <c r="UQF96" s="13"/>
      <c r="UQG96" s="13"/>
      <c r="UQH96" s="13"/>
      <c r="UQI96" s="13"/>
      <c r="UQJ96" s="13"/>
      <c r="UQK96" s="13"/>
      <c r="UQL96" s="13"/>
      <c r="UQM96" s="13"/>
      <c r="UQN96" s="13"/>
      <c r="UQO96" s="13"/>
      <c r="UQP96" s="13"/>
      <c r="UQQ96" s="13"/>
      <c r="UQR96" s="13"/>
      <c r="UQS96" s="13"/>
      <c r="UQT96" s="13"/>
      <c r="UQU96" s="13"/>
      <c r="UQV96" s="13"/>
      <c r="UQW96" s="13"/>
      <c r="UQX96" s="13"/>
      <c r="UQY96" s="13"/>
      <c r="UQZ96" s="13"/>
      <c r="URA96" s="13"/>
      <c r="URB96" s="13"/>
      <c r="URC96" s="13"/>
      <c r="URD96" s="13"/>
      <c r="URE96" s="13"/>
      <c r="URF96" s="13"/>
      <c r="URG96" s="13"/>
      <c r="URH96" s="13"/>
      <c r="URI96" s="13"/>
      <c r="URJ96" s="13"/>
      <c r="URK96" s="13"/>
      <c r="URL96" s="13"/>
      <c r="URM96" s="13"/>
      <c r="URN96" s="13"/>
      <c r="URO96" s="13"/>
      <c r="URP96" s="13"/>
      <c r="URQ96" s="13"/>
      <c r="URR96" s="13"/>
      <c r="URS96" s="13"/>
      <c r="URT96" s="13"/>
      <c r="URU96" s="13"/>
      <c r="URV96" s="13"/>
      <c r="URW96" s="13"/>
      <c r="URX96" s="13"/>
      <c r="URY96" s="13"/>
      <c r="URZ96" s="13"/>
      <c r="USA96" s="13"/>
      <c r="USB96" s="13"/>
      <c r="USC96" s="13"/>
      <c r="USD96" s="13"/>
      <c r="USE96" s="13"/>
      <c r="USF96" s="13"/>
      <c r="USG96" s="13"/>
      <c r="USH96" s="13"/>
      <c r="USI96" s="13"/>
      <c r="USJ96" s="13"/>
      <c r="USK96" s="13"/>
      <c r="USL96" s="13"/>
      <c r="USM96" s="13"/>
      <c r="USN96" s="13"/>
      <c r="USO96" s="13"/>
      <c r="USP96" s="13"/>
      <c r="USQ96" s="13"/>
      <c r="USR96" s="13"/>
      <c r="USS96" s="13"/>
      <c r="UST96" s="13"/>
      <c r="USU96" s="13"/>
      <c r="USV96" s="13"/>
      <c r="USW96" s="13"/>
      <c r="USX96" s="13"/>
      <c r="USY96" s="13"/>
      <c r="USZ96" s="13"/>
      <c r="UTA96" s="13"/>
      <c r="UTB96" s="13"/>
      <c r="UTC96" s="13"/>
      <c r="UTD96" s="13"/>
      <c r="UTE96" s="13"/>
      <c r="UTF96" s="13"/>
      <c r="UTG96" s="13"/>
      <c r="UTH96" s="13"/>
      <c r="UTI96" s="13"/>
      <c r="UTJ96" s="13"/>
      <c r="UTK96" s="13"/>
      <c r="UTL96" s="13"/>
      <c r="UTM96" s="13"/>
      <c r="UTN96" s="13"/>
      <c r="UTO96" s="13"/>
      <c r="UTP96" s="13"/>
      <c r="UTQ96" s="13"/>
      <c r="UTR96" s="13"/>
      <c r="UTS96" s="13"/>
      <c r="UTT96" s="13"/>
      <c r="UTU96" s="13"/>
      <c r="UTV96" s="13"/>
      <c r="UTW96" s="13"/>
      <c r="UTX96" s="13"/>
      <c r="UTY96" s="13"/>
      <c r="UTZ96" s="13"/>
      <c r="UUA96" s="13"/>
      <c r="UUB96" s="13"/>
      <c r="UUC96" s="13"/>
      <c r="UUD96" s="13"/>
      <c r="UUE96" s="13"/>
      <c r="UUF96" s="13"/>
      <c r="UUG96" s="13"/>
      <c r="UUH96" s="13"/>
      <c r="UUI96" s="13"/>
      <c r="UUJ96" s="13"/>
      <c r="UUK96" s="13"/>
      <c r="UUL96" s="13"/>
      <c r="UUM96" s="13"/>
      <c r="UUN96" s="13"/>
      <c r="UUO96" s="13"/>
      <c r="UUP96" s="13"/>
      <c r="UUQ96" s="13"/>
      <c r="UUR96" s="13"/>
      <c r="UUS96" s="13"/>
      <c r="UUT96" s="13"/>
      <c r="UUU96" s="13"/>
      <c r="UUV96" s="13"/>
      <c r="UUW96" s="13"/>
      <c r="UUX96" s="13"/>
      <c r="UUY96" s="13"/>
      <c r="UUZ96" s="13"/>
      <c r="UVA96" s="13"/>
      <c r="UVB96" s="13"/>
      <c r="UVC96" s="13"/>
      <c r="UVD96" s="13"/>
      <c r="UVE96" s="13"/>
      <c r="UVF96" s="13"/>
      <c r="UVG96" s="13"/>
      <c r="UVH96" s="13"/>
      <c r="UVI96" s="13"/>
      <c r="UVJ96" s="13"/>
      <c r="UVK96" s="13"/>
      <c r="UVL96" s="13"/>
      <c r="UVM96" s="13"/>
      <c r="UVN96" s="13"/>
      <c r="UVO96" s="13"/>
      <c r="UVP96" s="13"/>
      <c r="UVQ96" s="13"/>
      <c r="UVR96" s="13"/>
      <c r="UVS96" s="13"/>
      <c r="UVT96" s="13"/>
      <c r="UVU96" s="13"/>
      <c r="UVV96" s="13"/>
      <c r="UVW96" s="13"/>
      <c r="UVX96" s="13"/>
      <c r="UVY96" s="13"/>
      <c r="UVZ96" s="13"/>
      <c r="UWA96" s="13"/>
      <c r="UWB96" s="13"/>
      <c r="UWC96" s="13"/>
      <c r="UWD96" s="13"/>
      <c r="UWE96" s="13"/>
      <c r="UWF96" s="13"/>
      <c r="UWG96" s="13"/>
      <c r="UWH96" s="13"/>
      <c r="UWI96" s="13"/>
      <c r="UWJ96" s="13"/>
      <c r="UWK96" s="13"/>
      <c r="UWL96" s="13"/>
      <c r="UWM96" s="13"/>
      <c r="UWN96" s="13"/>
      <c r="UWO96" s="13"/>
      <c r="UWP96" s="13"/>
      <c r="UWQ96" s="13"/>
      <c r="UWR96" s="13"/>
      <c r="UWS96" s="13"/>
      <c r="UWT96" s="13"/>
      <c r="UWU96" s="13"/>
      <c r="UWV96" s="13"/>
      <c r="UWW96" s="13"/>
      <c r="UWX96" s="13"/>
      <c r="UWY96" s="13"/>
      <c r="UWZ96" s="13"/>
      <c r="UXA96" s="13"/>
      <c r="UXB96" s="13"/>
      <c r="UXC96" s="13"/>
      <c r="UXD96" s="13"/>
      <c r="UXE96" s="13"/>
      <c r="UXF96" s="13"/>
      <c r="UXG96" s="13"/>
      <c r="UXH96" s="13"/>
      <c r="UXI96" s="13"/>
      <c r="UXJ96" s="13"/>
      <c r="UXK96" s="13"/>
      <c r="UXL96" s="13"/>
      <c r="UXM96" s="13"/>
      <c r="UXN96" s="13"/>
      <c r="UXO96" s="13"/>
      <c r="UXP96" s="13"/>
      <c r="UXQ96" s="13"/>
      <c r="UXR96" s="13"/>
      <c r="UXS96" s="13"/>
      <c r="UXT96" s="13"/>
      <c r="UXU96" s="13"/>
      <c r="UXV96" s="13"/>
      <c r="UXW96" s="13"/>
      <c r="UXX96" s="13"/>
      <c r="UXY96" s="13"/>
      <c r="UXZ96" s="13"/>
      <c r="UYA96" s="13"/>
      <c r="UYB96" s="13"/>
      <c r="UYC96" s="13"/>
      <c r="UYD96" s="13"/>
      <c r="UYE96" s="13"/>
      <c r="UYF96" s="13"/>
      <c r="UYG96" s="13"/>
      <c r="UYH96" s="13"/>
      <c r="UYI96" s="13"/>
      <c r="UYJ96" s="13"/>
      <c r="UYK96" s="13"/>
      <c r="UYL96" s="13"/>
      <c r="UYM96" s="13"/>
      <c r="UYN96" s="13"/>
      <c r="UYO96" s="13"/>
      <c r="UYP96" s="13"/>
      <c r="UYQ96" s="13"/>
      <c r="UYR96" s="13"/>
      <c r="UYS96" s="13"/>
      <c r="UYT96" s="13"/>
      <c r="UYU96" s="13"/>
      <c r="UYV96" s="13"/>
      <c r="UYW96" s="13"/>
      <c r="UYX96" s="13"/>
      <c r="UYY96" s="13"/>
      <c r="UYZ96" s="13"/>
      <c r="UZA96" s="13"/>
      <c r="UZB96" s="13"/>
      <c r="UZC96" s="13"/>
      <c r="UZD96" s="13"/>
      <c r="UZE96" s="13"/>
      <c r="UZF96" s="13"/>
      <c r="UZG96" s="13"/>
      <c r="UZH96" s="13"/>
      <c r="UZI96" s="13"/>
      <c r="UZJ96" s="13"/>
      <c r="UZK96" s="13"/>
      <c r="UZL96" s="13"/>
      <c r="UZM96" s="13"/>
      <c r="UZN96" s="13"/>
      <c r="UZO96" s="13"/>
      <c r="UZP96" s="13"/>
      <c r="UZQ96" s="13"/>
      <c r="UZR96" s="13"/>
      <c r="UZS96" s="13"/>
      <c r="UZT96" s="13"/>
      <c r="UZU96" s="13"/>
      <c r="UZV96" s="13"/>
      <c r="UZW96" s="13"/>
      <c r="UZX96" s="13"/>
      <c r="UZY96" s="13"/>
      <c r="UZZ96" s="13"/>
      <c r="VAA96" s="13"/>
      <c r="VAB96" s="13"/>
      <c r="VAC96" s="13"/>
      <c r="VAD96" s="13"/>
      <c r="VAE96" s="13"/>
      <c r="VAF96" s="13"/>
      <c r="VAG96" s="13"/>
      <c r="VAH96" s="13"/>
      <c r="VAI96" s="13"/>
      <c r="VAJ96" s="13"/>
      <c r="VAK96" s="13"/>
      <c r="VAL96" s="13"/>
      <c r="VAM96" s="13"/>
      <c r="VAN96" s="13"/>
      <c r="VAO96" s="13"/>
      <c r="VAP96" s="13"/>
      <c r="VAQ96" s="13"/>
      <c r="VAR96" s="13"/>
      <c r="VAS96" s="13"/>
      <c r="VAT96" s="13"/>
      <c r="VAU96" s="13"/>
      <c r="VAV96" s="13"/>
      <c r="VAW96" s="13"/>
      <c r="VAX96" s="13"/>
      <c r="VAY96" s="13"/>
      <c r="VAZ96" s="13"/>
      <c r="VBA96" s="13"/>
      <c r="VBB96" s="13"/>
      <c r="VBC96" s="13"/>
      <c r="VBD96" s="13"/>
      <c r="VBE96" s="13"/>
      <c r="VBF96" s="13"/>
      <c r="VBG96" s="13"/>
      <c r="VBH96" s="13"/>
      <c r="VBI96" s="13"/>
      <c r="VBJ96" s="13"/>
      <c r="VBK96" s="13"/>
      <c r="VBL96" s="13"/>
      <c r="VBM96" s="13"/>
      <c r="VBN96" s="13"/>
      <c r="VBO96" s="13"/>
      <c r="VBP96" s="13"/>
      <c r="VBQ96" s="13"/>
      <c r="VBR96" s="13"/>
      <c r="VBS96" s="13"/>
      <c r="VBT96" s="13"/>
      <c r="VBU96" s="13"/>
      <c r="VBV96" s="13"/>
      <c r="VBW96" s="13"/>
      <c r="VBX96" s="13"/>
      <c r="VBY96" s="13"/>
      <c r="VBZ96" s="13"/>
      <c r="VCA96" s="13"/>
      <c r="VCB96" s="13"/>
      <c r="VCC96" s="13"/>
      <c r="VCD96" s="13"/>
      <c r="VCE96" s="13"/>
      <c r="VCF96" s="13"/>
      <c r="VCG96" s="13"/>
      <c r="VCH96" s="13"/>
      <c r="VCI96" s="13"/>
      <c r="VCJ96" s="13"/>
      <c r="VCK96" s="13"/>
      <c r="VCL96" s="13"/>
      <c r="VCM96" s="13"/>
      <c r="VCN96" s="13"/>
      <c r="VCO96" s="13"/>
      <c r="VCP96" s="13"/>
      <c r="VCQ96" s="13"/>
      <c r="VCR96" s="13"/>
      <c r="VCS96" s="13"/>
      <c r="VCT96" s="13"/>
      <c r="VCU96" s="13"/>
      <c r="VCV96" s="13"/>
      <c r="VCW96" s="13"/>
      <c r="VCX96" s="13"/>
      <c r="VCY96" s="13"/>
      <c r="VCZ96" s="13"/>
      <c r="VDA96" s="13"/>
      <c r="VDB96" s="13"/>
      <c r="VDC96" s="13"/>
      <c r="VDD96" s="13"/>
      <c r="VDE96" s="13"/>
      <c r="VDF96" s="13"/>
      <c r="VDG96" s="13"/>
      <c r="VDH96" s="13"/>
      <c r="VDI96" s="13"/>
      <c r="VDJ96" s="13"/>
      <c r="VDK96" s="13"/>
      <c r="VDL96" s="13"/>
      <c r="VDM96" s="13"/>
      <c r="VDN96" s="13"/>
      <c r="VDO96" s="13"/>
      <c r="VDP96" s="13"/>
      <c r="VDQ96" s="13"/>
      <c r="VDR96" s="13"/>
      <c r="VDS96" s="13"/>
      <c r="VDT96" s="13"/>
      <c r="VDU96" s="13"/>
      <c r="VDV96" s="13"/>
      <c r="VDW96" s="13"/>
      <c r="VDX96" s="13"/>
      <c r="VDY96" s="13"/>
      <c r="VDZ96" s="13"/>
      <c r="VEA96" s="13"/>
      <c r="VEB96" s="13"/>
      <c r="VEC96" s="13"/>
      <c r="VED96" s="13"/>
      <c r="VEE96" s="13"/>
      <c r="VEF96" s="13"/>
      <c r="VEG96" s="13"/>
      <c r="VEH96" s="13"/>
      <c r="VEI96" s="13"/>
      <c r="VEJ96" s="13"/>
      <c r="VEK96" s="13"/>
      <c r="VEL96" s="13"/>
      <c r="VEM96" s="13"/>
      <c r="VEN96" s="13"/>
      <c r="VEO96" s="13"/>
      <c r="VEP96" s="13"/>
      <c r="VEQ96" s="13"/>
      <c r="VER96" s="13"/>
      <c r="VES96" s="13"/>
      <c r="VET96" s="13"/>
      <c r="VEU96" s="13"/>
      <c r="VEV96" s="13"/>
      <c r="VEW96" s="13"/>
      <c r="VEX96" s="13"/>
      <c r="VEY96" s="13"/>
      <c r="VEZ96" s="13"/>
      <c r="VFA96" s="13"/>
      <c r="VFB96" s="13"/>
      <c r="VFC96" s="13"/>
      <c r="VFD96" s="13"/>
      <c r="VFE96" s="13"/>
      <c r="VFF96" s="13"/>
      <c r="VFG96" s="13"/>
      <c r="VFH96" s="13"/>
      <c r="VFI96" s="13"/>
      <c r="VFJ96" s="13"/>
      <c r="VFK96" s="13"/>
      <c r="VFL96" s="13"/>
      <c r="VFM96" s="13"/>
      <c r="VFN96" s="13"/>
      <c r="VFO96" s="13"/>
      <c r="VFP96" s="13"/>
      <c r="VFQ96" s="13"/>
      <c r="VFR96" s="13"/>
      <c r="VFS96" s="13"/>
      <c r="VFT96" s="13"/>
      <c r="VFU96" s="13"/>
      <c r="VFV96" s="13"/>
      <c r="VFW96" s="13"/>
      <c r="VFX96" s="13"/>
      <c r="VFY96" s="13"/>
      <c r="VFZ96" s="13"/>
      <c r="VGA96" s="13"/>
      <c r="VGB96" s="13"/>
      <c r="VGC96" s="13"/>
      <c r="VGD96" s="13"/>
      <c r="VGE96" s="13"/>
      <c r="VGF96" s="13"/>
      <c r="VGG96" s="13"/>
      <c r="VGH96" s="13"/>
      <c r="VGI96" s="13"/>
      <c r="VGJ96" s="13"/>
      <c r="VGK96" s="13"/>
      <c r="VGL96" s="13"/>
      <c r="VGM96" s="13"/>
      <c r="VGN96" s="13"/>
      <c r="VGO96" s="13"/>
      <c r="VGP96" s="13"/>
      <c r="VGQ96" s="13"/>
      <c r="VGR96" s="13"/>
      <c r="VGS96" s="13"/>
      <c r="VGT96" s="13"/>
      <c r="VGU96" s="13"/>
      <c r="VGV96" s="13"/>
      <c r="VGW96" s="13"/>
      <c r="VGX96" s="13"/>
      <c r="VGY96" s="13"/>
      <c r="VGZ96" s="13"/>
      <c r="VHA96" s="13"/>
      <c r="VHB96" s="13"/>
      <c r="VHC96" s="13"/>
      <c r="VHD96" s="13"/>
      <c r="VHE96" s="13"/>
      <c r="VHF96" s="13"/>
      <c r="VHG96" s="13"/>
      <c r="VHH96" s="13"/>
      <c r="VHI96" s="13"/>
      <c r="VHJ96" s="13"/>
      <c r="VHK96" s="13"/>
      <c r="VHL96" s="13"/>
      <c r="VHM96" s="13"/>
      <c r="VHN96" s="13"/>
      <c r="VHO96" s="13"/>
      <c r="VHP96" s="13"/>
      <c r="VHQ96" s="13"/>
      <c r="VHR96" s="13"/>
      <c r="VHS96" s="13"/>
      <c r="VHT96" s="13"/>
      <c r="VHU96" s="13"/>
      <c r="VHV96" s="13"/>
      <c r="VHW96" s="13"/>
      <c r="VHX96" s="13"/>
      <c r="VHY96" s="13"/>
      <c r="VHZ96" s="13"/>
      <c r="VIA96" s="13"/>
      <c r="VIB96" s="13"/>
      <c r="VIC96" s="13"/>
      <c r="VID96" s="13"/>
      <c r="VIE96" s="13"/>
      <c r="VIF96" s="13"/>
      <c r="VIG96" s="13"/>
      <c r="VIH96" s="13"/>
      <c r="VII96" s="13"/>
      <c r="VIJ96" s="13"/>
      <c r="VIK96" s="13"/>
      <c r="VIL96" s="13"/>
      <c r="VIM96" s="13"/>
      <c r="VIN96" s="13"/>
      <c r="VIO96" s="13"/>
      <c r="VIP96" s="13"/>
      <c r="VIQ96" s="13"/>
      <c r="VIR96" s="13"/>
      <c r="VIS96" s="13"/>
      <c r="VIT96" s="13"/>
      <c r="VIU96" s="13"/>
      <c r="VIV96" s="13"/>
      <c r="VIW96" s="13"/>
      <c r="VIX96" s="13"/>
      <c r="VIY96" s="13"/>
      <c r="VIZ96" s="13"/>
      <c r="VJA96" s="13"/>
      <c r="VJB96" s="13"/>
      <c r="VJC96" s="13"/>
      <c r="VJD96" s="13"/>
      <c r="VJE96" s="13"/>
      <c r="VJF96" s="13"/>
      <c r="VJG96" s="13"/>
      <c r="VJH96" s="13"/>
      <c r="VJI96" s="13"/>
      <c r="VJJ96" s="13"/>
      <c r="VJK96" s="13"/>
      <c r="VJL96" s="13"/>
      <c r="VJM96" s="13"/>
      <c r="VJN96" s="13"/>
      <c r="VJO96" s="13"/>
      <c r="VJP96" s="13"/>
      <c r="VJQ96" s="13"/>
      <c r="VJR96" s="13"/>
      <c r="VJS96" s="13"/>
      <c r="VJT96" s="13"/>
      <c r="VJU96" s="13"/>
      <c r="VJV96" s="13"/>
      <c r="VJW96" s="13"/>
      <c r="VJX96" s="13"/>
      <c r="VJY96" s="13"/>
      <c r="VJZ96" s="13"/>
      <c r="VKA96" s="13"/>
      <c r="VKB96" s="13"/>
      <c r="VKC96" s="13"/>
      <c r="VKD96" s="13"/>
      <c r="VKE96" s="13"/>
      <c r="VKF96" s="13"/>
      <c r="VKG96" s="13"/>
      <c r="VKH96" s="13"/>
      <c r="VKI96" s="13"/>
      <c r="VKJ96" s="13"/>
      <c r="VKK96" s="13"/>
      <c r="VKL96" s="13"/>
      <c r="VKM96" s="13"/>
      <c r="VKN96" s="13"/>
      <c r="VKO96" s="13"/>
      <c r="VKP96" s="13"/>
      <c r="VKQ96" s="13"/>
      <c r="VKR96" s="13"/>
      <c r="VKS96" s="13"/>
      <c r="VKT96" s="13"/>
      <c r="VKU96" s="13"/>
      <c r="VKV96" s="13"/>
      <c r="VKW96" s="13"/>
      <c r="VKX96" s="13"/>
      <c r="VKY96" s="13"/>
      <c r="VKZ96" s="13"/>
      <c r="VLA96" s="13"/>
      <c r="VLB96" s="13"/>
      <c r="VLC96" s="13"/>
      <c r="VLD96" s="13"/>
      <c r="VLE96" s="13"/>
      <c r="VLF96" s="13"/>
      <c r="VLG96" s="13"/>
      <c r="VLH96" s="13"/>
      <c r="VLI96" s="13"/>
      <c r="VLJ96" s="13"/>
      <c r="VLK96" s="13"/>
      <c r="VLL96" s="13"/>
      <c r="VLM96" s="13"/>
      <c r="VLN96" s="13"/>
      <c r="VLO96" s="13"/>
      <c r="VLP96" s="13"/>
      <c r="VLQ96" s="13"/>
      <c r="VLR96" s="13"/>
      <c r="VLS96" s="13"/>
      <c r="VLT96" s="13"/>
      <c r="VLU96" s="13"/>
      <c r="VLV96" s="13"/>
      <c r="VLW96" s="13"/>
      <c r="VLX96" s="13"/>
      <c r="VLY96" s="13"/>
      <c r="VLZ96" s="13"/>
      <c r="VMA96" s="13"/>
      <c r="VMB96" s="13"/>
      <c r="VMC96" s="13"/>
      <c r="VMD96" s="13"/>
      <c r="VME96" s="13"/>
      <c r="VMF96" s="13"/>
      <c r="VMG96" s="13"/>
      <c r="VMH96" s="13"/>
      <c r="VMI96" s="13"/>
      <c r="VMJ96" s="13"/>
      <c r="VMK96" s="13"/>
      <c r="VML96" s="13"/>
      <c r="VMM96" s="13"/>
      <c r="VMN96" s="13"/>
      <c r="VMO96" s="13"/>
      <c r="VMP96" s="13"/>
      <c r="VMQ96" s="13"/>
      <c r="VMR96" s="13"/>
      <c r="VMS96" s="13"/>
      <c r="VMT96" s="13"/>
      <c r="VMU96" s="13"/>
      <c r="VMV96" s="13"/>
      <c r="VMW96" s="13"/>
      <c r="VMX96" s="13"/>
      <c r="VMY96" s="13"/>
      <c r="VMZ96" s="13"/>
      <c r="VNA96" s="13"/>
      <c r="VNB96" s="13"/>
      <c r="VNC96" s="13"/>
      <c r="VND96" s="13"/>
      <c r="VNE96" s="13"/>
      <c r="VNF96" s="13"/>
      <c r="VNG96" s="13"/>
      <c r="VNH96" s="13"/>
      <c r="VNI96" s="13"/>
      <c r="VNJ96" s="13"/>
      <c r="VNK96" s="13"/>
      <c r="VNL96" s="13"/>
      <c r="VNM96" s="13"/>
      <c r="VNN96" s="13"/>
      <c r="VNO96" s="13"/>
      <c r="VNP96" s="13"/>
      <c r="VNQ96" s="13"/>
      <c r="VNR96" s="13"/>
      <c r="VNS96" s="13"/>
      <c r="VNT96" s="13"/>
      <c r="VNU96" s="13"/>
      <c r="VNV96" s="13"/>
      <c r="VNW96" s="13"/>
      <c r="VNX96" s="13"/>
      <c r="VNY96" s="13"/>
      <c r="VNZ96" s="13"/>
      <c r="VOA96" s="13"/>
      <c r="VOB96" s="13"/>
      <c r="VOC96" s="13"/>
      <c r="VOD96" s="13"/>
      <c r="VOE96" s="13"/>
      <c r="VOF96" s="13"/>
      <c r="VOG96" s="13"/>
      <c r="VOH96" s="13"/>
      <c r="VOI96" s="13"/>
      <c r="VOJ96" s="13"/>
      <c r="VOK96" s="13"/>
      <c r="VOL96" s="13"/>
      <c r="VOM96" s="13"/>
      <c r="VON96" s="13"/>
      <c r="VOO96" s="13"/>
      <c r="VOP96" s="13"/>
      <c r="VOQ96" s="13"/>
      <c r="VOR96" s="13"/>
      <c r="VOS96" s="13"/>
      <c r="VOT96" s="13"/>
      <c r="VOU96" s="13"/>
      <c r="VOV96" s="13"/>
      <c r="VOW96" s="13"/>
      <c r="VOX96" s="13"/>
      <c r="VOY96" s="13"/>
      <c r="VOZ96" s="13"/>
      <c r="VPA96" s="13"/>
      <c r="VPB96" s="13"/>
      <c r="VPC96" s="13"/>
      <c r="VPD96" s="13"/>
      <c r="VPE96" s="13"/>
      <c r="VPF96" s="13"/>
      <c r="VPG96" s="13"/>
      <c r="VPH96" s="13"/>
      <c r="VPI96" s="13"/>
      <c r="VPJ96" s="13"/>
      <c r="VPK96" s="13"/>
      <c r="VPL96" s="13"/>
      <c r="VPM96" s="13"/>
      <c r="VPN96" s="13"/>
      <c r="VPO96" s="13"/>
      <c r="VPP96" s="13"/>
      <c r="VPQ96" s="13"/>
      <c r="VPR96" s="13"/>
      <c r="VPS96" s="13"/>
      <c r="VPT96" s="13"/>
      <c r="VPU96" s="13"/>
      <c r="VPV96" s="13"/>
      <c r="VPW96" s="13"/>
      <c r="VPX96" s="13"/>
      <c r="VPY96" s="13"/>
      <c r="VPZ96" s="13"/>
      <c r="VQA96" s="13"/>
      <c r="VQB96" s="13"/>
      <c r="VQC96" s="13"/>
      <c r="VQD96" s="13"/>
      <c r="VQE96" s="13"/>
      <c r="VQF96" s="13"/>
      <c r="VQG96" s="13"/>
      <c r="VQH96" s="13"/>
      <c r="VQI96" s="13"/>
      <c r="VQJ96" s="13"/>
      <c r="VQK96" s="13"/>
      <c r="VQL96" s="13"/>
      <c r="VQM96" s="13"/>
      <c r="VQN96" s="13"/>
      <c r="VQO96" s="13"/>
      <c r="VQP96" s="13"/>
      <c r="VQQ96" s="13"/>
      <c r="VQR96" s="13"/>
      <c r="VQS96" s="13"/>
      <c r="VQT96" s="13"/>
      <c r="VQU96" s="13"/>
      <c r="VQV96" s="13"/>
      <c r="VQW96" s="13"/>
      <c r="VQX96" s="13"/>
      <c r="VQY96" s="13"/>
      <c r="VQZ96" s="13"/>
      <c r="VRA96" s="13"/>
      <c r="VRB96" s="13"/>
      <c r="VRC96" s="13"/>
      <c r="VRD96" s="13"/>
      <c r="VRE96" s="13"/>
      <c r="VRF96" s="13"/>
      <c r="VRG96" s="13"/>
      <c r="VRH96" s="13"/>
      <c r="VRI96" s="13"/>
      <c r="VRJ96" s="13"/>
      <c r="VRK96" s="13"/>
      <c r="VRL96" s="13"/>
      <c r="VRM96" s="13"/>
      <c r="VRN96" s="13"/>
      <c r="VRO96" s="13"/>
      <c r="VRP96" s="13"/>
      <c r="VRQ96" s="13"/>
      <c r="VRR96" s="13"/>
      <c r="VRS96" s="13"/>
      <c r="VRT96" s="13"/>
      <c r="VRU96" s="13"/>
      <c r="VRV96" s="13"/>
      <c r="VRW96" s="13"/>
      <c r="VRX96" s="13"/>
      <c r="VRY96" s="13"/>
      <c r="VRZ96" s="13"/>
      <c r="VSA96" s="13"/>
      <c r="VSB96" s="13"/>
      <c r="VSC96" s="13"/>
      <c r="VSD96" s="13"/>
      <c r="VSE96" s="13"/>
      <c r="VSF96" s="13"/>
      <c r="VSG96" s="13"/>
      <c r="VSH96" s="13"/>
      <c r="VSI96" s="13"/>
      <c r="VSJ96" s="13"/>
      <c r="VSK96" s="13"/>
      <c r="VSL96" s="13"/>
      <c r="VSM96" s="13"/>
      <c r="VSN96" s="13"/>
      <c r="VSO96" s="13"/>
      <c r="VSP96" s="13"/>
      <c r="VSQ96" s="13"/>
      <c r="VSR96" s="13"/>
      <c r="VSS96" s="13"/>
      <c r="VST96" s="13"/>
      <c r="VSU96" s="13"/>
      <c r="VSV96" s="13"/>
      <c r="VSW96" s="13"/>
      <c r="VSX96" s="13"/>
      <c r="VSY96" s="13"/>
      <c r="VSZ96" s="13"/>
      <c r="VTA96" s="13"/>
      <c r="VTB96" s="13"/>
      <c r="VTC96" s="13"/>
      <c r="VTD96" s="13"/>
      <c r="VTE96" s="13"/>
      <c r="VTF96" s="13"/>
      <c r="VTG96" s="13"/>
      <c r="VTH96" s="13"/>
      <c r="VTI96" s="13"/>
      <c r="VTJ96" s="13"/>
      <c r="VTK96" s="13"/>
      <c r="VTL96" s="13"/>
      <c r="VTM96" s="13"/>
      <c r="VTN96" s="13"/>
      <c r="VTO96" s="13"/>
      <c r="VTP96" s="13"/>
      <c r="VTQ96" s="13"/>
      <c r="VTR96" s="13"/>
      <c r="VTS96" s="13"/>
      <c r="VTT96" s="13"/>
      <c r="VTU96" s="13"/>
      <c r="VTV96" s="13"/>
      <c r="VTW96" s="13"/>
      <c r="VTX96" s="13"/>
      <c r="VTY96" s="13"/>
      <c r="VTZ96" s="13"/>
      <c r="VUA96" s="13"/>
      <c r="VUB96" s="13"/>
      <c r="VUC96" s="13"/>
      <c r="VUD96" s="13"/>
      <c r="VUE96" s="13"/>
      <c r="VUF96" s="13"/>
      <c r="VUG96" s="13"/>
      <c r="VUH96" s="13"/>
      <c r="VUI96" s="13"/>
      <c r="VUJ96" s="13"/>
      <c r="VUK96" s="13"/>
      <c r="VUL96" s="13"/>
      <c r="VUM96" s="13"/>
      <c r="VUN96" s="13"/>
      <c r="VUO96" s="13"/>
      <c r="VUP96" s="13"/>
      <c r="VUQ96" s="13"/>
      <c r="VUR96" s="13"/>
      <c r="VUS96" s="13"/>
      <c r="VUT96" s="13"/>
      <c r="VUU96" s="13"/>
      <c r="VUV96" s="13"/>
      <c r="VUW96" s="13"/>
      <c r="VUX96" s="13"/>
      <c r="VUY96" s="13"/>
      <c r="VUZ96" s="13"/>
      <c r="VVA96" s="13"/>
      <c r="VVB96" s="13"/>
      <c r="VVC96" s="13"/>
      <c r="VVD96" s="13"/>
      <c r="VVE96" s="13"/>
      <c r="VVF96" s="13"/>
      <c r="VVG96" s="13"/>
      <c r="VVH96" s="13"/>
      <c r="VVI96" s="13"/>
      <c r="VVJ96" s="13"/>
      <c r="VVK96" s="13"/>
      <c r="VVL96" s="13"/>
      <c r="VVM96" s="13"/>
      <c r="VVN96" s="13"/>
      <c r="VVO96" s="13"/>
      <c r="VVP96" s="13"/>
      <c r="VVQ96" s="13"/>
      <c r="VVR96" s="13"/>
      <c r="VVS96" s="13"/>
      <c r="VVT96" s="13"/>
      <c r="VVU96" s="13"/>
      <c r="VVV96" s="13"/>
      <c r="VVW96" s="13"/>
      <c r="VVX96" s="13"/>
      <c r="VVY96" s="13"/>
      <c r="VVZ96" s="13"/>
      <c r="VWA96" s="13"/>
      <c r="VWB96" s="13"/>
      <c r="VWC96" s="13"/>
      <c r="VWD96" s="13"/>
      <c r="VWE96" s="13"/>
      <c r="VWF96" s="13"/>
      <c r="VWG96" s="13"/>
      <c r="VWH96" s="13"/>
      <c r="VWI96" s="13"/>
      <c r="VWJ96" s="13"/>
      <c r="VWK96" s="13"/>
      <c r="VWL96" s="13"/>
      <c r="VWM96" s="13"/>
      <c r="VWN96" s="13"/>
      <c r="VWO96" s="13"/>
      <c r="VWP96" s="13"/>
      <c r="VWQ96" s="13"/>
      <c r="VWR96" s="13"/>
      <c r="VWS96" s="13"/>
      <c r="VWT96" s="13"/>
      <c r="VWU96" s="13"/>
      <c r="VWV96" s="13"/>
      <c r="VWW96" s="13"/>
      <c r="VWX96" s="13"/>
      <c r="VWY96" s="13"/>
      <c r="VWZ96" s="13"/>
      <c r="VXA96" s="13"/>
      <c r="VXB96" s="13"/>
      <c r="VXC96" s="13"/>
      <c r="VXD96" s="13"/>
      <c r="VXE96" s="13"/>
      <c r="VXF96" s="13"/>
      <c r="VXG96" s="13"/>
      <c r="VXH96" s="13"/>
      <c r="VXI96" s="13"/>
      <c r="VXJ96" s="13"/>
      <c r="VXK96" s="13"/>
      <c r="VXL96" s="13"/>
      <c r="VXM96" s="13"/>
      <c r="VXN96" s="13"/>
      <c r="VXO96" s="13"/>
      <c r="VXP96" s="13"/>
      <c r="VXQ96" s="13"/>
      <c r="VXR96" s="13"/>
      <c r="VXS96" s="13"/>
      <c r="VXT96" s="13"/>
      <c r="VXU96" s="13"/>
      <c r="VXV96" s="13"/>
      <c r="VXW96" s="13"/>
      <c r="VXX96" s="13"/>
      <c r="VXY96" s="13"/>
      <c r="VXZ96" s="13"/>
      <c r="VYA96" s="13"/>
      <c r="VYB96" s="13"/>
      <c r="VYC96" s="13"/>
      <c r="VYD96" s="13"/>
      <c r="VYE96" s="13"/>
      <c r="VYF96" s="13"/>
      <c r="VYG96" s="13"/>
      <c r="VYH96" s="13"/>
      <c r="VYI96" s="13"/>
      <c r="VYJ96" s="13"/>
      <c r="VYK96" s="13"/>
      <c r="VYL96" s="13"/>
      <c r="VYM96" s="13"/>
      <c r="VYN96" s="13"/>
      <c r="VYO96" s="13"/>
      <c r="VYP96" s="13"/>
      <c r="VYQ96" s="13"/>
      <c r="VYR96" s="13"/>
      <c r="VYS96" s="13"/>
      <c r="VYT96" s="13"/>
      <c r="VYU96" s="13"/>
      <c r="VYV96" s="13"/>
      <c r="VYW96" s="13"/>
      <c r="VYX96" s="13"/>
      <c r="VYY96" s="13"/>
      <c r="VYZ96" s="13"/>
      <c r="VZA96" s="13"/>
      <c r="VZB96" s="13"/>
      <c r="VZC96" s="13"/>
      <c r="VZD96" s="13"/>
      <c r="VZE96" s="13"/>
      <c r="VZF96" s="13"/>
      <c r="VZG96" s="13"/>
      <c r="VZH96" s="13"/>
      <c r="VZI96" s="13"/>
      <c r="VZJ96" s="13"/>
      <c r="VZK96" s="13"/>
      <c r="VZL96" s="13"/>
      <c r="VZM96" s="13"/>
      <c r="VZN96" s="13"/>
      <c r="VZO96" s="13"/>
      <c r="VZP96" s="13"/>
      <c r="VZQ96" s="13"/>
      <c r="VZR96" s="13"/>
      <c r="VZS96" s="13"/>
      <c r="VZT96" s="13"/>
      <c r="VZU96" s="13"/>
      <c r="VZV96" s="13"/>
      <c r="VZW96" s="13"/>
      <c r="VZX96" s="13"/>
      <c r="VZY96" s="13"/>
      <c r="VZZ96" s="13"/>
      <c r="WAA96" s="13"/>
      <c r="WAB96" s="13"/>
      <c r="WAC96" s="13"/>
      <c r="WAD96" s="13"/>
      <c r="WAE96" s="13"/>
      <c r="WAF96" s="13"/>
      <c r="WAG96" s="13"/>
      <c r="WAH96" s="13"/>
      <c r="WAI96" s="13"/>
      <c r="WAJ96" s="13"/>
      <c r="WAK96" s="13"/>
      <c r="WAL96" s="13"/>
      <c r="WAM96" s="13"/>
      <c r="WAN96" s="13"/>
      <c r="WAO96" s="13"/>
      <c r="WAP96" s="13"/>
      <c r="WAQ96" s="13"/>
      <c r="WAR96" s="13"/>
      <c r="WAS96" s="13"/>
      <c r="WAT96" s="13"/>
      <c r="WAU96" s="13"/>
      <c r="WAV96" s="13"/>
      <c r="WAW96" s="13"/>
      <c r="WAX96" s="13"/>
      <c r="WAY96" s="13"/>
      <c r="WAZ96" s="13"/>
      <c r="WBA96" s="13"/>
      <c r="WBB96" s="13"/>
      <c r="WBC96" s="13"/>
      <c r="WBD96" s="13"/>
      <c r="WBE96" s="13"/>
      <c r="WBF96" s="13"/>
      <c r="WBG96" s="13"/>
      <c r="WBH96" s="13"/>
      <c r="WBI96" s="13"/>
      <c r="WBJ96" s="13"/>
      <c r="WBK96" s="13"/>
      <c r="WBL96" s="13"/>
      <c r="WBM96" s="13"/>
      <c r="WBN96" s="13"/>
      <c r="WBO96" s="13"/>
      <c r="WBP96" s="13"/>
      <c r="WBQ96" s="13"/>
      <c r="WBR96" s="13"/>
      <c r="WBS96" s="13"/>
      <c r="WBT96" s="13"/>
      <c r="WBU96" s="13"/>
      <c r="WBV96" s="13"/>
      <c r="WBW96" s="13"/>
      <c r="WBX96" s="13"/>
      <c r="WBY96" s="13"/>
      <c r="WBZ96" s="13"/>
      <c r="WCA96" s="13"/>
      <c r="WCB96" s="13"/>
      <c r="WCC96" s="13"/>
      <c r="WCD96" s="13"/>
      <c r="WCE96" s="13"/>
      <c r="WCF96" s="13"/>
      <c r="WCG96" s="13"/>
      <c r="WCH96" s="13"/>
      <c r="WCI96" s="13"/>
      <c r="WCJ96" s="13"/>
      <c r="WCK96" s="13"/>
      <c r="WCL96" s="13"/>
      <c r="WCM96" s="13"/>
      <c r="WCN96" s="13"/>
      <c r="WCO96" s="13"/>
      <c r="WCP96" s="13"/>
      <c r="WCQ96" s="13"/>
      <c r="WCR96" s="13"/>
      <c r="WCS96" s="13"/>
      <c r="WCT96" s="13"/>
      <c r="WCU96" s="13"/>
      <c r="WCV96" s="13"/>
      <c r="WCW96" s="13"/>
      <c r="WCX96" s="13"/>
      <c r="WCY96" s="13"/>
      <c r="WCZ96" s="13"/>
      <c r="WDA96" s="13"/>
      <c r="WDB96" s="13"/>
      <c r="WDC96" s="13"/>
      <c r="WDD96" s="13"/>
      <c r="WDE96" s="13"/>
      <c r="WDF96" s="13"/>
      <c r="WDG96" s="13"/>
      <c r="WDH96" s="13"/>
      <c r="WDI96" s="13"/>
      <c r="WDJ96" s="13"/>
      <c r="WDK96" s="13"/>
      <c r="WDL96" s="13"/>
      <c r="WDM96" s="13"/>
      <c r="WDN96" s="13"/>
      <c r="WDO96" s="13"/>
      <c r="WDP96" s="13"/>
      <c r="WDQ96" s="13"/>
      <c r="WDR96" s="13"/>
      <c r="WDS96" s="13"/>
      <c r="WDT96" s="13"/>
      <c r="WDU96" s="13"/>
      <c r="WDV96" s="13"/>
      <c r="WDW96" s="13"/>
      <c r="WDX96" s="13"/>
      <c r="WDY96" s="13"/>
      <c r="WDZ96" s="13"/>
      <c r="WEA96" s="13"/>
      <c r="WEB96" s="13"/>
      <c r="WEC96" s="13"/>
      <c r="WED96" s="13"/>
      <c r="WEE96" s="13"/>
      <c r="WEF96" s="13"/>
      <c r="WEG96" s="13"/>
      <c r="WEH96" s="13"/>
      <c r="WEI96" s="13"/>
      <c r="WEJ96" s="13"/>
      <c r="WEK96" s="13"/>
      <c r="WEL96" s="13"/>
      <c r="WEM96" s="13"/>
      <c r="WEN96" s="13"/>
      <c r="WEO96" s="13"/>
      <c r="WEP96" s="13"/>
      <c r="WEQ96" s="13"/>
      <c r="WER96" s="13"/>
      <c r="WES96" s="13"/>
      <c r="WET96" s="13"/>
      <c r="WEU96" s="13"/>
      <c r="WEV96" s="13"/>
      <c r="WEW96" s="13"/>
      <c r="WEX96" s="13"/>
      <c r="WEY96" s="13"/>
      <c r="WEZ96" s="13"/>
      <c r="WFA96" s="13"/>
      <c r="WFB96" s="13"/>
      <c r="WFC96" s="13"/>
      <c r="WFD96" s="13"/>
      <c r="WFE96" s="13"/>
      <c r="WFF96" s="13"/>
      <c r="WFG96" s="13"/>
      <c r="WFH96" s="13"/>
      <c r="WFI96" s="13"/>
      <c r="WFJ96" s="13"/>
      <c r="WFK96" s="13"/>
      <c r="WFL96" s="13"/>
      <c r="WFM96" s="13"/>
      <c r="WFN96" s="13"/>
      <c r="WFO96" s="13"/>
      <c r="WFP96" s="13"/>
      <c r="WFQ96" s="13"/>
      <c r="WFR96" s="13"/>
      <c r="WFS96" s="13"/>
      <c r="WFT96" s="13"/>
      <c r="WFU96" s="13"/>
      <c r="WFV96" s="13"/>
      <c r="WFW96" s="13"/>
      <c r="WFX96" s="13"/>
      <c r="WFY96" s="13"/>
      <c r="WFZ96" s="13"/>
      <c r="WGA96" s="13"/>
      <c r="WGB96" s="13"/>
      <c r="WGC96" s="13"/>
      <c r="WGD96" s="13"/>
      <c r="WGE96" s="13"/>
      <c r="WGF96" s="13"/>
      <c r="WGG96" s="13"/>
      <c r="WGH96" s="13"/>
      <c r="WGI96" s="13"/>
      <c r="WGJ96" s="13"/>
      <c r="WGK96" s="13"/>
      <c r="WGL96" s="13"/>
      <c r="WGM96" s="13"/>
      <c r="WGN96" s="13"/>
      <c r="WGO96" s="13"/>
      <c r="WGP96" s="13"/>
      <c r="WGQ96" s="13"/>
      <c r="WGR96" s="13"/>
      <c r="WGS96" s="13"/>
      <c r="WGT96" s="13"/>
      <c r="WGU96" s="13"/>
      <c r="WGV96" s="13"/>
      <c r="WGW96" s="13"/>
      <c r="WGX96" s="13"/>
      <c r="WGY96" s="13"/>
      <c r="WGZ96" s="13"/>
      <c r="WHA96" s="13"/>
      <c r="WHB96" s="13"/>
      <c r="WHC96" s="13"/>
      <c r="WHD96" s="13"/>
      <c r="WHE96" s="13"/>
      <c r="WHF96" s="13"/>
      <c r="WHG96" s="13"/>
      <c r="WHH96" s="13"/>
      <c r="WHI96" s="13"/>
      <c r="WHJ96" s="13"/>
      <c r="WHK96" s="13"/>
      <c r="WHL96" s="13"/>
      <c r="WHM96" s="13"/>
      <c r="WHN96" s="13"/>
      <c r="WHO96" s="13"/>
      <c r="WHP96" s="13"/>
      <c r="WHQ96" s="13"/>
      <c r="WHR96" s="13"/>
      <c r="WHS96" s="13"/>
      <c r="WHT96" s="13"/>
      <c r="WHU96" s="13"/>
      <c r="WHV96" s="13"/>
      <c r="WHW96" s="13"/>
      <c r="WHX96" s="13"/>
      <c r="WHY96" s="13"/>
      <c r="WHZ96" s="13"/>
      <c r="WIA96" s="13"/>
      <c r="WIB96" s="13"/>
      <c r="WIC96" s="13"/>
      <c r="WID96" s="13"/>
      <c r="WIE96" s="13"/>
      <c r="WIF96" s="13"/>
      <c r="WIG96" s="13"/>
      <c r="WIH96" s="13"/>
      <c r="WII96" s="13"/>
      <c r="WIJ96" s="13"/>
      <c r="WIK96" s="13"/>
      <c r="WIL96" s="13"/>
      <c r="WIM96" s="13"/>
      <c r="WIN96" s="13"/>
      <c r="WIO96" s="13"/>
      <c r="WIP96" s="13"/>
      <c r="WIQ96" s="13"/>
      <c r="WIR96" s="13"/>
      <c r="WIS96" s="13"/>
      <c r="WIT96" s="13"/>
      <c r="WIU96" s="13"/>
      <c r="WIV96" s="13"/>
      <c r="WIW96" s="13"/>
      <c r="WIX96" s="13"/>
      <c r="WIY96" s="13"/>
      <c r="WIZ96" s="13"/>
      <c r="WJA96" s="13"/>
      <c r="WJB96" s="13"/>
      <c r="WJC96" s="13"/>
      <c r="WJD96" s="13"/>
      <c r="WJE96" s="13"/>
      <c r="WJF96" s="13"/>
      <c r="WJG96" s="13"/>
      <c r="WJH96" s="13"/>
      <c r="WJI96" s="13"/>
      <c r="WJJ96" s="13"/>
      <c r="WJK96" s="13"/>
      <c r="WJL96" s="13"/>
      <c r="WJM96" s="13"/>
      <c r="WJN96" s="13"/>
      <c r="WJO96" s="13"/>
      <c r="WJP96" s="13"/>
      <c r="WJQ96" s="13"/>
      <c r="WJR96" s="13"/>
      <c r="WJS96" s="13"/>
      <c r="WJT96" s="13"/>
      <c r="WJU96" s="13"/>
      <c r="WJV96" s="13"/>
      <c r="WJW96" s="13"/>
      <c r="WJX96" s="13"/>
      <c r="WJY96" s="13"/>
      <c r="WJZ96" s="13"/>
      <c r="WKA96" s="13"/>
      <c r="WKB96" s="13"/>
      <c r="WKC96" s="13"/>
      <c r="WKD96" s="13"/>
      <c r="WKE96" s="13"/>
      <c r="WKF96" s="13"/>
      <c r="WKG96" s="13"/>
      <c r="WKH96" s="13"/>
      <c r="WKI96" s="13"/>
      <c r="WKJ96" s="13"/>
      <c r="WKK96" s="13"/>
      <c r="WKL96" s="13"/>
      <c r="WKM96" s="13"/>
      <c r="WKN96" s="13"/>
      <c r="WKO96" s="13"/>
      <c r="WKP96" s="13"/>
      <c r="WKQ96" s="13"/>
      <c r="WKR96" s="13"/>
      <c r="WKS96" s="13"/>
      <c r="WKT96" s="13"/>
      <c r="WKU96" s="13"/>
      <c r="WKV96" s="13"/>
      <c r="WKW96" s="13"/>
      <c r="WKX96" s="13"/>
      <c r="WKY96" s="13"/>
      <c r="WKZ96" s="13"/>
      <c r="WLA96" s="13"/>
      <c r="WLB96" s="13"/>
      <c r="WLC96" s="13"/>
      <c r="WLD96" s="13"/>
      <c r="WLE96" s="13"/>
      <c r="WLF96" s="13"/>
      <c r="WLG96" s="13"/>
      <c r="WLH96" s="13"/>
      <c r="WLI96" s="13"/>
      <c r="WLJ96" s="13"/>
      <c r="WLK96" s="13"/>
      <c r="WLL96" s="13"/>
      <c r="WLM96" s="13"/>
      <c r="WLN96" s="13"/>
      <c r="WLO96" s="13"/>
      <c r="WLP96" s="13"/>
      <c r="WLQ96" s="13"/>
      <c r="WLR96" s="13"/>
      <c r="WLS96" s="13"/>
      <c r="WLT96" s="13"/>
      <c r="WLU96" s="13"/>
      <c r="WLV96" s="13"/>
      <c r="WLW96" s="13"/>
      <c r="WLX96" s="13"/>
      <c r="WLY96" s="13"/>
      <c r="WLZ96" s="13"/>
      <c r="WMA96" s="13"/>
      <c r="WMB96" s="13"/>
      <c r="WMC96" s="13"/>
      <c r="WMD96" s="13"/>
      <c r="WME96" s="13"/>
      <c r="WMF96" s="13"/>
      <c r="WMG96" s="13"/>
      <c r="WMH96" s="13"/>
      <c r="WMI96" s="13"/>
      <c r="WMJ96" s="13"/>
      <c r="WMK96" s="13"/>
      <c r="WML96" s="13"/>
      <c r="WMM96" s="13"/>
      <c r="WMN96" s="13"/>
      <c r="WMO96" s="13"/>
      <c r="WMP96" s="13"/>
      <c r="WMQ96" s="13"/>
      <c r="WMR96" s="13"/>
      <c r="WMS96" s="13"/>
      <c r="WMT96" s="13"/>
      <c r="WMU96" s="13"/>
      <c r="WMV96" s="13"/>
      <c r="WMW96" s="13"/>
      <c r="WMX96" s="13"/>
      <c r="WMY96" s="13"/>
      <c r="WMZ96" s="13"/>
      <c r="WNA96" s="13"/>
      <c r="WNB96" s="13"/>
      <c r="WNC96" s="13"/>
      <c r="WND96" s="13"/>
      <c r="WNE96" s="13"/>
      <c r="WNF96" s="13"/>
      <c r="WNG96" s="13"/>
      <c r="WNH96" s="13"/>
      <c r="WNI96" s="13"/>
      <c r="WNJ96" s="13"/>
      <c r="WNK96" s="13"/>
      <c r="WNL96" s="13"/>
      <c r="WNM96" s="13"/>
      <c r="WNN96" s="13"/>
      <c r="WNO96" s="13"/>
      <c r="WNP96" s="13"/>
      <c r="WNQ96" s="13"/>
      <c r="WNR96" s="13"/>
      <c r="WNS96" s="13"/>
      <c r="WNT96" s="13"/>
      <c r="WNU96" s="13"/>
      <c r="WNV96" s="13"/>
      <c r="WNW96" s="13"/>
      <c r="WNX96" s="13"/>
      <c r="WNY96" s="13"/>
      <c r="WNZ96" s="13"/>
      <c r="WOA96" s="13"/>
      <c r="WOB96" s="13"/>
      <c r="WOC96" s="13"/>
      <c r="WOD96" s="13"/>
      <c r="WOE96" s="13"/>
      <c r="WOF96" s="13"/>
      <c r="WOG96" s="13"/>
      <c r="WOH96" s="13"/>
      <c r="WOI96" s="13"/>
      <c r="WOJ96" s="13"/>
      <c r="WOK96" s="13"/>
      <c r="WOL96" s="13"/>
      <c r="WOM96" s="13"/>
      <c r="WON96" s="13"/>
      <c r="WOO96" s="13"/>
      <c r="WOP96" s="13"/>
      <c r="WOQ96" s="13"/>
      <c r="WOR96" s="13"/>
      <c r="WOS96" s="13"/>
      <c r="WOT96" s="13"/>
      <c r="WOU96" s="13"/>
      <c r="WOV96" s="13"/>
      <c r="WOW96" s="13"/>
      <c r="WOX96" s="13"/>
      <c r="WOY96" s="13"/>
      <c r="WOZ96" s="13"/>
      <c r="WPA96" s="13"/>
      <c r="WPB96" s="13"/>
      <c r="WPC96" s="13"/>
      <c r="WPD96" s="13"/>
      <c r="WPE96" s="13"/>
      <c r="WPF96" s="13"/>
      <c r="WPG96" s="13"/>
      <c r="WPH96" s="13"/>
      <c r="WPI96" s="13"/>
      <c r="WPJ96" s="13"/>
      <c r="WPK96" s="13"/>
      <c r="WPL96" s="13"/>
      <c r="WPM96" s="13"/>
      <c r="WPN96" s="13"/>
      <c r="WPO96" s="13"/>
      <c r="WPP96" s="13"/>
      <c r="WPQ96" s="13"/>
      <c r="WPR96" s="13"/>
      <c r="WPS96" s="13"/>
      <c r="WPT96" s="13"/>
      <c r="WPU96" s="13"/>
      <c r="WPV96" s="13"/>
      <c r="WPW96" s="13"/>
      <c r="WPX96" s="13"/>
      <c r="WPY96" s="13"/>
      <c r="WPZ96" s="13"/>
      <c r="WQA96" s="13"/>
      <c r="WQB96" s="13"/>
      <c r="WQC96" s="13"/>
      <c r="WQD96" s="13"/>
      <c r="WQE96" s="13"/>
      <c r="WQF96" s="13"/>
      <c r="WQG96" s="13"/>
      <c r="WQH96" s="13"/>
      <c r="WQI96" s="13"/>
      <c r="WQJ96" s="13"/>
      <c r="WQK96" s="13"/>
      <c r="WQL96" s="13"/>
      <c r="WQM96" s="13"/>
      <c r="WQN96" s="13"/>
      <c r="WQO96" s="13"/>
      <c r="WQP96" s="13"/>
      <c r="WQQ96" s="13"/>
      <c r="WQR96" s="13"/>
      <c r="WQS96" s="13"/>
      <c r="WQT96" s="13"/>
      <c r="WQU96" s="13"/>
      <c r="WQV96" s="13"/>
      <c r="WQW96" s="13"/>
      <c r="WQX96" s="13"/>
      <c r="WQY96" s="13"/>
      <c r="WQZ96" s="13"/>
      <c r="WRA96" s="13"/>
      <c r="WRB96" s="13"/>
      <c r="WRC96" s="13"/>
      <c r="WRD96" s="13"/>
      <c r="WRE96" s="13"/>
      <c r="WRF96" s="13"/>
      <c r="WRG96" s="13"/>
      <c r="WRH96" s="13"/>
      <c r="WRI96" s="13"/>
      <c r="WRJ96" s="13"/>
      <c r="WRK96" s="13"/>
      <c r="WRL96" s="13"/>
      <c r="WRM96" s="13"/>
      <c r="WRN96" s="13"/>
      <c r="WRO96" s="13"/>
      <c r="WRP96" s="13"/>
      <c r="WRQ96" s="13"/>
      <c r="WRR96" s="13"/>
      <c r="WRS96" s="13"/>
      <c r="WRT96" s="13"/>
      <c r="WRU96" s="13"/>
      <c r="WRV96" s="13"/>
      <c r="WRW96" s="13"/>
      <c r="WRX96" s="13"/>
      <c r="WRY96" s="13"/>
      <c r="WRZ96" s="13"/>
      <c r="WSA96" s="13"/>
      <c r="WSB96" s="13"/>
      <c r="WSC96" s="13"/>
      <c r="WSD96" s="13"/>
      <c r="WSE96" s="13"/>
      <c r="WSF96" s="13"/>
      <c r="WSG96" s="13"/>
      <c r="WSH96" s="13"/>
      <c r="WSI96" s="13"/>
      <c r="WSJ96" s="13"/>
      <c r="WSK96" s="13"/>
      <c r="WSL96" s="13"/>
      <c r="WSM96" s="13"/>
      <c r="WSN96" s="13"/>
      <c r="WSO96" s="13"/>
      <c r="WSP96" s="13"/>
      <c r="WSQ96" s="13"/>
      <c r="WSR96" s="13"/>
      <c r="WSS96" s="13"/>
      <c r="WST96" s="13"/>
      <c r="WSU96" s="13"/>
      <c r="WSV96" s="13"/>
      <c r="WSW96" s="13"/>
      <c r="WSX96" s="13"/>
      <c r="WSY96" s="13"/>
      <c r="WSZ96" s="13"/>
      <c r="WTA96" s="13"/>
      <c r="WTB96" s="13"/>
      <c r="WTC96" s="13"/>
      <c r="WTD96" s="13"/>
      <c r="WTE96" s="13"/>
      <c r="WTF96" s="13"/>
      <c r="WTG96" s="13"/>
      <c r="WTH96" s="13"/>
      <c r="WTI96" s="13"/>
      <c r="WTJ96" s="13"/>
      <c r="WTK96" s="13"/>
      <c r="WTL96" s="13"/>
      <c r="WTM96" s="13"/>
      <c r="WTN96" s="13"/>
      <c r="WTO96" s="13"/>
      <c r="WTP96" s="13"/>
      <c r="WTQ96" s="13"/>
      <c r="WTR96" s="13"/>
      <c r="WTS96" s="13"/>
      <c r="WTT96" s="13"/>
      <c r="WTU96" s="13"/>
      <c r="WTV96" s="13"/>
      <c r="WTW96" s="13"/>
      <c r="WTX96" s="13"/>
      <c r="WTY96" s="13"/>
      <c r="WTZ96" s="13"/>
      <c r="WUA96" s="13"/>
      <c r="WUB96" s="13"/>
      <c r="WUC96" s="13"/>
      <c r="WUD96" s="13"/>
      <c r="WUE96" s="13"/>
      <c r="WUF96" s="13"/>
      <c r="WUG96" s="13"/>
      <c r="WUH96" s="13"/>
      <c r="WUI96" s="13"/>
      <c r="WUJ96" s="13"/>
      <c r="WUK96" s="13"/>
      <c r="WUL96" s="13"/>
      <c r="WUM96" s="13"/>
      <c r="WUN96" s="13"/>
      <c r="WUO96" s="13"/>
      <c r="WUP96" s="13"/>
      <c r="WUQ96" s="13"/>
      <c r="WUR96" s="13"/>
      <c r="WUS96" s="13"/>
      <c r="WUT96" s="13"/>
      <c r="WUU96" s="13"/>
      <c r="WUV96" s="13"/>
      <c r="WUW96" s="13"/>
      <c r="WUX96" s="13"/>
      <c r="WUY96" s="13"/>
      <c r="WUZ96" s="13"/>
      <c r="WVA96" s="13"/>
      <c r="WVB96" s="13"/>
      <c r="WVC96" s="13"/>
      <c r="WVD96" s="13"/>
      <c r="WVE96" s="13"/>
      <c r="WVF96" s="13"/>
      <c r="WVG96" s="13"/>
      <c r="WVH96" s="13"/>
      <c r="WVI96" s="13"/>
      <c r="WVJ96" s="13"/>
      <c r="WVK96" s="13"/>
      <c r="WVL96" s="13"/>
      <c r="WVM96" s="13"/>
      <c r="WVN96" s="13"/>
      <c r="WVO96" s="13"/>
      <c r="WVP96" s="13"/>
      <c r="WVQ96" s="13"/>
      <c r="WVR96" s="13"/>
      <c r="WVS96" s="13"/>
      <c r="WVT96" s="13"/>
      <c r="WVU96" s="13"/>
      <c r="WVV96" s="13"/>
      <c r="WVW96" s="13"/>
      <c r="WVX96" s="13"/>
      <c r="WVY96" s="13"/>
      <c r="WVZ96" s="13"/>
      <c r="WWA96" s="13"/>
      <c r="WWB96" s="13"/>
      <c r="WWC96" s="13"/>
      <c r="WWD96" s="13"/>
      <c r="WWE96" s="13"/>
      <c r="WWF96" s="13"/>
      <c r="WWG96" s="13"/>
      <c r="WWH96" s="13"/>
      <c r="WWI96" s="13"/>
      <c r="WWJ96" s="13"/>
      <c r="WWK96" s="13"/>
      <c r="WWL96" s="13"/>
      <c r="WWM96" s="13"/>
      <c r="WWN96" s="13"/>
      <c r="WWO96" s="13"/>
      <c r="WWP96" s="13"/>
      <c r="WWQ96" s="13"/>
      <c r="WWR96" s="13"/>
      <c r="WWS96" s="13"/>
      <c r="WWT96" s="13"/>
      <c r="WWU96" s="13"/>
      <c r="WWV96" s="13"/>
      <c r="WWW96" s="13"/>
      <c r="WWX96" s="13"/>
      <c r="WWY96" s="13"/>
      <c r="WWZ96" s="13"/>
      <c r="WXA96" s="13"/>
      <c r="WXB96" s="13"/>
      <c r="WXC96" s="13"/>
      <c r="WXD96" s="13"/>
      <c r="WXE96" s="13"/>
      <c r="WXF96" s="13"/>
      <c r="WXG96" s="13"/>
      <c r="WXH96" s="13"/>
      <c r="WXI96" s="13"/>
      <c r="WXJ96" s="13"/>
      <c r="WXK96" s="13"/>
      <c r="WXL96" s="13"/>
      <c r="WXM96" s="13"/>
      <c r="WXN96" s="13"/>
      <c r="WXO96" s="13"/>
      <c r="WXP96" s="13"/>
      <c r="WXQ96" s="13"/>
      <c r="WXR96" s="13"/>
      <c r="WXS96" s="13"/>
      <c r="WXT96" s="13"/>
      <c r="WXU96" s="13"/>
      <c r="WXV96" s="13"/>
      <c r="WXW96" s="13"/>
      <c r="WXX96" s="13"/>
      <c r="WXY96" s="13"/>
      <c r="WXZ96" s="13"/>
      <c r="WYA96" s="13"/>
      <c r="WYB96" s="13"/>
      <c r="WYC96" s="13"/>
      <c r="WYD96" s="13"/>
      <c r="WYE96" s="13"/>
      <c r="WYF96" s="13"/>
      <c r="WYG96" s="13"/>
      <c r="WYH96" s="13"/>
      <c r="WYI96" s="13"/>
      <c r="WYJ96" s="13"/>
      <c r="WYK96" s="13"/>
      <c r="WYL96" s="13"/>
      <c r="WYM96" s="13"/>
      <c r="WYN96" s="13"/>
      <c r="WYO96" s="13"/>
      <c r="WYP96" s="13"/>
      <c r="WYQ96" s="13"/>
      <c r="WYR96" s="13"/>
      <c r="WYS96" s="13"/>
      <c r="WYT96" s="13"/>
      <c r="WYU96" s="13"/>
      <c r="WYV96" s="13"/>
      <c r="WYW96" s="13"/>
      <c r="WYX96" s="13"/>
      <c r="WYY96" s="13"/>
      <c r="WYZ96" s="13"/>
      <c r="WZA96" s="13"/>
      <c r="WZB96" s="13"/>
      <c r="WZC96" s="13"/>
      <c r="WZD96" s="13"/>
      <c r="WZE96" s="13"/>
      <c r="WZF96" s="13"/>
      <c r="WZG96" s="13"/>
      <c r="WZH96" s="13"/>
      <c r="WZI96" s="13"/>
      <c r="WZJ96" s="13"/>
      <c r="WZK96" s="13"/>
      <c r="WZL96" s="13"/>
      <c r="WZM96" s="13"/>
      <c r="WZN96" s="13"/>
      <c r="WZO96" s="13"/>
      <c r="WZP96" s="13"/>
      <c r="WZQ96" s="13"/>
      <c r="WZR96" s="13"/>
      <c r="WZS96" s="13"/>
      <c r="WZT96" s="13"/>
      <c r="WZU96" s="13"/>
      <c r="WZV96" s="13"/>
      <c r="WZW96" s="13"/>
      <c r="WZX96" s="13"/>
      <c r="WZY96" s="13"/>
      <c r="WZZ96" s="13"/>
      <c r="XAA96" s="13"/>
      <c r="XAB96" s="13"/>
      <c r="XAC96" s="13"/>
      <c r="XAD96" s="13"/>
      <c r="XAE96" s="13"/>
      <c r="XAF96" s="13"/>
      <c r="XAG96" s="13"/>
      <c r="XAH96" s="13"/>
      <c r="XAI96" s="13"/>
      <c r="XAJ96" s="13"/>
      <c r="XAK96" s="13"/>
      <c r="XAL96" s="13"/>
      <c r="XAM96" s="13"/>
      <c r="XAN96" s="13"/>
      <c r="XAO96" s="13"/>
      <c r="XAP96" s="13"/>
      <c r="XAQ96" s="13"/>
      <c r="XAR96" s="13"/>
      <c r="XAS96" s="13"/>
      <c r="XAT96" s="13"/>
      <c r="XAU96" s="13"/>
      <c r="XAV96" s="13"/>
      <c r="XAW96" s="13"/>
      <c r="XAX96" s="13"/>
      <c r="XAY96" s="13"/>
      <c r="XAZ96" s="13"/>
      <c r="XBA96" s="13"/>
      <c r="XBB96" s="13"/>
      <c r="XBC96" s="13"/>
      <c r="XBD96" s="13"/>
      <c r="XBE96" s="13"/>
      <c r="XBF96" s="13"/>
      <c r="XBG96" s="13"/>
      <c r="XBH96" s="13"/>
      <c r="XBI96" s="13"/>
      <c r="XBJ96" s="13"/>
      <c r="XBK96" s="13"/>
      <c r="XBL96" s="13"/>
      <c r="XBM96" s="13"/>
      <c r="XBN96" s="13"/>
      <c r="XBO96" s="13"/>
      <c r="XBP96" s="13"/>
      <c r="XBQ96" s="13"/>
      <c r="XBR96" s="13"/>
      <c r="XBS96" s="13"/>
      <c r="XBT96" s="13"/>
      <c r="XBU96" s="13"/>
      <c r="XBV96" s="13"/>
      <c r="XBW96" s="13"/>
      <c r="XBX96" s="13"/>
      <c r="XBY96" s="13"/>
      <c r="XBZ96" s="13"/>
      <c r="XCA96" s="13"/>
      <c r="XCB96" s="13"/>
      <c r="XCC96" s="13"/>
      <c r="XCD96" s="13"/>
      <c r="XCE96" s="13"/>
      <c r="XCF96" s="13"/>
      <c r="XCG96" s="13"/>
      <c r="XCH96" s="13"/>
      <c r="XCI96" s="13"/>
      <c r="XCJ96" s="13"/>
      <c r="XCK96" s="13"/>
      <c r="XCL96" s="13"/>
      <c r="XCM96" s="13"/>
      <c r="XCN96" s="13"/>
      <c r="XCO96" s="13"/>
      <c r="XCP96" s="13"/>
      <c r="XCQ96" s="13"/>
      <c r="XCR96" s="13"/>
      <c r="XCS96" s="13"/>
      <c r="XCT96" s="13"/>
      <c r="XCU96" s="13"/>
      <c r="XCV96" s="13"/>
      <c r="XCW96" s="13"/>
      <c r="XCX96" s="13"/>
      <c r="XCY96" s="13"/>
      <c r="XCZ96" s="13"/>
      <c r="XDA96" s="13"/>
      <c r="XDB96" s="13"/>
      <c r="XDC96" s="13"/>
      <c r="XDD96" s="13"/>
      <c r="XDE96" s="13"/>
      <c r="XDF96" s="13"/>
      <c r="XDG96" s="13"/>
      <c r="XDH96" s="13"/>
      <c r="XDI96" s="13"/>
      <c r="XDJ96" s="13"/>
      <c r="XDK96" s="13"/>
      <c r="XDL96" s="13"/>
      <c r="XDM96" s="13"/>
      <c r="XDN96" s="13"/>
      <c r="XDO96" s="13"/>
      <c r="XDP96" s="13"/>
      <c r="XDQ96" s="13"/>
      <c r="XDR96" s="13"/>
      <c r="XDS96" s="13"/>
      <c r="XDT96" s="13"/>
      <c r="XDU96" s="13"/>
      <c r="XDV96" s="13"/>
      <c r="XDW96" s="13"/>
      <c r="XDX96" s="13"/>
      <c r="XDY96" s="13"/>
      <c r="XDZ96" s="13"/>
      <c r="XEA96" s="13"/>
      <c r="XEB96" s="13"/>
      <c r="XEC96" s="13"/>
      <c r="XED96" s="13"/>
      <c r="XEE96" s="13"/>
      <c r="XEF96" s="13"/>
      <c r="XEG96" s="13"/>
      <c r="XEH96" s="13"/>
      <c r="XEI96" s="13"/>
      <c r="XEJ96" s="13"/>
      <c r="XEK96" s="13"/>
      <c r="XEL96" s="13"/>
      <c r="XEM96" s="13"/>
      <c r="XEN96" s="13"/>
      <c r="XEO96" s="13"/>
      <c r="XEP96" s="13"/>
      <c r="XEQ96" s="13"/>
      <c r="XER96" s="13"/>
      <c r="XES96" s="13"/>
      <c r="XET96" s="13"/>
      <c r="XEU96" s="13"/>
      <c r="XEV96" s="13"/>
      <c r="XEW96" s="13"/>
      <c r="XEX96" s="13"/>
      <c r="XEY96" s="13"/>
      <c r="XEZ96" s="13"/>
      <c r="XFA96" s="13"/>
      <c r="XFB96" s="13"/>
      <c r="XFC96" s="13"/>
      <c r="XFD96" s="13"/>
    </row>
    <row r="97" spans="1:12" x14ac:dyDescent="0.2">
      <c r="B97" s="4"/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ht="21" x14ac:dyDescent="0.25">
      <c r="D98" s="16"/>
    </row>
    <row r="99" spans="1:12" s="29" customFormat="1" ht="4" customHeight="1" thickBot="1" x14ac:dyDescent="0.3">
      <c r="A99" s="27"/>
      <c r="B99" s="28"/>
      <c r="C99" s="27"/>
      <c r="D99" s="27"/>
    </row>
    <row r="100" spans="1:12" x14ac:dyDescent="0.2">
      <c r="A100" s="17"/>
      <c r="B100" s="4"/>
      <c r="C100" s="12"/>
      <c r="D100" s="12"/>
      <c r="E100" s="13"/>
      <c r="F100" s="13"/>
      <c r="G100" s="12"/>
      <c r="H100" s="12"/>
      <c r="I100" s="12"/>
      <c r="J100" s="12"/>
      <c r="K100" s="12"/>
      <c r="L100" s="12"/>
    </row>
    <row r="101" spans="1:12" ht="21" x14ac:dyDescent="0.25">
      <c r="A101" s="15" t="s">
        <v>74</v>
      </c>
      <c r="B101" s="16">
        <f>SUM(PersonalCare[Amount])</f>
        <v>152.47999999999999</v>
      </c>
      <c r="C101" s="15" t="str">
        <f>IF(PersonalCareBudget-PersonalCareTotal &gt; 0, "Balance Left:","Over Budget:")</f>
        <v>Over Budget:</v>
      </c>
      <c r="D101" s="16">
        <f>ABS(PersonalCareBudget-PersonalCareTotal)</f>
        <v>52.47999999999999</v>
      </c>
      <c r="E101" s="13"/>
      <c r="F101" s="13"/>
      <c r="G101" s="12"/>
      <c r="H101" s="12"/>
      <c r="I101" s="12"/>
      <c r="J101" s="12"/>
      <c r="K101" s="12"/>
      <c r="L101" s="12"/>
    </row>
    <row r="102" spans="1:12" x14ac:dyDescent="0.2">
      <c r="A102" s="6" t="s">
        <v>1</v>
      </c>
      <c r="B102" s="6" t="s">
        <v>2</v>
      </c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20</v>
      </c>
      <c r="B103" s="30">
        <v>16.489999999999998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117</v>
      </c>
      <c r="B104" s="30">
        <v>23.86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117</v>
      </c>
      <c r="B105" s="4">
        <v>19.260000000000002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20</v>
      </c>
      <c r="B106" s="4">
        <v>36.29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53</v>
      </c>
      <c r="B107" s="4">
        <v>14.32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53</v>
      </c>
      <c r="B108" s="4">
        <v>5.35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53</v>
      </c>
      <c r="B109" s="4">
        <v>24.07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150</v>
      </c>
      <c r="B110" s="4">
        <v>12.84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B111" s="4"/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ht="21" x14ac:dyDescent="0.25">
      <c r="D112" s="16"/>
    </row>
    <row r="113" spans="1:12" s="29" customFormat="1" ht="4" customHeight="1" thickBot="1" x14ac:dyDescent="0.3">
      <c r="A113" s="27"/>
      <c r="B113" s="28"/>
      <c r="C113" s="27"/>
      <c r="D113" s="27"/>
    </row>
    <row r="114" spans="1:12" x14ac:dyDescent="0.2">
      <c r="A114" s="17"/>
      <c r="B114" s="4"/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ht="21" x14ac:dyDescent="0.25">
      <c r="A115" s="15" t="s">
        <v>25</v>
      </c>
      <c r="B115" s="16">
        <f>SUM(Entertainment[Amount])</f>
        <v>125.91</v>
      </c>
      <c r="C115" s="15" t="str">
        <f>IF(EntertainmentBudget-EntertainmentTotal &gt; 0, "Balance Left:","Over Budget:")</f>
        <v>Over Budget:</v>
      </c>
      <c r="D115" s="16">
        <f>ABS(EntertainmentBudget-EntertainmentTotal)</f>
        <v>25.909999999999997</v>
      </c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</v>
      </c>
      <c r="B116" s="6" t="s">
        <v>2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52</v>
      </c>
      <c r="B117" s="30">
        <f>18+6+6+6+6+1+2+6+2+6+6+3+6</f>
        <v>74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121</v>
      </c>
      <c r="B118" s="30">
        <v>8.5500000000000007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125</v>
      </c>
      <c r="B119" s="30">
        <v>17.68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6" t="s">
        <v>124</v>
      </c>
      <c r="B120" s="30">
        <f>25.68</f>
        <v>25.68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27</v>
      </c>
      <c r="B125" s="16">
        <f>SUM(Income1[Amount])</f>
        <v>2990.25</v>
      </c>
      <c r="C125" s="15" t="str">
        <f>IF(Income1Expected&gt;Income1Total,"Expected Left","Extra Made")</f>
        <v>Extra Made</v>
      </c>
      <c r="D125" s="16">
        <f>ABS(Income1Expected-Income1Total)</f>
        <v>62.25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9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31" t="s">
        <v>98</v>
      </c>
      <c r="B127" s="30">
        <v>900</v>
      </c>
      <c r="C127" s="9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x14ac:dyDescent="0.2">
      <c r="A128" s="31" t="s">
        <v>126</v>
      </c>
      <c r="B128" s="30">
        <v>461.43</v>
      </c>
      <c r="C128" s="9"/>
      <c r="D128" s="12"/>
      <c r="E128" s="13"/>
      <c r="F128" s="13"/>
      <c r="G128" s="12"/>
      <c r="H128" s="12"/>
      <c r="I128" s="12"/>
      <c r="J128" s="12"/>
      <c r="K128" s="12"/>
      <c r="L128" s="12"/>
    </row>
    <row r="129" spans="1:12" x14ac:dyDescent="0.2">
      <c r="A129" s="31" t="s">
        <v>129</v>
      </c>
      <c r="B129" s="30">
        <v>517.4</v>
      </c>
      <c r="C129" s="9"/>
      <c r="D129" s="12"/>
      <c r="E129" s="13"/>
      <c r="F129" s="13"/>
      <c r="G129" s="12"/>
      <c r="H129" s="12"/>
      <c r="I129" s="12"/>
      <c r="J129" s="12"/>
      <c r="K129" s="12"/>
      <c r="L129" s="12"/>
    </row>
    <row r="130" spans="1:12" x14ac:dyDescent="0.2">
      <c r="A130" s="31" t="s">
        <v>147</v>
      </c>
      <c r="B130" s="30">
        <v>671.15</v>
      </c>
      <c r="C130" s="9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x14ac:dyDescent="0.2">
      <c r="A131" s="31" t="s">
        <v>182</v>
      </c>
      <c r="B131" s="30">
        <v>440.27</v>
      </c>
      <c r="C131" s="9"/>
      <c r="D131" s="12"/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17"/>
      <c r="B132" s="4"/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ht="21" x14ac:dyDescent="0.25">
      <c r="D133" s="16"/>
    </row>
    <row r="134" spans="1:12" s="29" customFormat="1" ht="4" customHeight="1" thickBot="1" x14ac:dyDescent="0.3">
      <c r="A134" s="27"/>
      <c r="B134" s="28"/>
      <c r="C134" s="27"/>
      <c r="D134" s="27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A136" s="15" t="s">
        <v>28</v>
      </c>
      <c r="B136" s="16">
        <f>SUM(Income2[Amount])</f>
        <v>1413.96</v>
      </c>
      <c r="C136" s="15" t="str">
        <f>IF(Income2Expected&gt;Income2Total,"Expected Left","Extra Made")</f>
        <v>Expected Left</v>
      </c>
      <c r="D136" s="16">
        <f>ABS(Income2Expected-Income2Total)</f>
        <v>361.03999999999996</v>
      </c>
      <c r="E136" s="13"/>
      <c r="F136" s="13"/>
      <c r="G136" s="12"/>
      <c r="H136" s="12"/>
      <c r="I136" s="12"/>
      <c r="J136" s="12"/>
      <c r="K136" s="12"/>
      <c r="L136" s="12"/>
    </row>
    <row r="137" spans="1:12" x14ac:dyDescent="0.2">
      <c r="A137" s="6" t="s">
        <v>1</v>
      </c>
      <c r="B137" s="6" t="s">
        <v>2</v>
      </c>
      <c r="C137" s="12"/>
      <c r="D137" s="12"/>
      <c r="E137" s="13"/>
      <c r="F137" s="13"/>
      <c r="G137" s="12"/>
      <c r="H137" s="12"/>
      <c r="I137" s="12"/>
      <c r="J137" s="12"/>
      <c r="K137" s="12"/>
      <c r="L137" s="12"/>
    </row>
    <row r="138" spans="1:12" x14ac:dyDescent="0.2">
      <c r="A138" s="6" t="s">
        <v>97</v>
      </c>
      <c r="B138" s="30">
        <v>609.9</v>
      </c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x14ac:dyDescent="0.2">
      <c r="A139" s="6" t="s">
        <v>123</v>
      </c>
      <c r="B139" s="30">
        <v>744.06</v>
      </c>
      <c r="C139" s="12"/>
      <c r="D139" s="12"/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151</v>
      </c>
      <c r="B140" s="30">
        <v>60</v>
      </c>
      <c r="C140" s="12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17"/>
      <c r="B141" s="4"/>
      <c r="C141" s="12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17"/>
      <c r="B142" s="4"/>
      <c r="C142" s="12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17"/>
      <c r="B143" s="4"/>
      <c r="C143" s="12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14"/>
      <c r="B144" s="13"/>
      <c r="C144" s="12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11"/>
      <c r="B145" s="13"/>
      <c r="C145" s="12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13"/>
      <c r="B146" s="13"/>
      <c r="C146" s="12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11"/>
      <c r="B147" s="13"/>
      <c r="C147" s="11"/>
      <c r="D147" s="12"/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11"/>
      <c r="B148" s="13"/>
      <c r="C148" s="13"/>
      <c r="D148" s="13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2"/>
      <c r="B149" s="13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1:12" ht="21" x14ac:dyDescent="0.25">
      <c r="A151" s="10"/>
      <c r="B151" s="11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1:1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1:12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1:12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1:12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1:12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1:1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1:1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1:1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1:1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1:12" x14ac:dyDescent="0.2">
      <c r="A161" s="12"/>
      <c r="B161" s="12"/>
      <c r="E161" s="12"/>
      <c r="F161" s="12"/>
      <c r="G161" s="12"/>
      <c r="H161" s="12"/>
      <c r="I161" s="12"/>
      <c r="J161" s="12"/>
      <c r="K161" s="12"/>
      <c r="L161" s="12"/>
    </row>
    <row r="162" spans="1:12" x14ac:dyDescent="0.2">
      <c r="A162" s="12"/>
      <c r="B162" s="12"/>
      <c r="E162" s="12"/>
      <c r="F162" s="12"/>
      <c r="G162" s="12"/>
      <c r="H162" s="12"/>
      <c r="I162" s="12"/>
      <c r="J162" s="12"/>
      <c r="K162" s="12"/>
      <c r="L162" s="12"/>
    </row>
    <row r="163" spans="1:12" x14ac:dyDescent="0.2">
      <c r="A163" s="12"/>
      <c r="B163" s="12"/>
      <c r="E163" s="12"/>
      <c r="F163" s="12"/>
      <c r="G163" s="12"/>
      <c r="H163" s="12"/>
      <c r="I163" s="12"/>
      <c r="J163" s="12"/>
      <c r="K163" s="12"/>
      <c r="L163" s="12"/>
    </row>
    <row r="164" spans="1:12" x14ac:dyDescent="0.2">
      <c r="A164" s="12"/>
      <c r="B164" s="12"/>
      <c r="E164" s="12"/>
      <c r="F164" s="12"/>
      <c r="G164" s="12"/>
      <c r="H164" s="12"/>
      <c r="I164" s="12"/>
      <c r="J164" s="12"/>
      <c r="K164" s="12"/>
      <c r="L164" s="12"/>
    </row>
    <row r="165" spans="1:12" x14ac:dyDescent="0.2">
      <c r="E165" s="12"/>
      <c r="F165" s="12"/>
      <c r="G165" s="12"/>
      <c r="H165" s="12"/>
      <c r="I165" s="12"/>
      <c r="J165" s="12"/>
      <c r="K165" s="12"/>
      <c r="L165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3"/>
  <sheetViews>
    <sheetView showGridLines="0" topLeftCell="A118" zoomScale="120" zoomScaleNormal="120" zoomScalePageLayoutView="120" workbookViewId="0">
      <selection activeCell="A135" sqref="A135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157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SUM(OverallExpenses35[Current])</f>
        <v>3189.74</v>
      </c>
      <c r="C5" s="16">
        <f>Total_Monthly_Expenses</f>
        <v>2933</v>
      </c>
      <c r="D5" s="26">
        <f>ABS(Total_Monthly_Expenses-TotalExpenses)</f>
        <v>256.73999999999978</v>
      </c>
      <c r="E5" s="20" t="str">
        <f>IF(TotalExpenses&gt;Total_Monthly_Expenses," Over Budget"," Remaining")</f>
        <v xml:space="preserve"> Over Budget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SUM(OverallIncome36[Current])</f>
        <v>4881.76</v>
      </c>
      <c r="C6" s="16">
        <f>Total_Monthly_Income</f>
        <v>4703</v>
      </c>
      <c r="D6" s="26">
        <f>ABS(Total_Monthly_Income-TotalIncome)</f>
        <v>178.76000000000022</v>
      </c>
      <c r="E6" s="20" t="str">
        <f>IF(Total_Monthly_Income&gt;TotalIncome," Expected Left"," Extra Made")</f>
        <v xml:space="preserve"> Extra Made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SUM(Savings37[Current])</f>
        <v>1692.0200000000004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2249.29</v>
      </c>
      <c r="C14" s="21">
        <f>'Monthly Plan'!C19</f>
        <v>2133</v>
      </c>
      <c r="D14" s="21">
        <f>OverallExpenses35[[#This Row],[Budget]]-OverallExpenses35[[#This Row],[Current]]</f>
        <v>-116.28999999999996</v>
      </c>
      <c r="E14" s="32" t="str">
        <f>IF(OverallExpenses35[[#This Row],[Balance]] &lt; 0,"OVER","")</f>
        <v>OVER</v>
      </c>
    </row>
    <row r="15" spans="1:12" ht="21" x14ac:dyDescent="0.25">
      <c r="A15" s="20" t="str">
        <f>'Monthly Plan'!B20</f>
        <v>Gas</v>
      </c>
      <c r="B15" s="21">
        <f>GasTableTotal</f>
        <v>114.14999999999999</v>
      </c>
      <c r="C15" s="21">
        <f>'Monthly Plan'!C20</f>
        <v>120</v>
      </c>
      <c r="D15" s="21">
        <f>OverallExpenses35[[#This Row],[Budget]]-OverallExpenses35[[#This Row],[Current]]</f>
        <v>5.8500000000000085</v>
      </c>
      <c r="E15" s="32" t="str">
        <f>IF(OverallExpenses35[[#This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361.97999999999996</v>
      </c>
      <c r="C16" s="21">
        <f>'Monthly Plan'!C21</f>
        <v>300</v>
      </c>
      <c r="D16" s="21">
        <f>OverallExpenses35[[#This Row],[Budget]]-OverallExpenses35[[#This Row],[Current]]</f>
        <v>-61.979999999999961</v>
      </c>
      <c r="E16" s="32" t="str">
        <f>IF(OverallExpenses35[[#This Row],[Balance]] &lt; 0,"OVER","")</f>
        <v>OVER</v>
      </c>
    </row>
    <row r="17" spans="1:5" ht="21" x14ac:dyDescent="0.25">
      <c r="A17" s="20" t="str">
        <f>'Monthly Plan'!B22</f>
        <v>Out To Eat Food</v>
      </c>
      <c r="B17" s="21">
        <f>OTEFoodTotal</f>
        <v>119.92000000000002</v>
      </c>
      <c r="C17" s="21">
        <f>'Monthly Plan'!C22</f>
        <v>100</v>
      </c>
      <c r="D17" s="21">
        <f>OverallExpenses35[[#This Row],[Budget]]-OverallExpenses35[[#This Row],[Current]]</f>
        <v>-19.920000000000016</v>
      </c>
      <c r="E17" s="32" t="str">
        <f>IF(OverallExpenses35[[#This Row],[Balance]] &lt; 0,"OVER","")</f>
        <v>OVER</v>
      </c>
    </row>
    <row r="18" spans="1:5" ht="21" x14ac:dyDescent="0.25">
      <c r="A18" s="20" t="str">
        <f>'Monthly Plan'!B23</f>
        <v>Personal Care</v>
      </c>
      <c r="B18" s="21">
        <f>PersonalCareTotal</f>
        <v>231.41000000000003</v>
      </c>
      <c r="C18" s="21">
        <f>'Monthly Plan'!C23</f>
        <v>100</v>
      </c>
      <c r="D18" s="21">
        <f>OverallExpenses35[[#This Row],[Budget]]-OverallExpenses35[[#This Row],[Current]]</f>
        <v>-131.41000000000003</v>
      </c>
      <c r="E18" s="32" t="str">
        <f>IF(OverallExpenses35[[#This Row],[Balance]] &lt; 0,"OVER","")</f>
        <v>OVER</v>
      </c>
    </row>
    <row r="19" spans="1:5" ht="21" x14ac:dyDescent="0.25">
      <c r="A19" s="20" t="str">
        <f>'Monthly Plan'!B24</f>
        <v>Entertainment</v>
      </c>
      <c r="B19" s="21">
        <f>EntertainmentTotal</f>
        <v>112.99</v>
      </c>
      <c r="C19" s="21">
        <f>'Monthly Plan'!C24</f>
        <v>100</v>
      </c>
      <c r="D19" s="21">
        <f>OverallExpenses35[[#This Row],[Budget]]-OverallExpenses35[[#This Row],[Current]]</f>
        <v>-12.989999999999995</v>
      </c>
      <c r="E19" s="32" t="str">
        <f>IF(OverallExpenses35[[#This Row],[Balance]] &lt; 0,"OVER","")</f>
        <v>OVER</v>
      </c>
    </row>
    <row r="20" spans="1:5" ht="21" x14ac:dyDescent="0.25">
      <c r="A20" s="20" t="str">
        <f>'Monthly Plan'!B25</f>
        <v>Maintenance</v>
      </c>
      <c r="B20" s="21">
        <f>MaintenanceTotal</f>
        <v>0</v>
      </c>
      <c r="C20" s="21">
        <f>'Monthly Plan'!C25</f>
        <v>80</v>
      </c>
      <c r="D20" s="21">
        <f>OverallExpenses35[[#This Row],[Budget]]-OverallExpenses35[[#This Row],[Current]]</f>
        <v>80</v>
      </c>
      <c r="E20" s="70" t="str">
        <f>IF(OverallExpenses35[[#This Row],[Balance]] &lt; 0,"OVER","")</f>
        <v/>
      </c>
    </row>
    <row r="21" spans="1:5" ht="21" x14ac:dyDescent="0.25">
      <c r="D21" s="16"/>
    </row>
    <row r="22" spans="1:5" s="29" customFormat="1" ht="4" customHeight="1" thickBot="1" x14ac:dyDescent="0.3">
      <c r="A22" s="27"/>
      <c r="B22" s="28"/>
      <c r="C22" s="27"/>
      <c r="D22" s="27"/>
    </row>
    <row r="23" spans="1:5" ht="21" x14ac:dyDescent="0.25">
      <c r="D23" s="16"/>
    </row>
    <row r="24" spans="1:5" ht="21" x14ac:dyDescent="0.25">
      <c r="A24" s="15" t="s">
        <v>34</v>
      </c>
      <c r="B24" s="21"/>
      <c r="C24" s="20"/>
      <c r="D24" s="20"/>
    </row>
    <row r="25" spans="1:5" ht="21" x14ac:dyDescent="0.25">
      <c r="A25" s="19" t="s">
        <v>30</v>
      </c>
      <c r="B25" s="19" t="s">
        <v>31</v>
      </c>
      <c r="C25" s="22" t="s">
        <v>36</v>
      </c>
      <c r="D25" s="22"/>
    </row>
    <row r="26" spans="1:5" ht="21" x14ac:dyDescent="0.25">
      <c r="A26" s="20" t="s">
        <v>26</v>
      </c>
      <c r="B26" s="21">
        <f>SUM(Income133[Amount])</f>
        <v>3472.48</v>
      </c>
      <c r="C26" s="21">
        <f>'Monthly Plan'!C14</f>
        <v>2928</v>
      </c>
      <c r="D26" s="21"/>
    </row>
    <row r="27" spans="1:5" ht="21" x14ac:dyDescent="0.25">
      <c r="A27" s="20" t="s">
        <v>35</v>
      </c>
      <c r="B27" s="21">
        <f>SUM(Income234[Amount])</f>
        <v>1409.28</v>
      </c>
      <c r="C27" s="21">
        <f>'Monthly Plan'!C15</f>
        <v>1775</v>
      </c>
      <c r="D27" s="21"/>
    </row>
    <row r="28" spans="1:5" ht="21" x14ac:dyDescent="0.25">
      <c r="D28" s="16"/>
    </row>
    <row r="29" spans="1:5" s="29" customFormat="1" ht="4" customHeight="1" thickBot="1" x14ac:dyDescent="0.3">
      <c r="A29" s="27"/>
      <c r="B29" s="28"/>
      <c r="C29" s="27"/>
      <c r="D29" s="27"/>
    </row>
    <row r="30" spans="1:5" ht="21" x14ac:dyDescent="0.25">
      <c r="D30" s="16"/>
    </row>
    <row r="31" spans="1:5" ht="21" x14ac:dyDescent="0.25">
      <c r="A31" s="15" t="s">
        <v>37</v>
      </c>
      <c r="B31" s="16"/>
      <c r="C31" s="16"/>
      <c r="D31" s="21"/>
    </row>
    <row r="32" spans="1:5" ht="21" x14ac:dyDescent="0.25">
      <c r="A32" s="19" t="s">
        <v>30</v>
      </c>
      <c r="B32" s="19" t="s">
        <v>31</v>
      </c>
      <c r="C32" s="22" t="s">
        <v>36</v>
      </c>
      <c r="D32" s="22"/>
    </row>
    <row r="33" spans="1:12" ht="21" x14ac:dyDescent="0.25">
      <c r="A33" s="20" t="s">
        <v>39</v>
      </c>
      <c r="B33" s="16">
        <f>TotalIncomeJan16-TotalExpensesJan16</f>
        <v>1692.0200000000004</v>
      </c>
      <c r="C33" s="16">
        <f>Total_Monthly_Savings</f>
        <v>1770</v>
      </c>
      <c r="D33" s="21"/>
    </row>
    <row r="34" spans="1:12" ht="21" x14ac:dyDescent="0.25">
      <c r="D34" s="20"/>
    </row>
    <row r="35" spans="1:12" s="23" customFormat="1" ht="25" x14ac:dyDescent="0.25">
      <c r="A35" s="24" t="s">
        <v>45</v>
      </c>
    </row>
    <row r="36" spans="1:12" ht="21" x14ac:dyDescent="0.25">
      <c r="A36" s="20"/>
      <c r="B36" s="21"/>
      <c r="C36" s="21"/>
      <c r="D36" s="20"/>
    </row>
    <row r="37" spans="1:12" ht="21" x14ac:dyDescent="0.25">
      <c r="A37" s="15" t="s">
        <v>22</v>
      </c>
      <c r="B37" s="16">
        <f>SUM(BillsTable29[Amount])</f>
        <v>2249.29</v>
      </c>
      <c r="C37" s="15" t="str">
        <f>IF(BillsBudget-BillsTableTotal &gt; 0, "Balance Left:","Over Budget:")</f>
        <v>Over Budget:</v>
      </c>
      <c r="D37" s="16">
        <f>ABS(BillsBudget-BillsTableTotal)</f>
        <v>116.28999999999996</v>
      </c>
      <c r="F37" s="13"/>
      <c r="G37" s="12"/>
      <c r="H37" s="12"/>
      <c r="I37" s="12"/>
      <c r="J37" s="12"/>
      <c r="K37" s="12"/>
      <c r="L37" s="12"/>
    </row>
    <row r="38" spans="1:12" x14ac:dyDescent="0.2">
      <c r="A38" s="6" t="s">
        <v>1</v>
      </c>
      <c r="B38" s="6" t="s">
        <v>2</v>
      </c>
      <c r="C38" s="9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11</v>
      </c>
      <c r="B39" s="4">
        <v>1083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12</v>
      </c>
      <c r="B40" s="4">
        <v>320</v>
      </c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15</v>
      </c>
      <c r="B41" s="4">
        <v>344.55</v>
      </c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>
        <v>81.31</v>
      </c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>
        <v>54.99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184</v>
      </c>
      <c r="B44" s="4">
        <v>200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128</v>
      </c>
      <c r="B45" s="4">
        <v>5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227</v>
      </c>
      <c r="B46" s="4">
        <v>107</v>
      </c>
      <c r="D46" s="13"/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A47" t="s">
        <v>235</v>
      </c>
      <c r="B47" s="4">
        <v>53.44</v>
      </c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B48" s="4"/>
      <c r="D48" s="16"/>
    </row>
    <row r="49" spans="1:12" s="29" customFormat="1" ht="4" customHeight="1" thickBot="1" x14ac:dyDescent="0.3">
      <c r="A49" s="27"/>
      <c r="B49" s="28"/>
      <c r="C49" s="27"/>
      <c r="D49" s="27"/>
    </row>
    <row r="50" spans="1:12" x14ac:dyDescent="0.2">
      <c r="B50" s="4"/>
      <c r="C50" s="13"/>
      <c r="D50" s="13"/>
      <c r="E50" s="13"/>
      <c r="F50" s="13"/>
      <c r="G50" s="12"/>
      <c r="H50" s="12"/>
      <c r="I50" s="12"/>
      <c r="J50" s="12"/>
      <c r="K50" s="12"/>
      <c r="L50" s="12"/>
    </row>
    <row r="51" spans="1:12" ht="21" x14ac:dyDescent="0.25">
      <c r="A51" s="15" t="s">
        <v>23</v>
      </c>
      <c r="B51" s="16">
        <f>SUM(Gas_30[Amount])</f>
        <v>114.14999999999999</v>
      </c>
      <c r="C51" s="15" t="str">
        <f>IF(GasBudget-GasTableTotal &gt; 0, "Balance Left:","Over Budget:")</f>
        <v>Balance Left:</v>
      </c>
      <c r="D51" s="16">
        <f>ABS(GasBudget-GasTableTotal)</f>
        <v>5.8500000000000085</v>
      </c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</v>
      </c>
      <c r="B52" s="6" t="s">
        <v>2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6" t="s">
        <v>169</v>
      </c>
      <c r="B53" s="30">
        <v>17.27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176</v>
      </c>
      <c r="B54" s="30">
        <v>15.49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185</v>
      </c>
      <c r="B55" s="30">
        <v>15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206</v>
      </c>
      <c r="B56" s="30">
        <v>19.95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31" t="s">
        <v>209</v>
      </c>
      <c r="B57" s="30">
        <v>17.7</v>
      </c>
      <c r="C57" s="9"/>
      <c r="D57" s="13"/>
      <c r="E57" s="13"/>
      <c r="F57" s="13"/>
      <c r="G57" s="12"/>
      <c r="H57" s="12"/>
      <c r="I57" s="12"/>
      <c r="J57" s="12"/>
      <c r="K57" s="12"/>
      <c r="L57" s="12"/>
    </row>
    <row r="58" spans="1:12" x14ac:dyDescent="0.2">
      <c r="A58" s="17" t="s">
        <v>231</v>
      </c>
      <c r="B58" s="4">
        <v>12</v>
      </c>
      <c r="C58" s="13"/>
      <c r="D58" s="13"/>
      <c r="E58" s="12"/>
      <c r="F58" s="13"/>
      <c r="G58" s="12"/>
      <c r="H58" s="12"/>
      <c r="I58" s="12"/>
      <c r="J58" s="12"/>
      <c r="K58" s="12"/>
      <c r="L58" s="12"/>
    </row>
    <row r="59" spans="1:12" x14ac:dyDescent="0.2">
      <c r="A59" s="17">
        <v>42453</v>
      </c>
      <c r="B59" s="4">
        <v>16.739999999999998</v>
      </c>
      <c r="C59" s="13"/>
      <c r="D59" s="13"/>
      <c r="E59" s="12"/>
      <c r="F59" s="13"/>
      <c r="G59" s="12"/>
      <c r="H59" s="12"/>
      <c r="I59" s="12"/>
      <c r="J59" s="12"/>
      <c r="K59" s="12"/>
      <c r="L59" s="12"/>
    </row>
    <row r="60" spans="1:12" x14ac:dyDescent="0.2">
      <c r="A60" s="17"/>
      <c r="B60" s="4"/>
      <c r="C60" s="13"/>
      <c r="D60" s="13"/>
      <c r="E60" s="12"/>
      <c r="F60" s="13"/>
      <c r="G60" s="12"/>
      <c r="H60" s="12"/>
      <c r="I60" s="12"/>
      <c r="J60" s="12"/>
      <c r="K60" s="12"/>
      <c r="L60" s="12"/>
    </row>
    <row r="61" spans="1:12" ht="21" x14ac:dyDescent="0.25">
      <c r="B61" s="4"/>
      <c r="D61" s="16"/>
    </row>
    <row r="62" spans="1:12" s="29" customFormat="1" ht="4" customHeight="1" thickBot="1" x14ac:dyDescent="0.3">
      <c r="A62" s="27"/>
      <c r="B62" s="28"/>
      <c r="C62" s="27"/>
      <c r="D62" s="27"/>
    </row>
    <row r="63" spans="1:12" x14ac:dyDescent="0.2">
      <c r="C63" s="13"/>
      <c r="D63" s="13"/>
      <c r="E63" s="13"/>
      <c r="F63" s="13"/>
      <c r="G63" s="13"/>
      <c r="H63" s="13"/>
      <c r="I63" s="13"/>
      <c r="J63" s="13"/>
      <c r="K63" s="12"/>
      <c r="L63" s="12"/>
    </row>
    <row r="64" spans="1:12" ht="21" x14ac:dyDescent="0.25">
      <c r="A64" s="15" t="s">
        <v>24</v>
      </c>
      <c r="B64" s="16">
        <f>SUM(Groceries31[Amount])</f>
        <v>361.97999999999996</v>
      </c>
      <c r="C64" s="15" t="str">
        <f>IF(GroceriesBudget-GroceriesTotal &gt; 0, "Balance Left:","Over Budget:")</f>
        <v>Over Budget:</v>
      </c>
      <c r="D64" s="16">
        <f>ABS(GroceriesBudget-GroceriesTotal)</f>
        <v>61.979999999999961</v>
      </c>
      <c r="E64" s="13"/>
      <c r="F64" s="13"/>
      <c r="G64" s="12"/>
      <c r="H64" s="12"/>
      <c r="I64" s="12"/>
      <c r="J64" s="12"/>
      <c r="K64" s="12"/>
      <c r="L64" s="12"/>
    </row>
    <row r="65" spans="1:12" x14ac:dyDescent="0.2">
      <c r="A65" s="6" t="s">
        <v>1</v>
      </c>
      <c r="B65" s="6" t="s">
        <v>2</v>
      </c>
      <c r="C65" s="9"/>
      <c r="D65" s="13"/>
      <c r="E65" s="13"/>
      <c r="F65" s="13"/>
      <c r="G65" s="12"/>
      <c r="H65" s="12"/>
      <c r="I65" s="12"/>
      <c r="J65" s="12"/>
      <c r="K65" s="12"/>
      <c r="L65" s="12"/>
    </row>
    <row r="66" spans="1:12" x14ac:dyDescent="0.2">
      <c r="A66" s="6" t="s">
        <v>53</v>
      </c>
      <c r="B66" s="30">
        <v>15.04</v>
      </c>
      <c r="C66" s="9"/>
      <c r="D66" s="13"/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46</v>
      </c>
      <c r="B67" s="30">
        <v>37.31</v>
      </c>
      <c r="C67" s="9"/>
      <c r="D67" s="13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6" t="s">
        <v>46</v>
      </c>
      <c r="B68" s="30">
        <v>26.83</v>
      </c>
      <c r="C68" s="9"/>
      <c r="D68" s="13"/>
      <c r="E68" s="13"/>
      <c r="F68" s="13"/>
      <c r="G68" s="12"/>
      <c r="H68" s="12"/>
      <c r="I68" s="12"/>
      <c r="J68" s="12"/>
      <c r="K68" s="12"/>
      <c r="L68" s="12"/>
    </row>
    <row r="69" spans="1:12" x14ac:dyDescent="0.2">
      <c r="A69" s="6" t="s">
        <v>46</v>
      </c>
      <c r="B69" s="30">
        <v>7.88</v>
      </c>
      <c r="C69" s="9"/>
      <c r="D69" s="13"/>
      <c r="E69" s="13"/>
      <c r="F69" s="13"/>
      <c r="G69" s="12"/>
      <c r="H69" s="12"/>
      <c r="I69" s="12"/>
      <c r="J69" s="12"/>
      <c r="K69" s="12"/>
      <c r="L69" s="12"/>
    </row>
    <row r="70" spans="1:12" x14ac:dyDescent="0.2">
      <c r="A70" s="6" t="s">
        <v>46</v>
      </c>
      <c r="B70" s="30">
        <v>44.29</v>
      </c>
      <c r="C70" s="9"/>
      <c r="D70" s="13"/>
      <c r="E70" s="13"/>
      <c r="F70" s="13"/>
      <c r="G70" s="12"/>
      <c r="H70" s="12"/>
      <c r="I70" s="12"/>
      <c r="J70" s="12"/>
      <c r="K70" s="12"/>
      <c r="L70" s="12"/>
    </row>
    <row r="71" spans="1:12" x14ac:dyDescent="0.2">
      <c r="A71" s="6" t="s">
        <v>46</v>
      </c>
      <c r="B71" s="30">
        <v>34.4</v>
      </c>
      <c r="C71" s="9"/>
      <c r="D71" s="13"/>
      <c r="E71" s="13"/>
      <c r="F71" s="13"/>
      <c r="G71" s="12"/>
      <c r="H71" s="12"/>
      <c r="I71" s="12"/>
      <c r="J71" s="12"/>
      <c r="K71" s="12"/>
      <c r="L71" s="12"/>
    </row>
    <row r="72" spans="1:12" x14ac:dyDescent="0.2">
      <c r="A72" s="6" t="s">
        <v>93</v>
      </c>
      <c r="B72" s="30">
        <v>16.260000000000002</v>
      </c>
      <c r="C72" s="9"/>
      <c r="D72" s="13"/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46</v>
      </c>
      <c r="B73" s="30">
        <v>9.89</v>
      </c>
      <c r="C73" s="9"/>
      <c r="D73" s="13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6" t="s">
        <v>90</v>
      </c>
      <c r="B74" s="30">
        <v>4.51</v>
      </c>
      <c r="C74" s="9"/>
      <c r="D74" s="13"/>
      <c r="E74" s="13"/>
      <c r="F74" s="13"/>
      <c r="G74" s="12"/>
      <c r="H74" s="12"/>
      <c r="I74" s="12"/>
      <c r="J74" s="12"/>
      <c r="K74" s="12"/>
      <c r="L74" s="12"/>
    </row>
    <row r="75" spans="1:12" x14ac:dyDescent="0.2">
      <c r="A75" s="6" t="s">
        <v>190</v>
      </c>
      <c r="B75" s="30">
        <v>5.7</v>
      </c>
      <c r="C75" s="9"/>
      <c r="D75" s="13"/>
      <c r="E75" s="13"/>
      <c r="F75" s="13"/>
      <c r="G75" s="12"/>
      <c r="H75" s="12"/>
      <c r="I75" s="12"/>
      <c r="J75" s="12"/>
      <c r="K75" s="12"/>
      <c r="L75" s="12"/>
    </row>
    <row r="76" spans="1:12" x14ac:dyDescent="0.2">
      <c r="A76" s="6" t="s">
        <v>207</v>
      </c>
      <c r="B76" s="30">
        <v>20.73</v>
      </c>
      <c r="C76" s="9"/>
      <c r="D76" s="13"/>
      <c r="E76" s="13"/>
      <c r="F76" s="13"/>
      <c r="G76" s="12"/>
      <c r="H76" s="12"/>
      <c r="I76" s="12"/>
      <c r="J76" s="12"/>
      <c r="K76" s="12"/>
      <c r="L76" s="12"/>
    </row>
    <row r="77" spans="1:12" x14ac:dyDescent="0.2">
      <c r="A77" s="6" t="s">
        <v>46</v>
      </c>
      <c r="B77" s="30">
        <v>29.9</v>
      </c>
      <c r="C77" s="9"/>
      <c r="D77" s="13"/>
      <c r="E77" s="13"/>
      <c r="F77" s="13"/>
      <c r="G77" s="12"/>
      <c r="H77" s="12"/>
      <c r="I77" s="12"/>
      <c r="J77" s="12"/>
      <c r="K77" s="12"/>
      <c r="L77" s="12"/>
    </row>
    <row r="78" spans="1:12" x14ac:dyDescent="0.2">
      <c r="A78" t="s">
        <v>46</v>
      </c>
      <c r="B78" s="4">
        <v>47.19</v>
      </c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t="s">
        <v>236</v>
      </c>
      <c r="B79" s="4">
        <v>6.95</v>
      </c>
      <c r="C79" s="12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t="s">
        <v>236</v>
      </c>
      <c r="B80" s="4">
        <v>55.1</v>
      </c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6384" ht="21" x14ac:dyDescent="0.25">
      <c r="B81" s="4"/>
      <c r="D81" s="16"/>
    </row>
    <row r="82" spans="1:16384" s="29" customFormat="1" ht="4" customHeight="1" thickBot="1" x14ac:dyDescent="0.3">
      <c r="A82" s="27"/>
      <c r="B82" s="28"/>
      <c r="C82" s="27"/>
      <c r="D82" s="27"/>
    </row>
    <row r="83" spans="1:16384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6384" ht="21" x14ac:dyDescent="0.25">
      <c r="A84" s="15" t="s">
        <v>73</v>
      </c>
      <c r="B84" s="16">
        <f>SUM(OTEFood39[Amount])</f>
        <v>119.92000000000002</v>
      </c>
      <c r="C84" s="15" t="str">
        <f>IF(OTEFoodBudget-OTEFoodTotal &gt; 0, "Balance Left:","Over Budget:")</f>
        <v>Over Budget:</v>
      </c>
      <c r="D84" s="16">
        <f>ABS(OTEFoodBudget-OTEFoodTotal)</f>
        <v>19.920000000000016</v>
      </c>
      <c r="E84" s="15"/>
      <c r="F84" s="16"/>
      <c r="G84" s="15"/>
      <c r="H84" s="16"/>
      <c r="I84" s="15"/>
      <c r="J84" s="16"/>
      <c r="K84" s="15"/>
      <c r="L84" s="16"/>
      <c r="M84" s="15"/>
      <c r="N84" s="16"/>
      <c r="O84" s="15"/>
      <c r="P84" s="16"/>
      <c r="Q84" s="15"/>
      <c r="R84" s="16"/>
      <c r="S84" s="15"/>
      <c r="T84" s="16"/>
      <c r="U84" s="15"/>
      <c r="V84" s="16"/>
      <c r="W84" s="15"/>
      <c r="X84" s="16"/>
      <c r="Y84" s="15"/>
      <c r="Z84" s="16"/>
      <c r="AA84" s="15"/>
      <c r="AB84" s="16"/>
      <c r="AC84" s="15"/>
      <c r="AD84" s="16"/>
      <c r="AE84" s="15"/>
      <c r="AF84" s="16"/>
      <c r="AG84" s="15"/>
      <c r="AH84" s="16"/>
      <c r="AI84" s="15"/>
      <c r="AJ84" s="16"/>
      <c r="AK84" s="15"/>
      <c r="AL84" s="16"/>
      <c r="AM84" s="15"/>
      <c r="AN84" s="16"/>
      <c r="AO84" s="15"/>
      <c r="AP84" s="16"/>
      <c r="AQ84" s="15"/>
      <c r="AR84" s="16"/>
      <c r="AS84" s="15"/>
      <c r="AT84" s="16"/>
      <c r="AU84" s="15"/>
      <c r="AV84" s="16"/>
      <c r="AW84" s="15"/>
      <c r="AX84" s="16"/>
      <c r="AY84" s="15"/>
      <c r="AZ84" s="16"/>
      <c r="BA84" s="15"/>
      <c r="BB84" s="16"/>
      <c r="BC84" s="15"/>
      <c r="BD84" s="16"/>
      <c r="BE84" s="15"/>
      <c r="BF84" s="16"/>
      <c r="BG84" s="15"/>
      <c r="BH84" s="16"/>
      <c r="BI84" s="15"/>
      <c r="BJ84" s="16"/>
      <c r="BK84" s="15"/>
      <c r="BL84" s="16"/>
      <c r="BM84" s="15"/>
      <c r="BN84" s="16"/>
      <c r="BO84" s="15"/>
      <c r="BP84" s="16"/>
      <c r="BQ84" s="15"/>
      <c r="BR84" s="16"/>
      <c r="BS84" s="15"/>
      <c r="BT84" s="16"/>
      <c r="BU84" s="15"/>
      <c r="BV84" s="16"/>
      <c r="BW84" s="15"/>
      <c r="BX84" s="16"/>
      <c r="BY84" s="15"/>
      <c r="BZ84" s="16"/>
      <c r="CA84" s="15"/>
      <c r="CB84" s="16"/>
      <c r="CC84" s="15"/>
      <c r="CD84" s="16"/>
      <c r="CE84" s="15"/>
      <c r="CF84" s="16"/>
      <c r="CG84" s="15"/>
      <c r="CH84" s="16"/>
      <c r="CI84" s="15"/>
      <c r="CJ84" s="16"/>
      <c r="CK84" s="15"/>
      <c r="CL84" s="16"/>
      <c r="CM84" s="15"/>
      <c r="CN84" s="16"/>
      <c r="CO84" s="15"/>
      <c r="CP84" s="16"/>
      <c r="CQ84" s="15"/>
      <c r="CR84" s="16"/>
      <c r="CS84" s="15"/>
      <c r="CT84" s="16"/>
      <c r="CU84" s="15"/>
      <c r="CV84" s="16"/>
      <c r="CW84" s="15"/>
      <c r="CX84" s="16"/>
      <c r="CY84" s="15"/>
      <c r="CZ84" s="16"/>
      <c r="DA84" s="15"/>
      <c r="DB84" s="16"/>
      <c r="DC84" s="15"/>
      <c r="DD84" s="16"/>
      <c r="DE84" s="15"/>
      <c r="DF84" s="16"/>
      <c r="DG84" s="15"/>
      <c r="DH84" s="16"/>
      <c r="DI84" s="15"/>
      <c r="DJ84" s="16"/>
      <c r="DK84" s="15"/>
      <c r="DL84" s="16"/>
      <c r="DM84" s="15"/>
      <c r="DN84" s="16"/>
      <c r="DO84" s="15"/>
      <c r="DP84" s="16"/>
      <c r="DQ84" s="15"/>
      <c r="DR84" s="16"/>
      <c r="DS84" s="15"/>
      <c r="DT84" s="16"/>
      <c r="DU84" s="15"/>
      <c r="DV84" s="16"/>
      <c r="DW84" s="15"/>
      <c r="DX84" s="16"/>
      <c r="DY84" s="15"/>
      <c r="DZ84" s="16"/>
      <c r="EA84" s="15"/>
      <c r="EB84" s="16"/>
      <c r="EC84" s="15"/>
      <c r="ED84" s="16"/>
      <c r="EE84" s="15"/>
      <c r="EF84" s="16"/>
      <c r="EG84" s="15"/>
      <c r="EH84" s="16"/>
      <c r="EI84" s="15"/>
      <c r="EJ84" s="16"/>
      <c r="EK84" s="15"/>
      <c r="EL84" s="16"/>
      <c r="EM84" s="15"/>
      <c r="EN84" s="16"/>
      <c r="EO84" s="15"/>
      <c r="EP84" s="16"/>
      <c r="EQ84" s="15"/>
      <c r="ER84" s="16"/>
      <c r="ES84" s="15"/>
      <c r="ET84" s="16"/>
      <c r="EU84" s="15"/>
      <c r="EV84" s="16"/>
      <c r="EW84" s="15"/>
      <c r="EX84" s="16"/>
      <c r="EY84" s="15"/>
      <c r="EZ84" s="16"/>
      <c r="FA84" s="15"/>
      <c r="FB84" s="16"/>
      <c r="FC84" s="15"/>
      <c r="FD84" s="16"/>
      <c r="FE84" s="15"/>
      <c r="FF84" s="16"/>
      <c r="FG84" s="15"/>
      <c r="FH84" s="16"/>
      <c r="FI84" s="15"/>
      <c r="FJ84" s="16"/>
      <c r="FK84" s="15"/>
      <c r="FL84" s="16"/>
      <c r="FM84" s="15"/>
      <c r="FN84" s="16"/>
      <c r="FO84" s="15"/>
      <c r="FP84" s="16"/>
      <c r="FQ84" s="15"/>
      <c r="FR84" s="16"/>
      <c r="FS84" s="15"/>
      <c r="FT84" s="16"/>
      <c r="FU84" s="15"/>
      <c r="FV84" s="16"/>
      <c r="FW84" s="15"/>
      <c r="FX84" s="16"/>
      <c r="FY84" s="15"/>
      <c r="FZ84" s="16"/>
      <c r="GA84" s="15"/>
      <c r="GB84" s="16"/>
      <c r="GC84" s="15"/>
      <c r="GD84" s="16"/>
      <c r="GE84" s="15"/>
      <c r="GF84" s="16"/>
      <c r="GG84" s="15"/>
      <c r="GH84" s="16"/>
      <c r="GI84" s="15"/>
      <c r="GJ84" s="16"/>
      <c r="GK84" s="15"/>
      <c r="GL84" s="16"/>
      <c r="GM84" s="15"/>
      <c r="GN84" s="16"/>
      <c r="GO84" s="15"/>
      <c r="GP84" s="16"/>
      <c r="GQ84" s="15"/>
      <c r="GR84" s="16"/>
      <c r="GS84" s="15"/>
      <c r="GT84" s="16"/>
      <c r="GU84" s="15"/>
      <c r="GV84" s="16"/>
      <c r="GW84" s="15"/>
      <c r="GX84" s="16"/>
      <c r="GY84" s="15"/>
      <c r="GZ84" s="16"/>
      <c r="HA84" s="15"/>
      <c r="HB84" s="16"/>
      <c r="HC84" s="15"/>
      <c r="HD84" s="16"/>
      <c r="HE84" s="15"/>
      <c r="HF84" s="16"/>
      <c r="HG84" s="15"/>
      <c r="HH84" s="16"/>
      <c r="HI84" s="15"/>
      <c r="HJ84" s="16"/>
      <c r="HK84" s="15"/>
      <c r="HL84" s="16"/>
      <c r="HM84" s="15"/>
      <c r="HN84" s="16"/>
      <c r="HO84" s="15"/>
      <c r="HP84" s="16"/>
      <c r="HQ84" s="15"/>
      <c r="HR84" s="16"/>
      <c r="HS84" s="15"/>
      <c r="HT84" s="16"/>
      <c r="HU84" s="15"/>
      <c r="HV84" s="16"/>
      <c r="HW84" s="15"/>
      <c r="HX84" s="16"/>
      <c r="HY84" s="15"/>
      <c r="HZ84" s="16"/>
      <c r="IA84" s="15"/>
      <c r="IB84" s="16"/>
      <c r="IC84" s="15"/>
      <c r="ID84" s="16"/>
      <c r="IE84" s="15"/>
      <c r="IF84" s="16"/>
      <c r="IG84" s="15"/>
      <c r="IH84" s="16"/>
      <c r="II84" s="15"/>
      <c r="IJ84" s="16"/>
      <c r="IK84" s="15"/>
      <c r="IL84" s="16"/>
      <c r="IM84" s="15"/>
      <c r="IN84" s="16"/>
      <c r="IO84" s="15"/>
      <c r="IP84" s="16"/>
      <c r="IQ84" s="15"/>
      <c r="IR84" s="16"/>
      <c r="IS84" s="15"/>
      <c r="IT84" s="16"/>
      <c r="IU84" s="15"/>
      <c r="IV84" s="16"/>
      <c r="IW84" s="15"/>
      <c r="IX84" s="16"/>
      <c r="IY84" s="15"/>
      <c r="IZ84" s="16"/>
      <c r="JA84" s="15"/>
      <c r="JB84" s="16"/>
      <c r="JC84" s="15"/>
      <c r="JD84" s="16"/>
      <c r="JE84" s="15"/>
      <c r="JF84" s="16"/>
      <c r="JG84" s="15"/>
      <c r="JH84" s="16"/>
      <c r="JI84" s="15"/>
      <c r="JJ84" s="16"/>
      <c r="JK84" s="15"/>
      <c r="JL84" s="16"/>
      <c r="JM84" s="15"/>
      <c r="JN84" s="16"/>
      <c r="JO84" s="15"/>
      <c r="JP84" s="16"/>
      <c r="JQ84" s="15"/>
      <c r="JR84" s="16"/>
      <c r="JS84" s="15"/>
      <c r="JT84" s="16"/>
      <c r="JU84" s="15"/>
      <c r="JV84" s="16"/>
      <c r="JW84" s="15"/>
      <c r="JX84" s="16"/>
      <c r="JY84" s="15"/>
      <c r="JZ84" s="16"/>
      <c r="KA84" s="15"/>
      <c r="KB84" s="16"/>
      <c r="KC84" s="15"/>
      <c r="KD84" s="16"/>
      <c r="KE84" s="15"/>
      <c r="KF84" s="16"/>
      <c r="KG84" s="15"/>
      <c r="KH84" s="16"/>
      <c r="KI84" s="15"/>
      <c r="KJ84" s="16"/>
      <c r="KK84" s="15"/>
      <c r="KL84" s="16"/>
      <c r="KM84" s="15"/>
      <c r="KN84" s="16"/>
      <c r="KO84" s="15"/>
      <c r="KP84" s="16"/>
      <c r="KQ84" s="15"/>
      <c r="KR84" s="16"/>
      <c r="KS84" s="15"/>
      <c r="KT84" s="16"/>
      <c r="KU84" s="15"/>
      <c r="KV84" s="16"/>
      <c r="KW84" s="15"/>
      <c r="KX84" s="16"/>
      <c r="KY84" s="15"/>
      <c r="KZ84" s="16"/>
      <c r="LA84" s="15"/>
      <c r="LB84" s="16"/>
      <c r="LC84" s="15"/>
      <c r="LD84" s="16"/>
      <c r="LE84" s="15"/>
      <c r="LF84" s="16"/>
      <c r="LG84" s="15"/>
      <c r="LH84" s="16"/>
      <c r="LI84" s="15"/>
      <c r="LJ84" s="16"/>
      <c r="LK84" s="15"/>
      <c r="LL84" s="16"/>
      <c r="LM84" s="15"/>
      <c r="LN84" s="16"/>
      <c r="LO84" s="15"/>
      <c r="LP84" s="16"/>
      <c r="LQ84" s="15"/>
      <c r="LR84" s="16"/>
      <c r="LS84" s="15"/>
      <c r="LT84" s="16"/>
      <c r="LU84" s="15"/>
      <c r="LV84" s="16"/>
      <c r="LW84" s="15"/>
      <c r="LX84" s="16"/>
      <c r="LY84" s="15"/>
      <c r="LZ84" s="16"/>
      <c r="MA84" s="15"/>
      <c r="MB84" s="16"/>
      <c r="MC84" s="15"/>
      <c r="MD84" s="16"/>
      <c r="ME84" s="15"/>
      <c r="MF84" s="16"/>
      <c r="MG84" s="15"/>
      <c r="MH84" s="16"/>
      <c r="MI84" s="15"/>
      <c r="MJ84" s="16"/>
      <c r="MK84" s="15"/>
      <c r="ML84" s="16"/>
      <c r="MM84" s="15"/>
      <c r="MN84" s="16"/>
      <c r="MO84" s="15"/>
      <c r="MP84" s="16"/>
      <c r="MQ84" s="15"/>
      <c r="MR84" s="16"/>
      <c r="MS84" s="15"/>
      <c r="MT84" s="16"/>
      <c r="MU84" s="15"/>
      <c r="MV84" s="16"/>
      <c r="MW84" s="15"/>
      <c r="MX84" s="16"/>
      <c r="MY84" s="15"/>
      <c r="MZ84" s="16"/>
      <c r="NA84" s="15"/>
      <c r="NB84" s="16"/>
      <c r="NC84" s="15"/>
      <c r="ND84" s="16"/>
      <c r="NE84" s="15"/>
      <c r="NF84" s="16"/>
      <c r="NG84" s="15"/>
      <c r="NH84" s="16"/>
      <c r="NI84" s="15"/>
      <c r="NJ84" s="16"/>
      <c r="NK84" s="15"/>
      <c r="NL84" s="16"/>
      <c r="NM84" s="15"/>
      <c r="NN84" s="16"/>
      <c r="NO84" s="15"/>
      <c r="NP84" s="16"/>
      <c r="NQ84" s="15"/>
      <c r="NR84" s="16"/>
      <c r="NS84" s="15"/>
      <c r="NT84" s="16"/>
      <c r="NU84" s="15"/>
      <c r="NV84" s="16"/>
      <c r="NW84" s="15"/>
      <c r="NX84" s="16"/>
      <c r="NY84" s="15"/>
      <c r="NZ84" s="16"/>
      <c r="OA84" s="15"/>
      <c r="OB84" s="16"/>
      <c r="OC84" s="15"/>
      <c r="OD84" s="16"/>
      <c r="OE84" s="15"/>
      <c r="OF84" s="16"/>
      <c r="OG84" s="15"/>
      <c r="OH84" s="16"/>
      <c r="OI84" s="15"/>
      <c r="OJ84" s="16"/>
      <c r="OK84" s="15"/>
      <c r="OL84" s="16"/>
      <c r="OM84" s="15"/>
      <c r="ON84" s="16"/>
      <c r="OO84" s="15"/>
      <c r="OP84" s="16"/>
      <c r="OQ84" s="15"/>
      <c r="OR84" s="16"/>
      <c r="OS84" s="15"/>
      <c r="OT84" s="16"/>
      <c r="OU84" s="15"/>
      <c r="OV84" s="16"/>
      <c r="OW84" s="15"/>
      <c r="OX84" s="16"/>
      <c r="OY84" s="15"/>
      <c r="OZ84" s="16"/>
      <c r="PA84" s="15"/>
      <c r="PB84" s="16"/>
      <c r="PC84" s="15"/>
      <c r="PD84" s="16"/>
      <c r="PE84" s="15"/>
      <c r="PF84" s="16"/>
      <c r="PG84" s="15"/>
      <c r="PH84" s="16"/>
      <c r="PI84" s="15"/>
      <c r="PJ84" s="16"/>
      <c r="PK84" s="15"/>
      <c r="PL84" s="16"/>
      <c r="PM84" s="15"/>
      <c r="PN84" s="16"/>
      <c r="PO84" s="15"/>
      <c r="PP84" s="16"/>
      <c r="PQ84" s="15"/>
      <c r="PR84" s="16"/>
      <c r="PS84" s="15"/>
      <c r="PT84" s="16"/>
      <c r="PU84" s="15"/>
      <c r="PV84" s="16"/>
      <c r="PW84" s="15"/>
      <c r="PX84" s="16"/>
      <c r="PY84" s="15"/>
      <c r="PZ84" s="16"/>
      <c r="QA84" s="15"/>
      <c r="QB84" s="16"/>
      <c r="QC84" s="15"/>
      <c r="QD84" s="16"/>
      <c r="QE84" s="15"/>
      <c r="QF84" s="16"/>
      <c r="QG84" s="15"/>
      <c r="QH84" s="16"/>
      <c r="QI84" s="15"/>
      <c r="QJ84" s="16"/>
      <c r="QK84" s="15"/>
      <c r="QL84" s="16"/>
      <c r="QM84" s="15"/>
      <c r="QN84" s="16"/>
      <c r="QO84" s="15"/>
      <c r="QP84" s="16"/>
      <c r="QQ84" s="15"/>
      <c r="QR84" s="16"/>
      <c r="QS84" s="15"/>
      <c r="QT84" s="16"/>
      <c r="QU84" s="15"/>
      <c r="QV84" s="16"/>
      <c r="QW84" s="15"/>
      <c r="QX84" s="16"/>
      <c r="QY84" s="15"/>
      <c r="QZ84" s="16"/>
      <c r="RA84" s="15"/>
      <c r="RB84" s="16"/>
      <c r="RC84" s="15"/>
      <c r="RD84" s="16"/>
      <c r="RE84" s="15"/>
      <c r="RF84" s="16"/>
      <c r="RG84" s="15"/>
      <c r="RH84" s="16"/>
      <c r="RI84" s="15"/>
      <c r="RJ84" s="16"/>
      <c r="RK84" s="15"/>
      <c r="RL84" s="16"/>
      <c r="RM84" s="15"/>
      <c r="RN84" s="16"/>
      <c r="RO84" s="15"/>
      <c r="RP84" s="16"/>
      <c r="RQ84" s="15"/>
      <c r="RR84" s="16"/>
      <c r="RS84" s="15"/>
      <c r="RT84" s="16"/>
      <c r="RU84" s="15"/>
      <c r="RV84" s="16"/>
      <c r="RW84" s="15"/>
      <c r="RX84" s="16"/>
      <c r="RY84" s="15"/>
      <c r="RZ84" s="16"/>
      <c r="SA84" s="15"/>
      <c r="SB84" s="16"/>
      <c r="SC84" s="15"/>
      <c r="SD84" s="16"/>
      <c r="SE84" s="15"/>
      <c r="SF84" s="16"/>
      <c r="SG84" s="15"/>
      <c r="SH84" s="16"/>
      <c r="SI84" s="15"/>
      <c r="SJ84" s="16"/>
      <c r="SK84" s="15"/>
      <c r="SL84" s="16"/>
      <c r="SM84" s="15"/>
      <c r="SN84" s="16"/>
      <c r="SO84" s="15"/>
      <c r="SP84" s="16"/>
      <c r="SQ84" s="15"/>
      <c r="SR84" s="16"/>
      <c r="SS84" s="15"/>
      <c r="ST84" s="16"/>
      <c r="SU84" s="15"/>
      <c r="SV84" s="16"/>
      <c r="SW84" s="15"/>
      <c r="SX84" s="16"/>
      <c r="SY84" s="15"/>
      <c r="SZ84" s="16"/>
      <c r="TA84" s="15"/>
      <c r="TB84" s="16"/>
      <c r="TC84" s="15"/>
      <c r="TD84" s="16"/>
      <c r="TE84" s="15"/>
      <c r="TF84" s="16"/>
      <c r="TG84" s="15"/>
      <c r="TH84" s="16"/>
      <c r="TI84" s="15"/>
      <c r="TJ84" s="16"/>
      <c r="TK84" s="15"/>
      <c r="TL84" s="16"/>
      <c r="TM84" s="15"/>
      <c r="TN84" s="16"/>
      <c r="TO84" s="15"/>
      <c r="TP84" s="16"/>
      <c r="TQ84" s="15"/>
      <c r="TR84" s="16"/>
      <c r="TS84" s="15"/>
      <c r="TT84" s="16"/>
      <c r="TU84" s="15"/>
      <c r="TV84" s="16"/>
      <c r="TW84" s="15"/>
      <c r="TX84" s="16"/>
      <c r="TY84" s="15"/>
      <c r="TZ84" s="16"/>
      <c r="UA84" s="15"/>
      <c r="UB84" s="16"/>
      <c r="UC84" s="15"/>
      <c r="UD84" s="16"/>
      <c r="UE84" s="15"/>
      <c r="UF84" s="16"/>
      <c r="UG84" s="15"/>
      <c r="UH84" s="16"/>
      <c r="UI84" s="15"/>
      <c r="UJ84" s="16"/>
      <c r="UK84" s="15"/>
      <c r="UL84" s="16"/>
      <c r="UM84" s="15"/>
      <c r="UN84" s="16"/>
      <c r="UO84" s="15"/>
      <c r="UP84" s="16"/>
      <c r="UQ84" s="15"/>
      <c r="UR84" s="16"/>
      <c r="US84" s="15"/>
      <c r="UT84" s="16"/>
      <c r="UU84" s="15"/>
      <c r="UV84" s="16"/>
      <c r="UW84" s="15"/>
      <c r="UX84" s="16"/>
      <c r="UY84" s="15"/>
      <c r="UZ84" s="16"/>
      <c r="VA84" s="15"/>
      <c r="VB84" s="16"/>
      <c r="VC84" s="15"/>
      <c r="VD84" s="16"/>
      <c r="VE84" s="15"/>
      <c r="VF84" s="16"/>
      <c r="VG84" s="15"/>
      <c r="VH84" s="16"/>
      <c r="VI84" s="15"/>
      <c r="VJ84" s="16"/>
      <c r="VK84" s="15"/>
      <c r="VL84" s="16"/>
      <c r="VM84" s="15"/>
      <c r="VN84" s="16"/>
      <c r="VO84" s="15"/>
      <c r="VP84" s="16"/>
      <c r="VQ84" s="15"/>
      <c r="VR84" s="16"/>
      <c r="VS84" s="15"/>
      <c r="VT84" s="16"/>
      <c r="VU84" s="15"/>
      <c r="VV84" s="16"/>
      <c r="VW84" s="15"/>
      <c r="VX84" s="16"/>
      <c r="VY84" s="15"/>
      <c r="VZ84" s="16"/>
      <c r="WA84" s="15"/>
      <c r="WB84" s="16"/>
      <c r="WC84" s="15"/>
      <c r="WD84" s="16"/>
      <c r="WE84" s="15"/>
      <c r="WF84" s="16"/>
      <c r="WG84" s="15"/>
      <c r="WH84" s="16"/>
      <c r="WI84" s="15"/>
      <c r="WJ84" s="16"/>
      <c r="WK84" s="15"/>
      <c r="WL84" s="16"/>
      <c r="WM84" s="15"/>
      <c r="WN84" s="16"/>
      <c r="WO84" s="15"/>
      <c r="WP84" s="16"/>
      <c r="WQ84" s="15"/>
      <c r="WR84" s="16"/>
      <c r="WS84" s="15"/>
      <c r="WT84" s="16"/>
      <c r="WU84" s="15"/>
      <c r="WV84" s="16"/>
      <c r="WW84" s="15"/>
      <c r="WX84" s="16"/>
      <c r="WY84" s="15"/>
      <c r="WZ84" s="16"/>
      <c r="XA84" s="15"/>
      <c r="XB84" s="16"/>
      <c r="XC84" s="15"/>
      <c r="XD84" s="16"/>
      <c r="XE84" s="15"/>
      <c r="XF84" s="16"/>
      <c r="XG84" s="15"/>
      <c r="XH84" s="16"/>
      <c r="XI84" s="15"/>
      <c r="XJ84" s="16"/>
      <c r="XK84" s="15"/>
      <c r="XL84" s="16"/>
      <c r="XM84" s="15"/>
      <c r="XN84" s="16"/>
      <c r="XO84" s="15"/>
      <c r="XP84" s="16"/>
      <c r="XQ84" s="15"/>
      <c r="XR84" s="16"/>
      <c r="XS84" s="15"/>
      <c r="XT84" s="16"/>
      <c r="XU84" s="15"/>
      <c r="XV84" s="16"/>
      <c r="XW84" s="15"/>
      <c r="XX84" s="16"/>
      <c r="XY84" s="15"/>
      <c r="XZ84" s="16"/>
      <c r="YA84" s="15"/>
      <c r="YB84" s="16"/>
      <c r="YC84" s="15"/>
      <c r="YD84" s="16"/>
      <c r="YE84" s="15"/>
      <c r="YF84" s="16"/>
      <c r="YG84" s="15"/>
      <c r="YH84" s="16"/>
      <c r="YI84" s="15"/>
      <c r="YJ84" s="16"/>
      <c r="YK84" s="15"/>
      <c r="YL84" s="16"/>
      <c r="YM84" s="15"/>
      <c r="YN84" s="16"/>
      <c r="YO84" s="15"/>
      <c r="YP84" s="16"/>
      <c r="YQ84" s="15"/>
      <c r="YR84" s="16"/>
      <c r="YS84" s="15"/>
      <c r="YT84" s="16"/>
      <c r="YU84" s="15"/>
      <c r="YV84" s="16"/>
      <c r="YW84" s="15"/>
      <c r="YX84" s="16"/>
      <c r="YY84" s="15"/>
      <c r="YZ84" s="16"/>
      <c r="ZA84" s="15"/>
      <c r="ZB84" s="16"/>
      <c r="ZC84" s="15"/>
      <c r="ZD84" s="16"/>
      <c r="ZE84" s="15"/>
      <c r="ZF84" s="16"/>
      <c r="ZG84" s="15"/>
      <c r="ZH84" s="16"/>
      <c r="ZI84" s="15"/>
      <c r="ZJ84" s="16"/>
      <c r="ZK84" s="15"/>
      <c r="ZL84" s="16"/>
      <c r="ZM84" s="15"/>
      <c r="ZN84" s="16"/>
      <c r="ZO84" s="15"/>
      <c r="ZP84" s="16"/>
      <c r="ZQ84" s="15"/>
      <c r="ZR84" s="16"/>
      <c r="ZS84" s="15"/>
      <c r="ZT84" s="16"/>
      <c r="ZU84" s="15"/>
      <c r="ZV84" s="16"/>
      <c r="ZW84" s="15"/>
      <c r="ZX84" s="16"/>
      <c r="ZY84" s="15"/>
      <c r="ZZ84" s="16"/>
      <c r="AAA84" s="15"/>
      <c r="AAB84" s="16"/>
      <c r="AAC84" s="15"/>
      <c r="AAD84" s="16"/>
      <c r="AAE84" s="15"/>
      <c r="AAF84" s="16"/>
      <c r="AAG84" s="15"/>
      <c r="AAH84" s="16"/>
      <c r="AAI84" s="15"/>
      <c r="AAJ84" s="16"/>
      <c r="AAK84" s="15"/>
      <c r="AAL84" s="16"/>
      <c r="AAM84" s="15"/>
      <c r="AAN84" s="16"/>
      <c r="AAO84" s="15"/>
      <c r="AAP84" s="16"/>
      <c r="AAQ84" s="15"/>
      <c r="AAR84" s="16"/>
      <c r="AAS84" s="15"/>
      <c r="AAT84" s="16"/>
      <c r="AAU84" s="15"/>
      <c r="AAV84" s="16"/>
      <c r="AAW84" s="15"/>
      <c r="AAX84" s="16"/>
      <c r="AAY84" s="15"/>
      <c r="AAZ84" s="16"/>
      <c r="ABA84" s="15"/>
      <c r="ABB84" s="16"/>
      <c r="ABC84" s="15"/>
      <c r="ABD84" s="16"/>
      <c r="ABE84" s="15"/>
      <c r="ABF84" s="16"/>
      <c r="ABG84" s="15"/>
      <c r="ABH84" s="16"/>
      <c r="ABI84" s="15"/>
      <c r="ABJ84" s="16"/>
      <c r="ABK84" s="15"/>
      <c r="ABL84" s="16"/>
      <c r="ABM84" s="15"/>
      <c r="ABN84" s="16"/>
      <c r="ABO84" s="15"/>
      <c r="ABP84" s="16"/>
      <c r="ABQ84" s="15"/>
      <c r="ABR84" s="16"/>
      <c r="ABS84" s="15"/>
      <c r="ABT84" s="16"/>
      <c r="ABU84" s="15"/>
      <c r="ABV84" s="16"/>
      <c r="ABW84" s="15"/>
      <c r="ABX84" s="16"/>
      <c r="ABY84" s="15"/>
      <c r="ABZ84" s="16"/>
      <c r="ACA84" s="15"/>
      <c r="ACB84" s="16"/>
      <c r="ACC84" s="15"/>
      <c r="ACD84" s="16"/>
      <c r="ACE84" s="15"/>
      <c r="ACF84" s="16"/>
      <c r="ACG84" s="15"/>
      <c r="ACH84" s="16"/>
      <c r="ACI84" s="15"/>
      <c r="ACJ84" s="16"/>
      <c r="ACK84" s="15"/>
      <c r="ACL84" s="16"/>
      <c r="ACM84" s="15"/>
      <c r="ACN84" s="16"/>
      <c r="ACO84" s="15"/>
      <c r="ACP84" s="16"/>
      <c r="ACQ84" s="15"/>
      <c r="ACR84" s="16"/>
      <c r="ACS84" s="15"/>
      <c r="ACT84" s="16"/>
      <c r="ACU84" s="15"/>
      <c r="ACV84" s="16"/>
      <c r="ACW84" s="15"/>
      <c r="ACX84" s="16"/>
      <c r="ACY84" s="15"/>
      <c r="ACZ84" s="16"/>
      <c r="ADA84" s="15"/>
      <c r="ADB84" s="16"/>
      <c r="ADC84" s="15"/>
      <c r="ADD84" s="16"/>
      <c r="ADE84" s="15"/>
      <c r="ADF84" s="16"/>
      <c r="ADG84" s="15"/>
      <c r="ADH84" s="16"/>
      <c r="ADI84" s="15"/>
      <c r="ADJ84" s="16"/>
      <c r="ADK84" s="15"/>
      <c r="ADL84" s="16"/>
      <c r="ADM84" s="15"/>
      <c r="ADN84" s="16"/>
      <c r="ADO84" s="15"/>
      <c r="ADP84" s="16"/>
      <c r="ADQ84" s="15"/>
      <c r="ADR84" s="16"/>
      <c r="ADS84" s="15"/>
      <c r="ADT84" s="16"/>
      <c r="ADU84" s="15"/>
      <c r="ADV84" s="16"/>
      <c r="ADW84" s="15"/>
      <c r="ADX84" s="16"/>
      <c r="ADY84" s="15"/>
      <c r="ADZ84" s="16"/>
      <c r="AEA84" s="15"/>
      <c r="AEB84" s="16"/>
      <c r="AEC84" s="15"/>
      <c r="AED84" s="16"/>
      <c r="AEE84" s="15"/>
      <c r="AEF84" s="16"/>
      <c r="AEG84" s="15"/>
      <c r="AEH84" s="16"/>
      <c r="AEI84" s="15"/>
      <c r="AEJ84" s="16"/>
      <c r="AEK84" s="15"/>
      <c r="AEL84" s="16"/>
      <c r="AEM84" s="15"/>
      <c r="AEN84" s="16"/>
      <c r="AEO84" s="15"/>
      <c r="AEP84" s="16"/>
      <c r="AEQ84" s="15"/>
      <c r="AER84" s="16"/>
      <c r="AES84" s="15"/>
      <c r="AET84" s="16"/>
      <c r="AEU84" s="15"/>
      <c r="AEV84" s="16"/>
      <c r="AEW84" s="15"/>
      <c r="AEX84" s="16"/>
      <c r="AEY84" s="15"/>
      <c r="AEZ84" s="16"/>
      <c r="AFA84" s="15"/>
      <c r="AFB84" s="16"/>
      <c r="AFC84" s="15"/>
      <c r="AFD84" s="16"/>
      <c r="AFE84" s="15"/>
      <c r="AFF84" s="16"/>
      <c r="AFG84" s="15"/>
      <c r="AFH84" s="16"/>
      <c r="AFI84" s="15"/>
      <c r="AFJ84" s="16"/>
      <c r="AFK84" s="15"/>
      <c r="AFL84" s="16"/>
      <c r="AFM84" s="15"/>
      <c r="AFN84" s="16"/>
      <c r="AFO84" s="15"/>
      <c r="AFP84" s="16"/>
      <c r="AFQ84" s="15"/>
      <c r="AFR84" s="16"/>
      <c r="AFS84" s="15"/>
      <c r="AFT84" s="16"/>
      <c r="AFU84" s="15"/>
      <c r="AFV84" s="16"/>
      <c r="AFW84" s="15"/>
      <c r="AFX84" s="16"/>
      <c r="AFY84" s="15"/>
      <c r="AFZ84" s="16"/>
      <c r="AGA84" s="15"/>
      <c r="AGB84" s="16"/>
      <c r="AGC84" s="15"/>
      <c r="AGD84" s="16"/>
      <c r="AGE84" s="15"/>
      <c r="AGF84" s="16"/>
      <c r="AGG84" s="15"/>
      <c r="AGH84" s="16"/>
      <c r="AGI84" s="15"/>
      <c r="AGJ84" s="16"/>
      <c r="AGK84" s="15"/>
      <c r="AGL84" s="16"/>
      <c r="AGM84" s="15"/>
      <c r="AGN84" s="16"/>
      <c r="AGO84" s="15"/>
      <c r="AGP84" s="16"/>
      <c r="AGQ84" s="15"/>
      <c r="AGR84" s="16"/>
      <c r="AGS84" s="15"/>
      <c r="AGT84" s="16"/>
      <c r="AGU84" s="15"/>
      <c r="AGV84" s="16"/>
      <c r="AGW84" s="15"/>
      <c r="AGX84" s="16"/>
      <c r="AGY84" s="15"/>
      <c r="AGZ84" s="16"/>
      <c r="AHA84" s="15"/>
      <c r="AHB84" s="16"/>
      <c r="AHC84" s="15"/>
      <c r="AHD84" s="16"/>
      <c r="AHE84" s="15"/>
      <c r="AHF84" s="16"/>
      <c r="AHG84" s="15"/>
      <c r="AHH84" s="16"/>
      <c r="AHI84" s="15"/>
      <c r="AHJ84" s="16"/>
      <c r="AHK84" s="15"/>
      <c r="AHL84" s="16"/>
      <c r="AHM84" s="15"/>
      <c r="AHN84" s="16"/>
      <c r="AHO84" s="15"/>
      <c r="AHP84" s="16"/>
      <c r="AHQ84" s="15"/>
      <c r="AHR84" s="16"/>
      <c r="AHS84" s="15"/>
      <c r="AHT84" s="16"/>
      <c r="AHU84" s="15"/>
      <c r="AHV84" s="16"/>
      <c r="AHW84" s="15"/>
      <c r="AHX84" s="16"/>
      <c r="AHY84" s="15"/>
      <c r="AHZ84" s="16"/>
      <c r="AIA84" s="15"/>
      <c r="AIB84" s="16"/>
      <c r="AIC84" s="15"/>
      <c r="AID84" s="16"/>
      <c r="AIE84" s="15"/>
      <c r="AIF84" s="16"/>
      <c r="AIG84" s="15"/>
      <c r="AIH84" s="16"/>
      <c r="AII84" s="15"/>
      <c r="AIJ84" s="16"/>
      <c r="AIK84" s="15"/>
      <c r="AIL84" s="16"/>
      <c r="AIM84" s="15"/>
      <c r="AIN84" s="16"/>
      <c r="AIO84" s="15"/>
      <c r="AIP84" s="16"/>
      <c r="AIQ84" s="15"/>
      <c r="AIR84" s="16"/>
      <c r="AIS84" s="15"/>
      <c r="AIT84" s="16"/>
      <c r="AIU84" s="15"/>
      <c r="AIV84" s="16"/>
      <c r="AIW84" s="15"/>
      <c r="AIX84" s="16"/>
      <c r="AIY84" s="15"/>
      <c r="AIZ84" s="16"/>
      <c r="AJA84" s="15"/>
      <c r="AJB84" s="16"/>
      <c r="AJC84" s="15"/>
      <c r="AJD84" s="16"/>
      <c r="AJE84" s="15"/>
      <c r="AJF84" s="16"/>
      <c r="AJG84" s="15"/>
      <c r="AJH84" s="16"/>
      <c r="AJI84" s="15"/>
      <c r="AJJ84" s="16"/>
      <c r="AJK84" s="15"/>
      <c r="AJL84" s="16"/>
      <c r="AJM84" s="15"/>
      <c r="AJN84" s="16"/>
      <c r="AJO84" s="15"/>
      <c r="AJP84" s="16"/>
      <c r="AJQ84" s="15"/>
      <c r="AJR84" s="16"/>
      <c r="AJS84" s="15"/>
      <c r="AJT84" s="16"/>
      <c r="AJU84" s="15"/>
      <c r="AJV84" s="16"/>
      <c r="AJW84" s="15"/>
      <c r="AJX84" s="16"/>
      <c r="AJY84" s="15"/>
      <c r="AJZ84" s="16"/>
      <c r="AKA84" s="15"/>
      <c r="AKB84" s="16"/>
      <c r="AKC84" s="15"/>
      <c r="AKD84" s="16"/>
      <c r="AKE84" s="15"/>
      <c r="AKF84" s="16"/>
      <c r="AKG84" s="15"/>
      <c r="AKH84" s="16"/>
      <c r="AKI84" s="15"/>
      <c r="AKJ84" s="16"/>
      <c r="AKK84" s="15"/>
      <c r="AKL84" s="16"/>
      <c r="AKM84" s="15"/>
      <c r="AKN84" s="16"/>
      <c r="AKO84" s="15"/>
      <c r="AKP84" s="16"/>
      <c r="AKQ84" s="15"/>
      <c r="AKR84" s="16"/>
      <c r="AKS84" s="15"/>
      <c r="AKT84" s="16"/>
      <c r="AKU84" s="15"/>
      <c r="AKV84" s="16"/>
      <c r="AKW84" s="15"/>
      <c r="AKX84" s="16"/>
      <c r="AKY84" s="15"/>
      <c r="AKZ84" s="16"/>
      <c r="ALA84" s="15"/>
      <c r="ALB84" s="16"/>
      <c r="ALC84" s="15"/>
      <c r="ALD84" s="16"/>
      <c r="ALE84" s="15"/>
      <c r="ALF84" s="16"/>
      <c r="ALG84" s="15"/>
      <c r="ALH84" s="16"/>
      <c r="ALI84" s="15"/>
      <c r="ALJ84" s="16"/>
      <c r="ALK84" s="15"/>
      <c r="ALL84" s="16"/>
      <c r="ALM84" s="15"/>
      <c r="ALN84" s="16"/>
      <c r="ALO84" s="15"/>
      <c r="ALP84" s="16"/>
      <c r="ALQ84" s="15"/>
      <c r="ALR84" s="16"/>
      <c r="ALS84" s="15"/>
      <c r="ALT84" s="16"/>
      <c r="ALU84" s="15"/>
      <c r="ALV84" s="16"/>
      <c r="ALW84" s="15"/>
      <c r="ALX84" s="16"/>
      <c r="ALY84" s="15"/>
      <c r="ALZ84" s="16"/>
      <c r="AMA84" s="15"/>
      <c r="AMB84" s="16"/>
      <c r="AMC84" s="15"/>
      <c r="AMD84" s="16"/>
      <c r="AME84" s="15"/>
      <c r="AMF84" s="16"/>
      <c r="AMG84" s="15"/>
      <c r="AMH84" s="16"/>
      <c r="AMI84" s="15"/>
      <c r="AMJ84" s="16"/>
      <c r="AMK84" s="15"/>
      <c r="AML84" s="16"/>
      <c r="AMM84" s="15"/>
      <c r="AMN84" s="16"/>
      <c r="AMO84" s="15"/>
      <c r="AMP84" s="16"/>
      <c r="AMQ84" s="15"/>
      <c r="AMR84" s="16"/>
      <c r="AMS84" s="15"/>
      <c r="AMT84" s="16"/>
      <c r="AMU84" s="15"/>
      <c r="AMV84" s="16"/>
      <c r="AMW84" s="15"/>
      <c r="AMX84" s="16"/>
      <c r="AMY84" s="15"/>
      <c r="AMZ84" s="16"/>
      <c r="ANA84" s="15"/>
      <c r="ANB84" s="16"/>
      <c r="ANC84" s="15"/>
      <c r="AND84" s="16"/>
      <c r="ANE84" s="15"/>
      <c r="ANF84" s="16"/>
      <c r="ANG84" s="15"/>
      <c r="ANH84" s="16"/>
      <c r="ANI84" s="15"/>
      <c r="ANJ84" s="16"/>
      <c r="ANK84" s="15"/>
      <c r="ANL84" s="16"/>
      <c r="ANM84" s="15"/>
      <c r="ANN84" s="16"/>
      <c r="ANO84" s="15"/>
      <c r="ANP84" s="16"/>
      <c r="ANQ84" s="15"/>
      <c r="ANR84" s="16"/>
      <c r="ANS84" s="15"/>
      <c r="ANT84" s="16"/>
      <c r="ANU84" s="15"/>
      <c r="ANV84" s="16"/>
      <c r="ANW84" s="15"/>
      <c r="ANX84" s="16"/>
      <c r="ANY84" s="15"/>
      <c r="ANZ84" s="16"/>
      <c r="AOA84" s="15"/>
      <c r="AOB84" s="16"/>
      <c r="AOC84" s="15"/>
      <c r="AOD84" s="16"/>
      <c r="AOE84" s="15"/>
      <c r="AOF84" s="16"/>
      <c r="AOG84" s="15"/>
      <c r="AOH84" s="16"/>
      <c r="AOI84" s="15"/>
      <c r="AOJ84" s="16"/>
      <c r="AOK84" s="15"/>
      <c r="AOL84" s="16"/>
      <c r="AOM84" s="15"/>
      <c r="AON84" s="16"/>
      <c r="AOO84" s="15"/>
      <c r="AOP84" s="16"/>
      <c r="AOQ84" s="15"/>
      <c r="AOR84" s="16"/>
      <c r="AOS84" s="15"/>
      <c r="AOT84" s="16"/>
      <c r="AOU84" s="15"/>
      <c r="AOV84" s="16"/>
      <c r="AOW84" s="15"/>
      <c r="AOX84" s="16"/>
      <c r="AOY84" s="15"/>
      <c r="AOZ84" s="16"/>
      <c r="APA84" s="15"/>
      <c r="APB84" s="16"/>
      <c r="APC84" s="15"/>
      <c r="APD84" s="16"/>
      <c r="APE84" s="15"/>
      <c r="APF84" s="16"/>
      <c r="APG84" s="15"/>
      <c r="APH84" s="16"/>
      <c r="API84" s="15"/>
      <c r="APJ84" s="16"/>
      <c r="APK84" s="15"/>
      <c r="APL84" s="16"/>
      <c r="APM84" s="15"/>
      <c r="APN84" s="16"/>
      <c r="APO84" s="15"/>
      <c r="APP84" s="16"/>
      <c r="APQ84" s="15"/>
      <c r="APR84" s="16"/>
      <c r="APS84" s="15"/>
      <c r="APT84" s="16"/>
      <c r="APU84" s="15"/>
      <c r="APV84" s="16"/>
      <c r="APW84" s="15"/>
      <c r="APX84" s="16"/>
      <c r="APY84" s="15"/>
      <c r="APZ84" s="16"/>
      <c r="AQA84" s="15"/>
      <c r="AQB84" s="16"/>
      <c r="AQC84" s="15"/>
      <c r="AQD84" s="16"/>
      <c r="AQE84" s="15"/>
      <c r="AQF84" s="16"/>
      <c r="AQG84" s="15"/>
      <c r="AQH84" s="16"/>
      <c r="AQI84" s="15"/>
      <c r="AQJ84" s="16"/>
      <c r="AQK84" s="15"/>
      <c r="AQL84" s="16"/>
      <c r="AQM84" s="15"/>
      <c r="AQN84" s="16"/>
      <c r="AQO84" s="15"/>
      <c r="AQP84" s="16"/>
      <c r="AQQ84" s="15"/>
      <c r="AQR84" s="16"/>
      <c r="AQS84" s="15"/>
      <c r="AQT84" s="16"/>
      <c r="AQU84" s="15"/>
      <c r="AQV84" s="16"/>
      <c r="AQW84" s="15"/>
      <c r="AQX84" s="16"/>
      <c r="AQY84" s="15"/>
      <c r="AQZ84" s="16"/>
      <c r="ARA84" s="15"/>
      <c r="ARB84" s="16"/>
      <c r="ARC84" s="15"/>
      <c r="ARD84" s="16"/>
      <c r="ARE84" s="15"/>
      <c r="ARF84" s="16"/>
      <c r="ARG84" s="15"/>
      <c r="ARH84" s="16"/>
      <c r="ARI84" s="15"/>
      <c r="ARJ84" s="16"/>
      <c r="ARK84" s="15"/>
      <c r="ARL84" s="16"/>
      <c r="ARM84" s="15"/>
      <c r="ARN84" s="16"/>
      <c r="ARO84" s="15"/>
      <c r="ARP84" s="16"/>
      <c r="ARQ84" s="15"/>
      <c r="ARR84" s="16"/>
      <c r="ARS84" s="15"/>
      <c r="ART84" s="16"/>
      <c r="ARU84" s="15"/>
      <c r="ARV84" s="16"/>
      <c r="ARW84" s="15"/>
      <c r="ARX84" s="16"/>
      <c r="ARY84" s="15"/>
      <c r="ARZ84" s="16"/>
      <c r="ASA84" s="15"/>
      <c r="ASB84" s="16"/>
      <c r="ASC84" s="15"/>
      <c r="ASD84" s="16"/>
      <c r="ASE84" s="15"/>
      <c r="ASF84" s="16"/>
      <c r="ASG84" s="15"/>
      <c r="ASH84" s="16"/>
      <c r="ASI84" s="15"/>
      <c r="ASJ84" s="16"/>
      <c r="ASK84" s="15"/>
      <c r="ASL84" s="16"/>
      <c r="ASM84" s="15"/>
      <c r="ASN84" s="16"/>
      <c r="ASO84" s="15"/>
      <c r="ASP84" s="16"/>
      <c r="ASQ84" s="15"/>
      <c r="ASR84" s="16"/>
      <c r="ASS84" s="15"/>
      <c r="AST84" s="16"/>
      <c r="ASU84" s="15"/>
      <c r="ASV84" s="16"/>
      <c r="ASW84" s="15"/>
      <c r="ASX84" s="16"/>
      <c r="ASY84" s="15"/>
      <c r="ASZ84" s="16"/>
      <c r="ATA84" s="15"/>
      <c r="ATB84" s="16"/>
      <c r="ATC84" s="15"/>
      <c r="ATD84" s="16"/>
      <c r="ATE84" s="15"/>
      <c r="ATF84" s="16"/>
      <c r="ATG84" s="15"/>
      <c r="ATH84" s="16"/>
      <c r="ATI84" s="15"/>
      <c r="ATJ84" s="16"/>
      <c r="ATK84" s="15"/>
      <c r="ATL84" s="16"/>
      <c r="ATM84" s="15"/>
      <c r="ATN84" s="16"/>
      <c r="ATO84" s="15"/>
      <c r="ATP84" s="16"/>
      <c r="ATQ84" s="15"/>
      <c r="ATR84" s="16"/>
      <c r="ATS84" s="15"/>
      <c r="ATT84" s="16"/>
      <c r="ATU84" s="15"/>
      <c r="ATV84" s="16"/>
      <c r="ATW84" s="15"/>
      <c r="ATX84" s="16"/>
      <c r="ATY84" s="15"/>
      <c r="ATZ84" s="16"/>
      <c r="AUA84" s="15"/>
      <c r="AUB84" s="16"/>
      <c r="AUC84" s="15"/>
      <c r="AUD84" s="16"/>
      <c r="AUE84" s="15"/>
      <c r="AUF84" s="16"/>
      <c r="AUG84" s="15"/>
      <c r="AUH84" s="16"/>
      <c r="AUI84" s="15"/>
      <c r="AUJ84" s="16"/>
      <c r="AUK84" s="15"/>
      <c r="AUL84" s="16"/>
      <c r="AUM84" s="15"/>
      <c r="AUN84" s="16"/>
      <c r="AUO84" s="15"/>
      <c r="AUP84" s="16"/>
      <c r="AUQ84" s="15"/>
      <c r="AUR84" s="16"/>
      <c r="AUS84" s="15"/>
      <c r="AUT84" s="16"/>
      <c r="AUU84" s="15"/>
      <c r="AUV84" s="16"/>
      <c r="AUW84" s="15"/>
      <c r="AUX84" s="16"/>
      <c r="AUY84" s="15"/>
      <c r="AUZ84" s="16"/>
      <c r="AVA84" s="15"/>
      <c r="AVB84" s="16"/>
      <c r="AVC84" s="15"/>
      <c r="AVD84" s="16"/>
      <c r="AVE84" s="15"/>
      <c r="AVF84" s="16"/>
      <c r="AVG84" s="15"/>
      <c r="AVH84" s="16"/>
      <c r="AVI84" s="15"/>
      <c r="AVJ84" s="16"/>
      <c r="AVK84" s="15"/>
      <c r="AVL84" s="16"/>
      <c r="AVM84" s="15"/>
      <c r="AVN84" s="16"/>
      <c r="AVO84" s="15"/>
      <c r="AVP84" s="16"/>
      <c r="AVQ84" s="15"/>
      <c r="AVR84" s="16"/>
      <c r="AVS84" s="15"/>
      <c r="AVT84" s="16"/>
      <c r="AVU84" s="15"/>
      <c r="AVV84" s="16"/>
      <c r="AVW84" s="15"/>
      <c r="AVX84" s="16"/>
      <c r="AVY84" s="15"/>
      <c r="AVZ84" s="16"/>
      <c r="AWA84" s="15"/>
      <c r="AWB84" s="16"/>
      <c r="AWC84" s="15"/>
      <c r="AWD84" s="16"/>
      <c r="AWE84" s="15"/>
      <c r="AWF84" s="16"/>
      <c r="AWG84" s="15"/>
      <c r="AWH84" s="16"/>
      <c r="AWI84" s="15"/>
      <c r="AWJ84" s="16"/>
      <c r="AWK84" s="15"/>
      <c r="AWL84" s="16"/>
      <c r="AWM84" s="15"/>
      <c r="AWN84" s="16"/>
      <c r="AWO84" s="15"/>
      <c r="AWP84" s="16"/>
      <c r="AWQ84" s="15"/>
      <c r="AWR84" s="16"/>
      <c r="AWS84" s="15"/>
      <c r="AWT84" s="16"/>
      <c r="AWU84" s="15"/>
      <c r="AWV84" s="16"/>
      <c r="AWW84" s="15"/>
      <c r="AWX84" s="16"/>
      <c r="AWY84" s="15"/>
      <c r="AWZ84" s="16"/>
      <c r="AXA84" s="15"/>
      <c r="AXB84" s="16"/>
      <c r="AXC84" s="15"/>
      <c r="AXD84" s="16"/>
      <c r="AXE84" s="15"/>
      <c r="AXF84" s="16"/>
      <c r="AXG84" s="15"/>
      <c r="AXH84" s="16"/>
      <c r="AXI84" s="15"/>
      <c r="AXJ84" s="16"/>
      <c r="AXK84" s="15"/>
      <c r="AXL84" s="16"/>
      <c r="AXM84" s="15"/>
      <c r="AXN84" s="16"/>
      <c r="AXO84" s="15"/>
      <c r="AXP84" s="16"/>
      <c r="AXQ84" s="15"/>
      <c r="AXR84" s="16"/>
      <c r="AXS84" s="15"/>
      <c r="AXT84" s="16"/>
      <c r="AXU84" s="15"/>
      <c r="AXV84" s="16"/>
      <c r="AXW84" s="15"/>
      <c r="AXX84" s="16"/>
      <c r="AXY84" s="15"/>
      <c r="AXZ84" s="16"/>
      <c r="AYA84" s="15"/>
      <c r="AYB84" s="16"/>
      <c r="AYC84" s="15"/>
      <c r="AYD84" s="16"/>
      <c r="AYE84" s="15"/>
      <c r="AYF84" s="16"/>
      <c r="AYG84" s="15"/>
      <c r="AYH84" s="16"/>
      <c r="AYI84" s="15"/>
      <c r="AYJ84" s="16"/>
      <c r="AYK84" s="15"/>
      <c r="AYL84" s="16"/>
      <c r="AYM84" s="15"/>
      <c r="AYN84" s="16"/>
      <c r="AYO84" s="15"/>
      <c r="AYP84" s="16"/>
      <c r="AYQ84" s="15"/>
      <c r="AYR84" s="16"/>
      <c r="AYS84" s="15"/>
      <c r="AYT84" s="16"/>
      <c r="AYU84" s="15"/>
      <c r="AYV84" s="16"/>
      <c r="AYW84" s="15"/>
      <c r="AYX84" s="16"/>
      <c r="AYY84" s="15"/>
      <c r="AYZ84" s="16"/>
      <c r="AZA84" s="15"/>
      <c r="AZB84" s="16"/>
      <c r="AZC84" s="15"/>
      <c r="AZD84" s="16"/>
      <c r="AZE84" s="15"/>
      <c r="AZF84" s="16"/>
      <c r="AZG84" s="15"/>
      <c r="AZH84" s="16"/>
      <c r="AZI84" s="15"/>
      <c r="AZJ84" s="16"/>
      <c r="AZK84" s="15"/>
      <c r="AZL84" s="16"/>
      <c r="AZM84" s="15"/>
      <c r="AZN84" s="16"/>
      <c r="AZO84" s="15"/>
      <c r="AZP84" s="16"/>
      <c r="AZQ84" s="15"/>
      <c r="AZR84" s="16"/>
      <c r="AZS84" s="15"/>
      <c r="AZT84" s="16"/>
      <c r="AZU84" s="15"/>
      <c r="AZV84" s="16"/>
      <c r="AZW84" s="15"/>
      <c r="AZX84" s="16"/>
      <c r="AZY84" s="15"/>
      <c r="AZZ84" s="16"/>
      <c r="BAA84" s="15"/>
      <c r="BAB84" s="16"/>
      <c r="BAC84" s="15"/>
      <c r="BAD84" s="16"/>
      <c r="BAE84" s="15"/>
      <c r="BAF84" s="16"/>
      <c r="BAG84" s="15"/>
      <c r="BAH84" s="16"/>
      <c r="BAI84" s="15"/>
      <c r="BAJ84" s="16"/>
      <c r="BAK84" s="15"/>
      <c r="BAL84" s="16"/>
      <c r="BAM84" s="15"/>
      <c r="BAN84" s="16"/>
      <c r="BAO84" s="15"/>
      <c r="BAP84" s="16"/>
      <c r="BAQ84" s="15"/>
      <c r="BAR84" s="16"/>
      <c r="BAS84" s="15"/>
      <c r="BAT84" s="16"/>
      <c r="BAU84" s="15"/>
      <c r="BAV84" s="16"/>
      <c r="BAW84" s="15"/>
      <c r="BAX84" s="16"/>
      <c r="BAY84" s="15"/>
      <c r="BAZ84" s="16"/>
      <c r="BBA84" s="15"/>
      <c r="BBB84" s="16"/>
      <c r="BBC84" s="15"/>
      <c r="BBD84" s="16"/>
      <c r="BBE84" s="15"/>
      <c r="BBF84" s="16"/>
      <c r="BBG84" s="15"/>
      <c r="BBH84" s="16"/>
      <c r="BBI84" s="15"/>
      <c r="BBJ84" s="16"/>
      <c r="BBK84" s="15"/>
      <c r="BBL84" s="16"/>
      <c r="BBM84" s="15"/>
      <c r="BBN84" s="16"/>
      <c r="BBO84" s="15"/>
      <c r="BBP84" s="16"/>
      <c r="BBQ84" s="15"/>
      <c r="BBR84" s="16"/>
      <c r="BBS84" s="15"/>
      <c r="BBT84" s="16"/>
      <c r="BBU84" s="15"/>
      <c r="BBV84" s="16"/>
      <c r="BBW84" s="15"/>
      <c r="BBX84" s="16"/>
      <c r="BBY84" s="15"/>
      <c r="BBZ84" s="16"/>
      <c r="BCA84" s="15"/>
      <c r="BCB84" s="16"/>
      <c r="BCC84" s="15"/>
      <c r="BCD84" s="16"/>
      <c r="BCE84" s="15"/>
      <c r="BCF84" s="16"/>
      <c r="BCG84" s="15"/>
      <c r="BCH84" s="16"/>
      <c r="BCI84" s="15"/>
      <c r="BCJ84" s="16"/>
      <c r="BCK84" s="15"/>
      <c r="BCL84" s="16"/>
      <c r="BCM84" s="15"/>
      <c r="BCN84" s="16"/>
      <c r="BCO84" s="15"/>
      <c r="BCP84" s="16"/>
      <c r="BCQ84" s="15"/>
      <c r="BCR84" s="16"/>
      <c r="BCS84" s="15"/>
      <c r="BCT84" s="16"/>
      <c r="BCU84" s="15"/>
      <c r="BCV84" s="16"/>
      <c r="BCW84" s="15"/>
      <c r="BCX84" s="16"/>
      <c r="BCY84" s="15"/>
      <c r="BCZ84" s="16"/>
      <c r="BDA84" s="15"/>
      <c r="BDB84" s="16"/>
      <c r="BDC84" s="15"/>
      <c r="BDD84" s="16"/>
      <c r="BDE84" s="15"/>
      <c r="BDF84" s="16"/>
      <c r="BDG84" s="15"/>
      <c r="BDH84" s="16"/>
      <c r="BDI84" s="15"/>
      <c r="BDJ84" s="16"/>
      <c r="BDK84" s="15"/>
      <c r="BDL84" s="16"/>
      <c r="BDM84" s="15"/>
      <c r="BDN84" s="16"/>
      <c r="BDO84" s="15"/>
      <c r="BDP84" s="16"/>
      <c r="BDQ84" s="15"/>
      <c r="BDR84" s="16"/>
      <c r="BDS84" s="15"/>
      <c r="BDT84" s="16"/>
      <c r="BDU84" s="15"/>
      <c r="BDV84" s="16"/>
      <c r="BDW84" s="15"/>
      <c r="BDX84" s="16"/>
      <c r="BDY84" s="15"/>
      <c r="BDZ84" s="16"/>
      <c r="BEA84" s="15"/>
      <c r="BEB84" s="16"/>
      <c r="BEC84" s="15"/>
      <c r="BED84" s="16"/>
      <c r="BEE84" s="15"/>
      <c r="BEF84" s="16"/>
      <c r="BEG84" s="15"/>
      <c r="BEH84" s="16"/>
      <c r="BEI84" s="15"/>
      <c r="BEJ84" s="16"/>
      <c r="BEK84" s="15"/>
      <c r="BEL84" s="16"/>
      <c r="BEM84" s="15"/>
      <c r="BEN84" s="16"/>
      <c r="BEO84" s="15"/>
      <c r="BEP84" s="16"/>
      <c r="BEQ84" s="15"/>
      <c r="BER84" s="16"/>
      <c r="BES84" s="15"/>
      <c r="BET84" s="16"/>
      <c r="BEU84" s="15"/>
      <c r="BEV84" s="16"/>
      <c r="BEW84" s="15"/>
      <c r="BEX84" s="16"/>
      <c r="BEY84" s="15"/>
      <c r="BEZ84" s="16"/>
      <c r="BFA84" s="15"/>
      <c r="BFB84" s="16"/>
      <c r="BFC84" s="15"/>
      <c r="BFD84" s="16"/>
      <c r="BFE84" s="15"/>
      <c r="BFF84" s="16"/>
      <c r="BFG84" s="15"/>
      <c r="BFH84" s="16"/>
      <c r="BFI84" s="15"/>
      <c r="BFJ84" s="16"/>
      <c r="BFK84" s="15"/>
      <c r="BFL84" s="16"/>
      <c r="BFM84" s="15"/>
      <c r="BFN84" s="16"/>
      <c r="BFO84" s="15"/>
      <c r="BFP84" s="16"/>
      <c r="BFQ84" s="15"/>
      <c r="BFR84" s="16"/>
      <c r="BFS84" s="15"/>
      <c r="BFT84" s="16"/>
      <c r="BFU84" s="15"/>
      <c r="BFV84" s="16"/>
      <c r="BFW84" s="15"/>
      <c r="BFX84" s="16"/>
      <c r="BFY84" s="15"/>
      <c r="BFZ84" s="16"/>
      <c r="BGA84" s="15"/>
      <c r="BGB84" s="16"/>
      <c r="BGC84" s="15"/>
      <c r="BGD84" s="16"/>
      <c r="BGE84" s="15"/>
      <c r="BGF84" s="16"/>
      <c r="BGG84" s="15"/>
      <c r="BGH84" s="16"/>
      <c r="BGI84" s="15"/>
      <c r="BGJ84" s="16"/>
      <c r="BGK84" s="15"/>
      <c r="BGL84" s="16"/>
      <c r="BGM84" s="15"/>
      <c r="BGN84" s="16"/>
      <c r="BGO84" s="15"/>
      <c r="BGP84" s="16"/>
      <c r="BGQ84" s="15"/>
      <c r="BGR84" s="16"/>
      <c r="BGS84" s="15"/>
      <c r="BGT84" s="16"/>
      <c r="BGU84" s="15"/>
      <c r="BGV84" s="16"/>
      <c r="BGW84" s="15"/>
      <c r="BGX84" s="16"/>
      <c r="BGY84" s="15"/>
      <c r="BGZ84" s="16"/>
      <c r="BHA84" s="15"/>
      <c r="BHB84" s="16"/>
      <c r="BHC84" s="15"/>
      <c r="BHD84" s="16"/>
      <c r="BHE84" s="15"/>
      <c r="BHF84" s="16"/>
      <c r="BHG84" s="15"/>
      <c r="BHH84" s="16"/>
      <c r="BHI84" s="15"/>
      <c r="BHJ84" s="16"/>
      <c r="BHK84" s="15"/>
      <c r="BHL84" s="16"/>
      <c r="BHM84" s="15"/>
      <c r="BHN84" s="16"/>
      <c r="BHO84" s="15"/>
      <c r="BHP84" s="16"/>
      <c r="BHQ84" s="15"/>
      <c r="BHR84" s="16"/>
      <c r="BHS84" s="15"/>
      <c r="BHT84" s="16"/>
      <c r="BHU84" s="15"/>
      <c r="BHV84" s="16"/>
      <c r="BHW84" s="15"/>
      <c r="BHX84" s="16"/>
      <c r="BHY84" s="15"/>
      <c r="BHZ84" s="16"/>
      <c r="BIA84" s="15"/>
      <c r="BIB84" s="16"/>
      <c r="BIC84" s="15"/>
      <c r="BID84" s="16"/>
      <c r="BIE84" s="15"/>
      <c r="BIF84" s="16"/>
      <c r="BIG84" s="15"/>
      <c r="BIH84" s="16"/>
      <c r="BII84" s="15"/>
      <c r="BIJ84" s="16"/>
      <c r="BIK84" s="15"/>
      <c r="BIL84" s="16"/>
      <c r="BIM84" s="15"/>
      <c r="BIN84" s="16"/>
      <c r="BIO84" s="15"/>
      <c r="BIP84" s="16"/>
      <c r="BIQ84" s="15"/>
      <c r="BIR84" s="16"/>
      <c r="BIS84" s="15"/>
      <c r="BIT84" s="16"/>
      <c r="BIU84" s="15"/>
      <c r="BIV84" s="16"/>
      <c r="BIW84" s="15"/>
      <c r="BIX84" s="16"/>
      <c r="BIY84" s="15"/>
      <c r="BIZ84" s="16"/>
      <c r="BJA84" s="15"/>
      <c r="BJB84" s="16"/>
      <c r="BJC84" s="15"/>
      <c r="BJD84" s="16"/>
      <c r="BJE84" s="15"/>
      <c r="BJF84" s="16"/>
      <c r="BJG84" s="15"/>
      <c r="BJH84" s="16"/>
      <c r="BJI84" s="15"/>
      <c r="BJJ84" s="16"/>
      <c r="BJK84" s="15"/>
      <c r="BJL84" s="16"/>
      <c r="BJM84" s="15"/>
      <c r="BJN84" s="16"/>
      <c r="BJO84" s="15"/>
      <c r="BJP84" s="16"/>
      <c r="BJQ84" s="15"/>
      <c r="BJR84" s="16"/>
      <c r="BJS84" s="15"/>
      <c r="BJT84" s="16"/>
      <c r="BJU84" s="15"/>
      <c r="BJV84" s="16"/>
      <c r="BJW84" s="15"/>
      <c r="BJX84" s="16"/>
      <c r="BJY84" s="15"/>
      <c r="BJZ84" s="16"/>
      <c r="BKA84" s="15"/>
      <c r="BKB84" s="16"/>
      <c r="BKC84" s="15"/>
      <c r="BKD84" s="16"/>
      <c r="BKE84" s="15"/>
      <c r="BKF84" s="16"/>
      <c r="BKG84" s="15"/>
      <c r="BKH84" s="16"/>
      <c r="BKI84" s="15"/>
      <c r="BKJ84" s="16"/>
      <c r="BKK84" s="15"/>
      <c r="BKL84" s="16"/>
      <c r="BKM84" s="15"/>
      <c r="BKN84" s="16"/>
      <c r="BKO84" s="15"/>
      <c r="BKP84" s="16"/>
      <c r="BKQ84" s="15"/>
      <c r="BKR84" s="16"/>
      <c r="BKS84" s="15"/>
      <c r="BKT84" s="16"/>
      <c r="BKU84" s="15"/>
      <c r="BKV84" s="16"/>
      <c r="BKW84" s="15"/>
      <c r="BKX84" s="16"/>
      <c r="BKY84" s="15"/>
      <c r="BKZ84" s="16"/>
      <c r="BLA84" s="15"/>
      <c r="BLB84" s="16"/>
      <c r="BLC84" s="15"/>
      <c r="BLD84" s="16"/>
      <c r="BLE84" s="15"/>
      <c r="BLF84" s="16"/>
      <c r="BLG84" s="15"/>
      <c r="BLH84" s="16"/>
      <c r="BLI84" s="15"/>
      <c r="BLJ84" s="16"/>
      <c r="BLK84" s="15"/>
      <c r="BLL84" s="16"/>
      <c r="BLM84" s="15"/>
      <c r="BLN84" s="16"/>
      <c r="BLO84" s="15"/>
      <c r="BLP84" s="16"/>
      <c r="BLQ84" s="15"/>
      <c r="BLR84" s="16"/>
      <c r="BLS84" s="15"/>
      <c r="BLT84" s="16"/>
      <c r="BLU84" s="15"/>
      <c r="BLV84" s="16"/>
      <c r="BLW84" s="15"/>
      <c r="BLX84" s="16"/>
      <c r="BLY84" s="15"/>
      <c r="BLZ84" s="16"/>
      <c r="BMA84" s="15"/>
      <c r="BMB84" s="16"/>
      <c r="BMC84" s="15"/>
      <c r="BMD84" s="16"/>
      <c r="BME84" s="15"/>
      <c r="BMF84" s="16"/>
      <c r="BMG84" s="15"/>
      <c r="BMH84" s="16"/>
      <c r="BMI84" s="15"/>
      <c r="BMJ84" s="16"/>
      <c r="BMK84" s="15"/>
      <c r="BML84" s="16"/>
      <c r="BMM84" s="15"/>
      <c r="BMN84" s="16"/>
      <c r="BMO84" s="15"/>
      <c r="BMP84" s="16"/>
      <c r="BMQ84" s="15"/>
      <c r="BMR84" s="16"/>
      <c r="BMS84" s="15"/>
      <c r="BMT84" s="16"/>
      <c r="BMU84" s="15"/>
      <c r="BMV84" s="16"/>
      <c r="BMW84" s="15"/>
      <c r="BMX84" s="16"/>
      <c r="BMY84" s="15"/>
      <c r="BMZ84" s="16"/>
      <c r="BNA84" s="15"/>
      <c r="BNB84" s="16"/>
      <c r="BNC84" s="15"/>
      <c r="BND84" s="16"/>
      <c r="BNE84" s="15"/>
      <c r="BNF84" s="16"/>
      <c r="BNG84" s="15"/>
      <c r="BNH84" s="16"/>
      <c r="BNI84" s="15"/>
      <c r="BNJ84" s="16"/>
      <c r="BNK84" s="15"/>
      <c r="BNL84" s="16"/>
      <c r="BNM84" s="15"/>
      <c r="BNN84" s="16"/>
      <c r="BNO84" s="15"/>
      <c r="BNP84" s="16"/>
      <c r="BNQ84" s="15"/>
      <c r="BNR84" s="16"/>
      <c r="BNS84" s="15"/>
      <c r="BNT84" s="16"/>
      <c r="BNU84" s="15"/>
      <c r="BNV84" s="16"/>
      <c r="BNW84" s="15"/>
      <c r="BNX84" s="16"/>
      <c r="BNY84" s="15"/>
      <c r="BNZ84" s="16"/>
      <c r="BOA84" s="15"/>
      <c r="BOB84" s="16"/>
      <c r="BOC84" s="15"/>
      <c r="BOD84" s="16"/>
      <c r="BOE84" s="15"/>
      <c r="BOF84" s="16"/>
      <c r="BOG84" s="15"/>
      <c r="BOH84" s="16"/>
      <c r="BOI84" s="15"/>
      <c r="BOJ84" s="16"/>
      <c r="BOK84" s="15"/>
      <c r="BOL84" s="16"/>
      <c r="BOM84" s="15"/>
      <c r="BON84" s="16"/>
      <c r="BOO84" s="15"/>
      <c r="BOP84" s="16"/>
      <c r="BOQ84" s="15"/>
      <c r="BOR84" s="16"/>
      <c r="BOS84" s="15"/>
      <c r="BOT84" s="16"/>
      <c r="BOU84" s="15"/>
      <c r="BOV84" s="16"/>
      <c r="BOW84" s="15"/>
      <c r="BOX84" s="16"/>
      <c r="BOY84" s="15"/>
      <c r="BOZ84" s="16"/>
      <c r="BPA84" s="15"/>
      <c r="BPB84" s="16"/>
      <c r="BPC84" s="15"/>
      <c r="BPD84" s="16"/>
      <c r="BPE84" s="15"/>
      <c r="BPF84" s="16"/>
      <c r="BPG84" s="15"/>
      <c r="BPH84" s="16"/>
      <c r="BPI84" s="15"/>
      <c r="BPJ84" s="16"/>
      <c r="BPK84" s="15"/>
      <c r="BPL84" s="16"/>
      <c r="BPM84" s="15"/>
      <c r="BPN84" s="16"/>
      <c r="BPO84" s="15"/>
      <c r="BPP84" s="16"/>
      <c r="BPQ84" s="15"/>
      <c r="BPR84" s="16"/>
      <c r="BPS84" s="15"/>
      <c r="BPT84" s="16"/>
      <c r="BPU84" s="15"/>
      <c r="BPV84" s="16"/>
      <c r="BPW84" s="15"/>
      <c r="BPX84" s="16"/>
      <c r="BPY84" s="15"/>
      <c r="BPZ84" s="16"/>
      <c r="BQA84" s="15"/>
      <c r="BQB84" s="16"/>
      <c r="BQC84" s="15"/>
      <c r="BQD84" s="16"/>
      <c r="BQE84" s="15"/>
      <c r="BQF84" s="16"/>
      <c r="BQG84" s="15"/>
      <c r="BQH84" s="16"/>
      <c r="BQI84" s="15"/>
      <c r="BQJ84" s="16"/>
      <c r="BQK84" s="15"/>
      <c r="BQL84" s="16"/>
      <c r="BQM84" s="15"/>
      <c r="BQN84" s="16"/>
      <c r="BQO84" s="15"/>
      <c r="BQP84" s="16"/>
      <c r="BQQ84" s="15"/>
      <c r="BQR84" s="16"/>
      <c r="BQS84" s="15"/>
      <c r="BQT84" s="16"/>
      <c r="BQU84" s="15"/>
      <c r="BQV84" s="16"/>
      <c r="BQW84" s="15"/>
      <c r="BQX84" s="16"/>
      <c r="BQY84" s="15"/>
      <c r="BQZ84" s="16"/>
      <c r="BRA84" s="15"/>
      <c r="BRB84" s="16"/>
      <c r="BRC84" s="15"/>
      <c r="BRD84" s="16"/>
      <c r="BRE84" s="15"/>
      <c r="BRF84" s="16"/>
      <c r="BRG84" s="15"/>
      <c r="BRH84" s="16"/>
      <c r="BRI84" s="15"/>
      <c r="BRJ84" s="16"/>
      <c r="BRK84" s="15"/>
      <c r="BRL84" s="16"/>
      <c r="BRM84" s="15"/>
      <c r="BRN84" s="16"/>
      <c r="BRO84" s="15"/>
      <c r="BRP84" s="16"/>
      <c r="BRQ84" s="15"/>
      <c r="BRR84" s="16"/>
      <c r="BRS84" s="15"/>
      <c r="BRT84" s="16"/>
      <c r="BRU84" s="15"/>
      <c r="BRV84" s="16"/>
      <c r="BRW84" s="15"/>
      <c r="BRX84" s="16"/>
      <c r="BRY84" s="15"/>
      <c r="BRZ84" s="16"/>
      <c r="BSA84" s="15"/>
      <c r="BSB84" s="16"/>
      <c r="BSC84" s="15"/>
      <c r="BSD84" s="16"/>
      <c r="BSE84" s="15"/>
      <c r="BSF84" s="16"/>
      <c r="BSG84" s="15"/>
      <c r="BSH84" s="16"/>
      <c r="BSI84" s="15"/>
      <c r="BSJ84" s="16"/>
      <c r="BSK84" s="15"/>
      <c r="BSL84" s="16"/>
      <c r="BSM84" s="15"/>
      <c r="BSN84" s="16"/>
      <c r="BSO84" s="15"/>
      <c r="BSP84" s="16"/>
      <c r="BSQ84" s="15"/>
      <c r="BSR84" s="16"/>
      <c r="BSS84" s="15"/>
      <c r="BST84" s="16"/>
      <c r="BSU84" s="15"/>
      <c r="BSV84" s="16"/>
      <c r="BSW84" s="15"/>
      <c r="BSX84" s="16"/>
      <c r="BSY84" s="15"/>
      <c r="BSZ84" s="16"/>
      <c r="BTA84" s="15"/>
      <c r="BTB84" s="16"/>
      <c r="BTC84" s="15"/>
      <c r="BTD84" s="16"/>
      <c r="BTE84" s="15"/>
      <c r="BTF84" s="16"/>
      <c r="BTG84" s="15"/>
      <c r="BTH84" s="16"/>
      <c r="BTI84" s="15"/>
      <c r="BTJ84" s="16"/>
      <c r="BTK84" s="15"/>
      <c r="BTL84" s="16"/>
      <c r="BTM84" s="15"/>
      <c r="BTN84" s="16"/>
      <c r="BTO84" s="15"/>
      <c r="BTP84" s="16"/>
      <c r="BTQ84" s="15"/>
      <c r="BTR84" s="16"/>
      <c r="BTS84" s="15"/>
      <c r="BTT84" s="16"/>
      <c r="BTU84" s="15"/>
      <c r="BTV84" s="16"/>
      <c r="BTW84" s="15"/>
      <c r="BTX84" s="16"/>
      <c r="BTY84" s="15"/>
      <c r="BTZ84" s="16"/>
      <c r="BUA84" s="15"/>
      <c r="BUB84" s="16"/>
      <c r="BUC84" s="15"/>
      <c r="BUD84" s="16"/>
      <c r="BUE84" s="15"/>
      <c r="BUF84" s="16"/>
      <c r="BUG84" s="15"/>
      <c r="BUH84" s="16"/>
      <c r="BUI84" s="15"/>
      <c r="BUJ84" s="16"/>
      <c r="BUK84" s="15"/>
      <c r="BUL84" s="16"/>
      <c r="BUM84" s="15"/>
      <c r="BUN84" s="16"/>
      <c r="BUO84" s="15"/>
      <c r="BUP84" s="16"/>
      <c r="BUQ84" s="15"/>
      <c r="BUR84" s="16"/>
      <c r="BUS84" s="15"/>
      <c r="BUT84" s="16"/>
      <c r="BUU84" s="15"/>
      <c r="BUV84" s="16"/>
      <c r="BUW84" s="15"/>
      <c r="BUX84" s="16"/>
      <c r="BUY84" s="15"/>
      <c r="BUZ84" s="16"/>
      <c r="BVA84" s="15"/>
      <c r="BVB84" s="16"/>
      <c r="BVC84" s="15"/>
      <c r="BVD84" s="16"/>
      <c r="BVE84" s="15"/>
      <c r="BVF84" s="16"/>
      <c r="BVG84" s="15"/>
      <c r="BVH84" s="16"/>
      <c r="BVI84" s="15"/>
      <c r="BVJ84" s="16"/>
      <c r="BVK84" s="15"/>
      <c r="BVL84" s="16"/>
      <c r="BVM84" s="15"/>
      <c r="BVN84" s="16"/>
      <c r="BVO84" s="15"/>
      <c r="BVP84" s="16"/>
      <c r="BVQ84" s="15"/>
      <c r="BVR84" s="16"/>
      <c r="BVS84" s="15"/>
      <c r="BVT84" s="16"/>
      <c r="BVU84" s="15"/>
      <c r="BVV84" s="16"/>
      <c r="BVW84" s="15"/>
      <c r="BVX84" s="16"/>
      <c r="BVY84" s="15"/>
      <c r="BVZ84" s="16"/>
      <c r="BWA84" s="15"/>
      <c r="BWB84" s="16"/>
      <c r="BWC84" s="15"/>
      <c r="BWD84" s="16"/>
      <c r="BWE84" s="15"/>
      <c r="BWF84" s="16"/>
      <c r="BWG84" s="15"/>
      <c r="BWH84" s="16"/>
      <c r="BWI84" s="15"/>
      <c r="BWJ84" s="16"/>
      <c r="BWK84" s="15"/>
      <c r="BWL84" s="16"/>
      <c r="BWM84" s="15"/>
      <c r="BWN84" s="16"/>
      <c r="BWO84" s="15"/>
      <c r="BWP84" s="16"/>
      <c r="BWQ84" s="15"/>
      <c r="BWR84" s="16"/>
      <c r="BWS84" s="15"/>
      <c r="BWT84" s="16"/>
      <c r="BWU84" s="15"/>
      <c r="BWV84" s="16"/>
      <c r="BWW84" s="15"/>
      <c r="BWX84" s="16"/>
      <c r="BWY84" s="15"/>
      <c r="BWZ84" s="16"/>
      <c r="BXA84" s="15"/>
      <c r="BXB84" s="16"/>
      <c r="BXC84" s="15"/>
      <c r="BXD84" s="16"/>
      <c r="BXE84" s="15"/>
      <c r="BXF84" s="16"/>
      <c r="BXG84" s="15"/>
      <c r="BXH84" s="16"/>
      <c r="BXI84" s="15"/>
      <c r="BXJ84" s="16"/>
      <c r="BXK84" s="15"/>
      <c r="BXL84" s="16"/>
      <c r="BXM84" s="15"/>
      <c r="BXN84" s="16"/>
      <c r="BXO84" s="15"/>
      <c r="BXP84" s="16"/>
      <c r="BXQ84" s="15"/>
      <c r="BXR84" s="16"/>
      <c r="BXS84" s="15"/>
      <c r="BXT84" s="16"/>
      <c r="BXU84" s="15"/>
      <c r="BXV84" s="16"/>
      <c r="BXW84" s="15"/>
      <c r="BXX84" s="16"/>
      <c r="BXY84" s="15"/>
      <c r="BXZ84" s="16"/>
      <c r="BYA84" s="15"/>
      <c r="BYB84" s="16"/>
      <c r="BYC84" s="15"/>
      <c r="BYD84" s="16"/>
      <c r="BYE84" s="15"/>
      <c r="BYF84" s="16"/>
      <c r="BYG84" s="15"/>
      <c r="BYH84" s="16"/>
      <c r="BYI84" s="15"/>
      <c r="BYJ84" s="16"/>
      <c r="BYK84" s="15"/>
      <c r="BYL84" s="16"/>
      <c r="BYM84" s="15"/>
      <c r="BYN84" s="16"/>
      <c r="BYO84" s="15"/>
      <c r="BYP84" s="16"/>
      <c r="BYQ84" s="15"/>
      <c r="BYR84" s="16"/>
      <c r="BYS84" s="15"/>
      <c r="BYT84" s="16"/>
      <c r="BYU84" s="15"/>
      <c r="BYV84" s="16"/>
      <c r="BYW84" s="15"/>
      <c r="BYX84" s="16"/>
      <c r="BYY84" s="15"/>
      <c r="BYZ84" s="16"/>
      <c r="BZA84" s="15"/>
      <c r="BZB84" s="16"/>
      <c r="BZC84" s="15"/>
      <c r="BZD84" s="16"/>
      <c r="BZE84" s="15"/>
      <c r="BZF84" s="16"/>
      <c r="BZG84" s="15"/>
      <c r="BZH84" s="16"/>
      <c r="BZI84" s="15"/>
      <c r="BZJ84" s="16"/>
      <c r="BZK84" s="15"/>
      <c r="BZL84" s="16"/>
      <c r="BZM84" s="15"/>
      <c r="BZN84" s="16"/>
      <c r="BZO84" s="15"/>
      <c r="BZP84" s="16"/>
      <c r="BZQ84" s="15"/>
      <c r="BZR84" s="16"/>
      <c r="BZS84" s="15"/>
      <c r="BZT84" s="16"/>
      <c r="BZU84" s="15"/>
      <c r="BZV84" s="16"/>
      <c r="BZW84" s="15"/>
      <c r="BZX84" s="16"/>
      <c r="BZY84" s="15"/>
      <c r="BZZ84" s="16"/>
      <c r="CAA84" s="15"/>
      <c r="CAB84" s="16"/>
      <c r="CAC84" s="15"/>
      <c r="CAD84" s="16"/>
      <c r="CAE84" s="15"/>
      <c r="CAF84" s="16"/>
      <c r="CAG84" s="15"/>
      <c r="CAH84" s="16"/>
      <c r="CAI84" s="15"/>
      <c r="CAJ84" s="16"/>
      <c r="CAK84" s="15"/>
      <c r="CAL84" s="16"/>
      <c r="CAM84" s="15"/>
      <c r="CAN84" s="16"/>
      <c r="CAO84" s="15"/>
      <c r="CAP84" s="16"/>
      <c r="CAQ84" s="15"/>
      <c r="CAR84" s="16"/>
      <c r="CAS84" s="15"/>
      <c r="CAT84" s="16"/>
      <c r="CAU84" s="15"/>
      <c r="CAV84" s="16"/>
      <c r="CAW84" s="15"/>
      <c r="CAX84" s="16"/>
      <c r="CAY84" s="15"/>
      <c r="CAZ84" s="16"/>
      <c r="CBA84" s="15"/>
      <c r="CBB84" s="16"/>
      <c r="CBC84" s="15"/>
      <c r="CBD84" s="16"/>
      <c r="CBE84" s="15"/>
      <c r="CBF84" s="16"/>
      <c r="CBG84" s="15"/>
      <c r="CBH84" s="16"/>
      <c r="CBI84" s="15"/>
      <c r="CBJ84" s="16"/>
      <c r="CBK84" s="15"/>
      <c r="CBL84" s="16"/>
      <c r="CBM84" s="15"/>
      <c r="CBN84" s="16"/>
      <c r="CBO84" s="15"/>
      <c r="CBP84" s="16"/>
      <c r="CBQ84" s="15"/>
      <c r="CBR84" s="16"/>
      <c r="CBS84" s="15"/>
      <c r="CBT84" s="16"/>
      <c r="CBU84" s="15"/>
      <c r="CBV84" s="16"/>
      <c r="CBW84" s="15"/>
      <c r="CBX84" s="16"/>
      <c r="CBY84" s="15"/>
      <c r="CBZ84" s="16"/>
      <c r="CCA84" s="15"/>
      <c r="CCB84" s="16"/>
      <c r="CCC84" s="15"/>
      <c r="CCD84" s="16"/>
      <c r="CCE84" s="15"/>
      <c r="CCF84" s="16"/>
      <c r="CCG84" s="15"/>
      <c r="CCH84" s="16"/>
      <c r="CCI84" s="15"/>
      <c r="CCJ84" s="16"/>
      <c r="CCK84" s="15"/>
      <c r="CCL84" s="16"/>
      <c r="CCM84" s="15"/>
      <c r="CCN84" s="16"/>
      <c r="CCO84" s="15"/>
      <c r="CCP84" s="16"/>
      <c r="CCQ84" s="15"/>
      <c r="CCR84" s="16"/>
      <c r="CCS84" s="15"/>
      <c r="CCT84" s="16"/>
      <c r="CCU84" s="15"/>
      <c r="CCV84" s="16"/>
      <c r="CCW84" s="15"/>
      <c r="CCX84" s="16"/>
      <c r="CCY84" s="15"/>
      <c r="CCZ84" s="16"/>
      <c r="CDA84" s="15"/>
      <c r="CDB84" s="16"/>
      <c r="CDC84" s="15"/>
      <c r="CDD84" s="16"/>
      <c r="CDE84" s="15"/>
      <c r="CDF84" s="16"/>
      <c r="CDG84" s="15"/>
      <c r="CDH84" s="16"/>
      <c r="CDI84" s="15"/>
      <c r="CDJ84" s="16"/>
      <c r="CDK84" s="15"/>
      <c r="CDL84" s="16"/>
      <c r="CDM84" s="15"/>
      <c r="CDN84" s="16"/>
      <c r="CDO84" s="15"/>
      <c r="CDP84" s="16"/>
      <c r="CDQ84" s="15"/>
      <c r="CDR84" s="16"/>
      <c r="CDS84" s="15"/>
      <c r="CDT84" s="16"/>
      <c r="CDU84" s="15"/>
      <c r="CDV84" s="16"/>
      <c r="CDW84" s="15"/>
      <c r="CDX84" s="16"/>
      <c r="CDY84" s="15"/>
      <c r="CDZ84" s="16"/>
      <c r="CEA84" s="15"/>
      <c r="CEB84" s="16"/>
      <c r="CEC84" s="15"/>
      <c r="CED84" s="16"/>
      <c r="CEE84" s="15"/>
      <c r="CEF84" s="16"/>
      <c r="CEG84" s="15"/>
      <c r="CEH84" s="16"/>
      <c r="CEI84" s="15"/>
      <c r="CEJ84" s="16"/>
      <c r="CEK84" s="15"/>
      <c r="CEL84" s="16"/>
      <c r="CEM84" s="15"/>
      <c r="CEN84" s="16"/>
      <c r="CEO84" s="15"/>
      <c r="CEP84" s="16"/>
      <c r="CEQ84" s="15"/>
      <c r="CER84" s="16"/>
      <c r="CES84" s="15"/>
      <c r="CET84" s="16"/>
      <c r="CEU84" s="15"/>
      <c r="CEV84" s="16"/>
      <c r="CEW84" s="15"/>
      <c r="CEX84" s="16"/>
      <c r="CEY84" s="15"/>
      <c r="CEZ84" s="16"/>
      <c r="CFA84" s="15"/>
      <c r="CFB84" s="16"/>
      <c r="CFC84" s="15"/>
      <c r="CFD84" s="16"/>
      <c r="CFE84" s="15"/>
      <c r="CFF84" s="16"/>
      <c r="CFG84" s="15"/>
      <c r="CFH84" s="16"/>
      <c r="CFI84" s="15"/>
      <c r="CFJ84" s="16"/>
      <c r="CFK84" s="15"/>
      <c r="CFL84" s="16"/>
      <c r="CFM84" s="15"/>
      <c r="CFN84" s="16"/>
      <c r="CFO84" s="15"/>
      <c r="CFP84" s="16"/>
      <c r="CFQ84" s="15"/>
      <c r="CFR84" s="16"/>
      <c r="CFS84" s="15"/>
      <c r="CFT84" s="16"/>
      <c r="CFU84" s="15"/>
      <c r="CFV84" s="16"/>
      <c r="CFW84" s="15"/>
      <c r="CFX84" s="16"/>
      <c r="CFY84" s="15"/>
      <c r="CFZ84" s="16"/>
      <c r="CGA84" s="15"/>
      <c r="CGB84" s="16"/>
      <c r="CGC84" s="15"/>
      <c r="CGD84" s="16"/>
      <c r="CGE84" s="15"/>
      <c r="CGF84" s="16"/>
      <c r="CGG84" s="15"/>
      <c r="CGH84" s="16"/>
      <c r="CGI84" s="15"/>
      <c r="CGJ84" s="16"/>
      <c r="CGK84" s="15"/>
      <c r="CGL84" s="16"/>
      <c r="CGM84" s="15"/>
      <c r="CGN84" s="16"/>
      <c r="CGO84" s="15"/>
      <c r="CGP84" s="16"/>
      <c r="CGQ84" s="15"/>
      <c r="CGR84" s="16"/>
      <c r="CGS84" s="15"/>
      <c r="CGT84" s="16"/>
      <c r="CGU84" s="15"/>
      <c r="CGV84" s="16"/>
      <c r="CGW84" s="15"/>
      <c r="CGX84" s="16"/>
      <c r="CGY84" s="15"/>
      <c r="CGZ84" s="16"/>
      <c r="CHA84" s="15"/>
      <c r="CHB84" s="16"/>
      <c r="CHC84" s="15"/>
      <c r="CHD84" s="16"/>
      <c r="CHE84" s="15"/>
      <c r="CHF84" s="16"/>
      <c r="CHG84" s="15"/>
      <c r="CHH84" s="16"/>
      <c r="CHI84" s="15"/>
      <c r="CHJ84" s="16"/>
      <c r="CHK84" s="15"/>
      <c r="CHL84" s="16"/>
      <c r="CHM84" s="15"/>
      <c r="CHN84" s="16"/>
      <c r="CHO84" s="15"/>
      <c r="CHP84" s="16"/>
      <c r="CHQ84" s="15"/>
      <c r="CHR84" s="16"/>
      <c r="CHS84" s="15"/>
      <c r="CHT84" s="16"/>
      <c r="CHU84" s="15"/>
      <c r="CHV84" s="16"/>
      <c r="CHW84" s="15"/>
      <c r="CHX84" s="16"/>
      <c r="CHY84" s="15"/>
      <c r="CHZ84" s="16"/>
      <c r="CIA84" s="15"/>
      <c r="CIB84" s="16"/>
      <c r="CIC84" s="15"/>
      <c r="CID84" s="16"/>
      <c r="CIE84" s="15"/>
      <c r="CIF84" s="16"/>
      <c r="CIG84" s="15"/>
      <c r="CIH84" s="16"/>
      <c r="CII84" s="15"/>
      <c r="CIJ84" s="16"/>
      <c r="CIK84" s="15"/>
      <c r="CIL84" s="16"/>
      <c r="CIM84" s="15"/>
      <c r="CIN84" s="16"/>
      <c r="CIO84" s="15"/>
      <c r="CIP84" s="16"/>
      <c r="CIQ84" s="15"/>
      <c r="CIR84" s="16"/>
      <c r="CIS84" s="15"/>
      <c r="CIT84" s="16"/>
      <c r="CIU84" s="15"/>
      <c r="CIV84" s="16"/>
      <c r="CIW84" s="15"/>
      <c r="CIX84" s="16"/>
      <c r="CIY84" s="15"/>
      <c r="CIZ84" s="16"/>
      <c r="CJA84" s="15"/>
      <c r="CJB84" s="16"/>
      <c r="CJC84" s="15"/>
      <c r="CJD84" s="16"/>
      <c r="CJE84" s="15"/>
      <c r="CJF84" s="16"/>
      <c r="CJG84" s="15"/>
      <c r="CJH84" s="16"/>
      <c r="CJI84" s="15"/>
      <c r="CJJ84" s="16"/>
      <c r="CJK84" s="15"/>
      <c r="CJL84" s="16"/>
      <c r="CJM84" s="15"/>
      <c r="CJN84" s="16"/>
      <c r="CJO84" s="15"/>
      <c r="CJP84" s="16"/>
      <c r="CJQ84" s="15"/>
      <c r="CJR84" s="16"/>
      <c r="CJS84" s="15"/>
      <c r="CJT84" s="16"/>
      <c r="CJU84" s="15"/>
      <c r="CJV84" s="16"/>
      <c r="CJW84" s="15"/>
      <c r="CJX84" s="16"/>
      <c r="CJY84" s="15"/>
      <c r="CJZ84" s="16"/>
      <c r="CKA84" s="15"/>
      <c r="CKB84" s="16"/>
      <c r="CKC84" s="15"/>
      <c r="CKD84" s="16"/>
      <c r="CKE84" s="15"/>
      <c r="CKF84" s="16"/>
      <c r="CKG84" s="15"/>
      <c r="CKH84" s="16"/>
      <c r="CKI84" s="15"/>
      <c r="CKJ84" s="16"/>
      <c r="CKK84" s="15"/>
      <c r="CKL84" s="16"/>
      <c r="CKM84" s="15"/>
      <c r="CKN84" s="16"/>
      <c r="CKO84" s="15"/>
      <c r="CKP84" s="16"/>
      <c r="CKQ84" s="15"/>
      <c r="CKR84" s="16"/>
      <c r="CKS84" s="15"/>
      <c r="CKT84" s="16"/>
      <c r="CKU84" s="15"/>
      <c r="CKV84" s="16"/>
      <c r="CKW84" s="15"/>
      <c r="CKX84" s="16"/>
      <c r="CKY84" s="15"/>
      <c r="CKZ84" s="16"/>
      <c r="CLA84" s="15"/>
      <c r="CLB84" s="16"/>
      <c r="CLC84" s="15"/>
      <c r="CLD84" s="16"/>
      <c r="CLE84" s="15"/>
      <c r="CLF84" s="16"/>
      <c r="CLG84" s="15"/>
      <c r="CLH84" s="16"/>
      <c r="CLI84" s="15"/>
      <c r="CLJ84" s="16"/>
      <c r="CLK84" s="15"/>
      <c r="CLL84" s="16"/>
      <c r="CLM84" s="15"/>
      <c r="CLN84" s="16"/>
      <c r="CLO84" s="15"/>
      <c r="CLP84" s="16"/>
      <c r="CLQ84" s="15"/>
      <c r="CLR84" s="16"/>
      <c r="CLS84" s="15"/>
      <c r="CLT84" s="16"/>
      <c r="CLU84" s="15"/>
      <c r="CLV84" s="16"/>
      <c r="CLW84" s="15"/>
      <c r="CLX84" s="16"/>
      <c r="CLY84" s="15"/>
      <c r="CLZ84" s="16"/>
      <c r="CMA84" s="15"/>
      <c r="CMB84" s="16"/>
      <c r="CMC84" s="15"/>
      <c r="CMD84" s="16"/>
      <c r="CME84" s="15"/>
      <c r="CMF84" s="16"/>
      <c r="CMG84" s="15"/>
      <c r="CMH84" s="16"/>
      <c r="CMI84" s="15"/>
      <c r="CMJ84" s="16"/>
      <c r="CMK84" s="15"/>
      <c r="CML84" s="16"/>
      <c r="CMM84" s="15"/>
      <c r="CMN84" s="16"/>
      <c r="CMO84" s="15"/>
      <c r="CMP84" s="16"/>
      <c r="CMQ84" s="15"/>
      <c r="CMR84" s="16"/>
      <c r="CMS84" s="15"/>
      <c r="CMT84" s="16"/>
      <c r="CMU84" s="15"/>
      <c r="CMV84" s="16"/>
      <c r="CMW84" s="15"/>
      <c r="CMX84" s="16"/>
      <c r="CMY84" s="15"/>
      <c r="CMZ84" s="16"/>
      <c r="CNA84" s="15"/>
      <c r="CNB84" s="16"/>
      <c r="CNC84" s="15"/>
      <c r="CND84" s="16"/>
      <c r="CNE84" s="15"/>
      <c r="CNF84" s="16"/>
      <c r="CNG84" s="15"/>
      <c r="CNH84" s="16"/>
      <c r="CNI84" s="15"/>
      <c r="CNJ84" s="16"/>
      <c r="CNK84" s="15"/>
      <c r="CNL84" s="16"/>
      <c r="CNM84" s="15"/>
      <c r="CNN84" s="16"/>
      <c r="CNO84" s="15"/>
      <c r="CNP84" s="16"/>
      <c r="CNQ84" s="15"/>
      <c r="CNR84" s="16"/>
      <c r="CNS84" s="15"/>
      <c r="CNT84" s="16"/>
      <c r="CNU84" s="15"/>
      <c r="CNV84" s="16"/>
      <c r="CNW84" s="15"/>
      <c r="CNX84" s="16"/>
      <c r="CNY84" s="15"/>
      <c r="CNZ84" s="16"/>
      <c r="COA84" s="15"/>
      <c r="COB84" s="16"/>
      <c r="COC84" s="15"/>
      <c r="COD84" s="16"/>
      <c r="COE84" s="15"/>
      <c r="COF84" s="16"/>
      <c r="COG84" s="15"/>
      <c r="COH84" s="16"/>
      <c r="COI84" s="15"/>
      <c r="COJ84" s="16"/>
      <c r="COK84" s="15"/>
      <c r="COL84" s="16"/>
      <c r="COM84" s="15"/>
      <c r="CON84" s="16"/>
      <c r="COO84" s="15"/>
      <c r="COP84" s="16"/>
      <c r="COQ84" s="15"/>
      <c r="COR84" s="16"/>
      <c r="COS84" s="15"/>
      <c r="COT84" s="16"/>
      <c r="COU84" s="15"/>
      <c r="COV84" s="16"/>
      <c r="COW84" s="15"/>
      <c r="COX84" s="16"/>
      <c r="COY84" s="15"/>
      <c r="COZ84" s="16"/>
      <c r="CPA84" s="15"/>
      <c r="CPB84" s="16"/>
      <c r="CPC84" s="15"/>
      <c r="CPD84" s="16"/>
      <c r="CPE84" s="15"/>
      <c r="CPF84" s="16"/>
      <c r="CPG84" s="15"/>
      <c r="CPH84" s="16"/>
      <c r="CPI84" s="15"/>
      <c r="CPJ84" s="16"/>
      <c r="CPK84" s="15"/>
      <c r="CPL84" s="16"/>
      <c r="CPM84" s="15"/>
      <c r="CPN84" s="16"/>
      <c r="CPO84" s="15"/>
      <c r="CPP84" s="16"/>
      <c r="CPQ84" s="15"/>
      <c r="CPR84" s="16"/>
      <c r="CPS84" s="15"/>
      <c r="CPT84" s="16"/>
      <c r="CPU84" s="15"/>
      <c r="CPV84" s="16"/>
      <c r="CPW84" s="15"/>
      <c r="CPX84" s="16"/>
      <c r="CPY84" s="15"/>
      <c r="CPZ84" s="16"/>
      <c r="CQA84" s="15"/>
      <c r="CQB84" s="16"/>
      <c r="CQC84" s="15"/>
      <c r="CQD84" s="16"/>
      <c r="CQE84" s="15"/>
      <c r="CQF84" s="16"/>
      <c r="CQG84" s="15"/>
      <c r="CQH84" s="16"/>
      <c r="CQI84" s="15"/>
      <c r="CQJ84" s="16"/>
      <c r="CQK84" s="15"/>
      <c r="CQL84" s="16"/>
      <c r="CQM84" s="15"/>
      <c r="CQN84" s="16"/>
      <c r="CQO84" s="15"/>
      <c r="CQP84" s="16"/>
      <c r="CQQ84" s="15"/>
      <c r="CQR84" s="16"/>
      <c r="CQS84" s="15"/>
      <c r="CQT84" s="16"/>
      <c r="CQU84" s="15"/>
      <c r="CQV84" s="16"/>
      <c r="CQW84" s="15"/>
      <c r="CQX84" s="16"/>
      <c r="CQY84" s="15"/>
      <c r="CQZ84" s="16"/>
      <c r="CRA84" s="15"/>
      <c r="CRB84" s="16"/>
      <c r="CRC84" s="15"/>
      <c r="CRD84" s="16"/>
      <c r="CRE84" s="15"/>
      <c r="CRF84" s="16"/>
      <c r="CRG84" s="15"/>
      <c r="CRH84" s="16"/>
      <c r="CRI84" s="15"/>
      <c r="CRJ84" s="16"/>
      <c r="CRK84" s="15"/>
      <c r="CRL84" s="16"/>
      <c r="CRM84" s="15"/>
      <c r="CRN84" s="16"/>
      <c r="CRO84" s="15"/>
      <c r="CRP84" s="16"/>
      <c r="CRQ84" s="15"/>
      <c r="CRR84" s="16"/>
      <c r="CRS84" s="15"/>
      <c r="CRT84" s="16"/>
      <c r="CRU84" s="15"/>
      <c r="CRV84" s="16"/>
      <c r="CRW84" s="15"/>
      <c r="CRX84" s="16"/>
      <c r="CRY84" s="15"/>
      <c r="CRZ84" s="16"/>
      <c r="CSA84" s="15"/>
      <c r="CSB84" s="16"/>
      <c r="CSC84" s="15"/>
      <c r="CSD84" s="16"/>
      <c r="CSE84" s="15"/>
      <c r="CSF84" s="16"/>
      <c r="CSG84" s="15"/>
      <c r="CSH84" s="16"/>
      <c r="CSI84" s="15"/>
      <c r="CSJ84" s="16"/>
      <c r="CSK84" s="15"/>
      <c r="CSL84" s="16"/>
      <c r="CSM84" s="15"/>
      <c r="CSN84" s="16"/>
      <c r="CSO84" s="15"/>
      <c r="CSP84" s="16"/>
      <c r="CSQ84" s="15"/>
      <c r="CSR84" s="16"/>
      <c r="CSS84" s="15"/>
      <c r="CST84" s="16"/>
      <c r="CSU84" s="15"/>
      <c r="CSV84" s="16"/>
      <c r="CSW84" s="15"/>
      <c r="CSX84" s="16"/>
      <c r="CSY84" s="15"/>
      <c r="CSZ84" s="16"/>
      <c r="CTA84" s="15"/>
      <c r="CTB84" s="16"/>
      <c r="CTC84" s="15"/>
      <c r="CTD84" s="16"/>
      <c r="CTE84" s="15"/>
      <c r="CTF84" s="16"/>
      <c r="CTG84" s="15"/>
      <c r="CTH84" s="16"/>
      <c r="CTI84" s="15"/>
      <c r="CTJ84" s="16"/>
      <c r="CTK84" s="15"/>
      <c r="CTL84" s="16"/>
      <c r="CTM84" s="15"/>
      <c r="CTN84" s="16"/>
      <c r="CTO84" s="15"/>
      <c r="CTP84" s="16"/>
      <c r="CTQ84" s="15"/>
      <c r="CTR84" s="16"/>
      <c r="CTS84" s="15"/>
      <c r="CTT84" s="16"/>
      <c r="CTU84" s="15"/>
      <c r="CTV84" s="16"/>
      <c r="CTW84" s="15"/>
      <c r="CTX84" s="16"/>
      <c r="CTY84" s="15"/>
      <c r="CTZ84" s="16"/>
      <c r="CUA84" s="15"/>
      <c r="CUB84" s="16"/>
      <c r="CUC84" s="15"/>
      <c r="CUD84" s="16"/>
      <c r="CUE84" s="15"/>
      <c r="CUF84" s="16"/>
      <c r="CUG84" s="15"/>
      <c r="CUH84" s="16"/>
      <c r="CUI84" s="15"/>
      <c r="CUJ84" s="16"/>
      <c r="CUK84" s="15"/>
      <c r="CUL84" s="16"/>
      <c r="CUM84" s="15"/>
      <c r="CUN84" s="16"/>
      <c r="CUO84" s="15"/>
      <c r="CUP84" s="16"/>
      <c r="CUQ84" s="15"/>
      <c r="CUR84" s="16"/>
      <c r="CUS84" s="15"/>
      <c r="CUT84" s="16"/>
      <c r="CUU84" s="15"/>
      <c r="CUV84" s="16"/>
      <c r="CUW84" s="15"/>
      <c r="CUX84" s="16"/>
      <c r="CUY84" s="15"/>
      <c r="CUZ84" s="16"/>
      <c r="CVA84" s="15"/>
      <c r="CVB84" s="16"/>
      <c r="CVC84" s="15"/>
      <c r="CVD84" s="16"/>
      <c r="CVE84" s="15"/>
      <c r="CVF84" s="16"/>
      <c r="CVG84" s="15"/>
      <c r="CVH84" s="16"/>
      <c r="CVI84" s="15"/>
      <c r="CVJ84" s="16"/>
      <c r="CVK84" s="15"/>
      <c r="CVL84" s="16"/>
      <c r="CVM84" s="15"/>
      <c r="CVN84" s="16"/>
      <c r="CVO84" s="15"/>
      <c r="CVP84" s="16"/>
      <c r="CVQ84" s="15"/>
      <c r="CVR84" s="16"/>
      <c r="CVS84" s="15"/>
      <c r="CVT84" s="16"/>
      <c r="CVU84" s="15"/>
      <c r="CVV84" s="16"/>
      <c r="CVW84" s="15"/>
      <c r="CVX84" s="16"/>
      <c r="CVY84" s="15"/>
      <c r="CVZ84" s="16"/>
      <c r="CWA84" s="15"/>
      <c r="CWB84" s="16"/>
      <c r="CWC84" s="15"/>
      <c r="CWD84" s="16"/>
      <c r="CWE84" s="15"/>
      <c r="CWF84" s="16"/>
      <c r="CWG84" s="15"/>
      <c r="CWH84" s="16"/>
      <c r="CWI84" s="15"/>
      <c r="CWJ84" s="16"/>
      <c r="CWK84" s="15"/>
      <c r="CWL84" s="16"/>
      <c r="CWM84" s="15"/>
      <c r="CWN84" s="16"/>
      <c r="CWO84" s="15"/>
      <c r="CWP84" s="16"/>
      <c r="CWQ84" s="15"/>
      <c r="CWR84" s="16"/>
      <c r="CWS84" s="15"/>
      <c r="CWT84" s="16"/>
      <c r="CWU84" s="15"/>
      <c r="CWV84" s="16"/>
      <c r="CWW84" s="15"/>
      <c r="CWX84" s="16"/>
      <c r="CWY84" s="15"/>
      <c r="CWZ84" s="16"/>
      <c r="CXA84" s="15"/>
      <c r="CXB84" s="16"/>
      <c r="CXC84" s="15"/>
      <c r="CXD84" s="16"/>
      <c r="CXE84" s="15"/>
      <c r="CXF84" s="16"/>
      <c r="CXG84" s="15"/>
      <c r="CXH84" s="16"/>
      <c r="CXI84" s="15"/>
      <c r="CXJ84" s="16"/>
      <c r="CXK84" s="15"/>
      <c r="CXL84" s="16"/>
      <c r="CXM84" s="15"/>
      <c r="CXN84" s="16"/>
      <c r="CXO84" s="15"/>
      <c r="CXP84" s="16"/>
      <c r="CXQ84" s="15"/>
      <c r="CXR84" s="16"/>
      <c r="CXS84" s="15"/>
      <c r="CXT84" s="16"/>
      <c r="CXU84" s="15"/>
      <c r="CXV84" s="16"/>
      <c r="CXW84" s="15"/>
      <c r="CXX84" s="16"/>
      <c r="CXY84" s="15"/>
      <c r="CXZ84" s="16"/>
      <c r="CYA84" s="15"/>
      <c r="CYB84" s="16"/>
      <c r="CYC84" s="15"/>
      <c r="CYD84" s="16"/>
      <c r="CYE84" s="15"/>
      <c r="CYF84" s="16"/>
      <c r="CYG84" s="15"/>
      <c r="CYH84" s="16"/>
      <c r="CYI84" s="15"/>
      <c r="CYJ84" s="16"/>
      <c r="CYK84" s="15"/>
      <c r="CYL84" s="16"/>
      <c r="CYM84" s="15"/>
      <c r="CYN84" s="16"/>
      <c r="CYO84" s="15"/>
      <c r="CYP84" s="16"/>
      <c r="CYQ84" s="15"/>
      <c r="CYR84" s="16"/>
      <c r="CYS84" s="15"/>
      <c r="CYT84" s="16"/>
      <c r="CYU84" s="15"/>
      <c r="CYV84" s="16"/>
      <c r="CYW84" s="15"/>
      <c r="CYX84" s="16"/>
      <c r="CYY84" s="15"/>
      <c r="CYZ84" s="16"/>
      <c r="CZA84" s="15"/>
      <c r="CZB84" s="16"/>
      <c r="CZC84" s="15"/>
      <c r="CZD84" s="16"/>
      <c r="CZE84" s="15"/>
      <c r="CZF84" s="16"/>
      <c r="CZG84" s="15"/>
      <c r="CZH84" s="16"/>
      <c r="CZI84" s="15"/>
      <c r="CZJ84" s="16"/>
      <c r="CZK84" s="15"/>
      <c r="CZL84" s="16"/>
      <c r="CZM84" s="15"/>
      <c r="CZN84" s="16"/>
      <c r="CZO84" s="15"/>
      <c r="CZP84" s="16"/>
      <c r="CZQ84" s="15"/>
      <c r="CZR84" s="16"/>
      <c r="CZS84" s="15"/>
      <c r="CZT84" s="16"/>
      <c r="CZU84" s="15"/>
      <c r="CZV84" s="16"/>
      <c r="CZW84" s="15"/>
      <c r="CZX84" s="16"/>
      <c r="CZY84" s="15"/>
      <c r="CZZ84" s="16"/>
      <c r="DAA84" s="15"/>
      <c r="DAB84" s="16"/>
      <c r="DAC84" s="15"/>
      <c r="DAD84" s="16"/>
      <c r="DAE84" s="15"/>
      <c r="DAF84" s="16"/>
      <c r="DAG84" s="15"/>
      <c r="DAH84" s="16"/>
      <c r="DAI84" s="15"/>
      <c r="DAJ84" s="16"/>
      <c r="DAK84" s="15"/>
      <c r="DAL84" s="16"/>
      <c r="DAM84" s="15"/>
      <c r="DAN84" s="16"/>
      <c r="DAO84" s="15"/>
      <c r="DAP84" s="16"/>
      <c r="DAQ84" s="15"/>
      <c r="DAR84" s="16"/>
      <c r="DAS84" s="15"/>
      <c r="DAT84" s="16"/>
      <c r="DAU84" s="15"/>
      <c r="DAV84" s="16"/>
      <c r="DAW84" s="15"/>
      <c r="DAX84" s="16"/>
      <c r="DAY84" s="15"/>
      <c r="DAZ84" s="16"/>
      <c r="DBA84" s="15"/>
      <c r="DBB84" s="16"/>
      <c r="DBC84" s="15"/>
      <c r="DBD84" s="16"/>
      <c r="DBE84" s="15"/>
      <c r="DBF84" s="16"/>
      <c r="DBG84" s="15"/>
      <c r="DBH84" s="16"/>
      <c r="DBI84" s="15"/>
      <c r="DBJ84" s="16"/>
      <c r="DBK84" s="15"/>
      <c r="DBL84" s="16"/>
      <c r="DBM84" s="15"/>
      <c r="DBN84" s="16"/>
      <c r="DBO84" s="15"/>
      <c r="DBP84" s="16"/>
      <c r="DBQ84" s="15"/>
      <c r="DBR84" s="16"/>
      <c r="DBS84" s="15"/>
      <c r="DBT84" s="16"/>
      <c r="DBU84" s="15"/>
      <c r="DBV84" s="16"/>
      <c r="DBW84" s="15"/>
      <c r="DBX84" s="16"/>
      <c r="DBY84" s="15"/>
      <c r="DBZ84" s="16"/>
      <c r="DCA84" s="15"/>
      <c r="DCB84" s="16"/>
      <c r="DCC84" s="15"/>
      <c r="DCD84" s="16"/>
      <c r="DCE84" s="15"/>
      <c r="DCF84" s="16"/>
      <c r="DCG84" s="15"/>
      <c r="DCH84" s="16"/>
      <c r="DCI84" s="15"/>
      <c r="DCJ84" s="16"/>
      <c r="DCK84" s="15"/>
      <c r="DCL84" s="16"/>
      <c r="DCM84" s="15"/>
      <c r="DCN84" s="16"/>
      <c r="DCO84" s="15"/>
      <c r="DCP84" s="16"/>
      <c r="DCQ84" s="15"/>
      <c r="DCR84" s="16"/>
      <c r="DCS84" s="15"/>
      <c r="DCT84" s="16"/>
      <c r="DCU84" s="15"/>
      <c r="DCV84" s="16"/>
      <c r="DCW84" s="15"/>
      <c r="DCX84" s="16"/>
      <c r="DCY84" s="15"/>
      <c r="DCZ84" s="16"/>
      <c r="DDA84" s="15"/>
      <c r="DDB84" s="16"/>
      <c r="DDC84" s="15"/>
      <c r="DDD84" s="16"/>
      <c r="DDE84" s="15"/>
      <c r="DDF84" s="16"/>
      <c r="DDG84" s="15"/>
      <c r="DDH84" s="16"/>
      <c r="DDI84" s="15"/>
      <c r="DDJ84" s="16"/>
      <c r="DDK84" s="15"/>
      <c r="DDL84" s="16"/>
      <c r="DDM84" s="15"/>
      <c r="DDN84" s="16"/>
      <c r="DDO84" s="15"/>
      <c r="DDP84" s="16"/>
      <c r="DDQ84" s="15"/>
      <c r="DDR84" s="16"/>
      <c r="DDS84" s="15"/>
      <c r="DDT84" s="16"/>
      <c r="DDU84" s="15"/>
      <c r="DDV84" s="16"/>
      <c r="DDW84" s="15"/>
      <c r="DDX84" s="16"/>
      <c r="DDY84" s="15"/>
      <c r="DDZ84" s="16"/>
      <c r="DEA84" s="15"/>
      <c r="DEB84" s="16"/>
      <c r="DEC84" s="15"/>
      <c r="DED84" s="16"/>
      <c r="DEE84" s="15"/>
      <c r="DEF84" s="16"/>
      <c r="DEG84" s="15"/>
      <c r="DEH84" s="16"/>
      <c r="DEI84" s="15"/>
      <c r="DEJ84" s="16"/>
      <c r="DEK84" s="15"/>
      <c r="DEL84" s="16"/>
      <c r="DEM84" s="15"/>
      <c r="DEN84" s="16"/>
      <c r="DEO84" s="15"/>
      <c r="DEP84" s="16"/>
      <c r="DEQ84" s="15"/>
      <c r="DER84" s="16"/>
      <c r="DES84" s="15"/>
      <c r="DET84" s="16"/>
      <c r="DEU84" s="15"/>
      <c r="DEV84" s="16"/>
      <c r="DEW84" s="15"/>
      <c r="DEX84" s="16"/>
      <c r="DEY84" s="15"/>
      <c r="DEZ84" s="16"/>
      <c r="DFA84" s="15"/>
      <c r="DFB84" s="16"/>
      <c r="DFC84" s="15"/>
      <c r="DFD84" s="16"/>
      <c r="DFE84" s="15"/>
      <c r="DFF84" s="16"/>
      <c r="DFG84" s="15"/>
      <c r="DFH84" s="16"/>
      <c r="DFI84" s="15"/>
      <c r="DFJ84" s="16"/>
      <c r="DFK84" s="15"/>
      <c r="DFL84" s="16"/>
      <c r="DFM84" s="15"/>
      <c r="DFN84" s="16"/>
      <c r="DFO84" s="15"/>
      <c r="DFP84" s="16"/>
      <c r="DFQ84" s="15"/>
      <c r="DFR84" s="16"/>
      <c r="DFS84" s="15"/>
      <c r="DFT84" s="16"/>
      <c r="DFU84" s="15"/>
      <c r="DFV84" s="16"/>
      <c r="DFW84" s="15"/>
      <c r="DFX84" s="16"/>
      <c r="DFY84" s="15"/>
      <c r="DFZ84" s="16"/>
      <c r="DGA84" s="15"/>
      <c r="DGB84" s="16"/>
      <c r="DGC84" s="15"/>
      <c r="DGD84" s="16"/>
      <c r="DGE84" s="15"/>
      <c r="DGF84" s="16"/>
      <c r="DGG84" s="15"/>
      <c r="DGH84" s="16"/>
      <c r="DGI84" s="15"/>
      <c r="DGJ84" s="16"/>
      <c r="DGK84" s="15"/>
      <c r="DGL84" s="16"/>
      <c r="DGM84" s="15"/>
      <c r="DGN84" s="16"/>
      <c r="DGO84" s="15"/>
      <c r="DGP84" s="16"/>
      <c r="DGQ84" s="15"/>
      <c r="DGR84" s="16"/>
      <c r="DGS84" s="15"/>
      <c r="DGT84" s="16"/>
      <c r="DGU84" s="15"/>
      <c r="DGV84" s="16"/>
      <c r="DGW84" s="15"/>
      <c r="DGX84" s="16"/>
      <c r="DGY84" s="15"/>
      <c r="DGZ84" s="16"/>
      <c r="DHA84" s="15"/>
      <c r="DHB84" s="16"/>
      <c r="DHC84" s="15"/>
      <c r="DHD84" s="16"/>
      <c r="DHE84" s="15"/>
      <c r="DHF84" s="16"/>
      <c r="DHG84" s="15"/>
      <c r="DHH84" s="16"/>
      <c r="DHI84" s="15"/>
      <c r="DHJ84" s="16"/>
      <c r="DHK84" s="15"/>
      <c r="DHL84" s="16"/>
      <c r="DHM84" s="15"/>
      <c r="DHN84" s="16"/>
      <c r="DHO84" s="15"/>
      <c r="DHP84" s="16"/>
      <c r="DHQ84" s="15"/>
      <c r="DHR84" s="16"/>
      <c r="DHS84" s="15"/>
      <c r="DHT84" s="16"/>
      <c r="DHU84" s="15"/>
      <c r="DHV84" s="16"/>
      <c r="DHW84" s="15"/>
      <c r="DHX84" s="16"/>
      <c r="DHY84" s="15"/>
      <c r="DHZ84" s="16"/>
      <c r="DIA84" s="15"/>
      <c r="DIB84" s="16"/>
      <c r="DIC84" s="15"/>
      <c r="DID84" s="16"/>
      <c r="DIE84" s="15"/>
      <c r="DIF84" s="16"/>
      <c r="DIG84" s="15"/>
      <c r="DIH84" s="16"/>
      <c r="DII84" s="15"/>
      <c r="DIJ84" s="16"/>
      <c r="DIK84" s="15"/>
      <c r="DIL84" s="16"/>
      <c r="DIM84" s="15"/>
      <c r="DIN84" s="16"/>
      <c r="DIO84" s="15"/>
      <c r="DIP84" s="16"/>
      <c r="DIQ84" s="15"/>
      <c r="DIR84" s="16"/>
      <c r="DIS84" s="15"/>
      <c r="DIT84" s="16"/>
      <c r="DIU84" s="15"/>
      <c r="DIV84" s="16"/>
      <c r="DIW84" s="15"/>
      <c r="DIX84" s="16"/>
      <c r="DIY84" s="15"/>
      <c r="DIZ84" s="16"/>
      <c r="DJA84" s="15"/>
      <c r="DJB84" s="16"/>
      <c r="DJC84" s="15"/>
      <c r="DJD84" s="16"/>
      <c r="DJE84" s="15"/>
      <c r="DJF84" s="16"/>
      <c r="DJG84" s="15"/>
      <c r="DJH84" s="16"/>
      <c r="DJI84" s="15"/>
      <c r="DJJ84" s="16"/>
      <c r="DJK84" s="15"/>
      <c r="DJL84" s="16"/>
      <c r="DJM84" s="15"/>
      <c r="DJN84" s="16"/>
      <c r="DJO84" s="15"/>
      <c r="DJP84" s="16"/>
      <c r="DJQ84" s="15"/>
      <c r="DJR84" s="16"/>
      <c r="DJS84" s="15"/>
      <c r="DJT84" s="16"/>
      <c r="DJU84" s="15"/>
      <c r="DJV84" s="16"/>
      <c r="DJW84" s="15"/>
      <c r="DJX84" s="16"/>
      <c r="DJY84" s="15"/>
      <c r="DJZ84" s="16"/>
      <c r="DKA84" s="15"/>
      <c r="DKB84" s="16"/>
      <c r="DKC84" s="15"/>
      <c r="DKD84" s="16"/>
      <c r="DKE84" s="15"/>
      <c r="DKF84" s="16"/>
      <c r="DKG84" s="15"/>
      <c r="DKH84" s="16"/>
      <c r="DKI84" s="15"/>
      <c r="DKJ84" s="16"/>
      <c r="DKK84" s="15"/>
      <c r="DKL84" s="16"/>
      <c r="DKM84" s="15"/>
      <c r="DKN84" s="16"/>
      <c r="DKO84" s="15"/>
      <c r="DKP84" s="16"/>
      <c r="DKQ84" s="15"/>
      <c r="DKR84" s="16"/>
      <c r="DKS84" s="15"/>
      <c r="DKT84" s="16"/>
      <c r="DKU84" s="15"/>
      <c r="DKV84" s="16"/>
      <c r="DKW84" s="15"/>
      <c r="DKX84" s="16"/>
      <c r="DKY84" s="15"/>
      <c r="DKZ84" s="16"/>
      <c r="DLA84" s="15"/>
      <c r="DLB84" s="16"/>
      <c r="DLC84" s="15"/>
      <c r="DLD84" s="16"/>
      <c r="DLE84" s="15"/>
      <c r="DLF84" s="16"/>
      <c r="DLG84" s="15"/>
      <c r="DLH84" s="16"/>
      <c r="DLI84" s="15"/>
      <c r="DLJ84" s="16"/>
      <c r="DLK84" s="15"/>
      <c r="DLL84" s="16"/>
      <c r="DLM84" s="15"/>
      <c r="DLN84" s="16"/>
      <c r="DLO84" s="15"/>
      <c r="DLP84" s="16"/>
      <c r="DLQ84" s="15"/>
      <c r="DLR84" s="16"/>
      <c r="DLS84" s="15"/>
      <c r="DLT84" s="16"/>
      <c r="DLU84" s="15"/>
      <c r="DLV84" s="16"/>
      <c r="DLW84" s="15"/>
      <c r="DLX84" s="16"/>
      <c r="DLY84" s="15"/>
      <c r="DLZ84" s="16"/>
      <c r="DMA84" s="15"/>
      <c r="DMB84" s="16"/>
      <c r="DMC84" s="15"/>
      <c r="DMD84" s="16"/>
      <c r="DME84" s="15"/>
      <c r="DMF84" s="16"/>
      <c r="DMG84" s="15"/>
      <c r="DMH84" s="16"/>
      <c r="DMI84" s="15"/>
      <c r="DMJ84" s="16"/>
      <c r="DMK84" s="15"/>
      <c r="DML84" s="16"/>
      <c r="DMM84" s="15"/>
      <c r="DMN84" s="16"/>
      <c r="DMO84" s="15"/>
      <c r="DMP84" s="16"/>
      <c r="DMQ84" s="15"/>
      <c r="DMR84" s="16"/>
      <c r="DMS84" s="15"/>
      <c r="DMT84" s="16"/>
      <c r="DMU84" s="15"/>
      <c r="DMV84" s="16"/>
      <c r="DMW84" s="15"/>
      <c r="DMX84" s="16"/>
      <c r="DMY84" s="15"/>
      <c r="DMZ84" s="16"/>
      <c r="DNA84" s="15"/>
      <c r="DNB84" s="16"/>
      <c r="DNC84" s="15"/>
      <c r="DND84" s="16"/>
      <c r="DNE84" s="15"/>
      <c r="DNF84" s="16"/>
      <c r="DNG84" s="15"/>
      <c r="DNH84" s="16"/>
      <c r="DNI84" s="15"/>
      <c r="DNJ84" s="16"/>
      <c r="DNK84" s="15"/>
      <c r="DNL84" s="16"/>
      <c r="DNM84" s="15"/>
      <c r="DNN84" s="16"/>
      <c r="DNO84" s="15"/>
      <c r="DNP84" s="16"/>
      <c r="DNQ84" s="15"/>
      <c r="DNR84" s="16"/>
      <c r="DNS84" s="15"/>
      <c r="DNT84" s="16"/>
      <c r="DNU84" s="15"/>
      <c r="DNV84" s="16"/>
      <c r="DNW84" s="15"/>
      <c r="DNX84" s="16"/>
      <c r="DNY84" s="15"/>
      <c r="DNZ84" s="16"/>
      <c r="DOA84" s="15"/>
      <c r="DOB84" s="16"/>
      <c r="DOC84" s="15"/>
      <c r="DOD84" s="16"/>
      <c r="DOE84" s="15"/>
      <c r="DOF84" s="16"/>
      <c r="DOG84" s="15"/>
      <c r="DOH84" s="16"/>
      <c r="DOI84" s="15"/>
      <c r="DOJ84" s="16"/>
      <c r="DOK84" s="15"/>
      <c r="DOL84" s="16"/>
      <c r="DOM84" s="15"/>
      <c r="DON84" s="16"/>
      <c r="DOO84" s="15"/>
      <c r="DOP84" s="16"/>
      <c r="DOQ84" s="15"/>
      <c r="DOR84" s="16"/>
      <c r="DOS84" s="15"/>
      <c r="DOT84" s="16"/>
      <c r="DOU84" s="15"/>
      <c r="DOV84" s="16"/>
      <c r="DOW84" s="15"/>
      <c r="DOX84" s="16"/>
      <c r="DOY84" s="15"/>
      <c r="DOZ84" s="16"/>
      <c r="DPA84" s="15"/>
      <c r="DPB84" s="16"/>
      <c r="DPC84" s="15"/>
      <c r="DPD84" s="16"/>
      <c r="DPE84" s="15"/>
      <c r="DPF84" s="16"/>
      <c r="DPG84" s="15"/>
      <c r="DPH84" s="16"/>
      <c r="DPI84" s="15"/>
      <c r="DPJ84" s="16"/>
      <c r="DPK84" s="15"/>
      <c r="DPL84" s="16"/>
      <c r="DPM84" s="15"/>
      <c r="DPN84" s="16"/>
      <c r="DPO84" s="15"/>
      <c r="DPP84" s="16"/>
      <c r="DPQ84" s="15"/>
      <c r="DPR84" s="16"/>
      <c r="DPS84" s="15"/>
      <c r="DPT84" s="16"/>
      <c r="DPU84" s="15"/>
      <c r="DPV84" s="16"/>
      <c r="DPW84" s="15"/>
      <c r="DPX84" s="16"/>
      <c r="DPY84" s="15"/>
      <c r="DPZ84" s="16"/>
      <c r="DQA84" s="15"/>
      <c r="DQB84" s="16"/>
      <c r="DQC84" s="15"/>
      <c r="DQD84" s="16"/>
      <c r="DQE84" s="15"/>
      <c r="DQF84" s="16"/>
      <c r="DQG84" s="15"/>
      <c r="DQH84" s="16"/>
      <c r="DQI84" s="15"/>
      <c r="DQJ84" s="16"/>
      <c r="DQK84" s="15"/>
      <c r="DQL84" s="16"/>
      <c r="DQM84" s="15"/>
      <c r="DQN84" s="16"/>
      <c r="DQO84" s="15"/>
      <c r="DQP84" s="16"/>
      <c r="DQQ84" s="15"/>
      <c r="DQR84" s="16"/>
      <c r="DQS84" s="15"/>
      <c r="DQT84" s="16"/>
      <c r="DQU84" s="15"/>
      <c r="DQV84" s="16"/>
      <c r="DQW84" s="15"/>
      <c r="DQX84" s="16"/>
      <c r="DQY84" s="15"/>
      <c r="DQZ84" s="16"/>
      <c r="DRA84" s="15"/>
      <c r="DRB84" s="16"/>
      <c r="DRC84" s="15"/>
      <c r="DRD84" s="16"/>
      <c r="DRE84" s="15"/>
      <c r="DRF84" s="16"/>
      <c r="DRG84" s="15"/>
      <c r="DRH84" s="16"/>
      <c r="DRI84" s="15"/>
      <c r="DRJ84" s="16"/>
      <c r="DRK84" s="15"/>
      <c r="DRL84" s="16"/>
      <c r="DRM84" s="15"/>
      <c r="DRN84" s="16"/>
      <c r="DRO84" s="15"/>
      <c r="DRP84" s="16"/>
      <c r="DRQ84" s="15"/>
      <c r="DRR84" s="16"/>
      <c r="DRS84" s="15"/>
      <c r="DRT84" s="16"/>
      <c r="DRU84" s="15"/>
      <c r="DRV84" s="16"/>
      <c r="DRW84" s="15"/>
      <c r="DRX84" s="16"/>
      <c r="DRY84" s="15"/>
      <c r="DRZ84" s="16"/>
      <c r="DSA84" s="15"/>
      <c r="DSB84" s="16"/>
      <c r="DSC84" s="15"/>
      <c r="DSD84" s="16"/>
      <c r="DSE84" s="15"/>
      <c r="DSF84" s="16"/>
      <c r="DSG84" s="15"/>
      <c r="DSH84" s="16"/>
      <c r="DSI84" s="15"/>
      <c r="DSJ84" s="16"/>
      <c r="DSK84" s="15"/>
      <c r="DSL84" s="16"/>
      <c r="DSM84" s="15"/>
      <c r="DSN84" s="16"/>
      <c r="DSO84" s="15"/>
      <c r="DSP84" s="16"/>
      <c r="DSQ84" s="15"/>
      <c r="DSR84" s="16"/>
      <c r="DSS84" s="15"/>
      <c r="DST84" s="16"/>
      <c r="DSU84" s="15"/>
      <c r="DSV84" s="16"/>
      <c r="DSW84" s="15"/>
      <c r="DSX84" s="16"/>
      <c r="DSY84" s="15"/>
      <c r="DSZ84" s="16"/>
      <c r="DTA84" s="15"/>
      <c r="DTB84" s="16"/>
      <c r="DTC84" s="15"/>
      <c r="DTD84" s="16"/>
      <c r="DTE84" s="15"/>
      <c r="DTF84" s="16"/>
      <c r="DTG84" s="15"/>
      <c r="DTH84" s="16"/>
      <c r="DTI84" s="15"/>
      <c r="DTJ84" s="16"/>
      <c r="DTK84" s="15"/>
      <c r="DTL84" s="16"/>
      <c r="DTM84" s="15"/>
      <c r="DTN84" s="16"/>
      <c r="DTO84" s="15"/>
      <c r="DTP84" s="16"/>
      <c r="DTQ84" s="15"/>
      <c r="DTR84" s="16"/>
      <c r="DTS84" s="15"/>
      <c r="DTT84" s="16"/>
      <c r="DTU84" s="15"/>
      <c r="DTV84" s="16"/>
      <c r="DTW84" s="15"/>
      <c r="DTX84" s="16"/>
      <c r="DTY84" s="15"/>
      <c r="DTZ84" s="16"/>
      <c r="DUA84" s="15"/>
      <c r="DUB84" s="16"/>
      <c r="DUC84" s="15"/>
      <c r="DUD84" s="16"/>
      <c r="DUE84" s="15"/>
      <c r="DUF84" s="16"/>
      <c r="DUG84" s="15"/>
      <c r="DUH84" s="16"/>
      <c r="DUI84" s="15"/>
      <c r="DUJ84" s="16"/>
      <c r="DUK84" s="15"/>
      <c r="DUL84" s="16"/>
      <c r="DUM84" s="15"/>
      <c r="DUN84" s="16"/>
      <c r="DUO84" s="15"/>
      <c r="DUP84" s="16"/>
      <c r="DUQ84" s="15"/>
      <c r="DUR84" s="16"/>
      <c r="DUS84" s="15"/>
      <c r="DUT84" s="16"/>
      <c r="DUU84" s="15"/>
      <c r="DUV84" s="16"/>
      <c r="DUW84" s="15"/>
      <c r="DUX84" s="16"/>
      <c r="DUY84" s="15"/>
      <c r="DUZ84" s="16"/>
      <c r="DVA84" s="15"/>
      <c r="DVB84" s="16"/>
      <c r="DVC84" s="15"/>
      <c r="DVD84" s="16"/>
      <c r="DVE84" s="15"/>
      <c r="DVF84" s="16"/>
      <c r="DVG84" s="15"/>
      <c r="DVH84" s="16"/>
      <c r="DVI84" s="15"/>
      <c r="DVJ84" s="16"/>
      <c r="DVK84" s="15"/>
      <c r="DVL84" s="16"/>
      <c r="DVM84" s="15"/>
      <c r="DVN84" s="16"/>
      <c r="DVO84" s="15"/>
      <c r="DVP84" s="16"/>
      <c r="DVQ84" s="15"/>
      <c r="DVR84" s="16"/>
      <c r="DVS84" s="15"/>
      <c r="DVT84" s="16"/>
      <c r="DVU84" s="15"/>
      <c r="DVV84" s="16"/>
      <c r="DVW84" s="15"/>
      <c r="DVX84" s="16"/>
      <c r="DVY84" s="15"/>
      <c r="DVZ84" s="16"/>
      <c r="DWA84" s="15"/>
      <c r="DWB84" s="16"/>
      <c r="DWC84" s="15"/>
      <c r="DWD84" s="16"/>
      <c r="DWE84" s="15"/>
      <c r="DWF84" s="16"/>
      <c r="DWG84" s="15"/>
      <c r="DWH84" s="16"/>
      <c r="DWI84" s="15"/>
      <c r="DWJ84" s="16"/>
      <c r="DWK84" s="15"/>
      <c r="DWL84" s="16"/>
      <c r="DWM84" s="15"/>
      <c r="DWN84" s="16"/>
      <c r="DWO84" s="15"/>
      <c r="DWP84" s="16"/>
      <c r="DWQ84" s="15"/>
      <c r="DWR84" s="16"/>
      <c r="DWS84" s="15"/>
      <c r="DWT84" s="16"/>
      <c r="DWU84" s="15"/>
      <c r="DWV84" s="16"/>
      <c r="DWW84" s="15"/>
      <c r="DWX84" s="16"/>
      <c r="DWY84" s="15"/>
      <c r="DWZ84" s="16"/>
      <c r="DXA84" s="15"/>
      <c r="DXB84" s="16"/>
      <c r="DXC84" s="15"/>
      <c r="DXD84" s="16"/>
      <c r="DXE84" s="15"/>
      <c r="DXF84" s="16"/>
      <c r="DXG84" s="15"/>
      <c r="DXH84" s="16"/>
      <c r="DXI84" s="15"/>
      <c r="DXJ84" s="16"/>
      <c r="DXK84" s="15"/>
      <c r="DXL84" s="16"/>
      <c r="DXM84" s="15"/>
      <c r="DXN84" s="16"/>
      <c r="DXO84" s="15"/>
      <c r="DXP84" s="16"/>
      <c r="DXQ84" s="15"/>
      <c r="DXR84" s="16"/>
      <c r="DXS84" s="15"/>
      <c r="DXT84" s="16"/>
      <c r="DXU84" s="15"/>
      <c r="DXV84" s="16"/>
      <c r="DXW84" s="15"/>
      <c r="DXX84" s="16"/>
      <c r="DXY84" s="15"/>
      <c r="DXZ84" s="16"/>
      <c r="DYA84" s="15"/>
      <c r="DYB84" s="16"/>
      <c r="DYC84" s="15"/>
      <c r="DYD84" s="16"/>
      <c r="DYE84" s="15"/>
      <c r="DYF84" s="16"/>
      <c r="DYG84" s="15"/>
      <c r="DYH84" s="16"/>
      <c r="DYI84" s="15"/>
      <c r="DYJ84" s="16"/>
      <c r="DYK84" s="15"/>
      <c r="DYL84" s="16"/>
      <c r="DYM84" s="15"/>
      <c r="DYN84" s="16"/>
      <c r="DYO84" s="15"/>
      <c r="DYP84" s="16"/>
      <c r="DYQ84" s="15"/>
      <c r="DYR84" s="16"/>
      <c r="DYS84" s="15"/>
      <c r="DYT84" s="16"/>
      <c r="DYU84" s="15"/>
      <c r="DYV84" s="16"/>
      <c r="DYW84" s="15"/>
      <c r="DYX84" s="16"/>
      <c r="DYY84" s="15"/>
      <c r="DYZ84" s="16"/>
      <c r="DZA84" s="15"/>
      <c r="DZB84" s="16"/>
      <c r="DZC84" s="15"/>
      <c r="DZD84" s="16"/>
      <c r="DZE84" s="15"/>
      <c r="DZF84" s="16"/>
      <c r="DZG84" s="15"/>
      <c r="DZH84" s="16"/>
      <c r="DZI84" s="15"/>
      <c r="DZJ84" s="16"/>
      <c r="DZK84" s="15"/>
      <c r="DZL84" s="16"/>
      <c r="DZM84" s="15"/>
      <c r="DZN84" s="16"/>
      <c r="DZO84" s="15"/>
      <c r="DZP84" s="16"/>
      <c r="DZQ84" s="15"/>
      <c r="DZR84" s="16"/>
      <c r="DZS84" s="15"/>
      <c r="DZT84" s="16"/>
      <c r="DZU84" s="15"/>
      <c r="DZV84" s="16"/>
      <c r="DZW84" s="15"/>
      <c r="DZX84" s="16"/>
      <c r="DZY84" s="15"/>
      <c r="DZZ84" s="16"/>
      <c r="EAA84" s="15"/>
      <c r="EAB84" s="16"/>
      <c r="EAC84" s="15"/>
      <c r="EAD84" s="16"/>
      <c r="EAE84" s="15"/>
      <c r="EAF84" s="16"/>
      <c r="EAG84" s="15"/>
      <c r="EAH84" s="16"/>
      <c r="EAI84" s="15"/>
      <c r="EAJ84" s="16"/>
      <c r="EAK84" s="15"/>
      <c r="EAL84" s="16"/>
      <c r="EAM84" s="15"/>
      <c r="EAN84" s="16"/>
      <c r="EAO84" s="15"/>
      <c r="EAP84" s="16"/>
      <c r="EAQ84" s="15"/>
      <c r="EAR84" s="16"/>
      <c r="EAS84" s="15"/>
      <c r="EAT84" s="16"/>
      <c r="EAU84" s="15"/>
      <c r="EAV84" s="16"/>
      <c r="EAW84" s="15"/>
      <c r="EAX84" s="16"/>
      <c r="EAY84" s="15"/>
      <c r="EAZ84" s="16"/>
      <c r="EBA84" s="15"/>
      <c r="EBB84" s="16"/>
      <c r="EBC84" s="15"/>
      <c r="EBD84" s="16"/>
      <c r="EBE84" s="15"/>
      <c r="EBF84" s="16"/>
      <c r="EBG84" s="15"/>
      <c r="EBH84" s="16"/>
      <c r="EBI84" s="15"/>
      <c r="EBJ84" s="16"/>
      <c r="EBK84" s="15"/>
      <c r="EBL84" s="16"/>
      <c r="EBM84" s="15"/>
      <c r="EBN84" s="16"/>
      <c r="EBO84" s="15"/>
      <c r="EBP84" s="16"/>
      <c r="EBQ84" s="15"/>
      <c r="EBR84" s="16"/>
      <c r="EBS84" s="15"/>
      <c r="EBT84" s="16"/>
      <c r="EBU84" s="15"/>
      <c r="EBV84" s="16"/>
      <c r="EBW84" s="15"/>
      <c r="EBX84" s="16"/>
      <c r="EBY84" s="15"/>
      <c r="EBZ84" s="16"/>
      <c r="ECA84" s="15"/>
      <c r="ECB84" s="16"/>
      <c r="ECC84" s="15"/>
      <c r="ECD84" s="16"/>
      <c r="ECE84" s="15"/>
      <c r="ECF84" s="16"/>
      <c r="ECG84" s="15"/>
      <c r="ECH84" s="16"/>
      <c r="ECI84" s="15"/>
      <c r="ECJ84" s="16"/>
      <c r="ECK84" s="15"/>
      <c r="ECL84" s="16"/>
      <c r="ECM84" s="15"/>
      <c r="ECN84" s="16"/>
      <c r="ECO84" s="15"/>
      <c r="ECP84" s="16"/>
      <c r="ECQ84" s="15"/>
      <c r="ECR84" s="16"/>
      <c r="ECS84" s="15"/>
      <c r="ECT84" s="16"/>
      <c r="ECU84" s="15"/>
      <c r="ECV84" s="16"/>
      <c r="ECW84" s="15"/>
      <c r="ECX84" s="16"/>
      <c r="ECY84" s="15"/>
      <c r="ECZ84" s="16"/>
      <c r="EDA84" s="15"/>
      <c r="EDB84" s="16"/>
      <c r="EDC84" s="15"/>
      <c r="EDD84" s="16"/>
      <c r="EDE84" s="15"/>
      <c r="EDF84" s="16"/>
      <c r="EDG84" s="15"/>
      <c r="EDH84" s="16"/>
      <c r="EDI84" s="15"/>
      <c r="EDJ84" s="16"/>
      <c r="EDK84" s="15"/>
      <c r="EDL84" s="16"/>
      <c r="EDM84" s="15"/>
      <c r="EDN84" s="16"/>
      <c r="EDO84" s="15"/>
      <c r="EDP84" s="16"/>
      <c r="EDQ84" s="15"/>
      <c r="EDR84" s="16"/>
      <c r="EDS84" s="15"/>
      <c r="EDT84" s="16"/>
      <c r="EDU84" s="15"/>
      <c r="EDV84" s="16"/>
      <c r="EDW84" s="15"/>
      <c r="EDX84" s="16"/>
      <c r="EDY84" s="15"/>
      <c r="EDZ84" s="16"/>
      <c r="EEA84" s="15"/>
      <c r="EEB84" s="16"/>
      <c r="EEC84" s="15"/>
      <c r="EED84" s="16"/>
      <c r="EEE84" s="15"/>
      <c r="EEF84" s="16"/>
      <c r="EEG84" s="15"/>
      <c r="EEH84" s="16"/>
      <c r="EEI84" s="15"/>
      <c r="EEJ84" s="16"/>
      <c r="EEK84" s="15"/>
      <c r="EEL84" s="16"/>
      <c r="EEM84" s="15"/>
      <c r="EEN84" s="16"/>
      <c r="EEO84" s="15"/>
      <c r="EEP84" s="16"/>
      <c r="EEQ84" s="15"/>
      <c r="EER84" s="16"/>
      <c r="EES84" s="15"/>
      <c r="EET84" s="16"/>
      <c r="EEU84" s="15"/>
      <c r="EEV84" s="16"/>
      <c r="EEW84" s="15"/>
      <c r="EEX84" s="16"/>
      <c r="EEY84" s="15"/>
      <c r="EEZ84" s="16"/>
      <c r="EFA84" s="15"/>
      <c r="EFB84" s="16"/>
      <c r="EFC84" s="15"/>
      <c r="EFD84" s="16"/>
      <c r="EFE84" s="15"/>
      <c r="EFF84" s="16"/>
      <c r="EFG84" s="15"/>
      <c r="EFH84" s="16"/>
      <c r="EFI84" s="15"/>
      <c r="EFJ84" s="16"/>
      <c r="EFK84" s="15"/>
      <c r="EFL84" s="16"/>
      <c r="EFM84" s="15"/>
      <c r="EFN84" s="16"/>
      <c r="EFO84" s="15"/>
      <c r="EFP84" s="16"/>
      <c r="EFQ84" s="15"/>
      <c r="EFR84" s="16"/>
      <c r="EFS84" s="15"/>
      <c r="EFT84" s="16"/>
      <c r="EFU84" s="15"/>
      <c r="EFV84" s="16"/>
      <c r="EFW84" s="15"/>
      <c r="EFX84" s="16"/>
      <c r="EFY84" s="15"/>
      <c r="EFZ84" s="16"/>
      <c r="EGA84" s="15"/>
      <c r="EGB84" s="16"/>
      <c r="EGC84" s="15"/>
      <c r="EGD84" s="16"/>
      <c r="EGE84" s="15"/>
      <c r="EGF84" s="16"/>
      <c r="EGG84" s="15"/>
      <c r="EGH84" s="16"/>
      <c r="EGI84" s="15"/>
      <c r="EGJ84" s="16"/>
      <c r="EGK84" s="15"/>
      <c r="EGL84" s="16"/>
      <c r="EGM84" s="15"/>
      <c r="EGN84" s="16"/>
      <c r="EGO84" s="15"/>
      <c r="EGP84" s="16"/>
      <c r="EGQ84" s="15"/>
      <c r="EGR84" s="16"/>
      <c r="EGS84" s="15"/>
      <c r="EGT84" s="16"/>
      <c r="EGU84" s="15"/>
      <c r="EGV84" s="16"/>
      <c r="EGW84" s="15"/>
      <c r="EGX84" s="16"/>
      <c r="EGY84" s="15"/>
      <c r="EGZ84" s="16"/>
      <c r="EHA84" s="15"/>
      <c r="EHB84" s="16"/>
      <c r="EHC84" s="15"/>
      <c r="EHD84" s="16"/>
      <c r="EHE84" s="15"/>
      <c r="EHF84" s="16"/>
      <c r="EHG84" s="15"/>
      <c r="EHH84" s="16"/>
      <c r="EHI84" s="15"/>
      <c r="EHJ84" s="16"/>
      <c r="EHK84" s="15"/>
      <c r="EHL84" s="16"/>
      <c r="EHM84" s="15"/>
      <c r="EHN84" s="16"/>
      <c r="EHO84" s="15"/>
      <c r="EHP84" s="16"/>
      <c r="EHQ84" s="15"/>
      <c r="EHR84" s="16"/>
      <c r="EHS84" s="15"/>
      <c r="EHT84" s="16"/>
      <c r="EHU84" s="15"/>
      <c r="EHV84" s="16"/>
      <c r="EHW84" s="15"/>
      <c r="EHX84" s="16"/>
      <c r="EHY84" s="15"/>
      <c r="EHZ84" s="16"/>
      <c r="EIA84" s="15"/>
      <c r="EIB84" s="16"/>
      <c r="EIC84" s="15"/>
      <c r="EID84" s="16"/>
      <c r="EIE84" s="15"/>
      <c r="EIF84" s="16"/>
      <c r="EIG84" s="15"/>
      <c r="EIH84" s="16"/>
      <c r="EII84" s="15"/>
      <c r="EIJ84" s="16"/>
      <c r="EIK84" s="15"/>
      <c r="EIL84" s="16"/>
      <c r="EIM84" s="15"/>
      <c r="EIN84" s="16"/>
      <c r="EIO84" s="15"/>
      <c r="EIP84" s="16"/>
      <c r="EIQ84" s="15"/>
      <c r="EIR84" s="16"/>
      <c r="EIS84" s="15"/>
      <c r="EIT84" s="16"/>
      <c r="EIU84" s="15"/>
      <c r="EIV84" s="16"/>
      <c r="EIW84" s="15"/>
      <c r="EIX84" s="16"/>
      <c r="EIY84" s="15"/>
      <c r="EIZ84" s="16"/>
      <c r="EJA84" s="15"/>
      <c r="EJB84" s="16"/>
      <c r="EJC84" s="15"/>
      <c r="EJD84" s="16"/>
      <c r="EJE84" s="15"/>
      <c r="EJF84" s="16"/>
      <c r="EJG84" s="15"/>
      <c r="EJH84" s="16"/>
      <c r="EJI84" s="15"/>
      <c r="EJJ84" s="16"/>
      <c r="EJK84" s="15"/>
      <c r="EJL84" s="16"/>
      <c r="EJM84" s="15"/>
      <c r="EJN84" s="16"/>
      <c r="EJO84" s="15"/>
      <c r="EJP84" s="16"/>
      <c r="EJQ84" s="15"/>
      <c r="EJR84" s="16"/>
      <c r="EJS84" s="15"/>
      <c r="EJT84" s="16"/>
      <c r="EJU84" s="15"/>
      <c r="EJV84" s="16"/>
      <c r="EJW84" s="15"/>
      <c r="EJX84" s="16"/>
      <c r="EJY84" s="15"/>
      <c r="EJZ84" s="16"/>
      <c r="EKA84" s="15"/>
      <c r="EKB84" s="16"/>
      <c r="EKC84" s="15"/>
      <c r="EKD84" s="16"/>
      <c r="EKE84" s="15"/>
      <c r="EKF84" s="16"/>
      <c r="EKG84" s="15"/>
      <c r="EKH84" s="16"/>
      <c r="EKI84" s="15"/>
      <c r="EKJ84" s="16"/>
      <c r="EKK84" s="15"/>
      <c r="EKL84" s="16"/>
      <c r="EKM84" s="15"/>
      <c r="EKN84" s="16"/>
      <c r="EKO84" s="15"/>
      <c r="EKP84" s="16"/>
      <c r="EKQ84" s="15"/>
      <c r="EKR84" s="16"/>
      <c r="EKS84" s="15"/>
      <c r="EKT84" s="16"/>
      <c r="EKU84" s="15"/>
      <c r="EKV84" s="16"/>
      <c r="EKW84" s="15"/>
      <c r="EKX84" s="16"/>
      <c r="EKY84" s="15"/>
      <c r="EKZ84" s="16"/>
      <c r="ELA84" s="15"/>
      <c r="ELB84" s="16"/>
      <c r="ELC84" s="15"/>
      <c r="ELD84" s="16"/>
      <c r="ELE84" s="15"/>
      <c r="ELF84" s="16"/>
      <c r="ELG84" s="15"/>
      <c r="ELH84" s="16"/>
      <c r="ELI84" s="15"/>
      <c r="ELJ84" s="16"/>
      <c r="ELK84" s="15"/>
      <c r="ELL84" s="16"/>
      <c r="ELM84" s="15"/>
      <c r="ELN84" s="16"/>
      <c r="ELO84" s="15"/>
      <c r="ELP84" s="16"/>
      <c r="ELQ84" s="15"/>
      <c r="ELR84" s="16"/>
      <c r="ELS84" s="15"/>
      <c r="ELT84" s="16"/>
      <c r="ELU84" s="15"/>
      <c r="ELV84" s="16"/>
      <c r="ELW84" s="15"/>
      <c r="ELX84" s="16"/>
      <c r="ELY84" s="15"/>
      <c r="ELZ84" s="16"/>
      <c r="EMA84" s="15"/>
      <c r="EMB84" s="16"/>
      <c r="EMC84" s="15"/>
      <c r="EMD84" s="16"/>
      <c r="EME84" s="15"/>
      <c r="EMF84" s="16"/>
      <c r="EMG84" s="15"/>
      <c r="EMH84" s="16"/>
      <c r="EMI84" s="15"/>
      <c r="EMJ84" s="16"/>
      <c r="EMK84" s="15"/>
      <c r="EML84" s="16"/>
      <c r="EMM84" s="15"/>
      <c r="EMN84" s="16"/>
      <c r="EMO84" s="15"/>
      <c r="EMP84" s="16"/>
      <c r="EMQ84" s="15"/>
      <c r="EMR84" s="16"/>
      <c r="EMS84" s="15"/>
      <c r="EMT84" s="16"/>
      <c r="EMU84" s="15"/>
      <c r="EMV84" s="16"/>
      <c r="EMW84" s="15"/>
      <c r="EMX84" s="16"/>
      <c r="EMY84" s="15"/>
      <c r="EMZ84" s="16"/>
      <c r="ENA84" s="15"/>
      <c r="ENB84" s="16"/>
      <c r="ENC84" s="15"/>
      <c r="END84" s="16"/>
      <c r="ENE84" s="15"/>
      <c r="ENF84" s="16"/>
      <c r="ENG84" s="15"/>
      <c r="ENH84" s="16"/>
      <c r="ENI84" s="15"/>
      <c r="ENJ84" s="16"/>
      <c r="ENK84" s="15"/>
      <c r="ENL84" s="16"/>
      <c r="ENM84" s="15"/>
      <c r="ENN84" s="16"/>
      <c r="ENO84" s="15"/>
      <c r="ENP84" s="16"/>
      <c r="ENQ84" s="15"/>
      <c r="ENR84" s="16"/>
      <c r="ENS84" s="15"/>
      <c r="ENT84" s="16"/>
      <c r="ENU84" s="15"/>
      <c r="ENV84" s="16"/>
      <c r="ENW84" s="15"/>
      <c r="ENX84" s="16"/>
      <c r="ENY84" s="15"/>
      <c r="ENZ84" s="16"/>
      <c r="EOA84" s="15"/>
      <c r="EOB84" s="16"/>
      <c r="EOC84" s="15"/>
      <c r="EOD84" s="16"/>
      <c r="EOE84" s="15"/>
      <c r="EOF84" s="16"/>
      <c r="EOG84" s="15"/>
      <c r="EOH84" s="16"/>
      <c r="EOI84" s="15"/>
      <c r="EOJ84" s="16"/>
      <c r="EOK84" s="15"/>
      <c r="EOL84" s="16"/>
      <c r="EOM84" s="15"/>
      <c r="EON84" s="16"/>
      <c r="EOO84" s="15"/>
      <c r="EOP84" s="16"/>
      <c r="EOQ84" s="15"/>
      <c r="EOR84" s="16"/>
      <c r="EOS84" s="15"/>
      <c r="EOT84" s="16"/>
      <c r="EOU84" s="15"/>
      <c r="EOV84" s="16"/>
      <c r="EOW84" s="15"/>
      <c r="EOX84" s="16"/>
      <c r="EOY84" s="15"/>
      <c r="EOZ84" s="16"/>
      <c r="EPA84" s="15"/>
      <c r="EPB84" s="16"/>
      <c r="EPC84" s="15"/>
      <c r="EPD84" s="16"/>
      <c r="EPE84" s="15"/>
      <c r="EPF84" s="16"/>
      <c r="EPG84" s="15"/>
      <c r="EPH84" s="16"/>
      <c r="EPI84" s="15"/>
      <c r="EPJ84" s="16"/>
      <c r="EPK84" s="15"/>
      <c r="EPL84" s="16"/>
      <c r="EPM84" s="15"/>
      <c r="EPN84" s="16"/>
      <c r="EPO84" s="15"/>
      <c r="EPP84" s="16"/>
      <c r="EPQ84" s="15"/>
      <c r="EPR84" s="16"/>
      <c r="EPS84" s="15"/>
      <c r="EPT84" s="16"/>
      <c r="EPU84" s="15"/>
      <c r="EPV84" s="16"/>
      <c r="EPW84" s="15"/>
      <c r="EPX84" s="16"/>
      <c r="EPY84" s="15"/>
      <c r="EPZ84" s="16"/>
      <c r="EQA84" s="15"/>
      <c r="EQB84" s="16"/>
      <c r="EQC84" s="15"/>
      <c r="EQD84" s="16"/>
      <c r="EQE84" s="15"/>
      <c r="EQF84" s="16"/>
      <c r="EQG84" s="15"/>
      <c r="EQH84" s="16"/>
      <c r="EQI84" s="15"/>
      <c r="EQJ84" s="16"/>
      <c r="EQK84" s="15"/>
      <c r="EQL84" s="16"/>
      <c r="EQM84" s="15"/>
      <c r="EQN84" s="16"/>
      <c r="EQO84" s="15"/>
      <c r="EQP84" s="16"/>
      <c r="EQQ84" s="15"/>
      <c r="EQR84" s="16"/>
      <c r="EQS84" s="15"/>
      <c r="EQT84" s="16"/>
      <c r="EQU84" s="15"/>
      <c r="EQV84" s="16"/>
      <c r="EQW84" s="15"/>
      <c r="EQX84" s="16"/>
      <c r="EQY84" s="15"/>
      <c r="EQZ84" s="16"/>
      <c r="ERA84" s="15"/>
      <c r="ERB84" s="16"/>
      <c r="ERC84" s="15"/>
      <c r="ERD84" s="16"/>
      <c r="ERE84" s="15"/>
      <c r="ERF84" s="16"/>
      <c r="ERG84" s="15"/>
      <c r="ERH84" s="16"/>
      <c r="ERI84" s="15"/>
      <c r="ERJ84" s="16"/>
      <c r="ERK84" s="15"/>
      <c r="ERL84" s="16"/>
      <c r="ERM84" s="15"/>
      <c r="ERN84" s="16"/>
      <c r="ERO84" s="15"/>
      <c r="ERP84" s="16"/>
      <c r="ERQ84" s="15"/>
      <c r="ERR84" s="16"/>
      <c r="ERS84" s="15"/>
      <c r="ERT84" s="16"/>
      <c r="ERU84" s="15"/>
      <c r="ERV84" s="16"/>
      <c r="ERW84" s="15"/>
      <c r="ERX84" s="16"/>
      <c r="ERY84" s="15"/>
      <c r="ERZ84" s="16"/>
      <c r="ESA84" s="15"/>
      <c r="ESB84" s="16"/>
      <c r="ESC84" s="15"/>
      <c r="ESD84" s="16"/>
      <c r="ESE84" s="15"/>
      <c r="ESF84" s="16"/>
      <c r="ESG84" s="15"/>
      <c r="ESH84" s="16"/>
      <c r="ESI84" s="15"/>
      <c r="ESJ84" s="16"/>
      <c r="ESK84" s="15"/>
      <c r="ESL84" s="16"/>
      <c r="ESM84" s="15"/>
      <c r="ESN84" s="16"/>
      <c r="ESO84" s="15"/>
      <c r="ESP84" s="16"/>
      <c r="ESQ84" s="15"/>
      <c r="ESR84" s="16"/>
      <c r="ESS84" s="15"/>
      <c r="EST84" s="16"/>
      <c r="ESU84" s="15"/>
      <c r="ESV84" s="16"/>
      <c r="ESW84" s="15"/>
      <c r="ESX84" s="16"/>
      <c r="ESY84" s="15"/>
      <c r="ESZ84" s="16"/>
      <c r="ETA84" s="15"/>
      <c r="ETB84" s="16"/>
      <c r="ETC84" s="15"/>
      <c r="ETD84" s="16"/>
      <c r="ETE84" s="15"/>
      <c r="ETF84" s="16"/>
      <c r="ETG84" s="15"/>
      <c r="ETH84" s="16"/>
      <c r="ETI84" s="15"/>
      <c r="ETJ84" s="16"/>
      <c r="ETK84" s="15"/>
      <c r="ETL84" s="16"/>
      <c r="ETM84" s="15"/>
      <c r="ETN84" s="16"/>
      <c r="ETO84" s="15"/>
      <c r="ETP84" s="16"/>
      <c r="ETQ84" s="15"/>
      <c r="ETR84" s="16"/>
      <c r="ETS84" s="15"/>
      <c r="ETT84" s="16"/>
      <c r="ETU84" s="15"/>
      <c r="ETV84" s="16"/>
      <c r="ETW84" s="15"/>
      <c r="ETX84" s="16"/>
      <c r="ETY84" s="15"/>
      <c r="ETZ84" s="16"/>
      <c r="EUA84" s="15"/>
      <c r="EUB84" s="16"/>
      <c r="EUC84" s="15"/>
      <c r="EUD84" s="16"/>
      <c r="EUE84" s="15"/>
      <c r="EUF84" s="16"/>
      <c r="EUG84" s="15"/>
      <c r="EUH84" s="16"/>
      <c r="EUI84" s="15"/>
      <c r="EUJ84" s="16"/>
      <c r="EUK84" s="15"/>
      <c r="EUL84" s="16"/>
      <c r="EUM84" s="15"/>
      <c r="EUN84" s="16"/>
      <c r="EUO84" s="15"/>
      <c r="EUP84" s="16"/>
      <c r="EUQ84" s="15"/>
      <c r="EUR84" s="16"/>
      <c r="EUS84" s="15"/>
      <c r="EUT84" s="16"/>
      <c r="EUU84" s="15"/>
      <c r="EUV84" s="16"/>
      <c r="EUW84" s="15"/>
      <c r="EUX84" s="16"/>
      <c r="EUY84" s="15"/>
      <c r="EUZ84" s="16"/>
      <c r="EVA84" s="15"/>
      <c r="EVB84" s="16"/>
      <c r="EVC84" s="15"/>
      <c r="EVD84" s="16"/>
      <c r="EVE84" s="15"/>
      <c r="EVF84" s="16"/>
      <c r="EVG84" s="15"/>
      <c r="EVH84" s="16"/>
      <c r="EVI84" s="15"/>
      <c r="EVJ84" s="16"/>
      <c r="EVK84" s="15"/>
      <c r="EVL84" s="16"/>
      <c r="EVM84" s="15"/>
      <c r="EVN84" s="16"/>
      <c r="EVO84" s="15"/>
      <c r="EVP84" s="16"/>
      <c r="EVQ84" s="15"/>
      <c r="EVR84" s="16"/>
      <c r="EVS84" s="15"/>
      <c r="EVT84" s="16"/>
      <c r="EVU84" s="15"/>
      <c r="EVV84" s="16"/>
      <c r="EVW84" s="15"/>
      <c r="EVX84" s="16"/>
      <c r="EVY84" s="15"/>
      <c r="EVZ84" s="16"/>
      <c r="EWA84" s="15"/>
      <c r="EWB84" s="16"/>
      <c r="EWC84" s="15"/>
      <c r="EWD84" s="16"/>
      <c r="EWE84" s="15"/>
      <c r="EWF84" s="16"/>
      <c r="EWG84" s="15"/>
      <c r="EWH84" s="16"/>
      <c r="EWI84" s="15"/>
      <c r="EWJ84" s="16"/>
      <c r="EWK84" s="15"/>
      <c r="EWL84" s="16"/>
      <c r="EWM84" s="15"/>
      <c r="EWN84" s="16"/>
      <c r="EWO84" s="15"/>
      <c r="EWP84" s="16"/>
      <c r="EWQ84" s="15"/>
      <c r="EWR84" s="16"/>
      <c r="EWS84" s="15"/>
      <c r="EWT84" s="16"/>
      <c r="EWU84" s="15"/>
      <c r="EWV84" s="16"/>
      <c r="EWW84" s="15"/>
      <c r="EWX84" s="16"/>
      <c r="EWY84" s="15"/>
      <c r="EWZ84" s="16"/>
      <c r="EXA84" s="15"/>
      <c r="EXB84" s="16"/>
      <c r="EXC84" s="15"/>
      <c r="EXD84" s="16"/>
      <c r="EXE84" s="15"/>
      <c r="EXF84" s="16"/>
      <c r="EXG84" s="15"/>
      <c r="EXH84" s="16"/>
      <c r="EXI84" s="15"/>
      <c r="EXJ84" s="16"/>
      <c r="EXK84" s="15"/>
      <c r="EXL84" s="16"/>
      <c r="EXM84" s="15"/>
      <c r="EXN84" s="16"/>
      <c r="EXO84" s="15"/>
      <c r="EXP84" s="16"/>
      <c r="EXQ84" s="15"/>
      <c r="EXR84" s="16"/>
      <c r="EXS84" s="15"/>
      <c r="EXT84" s="16"/>
      <c r="EXU84" s="15"/>
      <c r="EXV84" s="16"/>
      <c r="EXW84" s="15"/>
      <c r="EXX84" s="16"/>
      <c r="EXY84" s="15"/>
      <c r="EXZ84" s="16"/>
      <c r="EYA84" s="15"/>
      <c r="EYB84" s="16"/>
      <c r="EYC84" s="15"/>
      <c r="EYD84" s="16"/>
      <c r="EYE84" s="15"/>
      <c r="EYF84" s="16"/>
      <c r="EYG84" s="15"/>
      <c r="EYH84" s="16"/>
      <c r="EYI84" s="15"/>
      <c r="EYJ84" s="16"/>
      <c r="EYK84" s="15"/>
      <c r="EYL84" s="16"/>
      <c r="EYM84" s="15"/>
      <c r="EYN84" s="16"/>
      <c r="EYO84" s="15"/>
      <c r="EYP84" s="16"/>
      <c r="EYQ84" s="15"/>
      <c r="EYR84" s="16"/>
      <c r="EYS84" s="15"/>
      <c r="EYT84" s="16"/>
      <c r="EYU84" s="15"/>
      <c r="EYV84" s="16"/>
      <c r="EYW84" s="15"/>
      <c r="EYX84" s="16"/>
      <c r="EYY84" s="15"/>
      <c r="EYZ84" s="16"/>
      <c r="EZA84" s="15"/>
      <c r="EZB84" s="16"/>
      <c r="EZC84" s="15"/>
      <c r="EZD84" s="16"/>
      <c r="EZE84" s="15"/>
      <c r="EZF84" s="16"/>
      <c r="EZG84" s="15"/>
      <c r="EZH84" s="16"/>
      <c r="EZI84" s="15"/>
      <c r="EZJ84" s="16"/>
      <c r="EZK84" s="15"/>
      <c r="EZL84" s="16"/>
      <c r="EZM84" s="15"/>
      <c r="EZN84" s="16"/>
      <c r="EZO84" s="15"/>
      <c r="EZP84" s="16"/>
      <c r="EZQ84" s="15"/>
      <c r="EZR84" s="16"/>
      <c r="EZS84" s="15"/>
      <c r="EZT84" s="16"/>
      <c r="EZU84" s="15"/>
      <c r="EZV84" s="16"/>
      <c r="EZW84" s="15"/>
      <c r="EZX84" s="16"/>
      <c r="EZY84" s="15"/>
      <c r="EZZ84" s="16"/>
      <c r="FAA84" s="15"/>
      <c r="FAB84" s="16"/>
      <c r="FAC84" s="15"/>
      <c r="FAD84" s="16"/>
      <c r="FAE84" s="15"/>
      <c r="FAF84" s="16"/>
      <c r="FAG84" s="15"/>
      <c r="FAH84" s="16"/>
      <c r="FAI84" s="15"/>
      <c r="FAJ84" s="16"/>
      <c r="FAK84" s="15"/>
      <c r="FAL84" s="16"/>
      <c r="FAM84" s="15"/>
      <c r="FAN84" s="16"/>
      <c r="FAO84" s="15"/>
      <c r="FAP84" s="16"/>
      <c r="FAQ84" s="15"/>
      <c r="FAR84" s="16"/>
      <c r="FAS84" s="15"/>
      <c r="FAT84" s="16"/>
      <c r="FAU84" s="15"/>
      <c r="FAV84" s="16"/>
      <c r="FAW84" s="15"/>
      <c r="FAX84" s="16"/>
      <c r="FAY84" s="15"/>
      <c r="FAZ84" s="16"/>
      <c r="FBA84" s="15"/>
      <c r="FBB84" s="16"/>
      <c r="FBC84" s="15"/>
      <c r="FBD84" s="16"/>
      <c r="FBE84" s="15"/>
      <c r="FBF84" s="16"/>
      <c r="FBG84" s="15"/>
      <c r="FBH84" s="16"/>
      <c r="FBI84" s="15"/>
      <c r="FBJ84" s="16"/>
      <c r="FBK84" s="15"/>
      <c r="FBL84" s="16"/>
      <c r="FBM84" s="15"/>
      <c r="FBN84" s="16"/>
      <c r="FBO84" s="15"/>
      <c r="FBP84" s="16"/>
      <c r="FBQ84" s="15"/>
      <c r="FBR84" s="16"/>
      <c r="FBS84" s="15"/>
      <c r="FBT84" s="16"/>
      <c r="FBU84" s="15"/>
      <c r="FBV84" s="16"/>
      <c r="FBW84" s="15"/>
      <c r="FBX84" s="16"/>
      <c r="FBY84" s="15"/>
      <c r="FBZ84" s="16"/>
      <c r="FCA84" s="15"/>
      <c r="FCB84" s="16"/>
      <c r="FCC84" s="15"/>
      <c r="FCD84" s="16"/>
      <c r="FCE84" s="15"/>
      <c r="FCF84" s="16"/>
      <c r="FCG84" s="15"/>
      <c r="FCH84" s="16"/>
      <c r="FCI84" s="15"/>
      <c r="FCJ84" s="16"/>
      <c r="FCK84" s="15"/>
      <c r="FCL84" s="16"/>
      <c r="FCM84" s="15"/>
      <c r="FCN84" s="16"/>
      <c r="FCO84" s="15"/>
      <c r="FCP84" s="16"/>
      <c r="FCQ84" s="15"/>
      <c r="FCR84" s="16"/>
      <c r="FCS84" s="15"/>
      <c r="FCT84" s="16"/>
      <c r="FCU84" s="15"/>
      <c r="FCV84" s="16"/>
      <c r="FCW84" s="15"/>
      <c r="FCX84" s="16"/>
      <c r="FCY84" s="15"/>
      <c r="FCZ84" s="16"/>
      <c r="FDA84" s="15"/>
      <c r="FDB84" s="16"/>
      <c r="FDC84" s="15"/>
      <c r="FDD84" s="16"/>
      <c r="FDE84" s="15"/>
      <c r="FDF84" s="16"/>
      <c r="FDG84" s="15"/>
      <c r="FDH84" s="16"/>
      <c r="FDI84" s="15"/>
      <c r="FDJ84" s="16"/>
      <c r="FDK84" s="15"/>
      <c r="FDL84" s="16"/>
      <c r="FDM84" s="15"/>
      <c r="FDN84" s="16"/>
      <c r="FDO84" s="15"/>
      <c r="FDP84" s="16"/>
      <c r="FDQ84" s="15"/>
      <c r="FDR84" s="16"/>
      <c r="FDS84" s="15"/>
      <c r="FDT84" s="16"/>
      <c r="FDU84" s="15"/>
      <c r="FDV84" s="16"/>
      <c r="FDW84" s="15"/>
      <c r="FDX84" s="16"/>
      <c r="FDY84" s="15"/>
      <c r="FDZ84" s="16"/>
      <c r="FEA84" s="15"/>
      <c r="FEB84" s="16"/>
      <c r="FEC84" s="15"/>
      <c r="FED84" s="16"/>
      <c r="FEE84" s="15"/>
      <c r="FEF84" s="16"/>
      <c r="FEG84" s="15"/>
      <c r="FEH84" s="16"/>
      <c r="FEI84" s="15"/>
      <c r="FEJ84" s="16"/>
      <c r="FEK84" s="15"/>
      <c r="FEL84" s="16"/>
      <c r="FEM84" s="15"/>
      <c r="FEN84" s="16"/>
      <c r="FEO84" s="15"/>
      <c r="FEP84" s="16"/>
      <c r="FEQ84" s="15"/>
      <c r="FER84" s="16"/>
      <c r="FES84" s="15"/>
      <c r="FET84" s="16"/>
      <c r="FEU84" s="15"/>
      <c r="FEV84" s="16"/>
      <c r="FEW84" s="15"/>
      <c r="FEX84" s="16"/>
      <c r="FEY84" s="15"/>
      <c r="FEZ84" s="16"/>
      <c r="FFA84" s="15"/>
      <c r="FFB84" s="16"/>
      <c r="FFC84" s="15"/>
      <c r="FFD84" s="16"/>
      <c r="FFE84" s="15"/>
      <c r="FFF84" s="16"/>
      <c r="FFG84" s="15"/>
      <c r="FFH84" s="16"/>
      <c r="FFI84" s="15"/>
      <c r="FFJ84" s="16"/>
      <c r="FFK84" s="15"/>
      <c r="FFL84" s="16"/>
      <c r="FFM84" s="15"/>
      <c r="FFN84" s="16"/>
      <c r="FFO84" s="15"/>
      <c r="FFP84" s="16"/>
      <c r="FFQ84" s="15"/>
      <c r="FFR84" s="16"/>
      <c r="FFS84" s="15"/>
      <c r="FFT84" s="16"/>
      <c r="FFU84" s="15"/>
      <c r="FFV84" s="16"/>
      <c r="FFW84" s="15"/>
      <c r="FFX84" s="16"/>
      <c r="FFY84" s="15"/>
      <c r="FFZ84" s="16"/>
      <c r="FGA84" s="15"/>
      <c r="FGB84" s="16"/>
      <c r="FGC84" s="15"/>
      <c r="FGD84" s="16"/>
      <c r="FGE84" s="15"/>
      <c r="FGF84" s="16"/>
      <c r="FGG84" s="15"/>
      <c r="FGH84" s="16"/>
      <c r="FGI84" s="15"/>
      <c r="FGJ84" s="16"/>
      <c r="FGK84" s="15"/>
      <c r="FGL84" s="16"/>
      <c r="FGM84" s="15"/>
      <c r="FGN84" s="16"/>
      <c r="FGO84" s="15"/>
      <c r="FGP84" s="16"/>
      <c r="FGQ84" s="15"/>
      <c r="FGR84" s="16"/>
      <c r="FGS84" s="15"/>
      <c r="FGT84" s="16"/>
      <c r="FGU84" s="15"/>
      <c r="FGV84" s="16"/>
      <c r="FGW84" s="15"/>
      <c r="FGX84" s="16"/>
      <c r="FGY84" s="15"/>
      <c r="FGZ84" s="16"/>
      <c r="FHA84" s="15"/>
      <c r="FHB84" s="16"/>
      <c r="FHC84" s="15"/>
      <c r="FHD84" s="16"/>
      <c r="FHE84" s="15"/>
      <c r="FHF84" s="16"/>
      <c r="FHG84" s="15"/>
      <c r="FHH84" s="16"/>
      <c r="FHI84" s="15"/>
      <c r="FHJ84" s="16"/>
      <c r="FHK84" s="15"/>
      <c r="FHL84" s="16"/>
      <c r="FHM84" s="15"/>
      <c r="FHN84" s="16"/>
      <c r="FHO84" s="15"/>
      <c r="FHP84" s="16"/>
      <c r="FHQ84" s="15"/>
      <c r="FHR84" s="16"/>
      <c r="FHS84" s="15"/>
      <c r="FHT84" s="16"/>
      <c r="FHU84" s="15"/>
      <c r="FHV84" s="16"/>
      <c r="FHW84" s="15"/>
      <c r="FHX84" s="16"/>
      <c r="FHY84" s="15"/>
      <c r="FHZ84" s="16"/>
      <c r="FIA84" s="15"/>
      <c r="FIB84" s="16"/>
      <c r="FIC84" s="15"/>
      <c r="FID84" s="16"/>
      <c r="FIE84" s="15"/>
      <c r="FIF84" s="16"/>
      <c r="FIG84" s="15"/>
      <c r="FIH84" s="16"/>
      <c r="FII84" s="15"/>
      <c r="FIJ84" s="16"/>
      <c r="FIK84" s="15"/>
      <c r="FIL84" s="16"/>
      <c r="FIM84" s="15"/>
      <c r="FIN84" s="16"/>
      <c r="FIO84" s="15"/>
      <c r="FIP84" s="16"/>
      <c r="FIQ84" s="15"/>
      <c r="FIR84" s="16"/>
      <c r="FIS84" s="15"/>
      <c r="FIT84" s="16"/>
      <c r="FIU84" s="15"/>
      <c r="FIV84" s="16"/>
      <c r="FIW84" s="15"/>
      <c r="FIX84" s="16"/>
      <c r="FIY84" s="15"/>
      <c r="FIZ84" s="16"/>
      <c r="FJA84" s="15"/>
      <c r="FJB84" s="16"/>
      <c r="FJC84" s="15"/>
      <c r="FJD84" s="16"/>
      <c r="FJE84" s="15"/>
      <c r="FJF84" s="16"/>
      <c r="FJG84" s="15"/>
      <c r="FJH84" s="16"/>
      <c r="FJI84" s="15"/>
      <c r="FJJ84" s="16"/>
      <c r="FJK84" s="15"/>
      <c r="FJL84" s="16"/>
      <c r="FJM84" s="15"/>
      <c r="FJN84" s="16"/>
      <c r="FJO84" s="15"/>
      <c r="FJP84" s="16"/>
      <c r="FJQ84" s="15"/>
      <c r="FJR84" s="16"/>
      <c r="FJS84" s="15"/>
      <c r="FJT84" s="16"/>
      <c r="FJU84" s="15"/>
      <c r="FJV84" s="16"/>
      <c r="FJW84" s="15"/>
      <c r="FJX84" s="16"/>
      <c r="FJY84" s="15"/>
      <c r="FJZ84" s="16"/>
      <c r="FKA84" s="15"/>
      <c r="FKB84" s="16"/>
      <c r="FKC84" s="15"/>
      <c r="FKD84" s="16"/>
      <c r="FKE84" s="15"/>
      <c r="FKF84" s="16"/>
      <c r="FKG84" s="15"/>
      <c r="FKH84" s="16"/>
      <c r="FKI84" s="15"/>
      <c r="FKJ84" s="16"/>
      <c r="FKK84" s="15"/>
      <c r="FKL84" s="16"/>
      <c r="FKM84" s="15"/>
      <c r="FKN84" s="16"/>
      <c r="FKO84" s="15"/>
      <c r="FKP84" s="16"/>
      <c r="FKQ84" s="15"/>
      <c r="FKR84" s="16"/>
      <c r="FKS84" s="15"/>
      <c r="FKT84" s="16"/>
      <c r="FKU84" s="15"/>
      <c r="FKV84" s="16"/>
      <c r="FKW84" s="15"/>
      <c r="FKX84" s="16"/>
      <c r="FKY84" s="15"/>
      <c r="FKZ84" s="16"/>
      <c r="FLA84" s="15"/>
      <c r="FLB84" s="16"/>
      <c r="FLC84" s="15"/>
      <c r="FLD84" s="16"/>
      <c r="FLE84" s="15"/>
      <c r="FLF84" s="16"/>
      <c r="FLG84" s="15"/>
      <c r="FLH84" s="16"/>
      <c r="FLI84" s="15"/>
      <c r="FLJ84" s="16"/>
      <c r="FLK84" s="15"/>
      <c r="FLL84" s="16"/>
      <c r="FLM84" s="15"/>
      <c r="FLN84" s="16"/>
      <c r="FLO84" s="15"/>
      <c r="FLP84" s="16"/>
      <c r="FLQ84" s="15"/>
      <c r="FLR84" s="16"/>
      <c r="FLS84" s="15"/>
      <c r="FLT84" s="16"/>
      <c r="FLU84" s="15"/>
      <c r="FLV84" s="16"/>
      <c r="FLW84" s="15"/>
      <c r="FLX84" s="16"/>
      <c r="FLY84" s="15"/>
      <c r="FLZ84" s="16"/>
      <c r="FMA84" s="15"/>
      <c r="FMB84" s="16"/>
      <c r="FMC84" s="15"/>
      <c r="FMD84" s="16"/>
      <c r="FME84" s="15"/>
      <c r="FMF84" s="16"/>
      <c r="FMG84" s="15"/>
      <c r="FMH84" s="16"/>
      <c r="FMI84" s="15"/>
      <c r="FMJ84" s="16"/>
      <c r="FMK84" s="15"/>
      <c r="FML84" s="16"/>
      <c r="FMM84" s="15"/>
      <c r="FMN84" s="16"/>
      <c r="FMO84" s="15"/>
      <c r="FMP84" s="16"/>
      <c r="FMQ84" s="15"/>
      <c r="FMR84" s="16"/>
      <c r="FMS84" s="15"/>
      <c r="FMT84" s="16"/>
      <c r="FMU84" s="15"/>
      <c r="FMV84" s="16"/>
      <c r="FMW84" s="15"/>
      <c r="FMX84" s="16"/>
      <c r="FMY84" s="15"/>
      <c r="FMZ84" s="16"/>
      <c r="FNA84" s="15"/>
      <c r="FNB84" s="16"/>
      <c r="FNC84" s="15"/>
      <c r="FND84" s="16"/>
      <c r="FNE84" s="15"/>
      <c r="FNF84" s="16"/>
      <c r="FNG84" s="15"/>
      <c r="FNH84" s="16"/>
      <c r="FNI84" s="15"/>
      <c r="FNJ84" s="16"/>
      <c r="FNK84" s="15"/>
      <c r="FNL84" s="16"/>
      <c r="FNM84" s="15"/>
      <c r="FNN84" s="16"/>
      <c r="FNO84" s="15"/>
      <c r="FNP84" s="16"/>
      <c r="FNQ84" s="15"/>
      <c r="FNR84" s="16"/>
      <c r="FNS84" s="15"/>
      <c r="FNT84" s="16"/>
      <c r="FNU84" s="15"/>
      <c r="FNV84" s="16"/>
      <c r="FNW84" s="15"/>
      <c r="FNX84" s="16"/>
      <c r="FNY84" s="15"/>
      <c r="FNZ84" s="16"/>
      <c r="FOA84" s="15"/>
      <c r="FOB84" s="16"/>
      <c r="FOC84" s="15"/>
      <c r="FOD84" s="16"/>
      <c r="FOE84" s="15"/>
      <c r="FOF84" s="16"/>
      <c r="FOG84" s="15"/>
      <c r="FOH84" s="16"/>
      <c r="FOI84" s="15"/>
      <c r="FOJ84" s="16"/>
      <c r="FOK84" s="15"/>
      <c r="FOL84" s="16"/>
      <c r="FOM84" s="15"/>
      <c r="FON84" s="16"/>
      <c r="FOO84" s="15"/>
      <c r="FOP84" s="16"/>
      <c r="FOQ84" s="15"/>
      <c r="FOR84" s="16"/>
      <c r="FOS84" s="15"/>
      <c r="FOT84" s="16"/>
      <c r="FOU84" s="15"/>
      <c r="FOV84" s="16"/>
      <c r="FOW84" s="15"/>
      <c r="FOX84" s="16"/>
      <c r="FOY84" s="15"/>
      <c r="FOZ84" s="16"/>
      <c r="FPA84" s="15"/>
      <c r="FPB84" s="16"/>
      <c r="FPC84" s="15"/>
      <c r="FPD84" s="16"/>
      <c r="FPE84" s="15"/>
      <c r="FPF84" s="16"/>
      <c r="FPG84" s="15"/>
      <c r="FPH84" s="16"/>
      <c r="FPI84" s="15"/>
      <c r="FPJ84" s="16"/>
      <c r="FPK84" s="15"/>
      <c r="FPL84" s="16"/>
      <c r="FPM84" s="15"/>
      <c r="FPN84" s="16"/>
      <c r="FPO84" s="15"/>
      <c r="FPP84" s="16"/>
      <c r="FPQ84" s="15"/>
      <c r="FPR84" s="16"/>
      <c r="FPS84" s="15"/>
      <c r="FPT84" s="16"/>
      <c r="FPU84" s="15"/>
      <c r="FPV84" s="16"/>
      <c r="FPW84" s="15"/>
      <c r="FPX84" s="16"/>
      <c r="FPY84" s="15"/>
      <c r="FPZ84" s="16"/>
      <c r="FQA84" s="15"/>
      <c r="FQB84" s="16"/>
      <c r="FQC84" s="15"/>
      <c r="FQD84" s="16"/>
      <c r="FQE84" s="15"/>
      <c r="FQF84" s="16"/>
      <c r="FQG84" s="15"/>
      <c r="FQH84" s="16"/>
      <c r="FQI84" s="15"/>
      <c r="FQJ84" s="16"/>
      <c r="FQK84" s="15"/>
      <c r="FQL84" s="16"/>
      <c r="FQM84" s="15"/>
      <c r="FQN84" s="16"/>
      <c r="FQO84" s="15"/>
      <c r="FQP84" s="16"/>
      <c r="FQQ84" s="15"/>
      <c r="FQR84" s="16"/>
      <c r="FQS84" s="15"/>
      <c r="FQT84" s="16"/>
      <c r="FQU84" s="15"/>
      <c r="FQV84" s="16"/>
      <c r="FQW84" s="15"/>
      <c r="FQX84" s="16"/>
      <c r="FQY84" s="15"/>
      <c r="FQZ84" s="16"/>
      <c r="FRA84" s="15"/>
      <c r="FRB84" s="16"/>
      <c r="FRC84" s="15"/>
      <c r="FRD84" s="16"/>
      <c r="FRE84" s="15"/>
      <c r="FRF84" s="16"/>
      <c r="FRG84" s="15"/>
      <c r="FRH84" s="16"/>
      <c r="FRI84" s="15"/>
      <c r="FRJ84" s="16"/>
      <c r="FRK84" s="15"/>
      <c r="FRL84" s="16"/>
      <c r="FRM84" s="15"/>
      <c r="FRN84" s="16"/>
      <c r="FRO84" s="15"/>
      <c r="FRP84" s="16"/>
      <c r="FRQ84" s="15"/>
      <c r="FRR84" s="16"/>
      <c r="FRS84" s="15"/>
      <c r="FRT84" s="16"/>
      <c r="FRU84" s="15"/>
      <c r="FRV84" s="16"/>
      <c r="FRW84" s="15"/>
      <c r="FRX84" s="16"/>
      <c r="FRY84" s="15"/>
      <c r="FRZ84" s="16"/>
      <c r="FSA84" s="15"/>
      <c r="FSB84" s="16"/>
      <c r="FSC84" s="15"/>
      <c r="FSD84" s="16"/>
      <c r="FSE84" s="15"/>
      <c r="FSF84" s="16"/>
      <c r="FSG84" s="15"/>
      <c r="FSH84" s="16"/>
      <c r="FSI84" s="15"/>
      <c r="FSJ84" s="16"/>
      <c r="FSK84" s="15"/>
      <c r="FSL84" s="16"/>
      <c r="FSM84" s="15"/>
      <c r="FSN84" s="16"/>
      <c r="FSO84" s="15"/>
      <c r="FSP84" s="16"/>
      <c r="FSQ84" s="15"/>
      <c r="FSR84" s="16"/>
      <c r="FSS84" s="15"/>
      <c r="FST84" s="16"/>
      <c r="FSU84" s="15"/>
      <c r="FSV84" s="16"/>
      <c r="FSW84" s="15"/>
      <c r="FSX84" s="16"/>
      <c r="FSY84" s="15"/>
      <c r="FSZ84" s="16"/>
      <c r="FTA84" s="15"/>
      <c r="FTB84" s="16"/>
      <c r="FTC84" s="15"/>
      <c r="FTD84" s="16"/>
      <c r="FTE84" s="15"/>
      <c r="FTF84" s="16"/>
      <c r="FTG84" s="15"/>
      <c r="FTH84" s="16"/>
      <c r="FTI84" s="15"/>
      <c r="FTJ84" s="16"/>
      <c r="FTK84" s="15"/>
      <c r="FTL84" s="16"/>
      <c r="FTM84" s="15"/>
      <c r="FTN84" s="16"/>
      <c r="FTO84" s="15"/>
      <c r="FTP84" s="16"/>
      <c r="FTQ84" s="15"/>
      <c r="FTR84" s="16"/>
      <c r="FTS84" s="15"/>
      <c r="FTT84" s="16"/>
      <c r="FTU84" s="15"/>
      <c r="FTV84" s="16"/>
      <c r="FTW84" s="15"/>
      <c r="FTX84" s="16"/>
      <c r="FTY84" s="15"/>
      <c r="FTZ84" s="16"/>
      <c r="FUA84" s="15"/>
      <c r="FUB84" s="16"/>
      <c r="FUC84" s="15"/>
      <c r="FUD84" s="16"/>
      <c r="FUE84" s="15"/>
      <c r="FUF84" s="16"/>
      <c r="FUG84" s="15"/>
      <c r="FUH84" s="16"/>
      <c r="FUI84" s="15"/>
      <c r="FUJ84" s="16"/>
      <c r="FUK84" s="15"/>
      <c r="FUL84" s="16"/>
      <c r="FUM84" s="15"/>
      <c r="FUN84" s="16"/>
      <c r="FUO84" s="15"/>
      <c r="FUP84" s="16"/>
      <c r="FUQ84" s="15"/>
      <c r="FUR84" s="16"/>
      <c r="FUS84" s="15"/>
      <c r="FUT84" s="16"/>
      <c r="FUU84" s="15"/>
      <c r="FUV84" s="16"/>
      <c r="FUW84" s="15"/>
      <c r="FUX84" s="16"/>
      <c r="FUY84" s="15"/>
      <c r="FUZ84" s="16"/>
      <c r="FVA84" s="15"/>
      <c r="FVB84" s="16"/>
      <c r="FVC84" s="15"/>
      <c r="FVD84" s="16"/>
      <c r="FVE84" s="15"/>
      <c r="FVF84" s="16"/>
      <c r="FVG84" s="15"/>
      <c r="FVH84" s="16"/>
      <c r="FVI84" s="15"/>
      <c r="FVJ84" s="16"/>
      <c r="FVK84" s="15"/>
      <c r="FVL84" s="16"/>
      <c r="FVM84" s="15"/>
      <c r="FVN84" s="16"/>
      <c r="FVO84" s="15"/>
      <c r="FVP84" s="16"/>
      <c r="FVQ84" s="15"/>
      <c r="FVR84" s="16"/>
      <c r="FVS84" s="15"/>
      <c r="FVT84" s="16"/>
      <c r="FVU84" s="15"/>
      <c r="FVV84" s="16"/>
      <c r="FVW84" s="15"/>
      <c r="FVX84" s="16"/>
      <c r="FVY84" s="15"/>
      <c r="FVZ84" s="16"/>
      <c r="FWA84" s="15"/>
      <c r="FWB84" s="16"/>
      <c r="FWC84" s="15"/>
      <c r="FWD84" s="16"/>
      <c r="FWE84" s="15"/>
      <c r="FWF84" s="16"/>
      <c r="FWG84" s="15"/>
      <c r="FWH84" s="16"/>
      <c r="FWI84" s="15"/>
      <c r="FWJ84" s="16"/>
      <c r="FWK84" s="15"/>
      <c r="FWL84" s="16"/>
      <c r="FWM84" s="15"/>
      <c r="FWN84" s="16"/>
      <c r="FWO84" s="15"/>
      <c r="FWP84" s="16"/>
      <c r="FWQ84" s="15"/>
      <c r="FWR84" s="16"/>
      <c r="FWS84" s="15"/>
      <c r="FWT84" s="16"/>
      <c r="FWU84" s="15"/>
      <c r="FWV84" s="16"/>
      <c r="FWW84" s="15"/>
      <c r="FWX84" s="16"/>
      <c r="FWY84" s="15"/>
      <c r="FWZ84" s="16"/>
      <c r="FXA84" s="15"/>
      <c r="FXB84" s="16"/>
      <c r="FXC84" s="15"/>
      <c r="FXD84" s="16"/>
      <c r="FXE84" s="15"/>
      <c r="FXF84" s="16"/>
      <c r="FXG84" s="15"/>
      <c r="FXH84" s="16"/>
      <c r="FXI84" s="15"/>
      <c r="FXJ84" s="16"/>
      <c r="FXK84" s="15"/>
      <c r="FXL84" s="16"/>
      <c r="FXM84" s="15"/>
      <c r="FXN84" s="16"/>
      <c r="FXO84" s="15"/>
      <c r="FXP84" s="16"/>
      <c r="FXQ84" s="15"/>
      <c r="FXR84" s="16"/>
      <c r="FXS84" s="15"/>
      <c r="FXT84" s="16"/>
      <c r="FXU84" s="15"/>
      <c r="FXV84" s="16"/>
      <c r="FXW84" s="15"/>
      <c r="FXX84" s="16"/>
      <c r="FXY84" s="15"/>
      <c r="FXZ84" s="16"/>
      <c r="FYA84" s="15"/>
      <c r="FYB84" s="16"/>
      <c r="FYC84" s="15"/>
      <c r="FYD84" s="16"/>
      <c r="FYE84" s="15"/>
      <c r="FYF84" s="16"/>
      <c r="FYG84" s="15"/>
      <c r="FYH84" s="16"/>
      <c r="FYI84" s="15"/>
      <c r="FYJ84" s="16"/>
      <c r="FYK84" s="15"/>
      <c r="FYL84" s="16"/>
      <c r="FYM84" s="15"/>
      <c r="FYN84" s="16"/>
      <c r="FYO84" s="15"/>
      <c r="FYP84" s="16"/>
      <c r="FYQ84" s="15"/>
      <c r="FYR84" s="16"/>
      <c r="FYS84" s="15"/>
      <c r="FYT84" s="16"/>
      <c r="FYU84" s="15"/>
      <c r="FYV84" s="16"/>
      <c r="FYW84" s="15"/>
      <c r="FYX84" s="16"/>
      <c r="FYY84" s="15"/>
      <c r="FYZ84" s="16"/>
      <c r="FZA84" s="15"/>
      <c r="FZB84" s="16"/>
      <c r="FZC84" s="15"/>
      <c r="FZD84" s="16"/>
      <c r="FZE84" s="15"/>
      <c r="FZF84" s="16"/>
      <c r="FZG84" s="15"/>
      <c r="FZH84" s="16"/>
      <c r="FZI84" s="15"/>
      <c r="FZJ84" s="16"/>
      <c r="FZK84" s="15"/>
      <c r="FZL84" s="16"/>
      <c r="FZM84" s="15"/>
      <c r="FZN84" s="16"/>
      <c r="FZO84" s="15"/>
      <c r="FZP84" s="16"/>
      <c r="FZQ84" s="15"/>
      <c r="FZR84" s="16"/>
      <c r="FZS84" s="15"/>
      <c r="FZT84" s="16"/>
      <c r="FZU84" s="15"/>
      <c r="FZV84" s="16"/>
      <c r="FZW84" s="15"/>
      <c r="FZX84" s="16"/>
      <c r="FZY84" s="15"/>
      <c r="FZZ84" s="16"/>
      <c r="GAA84" s="15"/>
      <c r="GAB84" s="16"/>
      <c r="GAC84" s="15"/>
      <c r="GAD84" s="16"/>
      <c r="GAE84" s="15"/>
      <c r="GAF84" s="16"/>
      <c r="GAG84" s="15"/>
      <c r="GAH84" s="16"/>
      <c r="GAI84" s="15"/>
      <c r="GAJ84" s="16"/>
      <c r="GAK84" s="15"/>
      <c r="GAL84" s="16"/>
      <c r="GAM84" s="15"/>
      <c r="GAN84" s="16"/>
      <c r="GAO84" s="15"/>
      <c r="GAP84" s="16"/>
      <c r="GAQ84" s="15"/>
      <c r="GAR84" s="16"/>
      <c r="GAS84" s="15"/>
      <c r="GAT84" s="16"/>
      <c r="GAU84" s="15"/>
      <c r="GAV84" s="16"/>
      <c r="GAW84" s="15"/>
      <c r="GAX84" s="16"/>
      <c r="GAY84" s="15"/>
      <c r="GAZ84" s="16"/>
      <c r="GBA84" s="15"/>
      <c r="GBB84" s="16"/>
      <c r="GBC84" s="15"/>
      <c r="GBD84" s="16"/>
      <c r="GBE84" s="15"/>
      <c r="GBF84" s="16"/>
      <c r="GBG84" s="15"/>
      <c r="GBH84" s="16"/>
      <c r="GBI84" s="15"/>
      <c r="GBJ84" s="16"/>
      <c r="GBK84" s="15"/>
      <c r="GBL84" s="16"/>
      <c r="GBM84" s="15"/>
      <c r="GBN84" s="16"/>
      <c r="GBO84" s="15"/>
      <c r="GBP84" s="16"/>
      <c r="GBQ84" s="15"/>
      <c r="GBR84" s="16"/>
      <c r="GBS84" s="15"/>
      <c r="GBT84" s="16"/>
      <c r="GBU84" s="15"/>
      <c r="GBV84" s="16"/>
      <c r="GBW84" s="15"/>
      <c r="GBX84" s="16"/>
      <c r="GBY84" s="15"/>
      <c r="GBZ84" s="16"/>
      <c r="GCA84" s="15"/>
      <c r="GCB84" s="16"/>
      <c r="GCC84" s="15"/>
      <c r="GCD84" s="16"/>
      <c r="GCE84" s="15"/>
      <c r="GCF84" s="16"/>
      <c r="GCG84" s="15"/>
      <c r="GCH84" s="16"/>
      <c r="GCI84" s="15"/>
      <c r="GCJ84" s="16"/>
      <c r="GCK84" s="15"/>
      <c r="GCL84" s="16"/>
      <c r="GCM84" s="15"/>
      <c r="GCN84" s="16"/>
      <c r="GCO84" s="15"/>
      <c r="GCP84" s="16"/>
      <c r="GCQ84" s="15"/>
      <c r="GCR84" s="16"/>
      <c r="GCS84" s="15"/>
      <c r="GCT84" s="16"/>
      <c r="GCU84" s="15"/>
      <c r="GCV84" s="16"/>
      <c r="GCW84" s="15"/>
      <c r="GCX84" s="16"/>
      <c r="GCY84" s="15"/>
      <c r="GCZ84" s="16"/>
      <c r="GDA84" s="15"/>
      <c r="GDB84" s="16"/>
      <c r="GDC84" s="15"/>
      <c r="GDD84" s="16"/>
      <c r="GDE84" s="15"/>
      <c r="GDF84" s="16"/>
      <c r="GDG84" s="15"/>
      <c r="GDH84" s="16"/>
      <c r="GDI84" s="15"/>
      <c r="GDJ84" s="16"/>
      <c r="GDK84" s="15"/>
      <c r="GDL84" s="16"/>
      <c r="GDM84" s="15"/>
      <c r="GDN84" s="16"/>
      <c r="GDO84" s="15"/>
      <c r="GDP84" s="16"/>
      <c r="GDQ84" s="15"/>
      <c r="GDR84" s="16"/>
      <c r="GDS84" s="15"/>
      <c r="GDT84" s="16"/>
      <c r="GDU84" s="15"/>
      <c r="GDV84" s="16"/>
      <c r="GDW84" s="15"/>
      <c r="GDX84" s="16"/>
      <c r="GDY84" s="15"/>
      <c r="GDZ84" s="16"/>
      <c r="GEA84" s="15"/>
      <c r="GEB84" s="16"/>
      <c r="GEC84" s="15"/>
      <c r="GED84" s="16"/>
      <c r="GEE84" s="15"/>
      <c r="GEF84" s="16"/>
      <c r="GEG84" s="15"/>
      <c r="GEH84" s="16"/>
      <c r="GEI84" s="15"/>
      <c r="GEJ84" s="16"/>
      <c r="GEK84" s="15"/>
      <c r="GEL84" s="16"/>
      <c r="GEM84" s="15"/>
      <c r="GEN84" s="16"/>
      <c r="GEO84" s="15"/>
      <c r="GEP84" s="16"/>
      <c r="GEQ84" s="15"/>
      <c r="GER84" s="16"/>
      <c r="GES84" s="15"/>
      <c r="GET84" s="16"/>
      <c r="GEU84" s="15"/>
      <c r="GEV84" s="16"/>
      <c r="GEW84" s="15"/>
      <c r="GEX84" s="16"/>
      <c r="GEY84" s="15"/>
      <c r="GEZ84" s="16"/>
      <c r="GFA84" s="15"/>
      <c r="GFB84" s="16"/>
      <c r="GFC84" s="15"/>
      <c r="GFD84" s="16"/>
      <c r="GFE84" s="15"/>
      <c r="GFF84" s="16"/>
      <c r="GFG84" s="15"/>
      <c r="GFH84" s="16"/>
      <c r="GFI84" s="15"/>
      <c r="GFJ84" s="16"/>
      <c r="GFK84" s="15"/>
      <c r="GFL84" s="16"/>
      <c r="GFM84" s="15"/>
      <c r="GFN84" s="16"/>
      <c r="GFO84" s="15"/>
      <c r="GFP84" s="16"/>
      <c r="GFQ84" s="15"/>
      <c r="GFR84" s="16"/>
      <c r="GFS84" s="15"/>
      <c r="GFT84" s="16"/>
      <c r="GFU84" s="15"/>
      <c r="GFV84" s="16"/>
      <c r="GFW84" s="15"/>
      <c r="GFX84" s="16"/>
      <c r="GFY84" s="15"/>
      <c r="GFZ84" s="16"/>
      <c r="GGA84" s="15"/>
      <c r="GGB84" s="16"/>
      <c r="GGC84" s="15"/>
      <c r="GGD84" s="16"/>
      <c r="GGE84" s="15"/>
      <c r="GGF84" s="16"/>
      <c r="GGG84" s="15"/>
      <c r="GGH84" s="16"/>
      <c r="GGI84" s="15"/>
      <c r="GGJ84" s="16"/>
      <c r="GGK84" s="15"/>
      <c r="GGL84" s="16"/>
      <c r="GGM84" s="15"/>
      <c r="GGN84" s="16"/>
      <c r="GGO84" s="15"/>
      <c r="GGP84" s="16"/>
      <c r="GGQ84" s="15"/>
      <c r="GGR84" s="16"/>
      <c r="GGS84" s="15"/>
      <c r="GGT84" s="16"/>
      <c r="GGU84" s="15"/>
      <c r="GGV84" s="16"/>
      <c r="GGW84" s="15"/>
      <c r="GGX84" s="16"/>
      <c r="GGY84" s="15"/>
      <c r="GGZ84" s="16"/>
      <c r="GHA84" s="15"/>
      <c r="GHB84" s="16"/>
      <c r="GHC84" s="15"/>
      <c r="GHD84" s="16"/>
      <c r="GHE84" s="15"/>
      <c r="GHF84" s="16"/>
      <c r="GHG84" s="15"/>
      <c r="GHH84" s="16"/>
      <c r="GHI84" s="15"/>
      <c r="GHJ84" s="16"/>
      <c r="GHK84" s="15"/>
      <c r="GHL84" s="16"/>
      <c r="GHM84" s="15"/>
      <c r="GHN84" s="16"/>
      <c r="GHO84" s="15"/>
      <c r="GHP84" s="16"/>
      <c r="GHQ84" s="15"/>
      <c r="GHR84" s="16"/>
      <c r="GHS84" s="15"/>
      <c r="GHT84" s="16"/>
      <c r="GHU84" s="15"/>
      <c r="GHV84" s="16"/>
      <c r="GHW84" s="15"/>
      <c r="GHX84" s="16"/>
      <c r="GHY84" s="15"/>
      <c r="GHZ84" s="16"/>
      <c r="GIA84" s="15"/>
      <c r="GIB84" s="16"/>
      <c r="GIC84" s="15"/>
      <c r="GID84" s="16"/>
      <c r="GIE84" s="15"/>
      <c r="GIF84" s="16"/>
      <c r="GIG84" s="15"/>
      <c r="GIH84" s="16"/>
      <c r="GII84" s="15"/>
      <c r="GIJ84" s="16"/>
      <c r="GIK84" s="15"/>
      <c r="GIL84" s="16"/>
      <c r="GIM84" s="15"/>
      <c r="GIN84" s="16"/>
      <c r="GIO84" s="15"/>
      <c r="GIP84" s="16"/>
      <c r="GIQ84" s="15"/>
      <c r="GIR84" s="16"/>
      <c r="GIS84" s="15"/>
      <c r="GIT84" s="16"/>
      <c r="GIU84" s="15"/>
      <c r="GIV84" s="16"/>
      <c r="GIW84" s="15"/>
      <c r="GIX84" s="16"/>
      <c r="GIY84" s="15"/>
      <c r="GIZ84" s="16"/>
      <c r="GJA84" s="15"/>
      <c r="GJB84" s="16"/>
      <c r="GJC84" s="15"/>
      <c r="GJD84" s="16"/>
      <c r="GJE84" s="15"/>
      <c r="GJF84" s="16"/>
      <c r="GJG84" s="15"/>
      <c r="GJH84" s="16"/>
      <c r="GJI84" s="15"/>
      <c r="GJJ84" s="16"/>
      <c r="GJK84" s="15"/>
      <c r="GJL84" s="16"/>
      <c r="GJM84" s="15"/>
      <c r="GJN84" s="16"/>
      <c r="GJO84" s="15"/>
      <c r="GJP84" s="16"/>
      <c r="GJQ84" s="15"/>
      <c r="GJR84" s="16"/>
      <c r="GJS84" s="15"/>
      <c r="GJT84" s="16"/>
      <c r="GJU84" s="15"/>
      <c r="GJV84" s="16"/>
      <c r="GJW84" s="15"/>
      <c r="GJX84" s="16"/>
      <c r="GJY84" s="15"/>
      <c r="GJZ84" s="16"/>
      <c r="GKA84" s="15"/>
      <c r="GKB84" s="16"/>
      <c r="GKC84" s="15"/>
      <c r="GKD84" s="16"/>
      <c r="GKE84" s="15"/>
      <c r="GKF84" s="16"/>
      <c r="GKG84" s="15"/>
      <c r="GKH84" s="16"/>
      <c r="GKI84" s="15"/>
      <c r="GKJ84" s="16"/>
      <c r="GKK84" s="15"/>
      <c r="GKL84" s="16"/>
      <c r="GKM84" s="15"/>
      <c r="GKN84" s="16"/>
      <c r="GKO84" s="15"/>
      <c r="GKP84" s="16"/>
      <c r="GKQ84" s="15"/>
      <c r="GKR84" s="16"/>
      <c r="GKS84" s="15"/>
      <c r="GKT84" s="16"/>
      <c r="GKU84" s="15"/>
      <c r="GKV84" s="16"/>
      <c r="GKW84" s="15"/>
      <c r="GKX84" s="16"/>
      <c r="GKY84" s="15"/>
      <c r="GKZ84" s="16"/>
      <c r="GLA84" s="15"/>
      <c r="GLB84" s="16"/>
      <c r="GLC84" s="15"/>
      <c r="GLD84" s="16"/>
      <c r="GLE84" s="15"/>
      <c r="GLF84" s="16"/>
      <c r="GLG84" s="15"/>
      <c r="GLH84" s="16"/>
      <c r="GLI84" s="15"/>
      <c r="GLJ84" s="16"/>
      <c r="GLK84" s="15"/>
      <c r="GLL84" s="16"/>
      <c r="GLM84" s="15"/>
      <c r="GLN84" s="16"/>
      <c r="GLO84" s="15"/>
      <c r="GLP84" s="16"/>
      <c r="GLQ84" s="15"/>
      <c r="GLR84" s="16"/>
      <c r="GLS84" s="15"/>
      <c r="GLT84" s="16"/>
      <c r="GLU84" s="15"/>
      <c r="GLV84" s="16"/>
      <c r="GLW84" s="15"/>
      <c r="GLX84" s="16"/>
      <c r="GLY84" s="15"/>
      <c r="GLZ84" s="16"/>
      <c r="GMA84" s="15"/>
      <c r="GMB84" s="16"/>
      <c r="GMC84" s="15"/>
      <c r="GMD84" s="16"/>
      <c r="GME84" s="15"/>
      <c r="GMF84" s="16"/>
      <c r="GMG84" s="15"/>
      <c r="GMH84" s="16"/>
      <c r="GMI84" s="15"/>
      <c r="GMJ84" s="16"/>
      <c r="GMK84" s="15"/>
      <c r="GML84" s="16"/>
      <c r="GMM84" s="15"/>
      <c r="GMN84" s="16"/>
      <c r="GMO84" s="15"/>
      <c r="GMP84" s="16"/>
      <c r="GMQ84" s="15"/>
      <c r="GMR84" s="16"/>
      <c r="GMS84" s="15"/>
      <c r="GMT84" s="16"/>
      <c r="GMU84" s="15"/>
      <c r="GMV84" s="16"/>
      <c r="GMW84" s="15"/>
      <c r="GMX84" s="16"/>
      <c r="GMY84" s="15"/>
      <c r="GMZ84" s="16"/>
      <c r="GNA84" s="15"/>
      <c r="GNB84" s="16"/>
      <c r="GNC84" s="15"/>
      <c r="GND84" s="16"/>
      <c r="GNE84" s="15"/>
      <c r="GNF84" s="16"/>
      <c r="GNG84" s="15"/>
      <c r="GNH84" s="16"/>
      <c r="GNI84" s="15"/>
      <c r="GNJ84" s="16"/>
      <c r="GNK84" s="15"/>
      <c r="GNL84" s="16"/>
      <c r="GNM84" s="15"/>
      <c r="GNN84" s="16"/>
      <c r="GNO84" s="15"/>
      <c r="GNP84" s="16"/>
      <c r="GNQ84" s="15"/>
      <c r="GNR84" s="16"/>
      <c r="GNS84" s="15"/>
      <c r="GNT84" s="16"/>
      <c r="GNU84" s="15"/>
      <c r="GNV84" s="16"/>
      <c r="GNW84" s="15"/>
      <c r="GNX84" s="16"/>
      <c r="GNY84" s="15"/>
      <c r="GNZ84" s="16"/>
      <c r="GOA84" s="15"/>
      <c r="GOB84" s="16"/>
      <c r="GOC84" s="15"/>
      <c r="GOD84" s="16"/>
      <c r="GOE84" s="15"/>
      <c r="GOF84" s="16"/>
      <c r="GOG84" s="15"/>
      <c r="GOH84" s="16"/>
      <c r="GOI84" s="15"/>
      <c r="GOJ84" s="16"/>
      <c r="GOK84" s="15"/>
      <c r="GOL84" s="16"/>
      <c r="GOM84" s="15"/>
      <c r="GON84" s="16"/>
      <c r="GOO84" s="15"/>
      <c r="GOP84" s="16"/>
      <c r="GOQ84" s="15"/>
      <c r="GOR84" s="16"/>
      <c r="GOS84" s="15"/>
      <c r="GOT84" s="16"/>
      <c r="GOU84" s="15"/>
      <c r="GOV84" s="16"/>
      <c r="GOW84" s="15"/>
      <c r="GOX84" s="16"/>
      <c r="GOY84" s="15"/>
      <c r="GOZ84" s="16"/>
      <c r="GPA84" s="15"/>
      <c r="GPB84" s="16"/>
      <c r="GPC84" s="15"/>
      <c r="GPD84" s="16"/>
      <c r="GPE84" s="15"/>
      <c r="GPF84" s="16"/>
      <c r="GPG84" s="15"/>
      <c r="GPH84" s="16"/>
      <c r="GPI84" s="15"/>
      <c r="GPJ84" s="16"/>
      <c r="GPK84" s="15"/>
      <c r="GPL84" s="16"/>
      <c r="GPM84" s="15"/>
      <c r="GPN84" s="16"/>
      <c r="GPO84" s="15"/>
      <c r="GPP84" s="16"/>
      <c r="GPQ84" s="15"/>
      <c r="GPR84" s="16"/>
      <c r="GPS84" s="15"/>
      <c r="GPT84" s="16"/>
      <c r="GPU84" s="15"/>
      <c r="GPV84" s="16"/>
      <c r="GPW84" s="15"/>
      <c r="GPX84" s="16"/>
      <c r="GPY84" s="15"/>
      <c r="GPZ84" s="16"/>
      <c r="GQA84" s="15"/>
      <c r="GQB84" s="16"/>
      <c r="GQC84" s="15"/>
      <c r="GQD84" s="16"/>
      <c r="GQE84" s="15"/>
      <c r="GQF84" s="16"/>
      <c r="GQG84" s="15"/>
      <c r="GQH84" s="16"/>
      <c r="GQI84" s="15"/>
      <c r="GQJ84" s="16"/>
      <c r="GQK84" s="15"/>
      <c r="GQL84" s="16"/>
      <c r="GQM84" s="15"/>
      <c r="GQN84" s="16"/>
      <c r="GQO84" s="15"/>
      <c r="GQP84" s="16"/>
      <c r="GQQ84" s="15"/>
      <c r="GQR84" s="16"/>
      <c r="GQS84" s="15"/>
      <c r="GQT84" s="16"/>
      <c r="GQU84" s="15"/>
      <c r="GQV84" s="16"/>
      <c r="GQW84" s="15"/>
      <c r="GQX84" s="16"/>
      <c r="GQY84" s="15"/>
      <c r="GQZ84" s="16"/>
      <c r="GRA84" s="15"/>
      <c r="GRB84" s="16"/>
      <c r="GRC84" s="15"/>
      <c r="GRD84" s="16"/>
      <c r="GRE84" s="15"/>
      <c r="GRF84" s="16"/>
      <c r="GRG84" s="15"/>
      <c r="GRH84" s="16"/>
      <c r="GRI84" s="15"/>
      <c r="GRJ84" s="16"/>
      <c r="GRK84" s="15"/>
      <c r="GRL84" s="16"/>
      <c r="GRM84" s="15"/>
      <c r="GRN84" s="16"/>
      <c r="GRO84" s="15"/>
      <c r="GRP84" s="16"/>
      <c r="GRQ84" s="15"/>
      <c r="GRR84" s="16"/>
      <c r="GRS84" s="15"/>
      <c r="GRT84" s="16"/>
      <c r="GRU84" s="15"/>
      <c r="GRV84" s="16"/>
      <c r="GRW84" s="15"/>
      <c r="GRX84" s="16"/>
      <c r="GRY84" s="15"/>
      <c r="GRZ84" s="16"/>
      <c r="GSA84" s="15"/>
      <c r="GSB84" s="16"/>
      <c r="GSC84" s="15"/>
      <c r="GSD84" s="16"/>
      <c r="GSE84" s="15"/>
      <c r="GSF84" s="16"/>
      <c r="GSG84" s="15"/>
      <c r="GSH84" s="16"/>
      <c r="GSI84" s="15"/>
      <c r="GSJ84" s="16"/>
      <c r="GSK84" s="15"/>
      <c r="GSL84" s="16"/>
      <c r="GSM84" s="15"/>
      <c r="GSN84" s="16"/>
      <c r="GSO84" s="15"/>
      <c r="GSP84" s="16"/>
      <c r="GSQ84" s="15"/>
      <c r="GSR84" s="16"/>
      <c r="GSS84" s="15"/>
      <c r="GST84" s="16"/>
      <c r="GSU84" s="15"/>
      <c r="GSV84" s="16"/>
      <c r="GSW84" s="15"/>
      <c r="GSX84" s="16"/>
      <c r="GSY84" s="15"/>
      <c r="GSZ84" s="16"/>
      <c r="GTA84" s="15"/>
      <c r="GTB84" s="16"/>
      <c r="GTC84" s="15"/>
      <c r="GTD84" s="16"/>
      <c r="GTE84" s="15"/>
      <c r="GTF84" s="16"/>
      <c r="GTG84" s="15"/>
      <c r="GTH84" s="16"/>
      <c r="GTI84" s="15"/>
      <c r="GTJ84" s="16"/>
      <c r="GTK84" s="15"/>
      <c r="GTL84" s="16"/>
      <c r="GTM84" s="15"/>
      <c r="GTN84" s="16"/>
      <c r="GTO84" s="15"/>
      <c r="GTP84" s="16"/>
      <c r="GTQ84" s="15"/>
      <c r="GTR84" s="16"/>
      <c r="GTS84" s="15"/>
      <c r="GTT84" s="16"/>
      <c r="GTU84" s="15"/>
      <c r="GTV84" s="16"/>
      <c r="GTW84" s="15"/>
      <c r="GTX84" s="16"/>
      <c r="GTY84" s="15"/>
      <c r="GTZ84" s="16"/>
      <c r="GUA84" s="15"/>
      <c r="GUB84" s="16"/>
      <c r="GUC84" s="15"/>
      <c r="GUD84" s="16"/>
      <c r="GUE84" s="15"/>
      <c r="GUF84" s="16"/>
      <c r="GUG84" s="15"/>
      <c r="GUH84" s="16"/>
      <c r="GUI84" s="15"/>
      <c r="GUJ84" s="16"/>
      <c r="GUK84" s="15"/>
      <c r="GUL84" s="16"/>
      <c r="GUM84" s="15"/>
      <c r="GUN84" s="16"/>
      <c r="GUO84" s="15"/>
      <c r="GUP84" s="16"/>
      <c r="GUQ84" s="15"/>
      <c r="GUR84" s="16"/>
      <c r="GUS84" s="15"/>
      <c r="GUT84" s="16"/>
      <c r="GUU84" s="15"/>
      <c r="GUV84" s="16"/>
      <c r="GUW84" s="15"/>
      <c r="GUX84" s="16"/>
      <c r="GUY84" s="15"/>
      <c r="GUZ84" s="16"/>
      <c r="GVA84" s="15"/>
      <c r="GVB84" s="16"/>
      <c r="GVC84" s="15"/>
      <c r="GVD84" s="16"/>
      <c r="GVE84" s="15"/>
      <c r="GVF84" s="16"/>
      <c r="GVG84" s="15"/>
      <c r="GVH84" s="16"/>
      <c r="GVI84" s="15"/>
      <c r="GVJ84" s="16"/>
      <c r="GVK84" s="15"/>
      <c r="GVL84" s="16"/>
      <c r="GVM84" s="15"/>
      <c r="GVN84" s="16"/>
      <c r="GVO84" s="15"/>
      <c r="GVP84" s="16"/>
      <c r="GVQ84" s="15"/>
      <c r="GVR84" s="16"/>
      <c r="GVS84" s="15"/>
      <c r="GVT84" s="16"/>
      <c r="GVU84" s="15"/>
      <c r="GVV84" s="16"/>
      <c r="GVW84" s="15"/>
      <c r="GVX84" s="16"/>
      <c r="GVY84" s="15"/>
      <c r="GVZ84" s="16"/>
      <c r="GWA84" s="15"/>
      <c r="GWB84" s="16"/>
      <c r="GWC84" s="15"/>
      <c r="GWD84" s="16"/>
      <c r="GWE84" s="15"/>
      <c r="GWF84" s="16"/>
      <c r="GWG84" s="15"/>
      <c r="GWH84" s="16"/>
      <c r="GWI84" s="15"/>
      <c r="GWJ84" s="16"/>
      <c r="GWK84" s="15"/>
      <c r="GWL84" s="16"/>
      <c r="GWM84" s="15"/>
      <c r="GWN84" s="16"/>
      <c r="GWO84" s="15"/>
      <c r="GWP84" s="16"/>
      <c r="GWQ84" s="15"/>
      <c r="GWR84" s="16"/>
      <c r="GWS84" s="15"/>
      <c r="GWT84" s="16"/>
      <c r="GWU84" s="15"/>
      <c r="GWV84" s="16"/>
      <c r="GWW84" s="15"/>
      <c r="GWX84" s="16"/>
      <c r="GWY84" s="15"/>
      <c r="GWZ84" s="16"/>
      <c r="GXA84" s="15"/>
      <c r="GXB84" s="16"/>
      <c r="GXC84" s="15"/>
      <c r="GXD84" s="16"/>
      <c r="GXE84" s="15"/>
      <c r="GXF84" s="16"/>
      <c r="GXG84" s="15"/>
      <c r="GXH84" s="16"/>
      <c r="GXI84" s="15"/>
      <c r="GXJ84" s="16"/>
      <c r="GXK84" s="15"/>
      <c r="GXL84" s="16"/>
      <c r="GXM84" s="15"/>
      <c r="GXN84" s="16"/>
      <c r="GXO84" s="15"/>
      <c r="GXP84" s="16"/>
      <c r="GXQ84" s="15"/>
      <c r="GXR84" s="16"/>
      <c r="GXS84" s="15"/>
      <c r="GXT84" s="16"/>
      <c r="GXU84" s="15"/>
      <c r="GXV84" s="16"/>
      <c r="GXW84" s="15"/>
      <c r="GXX84" s="16"/>
      <c r="GXY84" s="15"/>
      <c r="GXZ84" s="16"/>
      <c r="GYA84" s="15"/>
      <c r="GYB84" s="16"/>
      <c r="GYC84" s="15"/>
      <c r="GYD84" s="16"/>
      <c r="GYE84" s="15"/>
      <c r="GYF84" s="16"/>
      <c r="GYG84" s="15"/>
      <c r="GYH84" s="16"/>
      <c r="GYI84" s="15"/>
      <c r="GYJ84" s="16"/>
      <c r="GYK84" s="15"/>
      <c r="GYL84" s="16"/>
      <c r="GYM84" s="15"/>
      <c r="GYN84" s="16"/>
      <c r="GYO84" s="15"/>
      <c r="GYP84" s="16"/>
      <c r="GYQ84" s="15"/>
      <c r="GYR84" s="16"/>
      <c r="GYS84" s="15"/>
      <c r="GYT84" s="16"/>
      <c r="GYU84" s="15"/>
      <c r="GYV84" s="16"/>
      <c r="GYW84" s="15"/>
      <c r="GYX84" s="16"/>
      <c r="GYY84" s="15"/>
      <c r="GYZ84" s="16"/>
      <c r="GZA84" s="15"/>
      <c r="GZB84" s="16"/>
      <c r="GZC84" s="15"/>
      <c r="GZD84" s="16"/>
      <c r="GZE84" s="15"/>
      <c r="GZF84" s="16"/>
      <c r="GZG84" s="15"/>
      <c r="GZH84" s="16"/>
      <c r="GZI84" s="15"/>
      <c r="GZJ84" s="16"/>
      <c r="GZK84" s="15"/>
      <c r="GZL84" s="16"/>
      <c r="GZM84" s="15"/>
      <c r="GZN84" s="16"/>
      <c r="GZO84" s="15"/>
      <c r="GZP84" s="16"/>
      <c r="GZQ84" s="15"/>
      <c r="GZR84" s="16"/>
      <c r="GZS84" s="15"/>
      <c r="GZT84" s="16"/>
      <c r="GZU84" s="15"/>
      <c r="GZV84" s="16"/>
      <c r="GZW84" s="15"/>
      <c r="GZX84" s="16"/>
      <c r="GZY84" s="15"/>
      <c r="GZZ84" s="16"/>
      <c r="HAA84" s="15"/>
      <c r="HAB84" s="16"/>
      <c r="HAC84" s="15"/>
      <c r="HAD84" s="16"/>
      <c r="HAE84" s="15"/>
      <c r="HAF84" s="16"/>
      <c r="HAG84" s="15"/>
      <c r="HAH84" s="16"/>
      <c r="HAI84" s="15"/>
      <c r="HAJ84" s="16"/>
      <c r="HAK84" s="15"/>
      <c r="HAL84" s="16"/>
      <c r="HAM84" s="15"/>
      <c r="HAN84" s="16"/>
      <c r="HAO84" s="15"/>
      <c r="HAP84" s="16"/>
      <c r="HAQ84" s="15"/>
      <c r="HAR84" s="16"/>
      <c r="HAS84" s="15"/>
      <c r="HAT84" s="16"/>
      <c r="HAU84" s="15"/>
      <c r="HAV84" s="16"/>
      <c r="HAW84" s="15"/>
      <c r="HAX84" s="16"/>
      <c r="HAY84" s="15"/>
      <c r="HAZ84" s="16"/>
      <c r="HBA84" s="15"/>
      <c r="HBB84" s="16"/>
      <c r="HBC84" s="15"/>
      <c r="HBD84" s="16"/>
      <c r="HBE84" s="15"/>
      <c r="HBF84" s="16"/>
      <c r="HBG84" s="15"/>
      <c r="HBH84" s="16"/>
      <c r="HBI84" s="15"/>
      <c r="HBJ84" s="16"/>
      <c r="HBK84" s="15"/>
      <c r="HBL84" s="16"/>
      <c r="HBM84" s="15"/>
      <c r="HBN84" s="16"/>
      <c r="HBO84" s="15"/>
      <c r="HBP84" s="16"/>
      <c r="HBQ84" s="15"/>
      <c r="HBR84" s="16"/>
      <c r="HBS84" s="15"/>
      <c r="HBT84" s="16"/>
      <c r="HBU84" s="15"/>
      <c r="HBV84" s="16"/>
      <c r="HBW84" s="15"/>
      <c r="HBX84" s="16"/>
      <c r="HBY84" s="15"/>
      <c r="HBZ84" s="16"/>
      <c r="HCA84" s="15"/>
      <c r="HCB84" s="16"/>
      <c r="HCC84" s="15"/>
      <c r="HCD84" s="16"/>
      <c r="HCE84" s="15"/>
      <c r="HCF84" s="16"/>
      <c r="HCG84" s="15"/>
      <c r="HCH84" s="16"/>
      <c r="HCI84" s="15"/>
      <c r="HCJ84" s="16"/>
      <c r="HCK84" s="15"/>
      <c r="HCL84" s="16"/>
      <c r="HCM84" s="15"/>
      <c r="HCN84" s="16"/>
      <c r="HCO84" s="15"/>
      <c r="HCP84" s="16"/>
      <c r="HCQ84" s="15"/>
      <c r="HCR84" s="16"/>
      <c r="HCS84" s="15"/>
      <c r="HCT84" s="16"/>
      <c r="HCU84" s="15"/>
      <c r="HCV84" s="16"/>
      <c r="HCW84" s="15"/>
      <c r="HCX84" s="16"/>
      <c r="HCY84" s="15"/>
      <c r="HCZ84" s="16"/>
      <c r="HDA84" s="15"/>
      <c r="HDB84" s="16"/>
      <c r="HDC84" s="15"/>
      <c r="HDD84" s="16"/>
      <c r="HDE84" s="15"/>
      <c r="HDF84" s="16"/>
      <c r="HDG84" s="15"/>
      <c r="HDH84" s="16"/>
      <c r="HDI84" s="15"/>
      <c r="HDJ84" s="16"/>
      <c r="HDK84" s="15"/>
      <c r="HDL84" s="16"/>
      <c r="HDM84" s="15"/>
      <c r="HDN84" s="16"/>
      <c r="HDO84" s="15"/>
      <c r="HDP84" s="16"/>
      <c r="HDQ84" s="15"/>
      <c r="HDR84" s="16"/>
      <c r="HDS84" s="15"/>
      <c r="HDT84" s="16"/>
      <c r="HDU84" s="15"/>
      <c r="HDV84" s="16"/>
      <c r="HDW84" s="15"/>
      <c r="HDX84" s="16"/>
      <c r="HDY84" s="15"/>
      <c r="HDZ84" s="16"/>
      <c r="HEA84" s="15"/>
      <c r="HEB84" s="16"/>
      <c r="HEC84" s="15"/>
      <c r="HED84" s="16"/>
      <c r="HEE84" s="15"/>
      <c r="HEF84" s="16"/>
      <c r="HEG84" s="15"/>
      <c r="HEH84" s="16"/>
      <c r="HEI84" s="15"/>
      <c r="HEJ84" s="16"/>
      <c r="HEK84" s="15"/>
      <c r="HEL84" s="16"/>
      <c r="HEM84" s="15"/>
      <c r="HEN84" s="16"/>
      <c r="HEO84" s="15"/>
      <c r="HEP84" s="16"/>
      <c r="HEQ84" s="15"/>
      <c r="HER84" s="16"/>
      <c r="HES84" s="15"/>
      <c r="HET84" s="16"/>
      <c r="HEU84" s="15"/>
      <c r="HEV84" s="16"/>
      <c r="HEW84" s="15"/>
      <c r="HEX84" s="16"/>
      <c r="HEY84" s="15"/>
      <c r="HEZ84" s="16"/>
      <c r="HFA84" s="15"/>
      <c r="HFB84" s="16"/>
      <c r="HFC84" s="15"/>
      <c r="HFD84" s="16"/>
      <c r="HFE84" s="15"/>
      <c r="HFF84" s="16"/>
      <c r="HFG84" s="15"/>
      <c r="HFH84" s="16"/>
      <c r="HFI84" s="15"/>
      <c r="HFJ84" s="16"/>
      <c r="HFK84" s="15"/>
      <c r="HFL84" s="16"/>
      <c r="HFM84" s="15"/>
      <c r="HFN84" s="16"/>
      <c r="HFO84" s="15"/>
      <c r="HFP84" s="16"/>
      <c r="HFQ84" s="15"/>
      <c r="HFR84" s="16"/>
      <c r="HFS84" s="15"/>
      <c r="HFT84" s="16"/>
      <c r="HFU84" s="15"/>
      <c r="HFV84" s="16"/>
      <c r="HFW84" s="15"/>
      <c r="HFX84" s="16"/>
      <c r="HFY84" s="15"/>
      <c r="HFZ84" s="16"/>
      <c r="HGA84" s="15"/>
      <c r="HGB84" s="16"/>
      <c r="HGC84" s="15"/>
      <c r="HGD84" s="16"/>
      <c r="HGE84" s="15"/>
      <c r="HGF84" s="16"/>
      <c r="HGG84" s="15"/>
      <c r="HGH84" s="16"/>
      <c r="HGI84" s="15"/>
      <c r="HGJ84" s="16"/>
      <c r="HGK84" s="15"/>
      <c r="HGL84" s="16"/>
      <c r="HGM84" s="15"/>
      <c r="HGN84" s="16"/>
      <c r="HGO84" s="15"/>
      <c r="HGP84" s="16"/>
      <c r="HGQ84" s="15"/>
      <c r="HGR84" s="16"/>
      <c r="HGS84" s="15"/>
      <c r="HGT84" s="16"/>
      <c r="HGU84" s="15"/>
      <c r="HGV84" s="16"/>
      <c r="HGW84" s="15"/>
      <c r="HGX84" s="16"/>
      <c r="HGY84" s="15"/>
      <c r="HGZ84" s="16"/>
      <c r="HHA84" s="15"/>
      <c r="HHB84" s="16"/>
      <c r="HHC84" s="15"/>
      <c r="HHD84" s="16"/>
      <c r="HHE84" s="15"/>
      <c r="HHF84" s="16"/>
      <c r="HHG84" s="15"/>
      <c r="HHH84" s="16"/>
      <c r="HHI84" s="15"/>
      <c r="HHJ84" s="16"/>
      <c r="HHK84" s="15"/>
      <c r="HHL84" s="16"/>
      <c r="HHM84" s="15"/>
      <c r="HHN84" s="16"/>
      <c r="HHO84" s="15"/>
      <c r="HHP84" s="16"/>
      <c r="HHQ84" s="15"/>
      <c r="HHR84" s="16"/>
      <c r="HHS84" s="15"/>
      <c r="HHT84" s="16"/>
      <c r="HHU84" s="15"/>
      <c r="HHV84" s="16"/>
      <c r="HHW84" s="15"/>
      <c r="HHX84" s="16"/>
      <c r="HHY84" s="15"/>
      <c r="HHZ84" s="16"/>
      <c r="HIA84" s="15"/>
      <c r="HIB84" s="16"/>
      <c r="HIC84" s="15"/>
      <c r="HID84" s="16"/>
      <c r="HIE84" s="15"/>
      <c r="HIF84" s="16"/>
      <c r="HIG84" s="15"/>
      <c r="HIH84" s="16"/>
      <c r="HII84" s="15"/>
      <c r="HIJ84" s="16"/>
      <c r="HIK84" s="15"/>
      <c r="HIL84" s="16"/>
      <c r="HIM84" s="15"/>
      <c r="HIN84" s="16"/>
      <c r="HIO84" s="15"/>
      <c r="HIP84" s="16"/>
      <c r="HIQ84" s="15"/>
      <c r="HIR84" s="16"/>
      <c r="HIS84" s="15"/>
      <c r="HIT84" s="16"/>
      <c r="HIU84" s="15"/>
      <c r="HIV84" s="16"/>
      <c r="HIW84" s="15"/>
      <c r="HIX84" s="16"/>
      <c r="HIY84" s="15"/>
      <c r="HIZ84" s="16"/>
      <c r="HJA84" s="15"/>
      <c r="HJB84" s="16"/>
      <c r="HJC84" s="15"/>
      <c r="HJD84" s="16"/>
      <c r="HJE84" s="15"/>
      <c r="HJF84" s="16"/>
      <c r="HJG84" s="15"/>
      <c r="HJH84" s="16"/>
      <c r="HJI84" s="15"/>
      <c r="HJJ84" s="16"/>
      <c r="HJK84" s="15"/>
      <c r="HJL84" s="16"/>
      <c r="HJM84" s="15"/>
      <c r="HJN84" s="16"/>
      <c r="HJO84" s="15"/>
      <c r="HJP84" s="16"/>
      <c r="HJQ84" s="15"/>
      <c r="HJR84" s="16"/>
      <c r="HJS84" s="15"/>
      <c r="HJT84" s="16"/>
      <c r="HJU84" s="15"/>
      <c r="HJV84" s="16"/>
      <c r="HJW84" s="15"/>
      <c r="HJX84" s="16"/>
      <c r="HJY84" s="15"/>
      <c r="HJZ84" s="16"/>
      <c r="HKA84" s="15"/>
      <c r="HKB84" s="16"/>
      <c r="HKC84" s="15"/>
      <c r="HKD84" s="16"/>
      <c r="HKE84" s="15"/>
      <c r="HKF84" s="16"/>
      <c r="HKG84" s="15"/>
      <c r="HKH84" s="16"/>
      <c r="HKI84" s="15"/>
      <c r="HKJ84" s="16"/>
      <c r="HKK84" s="15"/>
      <c r="HKL84" s="16"/>
      <c r="HKM84" s="15"/>
      <c r="HKN84" s="16"/>
      <c r="HKO84" s="15"/>
      <c r="HKP84" s="16"/>
      <c r="HKQ84" s="15"/>
      <c r="HKR84" s="16"/>
      <c r="HKS84" s="15"/>
      <c r="HKT84" s="16"/>
      <c r="HKU84" s="15"/>
      <c r="HKV84" s="16"/>
      <c r="HKW84" s="15"/>
      <c r="HKX84" s="16"/>
      <c r="HKY84" s="15"/>
      <c r="HKZ84" s="16"/>
      <c r="HLA84" s="15"/>
      <c r="HLB84" s="16"/>
      <c r="HLC84" s="15"/>
      <c r="HLD84" s="16"/>
      <c r="HLE84" s="15"/>
      <c r="HLF84" s="16"/>
      <c r="HLG84" s="15"/>
      <c r="HLH84" s="16"/>
      <c r="HLI84" s="15"/>
      <c r="HLJ84" s="16"/>
      <c r="HLK84" s="15"/>
      <c r="HLL84" s="16"/>
      <c r="HLM84" s="15"/>
      <c r="HLN84" s="16"/>
      <c r="HLO84" s="15"/>
      <c r="HLP84" s="16"/>
      <c r="HLQ84" s="15"/>
      <c r="HLR84" s="16"/>
      <c r="HLS84" s="15"/>
      <c r="HLT84" s="16"/>
      <c r="HLU84" s="15"/>
      <c r="HLV84" s="16"/>
      <c r="HLW84" s="15"/>
      <c r="HLX84" s="16"/>
      <c r="HLY84" s="15"/>
      <c r="HLZ84" s="16"/>
      <c r="HMA84" s="15"/>
      <c r="HMB84" s="16"/>
      <c r="HMC84" s="15"/>
      <c r="HMD84" s="16"/>
      <c r="HME84" s="15"/>
      <c r="HMF84" s="16"/>
      <c r="HMG84" s="15"/>
      <c r="HMH84" s="16"/>
      <c r="HMI84" s="15"/>
      <c r="HMJ84" s="16"/>
      <c r="HMK84" s="15"/>
      <c r="HML84" s="16"/>
      <c r="HMM84" s="15"/>
      <c r="HMN84" s="16"/>
      <c r="HMO84" s="15"/>
      <c r="HMP84" s="16"/>
      <c r="HMQ84" s="15"/>
      <c r="HMR84" s="16"/>
      <c r="HMS84" s="15"/>
      <c r="HMT84" s="16"/>
      <c r="HMU84" s="15"/>
      <c r="HMV84" s="16"/>
      <c r="HMW84" s="15"/>
      <c r="HMX84" s="16"/>
      <c r="HMY84" s="15"/>
      <c r="HMZ84" s="16"/>
      <c r="HNA84" s="15"/>
      <c r="HNB84" s="16"/>
      <c r="HNC84" s="15"/>
      <c r="HND84" s="16"/>
      <c r="HNE84" s="15"/>
      <c r="HNF84" s="16"/>
      <c r="HNG84" s="15"/>
      <c r="HNH84" s="16"/>
      <c r="HNI84" s="15"/>
      <c r="HNJ84" s="16"/>
      <c r="HNK84" s="15"/>
      <c r="HNL84" s="16"/>
      <c r="HNM84" s="15"/>
      <c r="HNN84" s="16"/>
      <c r="HNO84" s="15"/>
      <c r="HNP84" s="16"/>
      <c r="HNQ84" s="15"/>
      <c r="HNR84" s="16"/>
      <c r="HNS84" s="15"/>
      <c r="HNT84" s="16"/>
      <c r="HNU84" s="15"/>
      <c r="HNV84" s="16"/>
      <c r="HNW84" s="15"/>
      <c r="HNX84" s="16"/>
      <c r="HNY84" s="15"/>
      <c r="HNZ84" s="16"/>
      <c r="HOA84" s="15"/>
      <c r="HOB84" s="16"/>
      <c r="HOC84" s="15"/>
      <c r="HOD84" s="16"/>
      <c r="HOE84" s="15"/>
      <c r="HOF84" s="16"/>
      <c r="HOG84" s="15"/>
      <c r="HOH84" s="16"/>
      <c r="HOI84" s="15"/>
      <c r="HOJ84" s="16"/>
      <c r="HOK84" s="15"/>
      <c r="HOL84" s="16"/>
      <c r="HOM84" s="15"/>
      <c r="HON84" s="16"/>
      <c r="HOO84" s="15"/>
      <c r="HOP84" s="16"/>
      <c r="HOQ84" s="15"/>
      <c r="HOR84" s="16"/>
      <c r="HOS84" s="15"/>
      <c r="HOT84" s="16"/>
      <c r="HOU84" s="15"/>
      <c r="HOV84" s="16"/>
      <c r="HOW84" s="15"/>
      <c r="HOX84" s="16"/>
      <c r="HOY84" s="15"/>
      <c r="HOZ84" s="16"/>
      <c r="HPA84" s="15"/>
      <c r="HPB84" s="16"/>
      <c r="HPC84" s="15"/>
      <c r="HPD84" s="16"/>
      <c r="HPE84" s="15"/>
      <c r="HPF84" s="16"/>
      <c r="HPG84" s="15"/>
      <c r="HPH84" s="16"/>
      <c r="HPI84" s="15"/>
      <c r="HPJ84" s="16"/>
      <c r="HPK84" s="15"/>
      <c r="HPL84" s="16"/>
      <c r="HPM84" s="15"/>
      <c r="HPN84" s="16"/>
      <c r="HPO84" s="15"/>
      <c r="HPP84" s="16"/>
      <c r="HPQ84" s="15"/>
      <c r="HPR84" s="16"/>
      <c r="HPS84" s="15"/>
      <c r="HPT84" s="16"/>
      <c r="HPU84" s="15"/>
      <c r="HPV84" s="16"/>
      <c r="HPW84" s="15"/>
      <c r="HPX84" s="16"/>
      <c r="HPY84" s="15"/>
      <c r="HPZ84" s="16"/>
      <c r="HQA84" s="15"/>
      <c r="HQB84" s="16"/>
      <c r="HQC84" s="15"/>
      <c r="HQD84" s="16"/>
      <c r="HQE84" s="15"/>
      <c r="HQF84" s="16"/>
      <c r="HQG84" s="15"/>
      <c r="HQH84" s="16"/>
      <c r="HQI84" s="15"/>
      <c r="HQJ84" s="16"/>
      <c r="HQK84" s="15"/>
      <c r="HQL84" s="16"/>
      <c r="HQM84" s="15"/>
      <c r="HQN84" s="16"/>
      <c r="HQO84" s="15"/>
      <c r="HQP84" s="16"/>
      <c r="HQQ84" s="15"/>
      <c r="HQR84" s="16"/>
      <c r="HQS84" s="15"/>
      <c r="HQT84" s="16"/>
      <c r="HQU84" s="15"/>
      <c r="HQV84" s="16"/>
      <c r="HQW84" s="15"/>
      <c r="HQX84" s="16"/>
      <c r="HQY84" s="15"/>
      <c r="HQZ84" s="16"/>
      <c r="HRA84" s="15"/>
      <c r="HRB84" s="16"/>
      <c r="HRC84" s="15"/>
      <c r="HRD84" s="16"/>
      <c r="HRE84" s="15"/>
      <c r="HRF84" s="16"/>
      <c r="HRG84" s="15"/>
      <c r="HRH84" s="16"/>
      <c r="HRI84" s="15"/>
      <c r="HRJ84" s="16"/>
      <c r="HRK84" s="15"/>
      <c r="HRL84" s="16"/>
      <c r="HRM84" s="15"/>
      <c r="HRN84" s="16"/>
      <c r="HRO84" s="15"/>
      <c r="HRP84" s="16"/>
      <c r="HRQ84" s="15"/>
      <c r="HRR84" s="16"/>
      <c r="HRS84" s="15"/>
      <c r="HRT84" s="16"/>
      <c r="HRU84" s="15"/>
      <c r="HRV84" s="16"/>
      <c r="HRW84" s="15"/>
      <c r="HRX84" s="16"/>
      <c r="HRY84" s="15"/>
      <c r="HRZ84" s="16"/>
      <c r="HSA84" s="15"/>
      <c r="HSB84" s="16"/>
      <c r="HSC84" s="15"/>
      <c r="HSD84" s="16"/>
      <c r="HSE84" s="15"/>
      <c r="HSF84" s="16"/>
      <c r="HSG84" s="15"/>
      <c r="HSH84" s="16"/>
      <c r="HSI84" s="15"/>
      <c r="HSJ84" s="16"/>
      <c r="HSK84" s="15"/>
      <c r="HSL84" s="16"/>
      <c r="HSM84" s="15"/>
      <c r="HSN84" s="16"/>
      <c r="HSO84" s="15"/>
      <c r="HSP84" s="16"/>
      <c r="HSQ84" s="15"/>
      <c r="HSR84" s="16"/>
      <c r="HSS84" s="15"/>
      <c r="HST84" s="16"/>
      <c r="HSU84" s="15"/>
      <c r="HSV84" s="16"/>
      <c r="HSW84" s="15"/>
      <c r="HSX84" s="16"/>
      <c r="HSY84" s="15"/>
      <c r="HSZ84" s="16"/>
      <c r="HTA84" s="15"/>
      <c r="HTB84" s="16"/>
      <c r="HTC84" s="15"/>
      <c r="HTD84" s="16"/>
      <c r="HTE84" s="15"/>
      <c r="HTF84" s="16"/>
      <c r="HTG84" s="15"/>
      <c r="HTH84" s="16"/>
      <c r="HTI84" s="15"/>
      <c r="HTJ84" s="16"/>
      <c r="HTK84" s="15"/>
      <c r="HTL84" s="16"/>
      <c r="HTM84" s="15"/>
      <c r="HTN84" s="16"/>
      <c r="HTO84" s="15"/>
      <c r="HTP84" s="16"/>
      <c r="HTQ84" s="15"/>
      <c r="HTR84" s="16"/>
      <c r="HTS84" s="15"/>
      <c r="HTT84" s="16"/>
      <c r="HTU84" s="15"/>
      <c r="HTV84" s="16"/>
      <c r="HTW84" s="15"/>
      <c r="HTX84" s="16"/>
      <c r="HTY84" s="15"/>
      <c r="HTZ84" s="16"/>
      <c r="HUA84" s="15"/>
      <c r="HUB84" s="16"/>
      <c r="HUC84" s="15"/>
      <c r="HUD84" s="16"/>
      <c r="HUE84" s="15"/>
      <c r="HUF84" s="16"/>
      <c r="HUG84" s="15"/>
      <c r="HUH84" s="16"/>
      <c r="HUI84" s="15"/>
      <c r="HUJ84" s="16"/>
      <c r="HUK84" s="15"/>
      <c r="HUL84" s="16"/>
      <c r="HUM84" s="15"/>
      <c r="HUN84" s="16"/>
      <c r="HUO84" s="15"/>
      <c r="HUP84" s="16"/>
      <c r="HUQ84" s="15"/>
      <c r="HUR84" s="16"/>
      <c r="HUS84" s="15"/>
      <c r="HUT84" s="16"/>
      <c r="HUU84" s="15"/>
      <c r="HUV84" s="16"/>
      <c r="HUW84" s="15"/>
      <c r="HUX84" s="16"/>
      <c r="HUY84" s="15"/>
      <c r="HUZ84" s="16"/>
      <c r="HVA84" s="15"/>
      <c r="HVB84" s="16"/>
      <c r="HVC84" s="15"/>
      <c r="HVD84" s="16"/>
      <c r="HVE84" s="15"/>
      <c r="HVF84" s="16"/>
      <c r="HVG84" s="15"/>
      <c r="HVH84" s="16"/>
      <c r="HVI84" s="15"/>
      <c r="HVJ84" s="16"/>
      <c r="HVK84" s="15"/>
      <c r="HVL84" s="16"/>
      <c r="HVM84" s="15"/>
      <c r="HVN84" s="16"/>
      <c r="HVO84" s="15"/>
      <c r="HVP84" s="16"/>
      <c r="HVQ84" s="15"/>
      <c r="HVR84" s="16"/>
      <c r="HVS84" s="15"/>
      <c r="HVT84" s="16"/>
      <c r="HVU84" s="15"/>
      <c r="HVV84" s="16"/>
      <c r="HVW84" s="15"/>
      <c r="HVX84" s="16"/>
      <c r="HVY84" s="15"/>
      <c r="HVZ84" s="16"/>
      <c r="HWA84" s="15"/>
      <c r="HWB84" s="16"/>
      <c r="HWC84" s="15"/>
      <c r="HWD84" s="16"/>
      <c r="HWE84" s="15"/>
      <c r="HWF84" s="16"/>
      <c r="HWG84" s="15"/>
      <c r="HWH84" s="16"/>
      <c r="HWI84" s="15"/>
      <c r="HWJ84" s="16"/>
      <c r="HWK84" s="15"/>
      <c r="HWL84" s="16"/>
      <c r="HWM84" s="15"/>
      <c r="HWN84" s="16"/>
      <c r="HWO84" s="15"/>
      <c r="HWP84" s="16"/>
      <c r="HWQ84" s="15"/>
      <c r="HWR84" s="16"/>
      <c r="HWS84" s="15"/>
      <c r="HWT84" s="16"/>
      <c r="HWU84" s="15"/>
      <c r="HWV84" s="16"/>
      <c r="HWW84" s="15"/>
      <c r="HWX84" s="16"/>
      <c r="HWY84" s="15"/>
      <c r="HWZ84" s="16"/>
      <c r="HXA84" s="15"/>
      <c r="HXB84" s="16"/>
      <c r="HXC84" s="15"/>
      <c r="HXD84" s="16"/>
      <c r="HXE84" s="15"/>
      <c r="HXF84" s="16"/>
      <c r="HXG84" s="15"/>
      <c r="HXH84" s="16"/>
      <c r="HXI84" s="15"/>
      <c r="HXJ84" s="16"/>
      <c r="HXK84" s="15"/>
      <c r="HXL84" s="16"/>
      <c r="HXM84" s="15"/>
      <c r="HXN84" s="16"/>
      <c r="HXO84" s="15"/>
      <c r="HXP84" s="16"/>
      <c r="HXQ84" s="15"/>
      <c r="HXR84" s="16"/>
      <c r="HXS84" s="15"/>
      <c r="HXT84" s="16"/>
      <c r="HXU84" s="15"/>
      <c r="HXV84" s="16"/>
      <c r="HXW84" s="15"/>
      <c r="HXX84" s="16"/>
      <c r="HXY84" s="15"/>
      <c r="HXZ84" s="16"/>
      <c r="HYA84" s="15"/>
      <c r="HYB84" s="16"/>
      <c r="HYC84" s="15"/>
      <c r="HYD84" s="16"/>
      <c r="HYE84" s="15"/>
      <c r="HYF84" s="16"/>
      <c r="HYG84" s="15"/>
      <c r="HYH84" s="16"/>
      <c r="HYI84" s="15"/>
      <c r="HYJ84" s="16"/>
      <c r="HYK84" s="15"/>
      <c r="HYL84" s="16"/>
      <c r="HYM84" s="15"/>
      <c r="HYN84" s="16"/>
      <c r="HYO84" s="15"/>
      <c r="HYP84" s="16"/>
      <c r="HYQ84" s="15"/>
      <c r="HYR84" s="16"/>
      <c r="HYS84" s="15"/>
      <c r="HYT84" s="16"/>
      <c r="HYU84" s="15"/>
      <c r="HYV84" s="16"/>
      <c r="HYW84" s="15"/>
      <c r="HYX84" s="16"/>
      <c r="HYY84" s="15"/>
      <c r="HYZ84" s="16"/>
      <c r="HZA84" s="15"/>
      <c r="HZB84" s="16"/>
      <c r="HZC84" s="15"/>
      <c r="HZD84" s="16"/>
      <c r="HZE84" s="15"/>
      <c r="HZF84" s="16"/>
      <c r="HZG84" s="15"/>
      <c r="HZH84" s="16"/>
      <c r="HZI84" s="15"/>
      <c r="HZJ84" s="16"/>
      <c r="HZK84" s="15"/>
      <c r="HZL84" s="16"/>
      <c r="HZM84" s="15"/>
      <c r="HZN84" s="16"/>
      <c r="HZO84" s="15"/>
      <c r="HZP84" s="16"/>
      <c r="HZQ84" s="15"/>
      <c r="HZR84" s="16"/>
      <c r="HZS84" s="15"/>
      <c r="HZT84" s="16"/>
      <c r="HZU84" s="15"/>
      <c r="HZV84" s="16"/>
      <c r="HZW84" s="15"/>
      <c r="HZX84" s="16"/>
      <c r="HZY84" s="15"/>
      <c r="HZZ84" s="16"/>
      <c r="IAA84" s="15"/>
      <c r="IAB84" s="16"/>
      <c r="IAC84" s="15"/>
      <c r="IAD84" s="16"/>
      <c r="IAE84" s="15"/>
      <c r="IAF84" s="16"/>
      <c r="IAG84" s="15"/>
      <c r="IAH84" s="16"/>
      <c r="IAI84" s="15"/>
      <c r="IAJ84" s="16"/>
      <c r="IAK84" s="15"/>
      <c r="IAL84" s="16"/>
      <c r="IAM84" s="15"/>
      <c r="IAN84" s="16"/>
      <c r="IAO84" s="15"/>
      <c r="IAP84" s="16"/>
      <c r="IAQ84" s="15"/>
      <c r="IAR84" s="16"/>
      <c r="IAS84" s="15"/>
      <c r="IAT84" s="16"/>
      <c r="IAU84" s="15"/>
      <c r="IAV84" s="16"/>
      <c r="IAW84" s="15"/>
      <c r="IAX84" s="16"/>
      <c r="IAY84" s="15"/>
      <c r="IAZ84" s="16"/>
      <c r="IBA84" s="15"/>
      <c r="IBB84" s="16"/>
      <c r="IBC84" s="15"/>
      <c r="IBD84" s="16"/>
      <c r="IBE84" s="15"/>
      <c r="IBF84" s="16"/>
      <c r="IBG84" s="15"/>
      <c r="IBH84" s="16"/>
      <c r="IBI84" s="15"/>
      <c r="IBJ84" s="16"/>
      <c r="IBK84" s="15"/>
      <c r="IBL84" s="16"/>
      <c r="IBM84" s="15"/>
      <c r="IBN84" s="16"/>
      <c r="IBO84" s="15"/>
      <c r="IBP84" s="16"/>
      <c r="IBQ84" s="15"/>
      <c r="IBR84" s="16"/>
      <c r="IBS84" s="15"/>
      <c r="IBT84" s="16"/>
      <c r="IBU84" s="15"/>
      <c r="IBV84" s="16"/>
      <c r="IBW84" s="15"/>
      <c r="IBX84" s="16"/>
      <c r="IBY84" s="15"/>
      <c r="IBZ84" s="16"/>
      <c r="ICA84" s="15"/>
      <c r="ICB84" s="16"/>
      <c r="ICC84" s="15"/>
      <c r="ICD84" s="16"/>
      <c r="ICE84" s="15"/>
      <c r="ICF84" s="16"/>
      <c r="ICG84" s="15"/>
      <c r="ICH84" s="16"/>
      <c r="ICI84" s="15"/>
      <c r="ICJ84" s="16"/>
      <c r="ICK84" s="15"/>
      <c r="ICL84" s="16"/>
      <c r="ICM84" s="15"/>
      <c r="ICN84" s="16"/>
      <c r="ICO84" s="15"/>
      <c r="ICP84" s="16"/>
      <c r="ICQ84" s="15"/>
      <c r="ICR84" s="16"/>
      <c r="ICS84" s="15"/>
      <c r="ICT84" s="16"/>
      <c r="ICU84" s="15"/>
      <c r="ICV84" s="16"/>
      <c r="ICW84" s="15"/>
      <c r="ICX84" s="16"/>
      <c r="ICY84" s="15"/>
      <c r="ICZ84" s="16"/>
      <c r="IDA84" s="15"/>
      <c r="IDB84" s="16"/>
      <c r="IDC84" s="15"/>
      <c r="IDD84" s="16"/>
      <c r="IDE84" s="15"/>
      <c r="IDF84" s="16"/>
      <c r="IDG84" s="15"/>
      <c r="IDH84" s="16"/>
      <c r="IDI84" s="15"/>
      <c r="IDJ84" s="16"/>
      <c r="IDK84" s="15"/>
      <c r="IDL84" s="16"/>
      <c r="IDM84" s="15"/>
      <c r="IDN84" s="16"/>
      <c r="IDO84" s="15"/>
      <c r="IDP84" s="16"/>
      <c r="IDQ84" s="15"/>
      <c r="IDR84" s="16"/>
      <c r="IDS84" s="15"/>
      <c r="IDT84" s="16"/>
      <c r="IDU84" s="15"/>
      <c r="IDV84" s="16"/>
      <c r="IDW84" s="15"/>
      <c r="IDX84" s="16"/>
      <c r="IDY84" s="15"/>
      <c r="IDZ84" s="16"/>
      <c r="IEA84" s="15"/>
      <c r="IEB84" s="16"/>
      <c r="IEC84" s="15"/>
      <c r="IED84" s="16"/>
      <c r="IEE84" s="15"/>
      <c r="IEF84" s="16"/>
      <c r="IEG84" s="15"/>
      <c r="IEH84" s="16"/>
      <c r="IEI84" s="15"/>
      <c r="IEJ84" s="16"/>
      <c r="IEK84" s="15"/>
      <c r="IEL84" s="16"/>
      <c r="IEM84" s="15"/>
      <c r="IEN84" s="16"/>
      <c r="IEO84" s="15"/>
      <c r="IEP84" s="16"/>
      <c r="IEQ84" s="15"/>
      <c r="IER84" s="16"/>
      <c r="IES84" s="15"/>
      <c r="IET84" s="16"/>
      <c r="IEU84" s="15"/>
      <c r="IEV84" s="16"/>
      <c r="IEW84" s="15"/>
      <c r="IEX84" s="16"/>
      <c r="IEY84" s="15"/>
      <c r="IEZ84" s="16"/>
      <c r="IFA84" s="15"/>
      <c r="IFB84" s="16"/>
      <c r="IFC84" s="15"/>
      <c r="IFD84" s="16"/>
      <c r="IFE84" s="15"/>
      <c r="IFF84" s="16"/>
      <c r="IFG84" s="15"/>
      <c r="IFH84" s="16"/>
      <c r="IFI84" s="15"/>
      <c r="IFJ84" s="16"/>
      <c r="IFK84" s="15"/>
      <c r="IFL84" s="16"/>
      <c r="IFM84" s="15"/>
      <c r="IFN84" s="16"/>
      <c r="IFO84" s="15"/>
      <c r="IFP84" s="16"/>
      <c r="IFQ84" s="15"/>
      <c r="IFR84" s="16"/>
      <c r="IFS84" s="15"/>
      <c r="IFT84" s="16"/>
      <c r="IFU84" s="15"/>
      <c r="IFV84" s="16"/>
      <c r="IFW84" s="15"/>
      <c r="IFX84" s="16"/>
      <c r="IFY84" s="15"/>
      <c r="IFZ84" s="16"/>
      <c r="IGA84" s="15"/>
      <c r="IGB84" s="16"/>
      <c r="IGC84" s="15"/>
      <c r="IGD84" s="16"/>
      <c r="IGE84" s="15"/>
      <c r="IGF84" s="16"/>
      <c r="IGG84" s="15"/>
      <c r="IGH84" s="16"/>
      <c r="IGI84" s="15"/>
      <c r="IGJ84" s="16"/>
      <c r="IGK84" s="15"/>
      <c r="IGL84" s="16"/>
      <c r="IGM84" s="15"/>
      <c r="IGN84" s="16"/>
      <c r="IGO84" s="15"/>
      <c r="IGP84" s="16"/>
      <c r="IGQ84" s="15"/>
      <c r="IGR84" s="16"/>
      <c r="IGS84" s="15"/>
      <c r="IGT84" s="16"/>
      <c r="IGU84" s="15"/>
      <c r="IGV84" s="16"/>
      <c r="IGW84" s="15"/>
      <c r="IGX84" s="16"/>
      <c r="IGY84" s="15"/>
      <c r="IGZ84" s="16"/>
      <c r="IHA84" s="15"/>
      <c r="IHB84" s="16"/>
      <c r="IHC84" s="15"/>
      <c r="IHD84" s="16"/>
      <c r="IHE84" s="15"/>
      <c r="IHF84" s="16"/>
      <c r="IHG84" s="15"/>
      <c r="IHH84" s="16"/>
      <c r="IHI84" s="15"/>
      <c r="IHJ84" s="16"/>
      <c r="IHK84" s="15"/>
      <c r="IHL84" s="16"/>
      <c r="IHM84" s="15"/>
      <c r="IHN84" s="16"/>
      <c r="IHO84" s="15"/>
      <c r="IHP84" s="16"/>
      <c r="IHQ84" s="15"/>
      <c r="IHR84" s="16"/>
      <c r="IHS84" s="15"/>
      <c r="IHT84" s="16"/>
      <c r="IHU84" s="15"/>
      <c r="IHV84" s="16"/>
      <c r="IHW84" s="15"/>
      <c r="IHX84" s="16"/>
      <c r="IHY84" s="15"/>
      <c r="IHZ84" s="16"/>
      <c r="IIA84" s="15"/>
      <c r="IIB84" s="16"/>
      <c r="IIC84" s="15"/>
      <c r="IID84" s="16"/>
      <c r="IIE84" s="15"/>
      <c r="IIF84" s="16"/>
      <c r="IIG84" s="15"/>
      <c r="IIH84" s="16"/>
      <c r="III84" s="15"/>
      <c r="IIJ84" s="16"/>
      <c r="IIK84" s="15"/>
      <c r="IIL84" s="16"/>
      <c r="IIM84" s="15"/>
      <c r="IIN84" s="16"/>
      <c r="IIO84" s="15"/>
      <c r="IIP84" s="16"/>
      <c r="IIQ84" s="15"/>
      <c r="IIR84" s="16"/>
      <c r="IIS84" s="15"/>
      <c r="IIT84" s="16"/>
      <c r="IIU84" s="15"/>
      <c r="IIV84" s="16"/>
      <c r="IIW84" s="15"/>
      <c r="IIX84" s="16"/>
      <c r="IIY84" s="15"/>
      <c r="IIZ84" s="16"/>
      <c r="IJA84" s="15"/>
      <c r="IJB84" s="16"/>
      <c r="IJC84" s="15"/>
      <c r="IJD84" s="16"/>
      <c r="IJE84" s="15"/>
      <c r="IJF84" s="16"/>
      <c r="IJG84" s="15"/>
      <c r="IJH84" s="16"/>
      <c r="IJI84" s="15"/>
      <c r="IJJ84" s="16"/>
      <c r="IJK84" s="15"/>
      <c r="IJL84" s="16"/>
      <c r="IJM84" s="15"/>
      <c r="IJN84" s="16"/>
      <c r="IJO84" s="15"/>
      <c r="IJP84" s="16"/>
      <c r="IJQ84" s="15"/>
      <c r="IJR84" s="16"/>
      <c r="IJS84" s="15"/>
      <c r="IJT84" s="16"/>
      <c r="IJU84" s="15"/>
      <c r="IJV84" s="16"/>
      <c r="IJW84" s="15"/>
      <c r="IJX84" s="16"/>
      <c r="IJY84" s="15"/>
      <c r="IJZ84" s="16"/>
      <c r="IKA84" s="15"/>
      <c r="IKB84" s="16"/>
      <c r="IKC84" s="15"/>
      <c r="IKD84" s="16"/>
      <c r="IKE84" s="15"/>
      <c r="IKF84" s="16"/>
      <c r="IKG84" s="15"/>
      <c r="IKH84" s="16"/>
      <c r="IKI84" s="15"/>
      <c r="IKJ84" s="16"/>
      <c r="IKK84" s="15"/>
      <c r="IKL84" s="16"/>
      <c r="IKM84" s="15"/>
      <c r="IKN84" s="16"/>
      <c r="IKO84" s="15"/>
      <c r="IKP84" s="16"/>
      <c r="IKQ84" s="15"/>
      <c r="IKR84" s="16"/>
      <c r="IKS84" s="15"/>
      <c r="IKT84" s="16"/>
      <c r="IKU84" s="15"/>
      <c r="IKV84" s="16"/>
      <c r="IKW84" s="15"/>
      <c r="IKX84" s="16"/>
      <c r="IKY84" s="15"/>
      <c r="IKZ84" s="16"/>
      <c r="ILA84" s="15"/>
      <c r="ILB84" s="16"/>
      <c r="ILC84" s="15"/>
      <c r="ILD84" s="16"/>
      <c r="ILE84" s="15"/>
      <c r="ILF84" s="16"/>
      <c r="ILG84" s="15"/>
      <c r="ILH84" s="16"/>
      <c r="ILI84" s="15"/>
      <c r="ILJ84" s="16"/>
      <c r="ILK84" s="15"/>
      <c r="ILL84" s="16"/>
      <c r="ILM84" s="15"/>
      <c r="ILN84" s="16"/>
      <c r="ILO84" s="15"/>
      <c r="ILP84" s="16"/>
      <c r="ILQ84" s="15"/>
      <c r="ILR84" s="16"/>
      <c r="ILS84" s="15"/>
      <c r="ILT84" s="16"/>
      <c r="ILU84" s="15"/>
      <c r="ILV84" s="16"/>
      <c r="ILW84" s="15"/>
      <c r="ILX84" s="16"/>
      <c r="ILY84" s="15"/>
      <c r="ILZ84" s="16"/>
      <c r="IMA84" s="15"/>
      <c r="IMB84" s="16"/>
      <c r="IMC84" s="15"/>
      <c r="IMD84" s="16"/>
      <c r="IME84" s="15"/>
      <c r="IMF84" s="16"/>
      <c r="IMG84" s="15"/>
      <c r="IMH84" s="16"/>
      <c r="IMI84" s="15"/>
      <c r="IMJ84" s="16"/>
      <c r="IMK84" s="15"/>
      <c r="IML84" s="16"/>
      <c r="IMM84" s="15"/>
      <c r="IMN84" s="16"/>
      <c r="IMO84" s="15"/>
      <c r="IMP84" s="16"/>
      <c r="IMQ84" s="15"/>
      <c r="IMR84" s="16"/>
      <c r="IMS84" s="15"/>
      <c r="IMT84" s="16"/>
      <c r="IMU84" s="15"/>
      <c r="IMV84" s="16"/>
      <c r="IMW84" s="15"/>
      <c r="IMX84" s="16"/>
      <c r="IMY84" s="15"/>
      <c r="IMZ84" s="16"/>
      <c r="INA84" s="15"/>
      <c r="INB84" s="16"/>
      <c r="INC84" s="15"/>
      <c r="IND84" s="16"/>
      <c r="INE84" s="15"/>
      <c r="INF84" s="16"/>
      <c r="ING84" s="15"/>
      <c r="INH84" s="16"/>
      <c r="INI84" s="15"/>
      <c r="INJ84" s="16"/>
      <c r="INK84" s="15"/>
      <c r="INL84" s="16"/>
      <c r="INM84" s="15"/>
      <c r="INN84" s="16"/>
      <c r="INO84" s="15"/>
      <c r="INP84" s="16"/>
      <c r="INQ84" s="15"/>
      <c r="INR84" s="16"/>
      <c r="INS84" s="15"/>
      <c r="INT84" s="16"/>
      <c r="INU84" s="15"/>
      <c r="INV84" s="16"/>
      <c r="INW84" s="15"/>
      <c r="INX84" s="16"/>
      <c r="INY84" s="15"/>
      <c r="INZ84" s="16"/>
      <c r="IOA84" s="15"/>
      <c r="IOB84" s="16"/>
      <c r="IOC84" s="15"/>
      <c r="IOD84" s="16"/>
      <c r="IOE84" s="15"/>
      <c r="IOF84" s="16"/>
      <c r="IOG84" s="15"/>
      <c r="IOH84" s="16"/>
      <c r="IOI84" s="15"/>
      <c r="IOJ84" s="16"/>
      <c r="IOK84" s="15"/>
      <c r="IOL84" s="16"/>
      <c r="IOM84" s="15"/>
      <c r="ION84" s="16"/>
      <c r="IOO84" s="15"/>
      <c r="IOP84" s="16"/>
      <c r="IOQ84" s="15"/>
      <c r="IOR84" s="16"/>
      <c r="IOS84" s="15"/>
      <c r="IOT84" s="16"/>
      <c r="IOU84" s="15"/>
      <c r="IOV84" s="16"/>
      <c r="IOW84" s="15"/>
      <c r="IOX84" s="16"/>
      <c r="IOY84" s="15"/>
      <c r="IOZ84" s="16"/>
      <c r="IPA84" s="15"/>
      <c r="IPB84" s="16"/>
      <c r="IPC84" s="15"/>
      <c r="IPD84" s="16"/>
      <c r="IPE84" s="15"/>
      <c r="IPF84" s="16"/>
      <c r="IPG84" s="15"/>
      <c r="IPH84" s="16"/>
      <c r="IPI84" s="15"/>
      <c r="IPJ84" s="16"/>
      <c r="IPK84" s="15"/>
      <c r="IPL84" s="16"/>
      <c r="IPM84" s="15"/>
      <c r="IPN84" s="16"/>
      <c r="IPO84" s="15"/>
      <c r="IPP84" s="16"/>
      <c r="IPQ84" s="15"/>
      <c r="IPR84" s="16"/>
      <c r="IPS84" s="15"/>
      <c r="IPT84" s="16"/>
      <c r="IPU84" s="15"/>
      <c r="IPV84" s="16"/>
      <c r="IPW84" s="15"/>
      <c r="IPX84" s="16"/>
      <c r="IPY84" s="15"/>
      <c r="IPZ84" s="16"/>
      <c r="IQA84" s="15"/>
      <c r="IQB84" s="16"/>
      <c r="IQC84" s="15"/>
      <c r="IQD84" s="16"/>
      <c r="IQE84" s="15"/>
      <c r="IQF84" s="16"/>
      <c r="IQG84" s="15"/>
      <c r="IQH84" s="16"/>
      <c r="IQI84" s="15"/>
      <c r="IQJ84" s="16"/>
      <c r="IQK84" s="15"/>
      <c r="IQL84" s="16"/>
      <c r="IQM84" s="15"/>
      <c r="IQN84" s="16"/>
      <c r="IQO84" s="15"/>
      <c r="IQP84" s="16"/>
      <c r="IQQ84" s="15"/>
      <c r="IQR84" s="16"/>
      <c r="IQS84" s="15"/>
      <c r="IQT84" s="16"/>
      <c r="IQU84" s="15"/>
      <c r="IQV84" s="16"/>
      <c r="IQW84" s="15"/>
      <c r="IQX84" s="16"/>
      <c r="IQY84" s="15"/>
      <c r="IQZ84" s="16"/>
      <c r="IRA84" s="15"/>
      <c r="IRB84" s="16"/>
      <c r="IRC84" s="15"/>
      <c r="IRD84" s="16"/>
      <c r="IRE84" s="15"/>
      <c r="IRF84" s="16"/>
      <c r="IRG84" s="15"/>
      <c r="IRH84" s="16"/>
      <c r="IRI84" s="15"/>
      <c r="IRJ84" s="16"/>
      <c r="IRK84" s="15"/>
      <c r="IRL84" s="16"/>
      <c r="IRM84" s="15"/>
      <c r="IRN84" s="16"/>
      <c r="IRO84" s="15"/>
      <c r="IRP84" s="16"/>
      <c r="IRQ84" s="15"/>
      <c r="IRR84" s="16"/>
      <c r="IRS84" s="15"/>
      <c r="IRT84" s="16"/>
      <c r="IRU84" s="15"/>
      <c r="IRV84" s="16"/>
      <c r="IRW84" s="15"/>
      <c r="IRX84" s="16"/>
      <c r="IRY84" s="15"/>
      <c r="IRZ84" s="16"/>
      <c r="ISA84" s="15"/>
      <c r="ISB84" s="16"/>
      <c r="ISC84" s="15"/>
      <c r="ISD84" s="16"/>
      <c r="ISE84" s="15"/>
      <c r="ISF84" s="16"/>
      <c r="ISG84" s="15"/>
      <c r="ISH84" s="16"/>
      <c r="ISI84" s="15"/>
      <c r="ISJ84" s="16"/>
      <c r="ISK84" s="15"/>
      <c r="ISL84" s="16"/>
      <c r="ISM84" s="15"/>
      <c r="ISN84" s="16"/>
      <c r="ISO84" s="15"/>
      <c r="ISP84" s="16"/>
      <c r="ISQ84" s="15"/>
      <c r="ISR84" s="16"/>
      <c r="ISS84" s="15"/>
      <c r="IST84" s="16"/>
      <c r="ISU84" s="15"/>
      <c r="ISV84" s="16"/>
      <c r="ISW84" s="15"/>
      <c r="ISX84" s="16"/>
      <c r="ISY84" s="15"/>
      <c r="ISZ84" s="16"/>
      <c r="ITA84" s="15"/>
      <c r="ITB84" s="16"/>
      <c r="ITC84" s="15"/>
      <c r="ITD84" s="16"/>
      <c r="ITE84" s="15"/>
      <c r="ITF84" s="16"/>
      <c r="ITG84" s="15"/>
      <c r="ITH84" s="16"/>
      <c r="ITI84" s="15"/>
      <c r="ITJ84" s="16"/>
      <c r="ITK84" s="15"/>
      <c r="ITL84" s="16"/>
      <c r="ITM84" s="15"/>
      <c r="ITN84" s="16"/>
      <c r="ITO84" s="15"/>
      <c r="ITP84" s="16"/>
      <c r="ITQ84" s="15"/>
      <c r="ITR84" s="16"/>
      <c r="ITS84" s="15"/>
      <c r="ITT84" s="16"/>
      <c r="ITU84" s="15"/>
      <c r="ITV84" s="16"/>
      <c r="ITW84" s="15"/>
      <c r="ITX84" s="16"/>
      <c r="ITY84" s="15"/>
      <c r="ITZ84" s="16"/>
      <c r="IUA84" s="15"/>
      <c r="IUB84" s="16"/>
      <c r="IUC84" s="15"/>
      <c r="IUD84" s="16"/>
      <c r="IUE84" s="15"/>
      <c r="IUF84" s="16"/>
      <c r="IUG84" s="15"/>
      <c r="IUH84" s="16"/>
      <c r="IUI84" s="15"/>
      <c r="IUJ84" s="16"/>
      <c r="IUK84" s="15"/>
      <c r="IUL84" s="16"/>
      <c r="IUM84" s="15"/>
      <c r="IUN84" s="16"/>
      <c r="IUO84" s="15"/>
      <c r="IUP84" s="16"/>
      <c r="IUQ84" s="15"/>
      <c r="IUR84" s="16"/>
      <c r="IUS84" s="15"/>
      <c r="IUT84" s="16"/>
      <c r="IUU84" s="15"/>
      <c r="IUV84" s="16"/>
      <c r="IUW84" s="15"/>
      <c r="IUX84" s="16"/>
      <c r="IUY84" s="15"/>
      <c r="IUZ84" s="16"/>
      <c r="IVA84" s="15"/>
      <c r="IVB84" s="16"/>
      <c r="IVC84" s="15"/>
      <c r="IVD84" s="16"/>
      <c r="IVE84" s="15"/>
      <c r="IVF84" s="16"/>
      <c r="IVG84" s="15"/>
      <c r="IVH84" s="16"/>
      <c r="IVI84" s="15"/>
      <c r="IVJ84" s="16"/>
      <c r="IVK84" s="15"/>
      <c r="IVL84" s="16"/>
      <c r="IVM84" s="15"/>
      <c r="IVN84" s="16"/>
      <c r="IVO84" s="15"/>
      <c r="IVP84" s="16"/>
      <c r="IVQ84" s="15"/>
      <c r="IVR84" s="16"/>
      <c r="IVS84" s="15"/>
      <c r="IVT84" s="16"/>
      <c r="IVU84" s="15"/>
      <c r="IVV84" s="16"/>
      <c r="IVW84" s="15"/>
      <c r="IVX84" s="16"/>
      <c r="IVY84" s="15"/>
      <c r="IVZ84" s="16"/>
      <c r="IWA84" s="15"/>
      <c r="IWB84" s="16"/>
      <c r="IWC84" s="15"/>
      <c r="IWD84" s="16"/>
      <c r="IWE84" s="15"/>
      <c r="IWF84" s="16"/>
      <c r="IWG84" s="15"/>
      <c r="IWH84" s="16"/>
      <c r="IWI84" s="15"/>
      <c r="IWJ84" s="16"/>
      <c r="IWK84" s="15"/>
      <c r="IWL84" s="16"/>
      <c r="IWM84" s="15"/>
      <c r="IWN84" s="16"/>
      <c r="IWO84" s="15"/>
      <c r="IWP84" s="16"/>
      <c r="IWQ84" s="15"/>
      <c r="IWR84" s="16"/>
      <c r="IWS84" s="15"/>
      <c r="IWT84" s="16"/>
      <c r="IWU84" s="15"/>
      <c r="IWV84" s="16"/>
      <c r="IWW84" s="15"/>
      <c r="IWX84" s="16"/>
      <c r="IWY84" s="15"/>
      <c r="IWZ84" s="16"/>
      <c r="IXA84" s="15"/>
      <c r="IXB84" s="16"/>
      <c r="IXC84" s="15"/>
      <c r="IXD84" s="16"/>
      <c r="IXE84" s="15"/>
      <c r="IXF84" s="16"/>
      <c r="IXG84" s="15"/>
      <c r="IXH84" s="16"/>
      <c r="IXI84" s="15"/>
      <c r="IXJ84" s="16"/>
      <c r="IXK84" s="15"/>
      <c r="IXL84" s="16"/>
      <c r="IXM84" s="15"/>
      <c r="IXN84" s="16"/>
      <c r="IXO84" s="15"/>
      <c r="IXP84" s="16"/>
      <c r="IXQ84" s="15"/>
      <c r="IXR84" s="16"/>
      <c r="IXS84" s="15"/>
      <c r="IXT84" s="16"/>
      <c r="IXU84" s="15"/>
      <c r="IXV84" s="16"/>
      <c r="IXW84" s="15"/>
      <c r="IXX84" s="16"/>
      <c r="IXY84" s="15"/>
      <c r="IXZ84" s="16"/>
      <c r="IYA84" s="15"/>
      <c r="IYB84" s="16"/>
      <c r="IYC84" s="15"/>
      <c r="IYD84" s="16"/>
      <c r="IYE84" s="15"/>
      <c r="IYF84" s="16"/>
      <c r="IYG84" s="15"/>
      <c r="IYH84" s="16"/>
      <c r="IYI84" s="15"/>
      <c r="IYJ84" s="16"/>
      <c r="IYK84" s="15"/>
      <c r="IYL84" s="16"/>
      <c r="IYM84" s="15"/>
      <c r="IYN84" s="16"/>
      <c r="IYO84" s="15"/>
      <c r="IYP84" s="16"/>
      <c r="IYQ84" s="15"/>
      <c r="IYR84" s="16"/>
      <c r="IYS84" s="15"/>
      <c r="IYT84" s="16"/>
      <c r="IYU84" s="15"/>
      <c r="IYV84" s="16"/>
      <c r="IYW84" s="15"/>
      <c r="IYX84" s="16"/>
      <c r="IYY84" s="15"/>
      <c r="IYZ84" s="16"/>
      <c r="IZA84" s="15"/>
      <c r="IZB84" s="16"/>
      <c r="IZC84" s="15"/>
      <c r="IZD84" s="16"/>
      <c r="IZE84" s="15"/>
      <c r="IZF84" s="16"/>
      <c r="IZG84" s="15"/>
      <c r="IZH84" s="16"/>
      <c r="IZI84" s="15"/>
      <c r="IZJ84" s="16"/>
      <c r="IZK84" s="15"/>
      <c r="IZL84" s="16"/>
      <c r="IZM84" s="15"/>
      <c r="IZN84" s="16"/>
      <c r="IZO84" s="15"/>
      <c r="IZP84" s="16"/>
      <c r="IZQ84" s="15"/>
      <c r="IZR84" s="16"/>
      <c r="IZS84" s="15"/>
      <c r="IZT84" s="16"/>
      <c r="IZU84" s="15"/>
      <c r="IZV84" s="16"/>
      <c r="IZW84" s="15"/>
      <c r="IZX84" s="16"/>
      <c r="IZY84" s="15"/>
      <c r="IZZ84" s="16"/>
      <c r="JAA84" s="15"/>
      <c r="JAB84" s="16"/>
      <c r="JAC84" s="15"/>
      <c r="JAD84" s="16"/>
      <c r="JAE84" s="15"/>
      <c r="JAF84" s="16"/>
      <c r="JAG84" s="15"/>
      <c r="JAH84" s="16"/>
      <c r="JAI84" s="15"/>
      <c r="JAJ84" s="16"/>
      <c r="JAK84" s="15"/>
      <c r="JAL84" s="16"/>
      <c r="JAM84" s="15"/>
      <c r="JAN84" s="16"/>
      <c r="JAO84" s="15"/>
      <c r="JAP84" s="16"/>
      <c r="JAQ84" s="15"/>
      <c r="JAR84" s="16"/>
      <c r="JAS84" s="15"/>
      <c r="JAT84" s="16"/>
      <c r="JAU84" s="15"/>
      <c r="JAV84" s="16"/>
      <c r="JAW84" s="15"/>
      <c r="JAX84" s="16"/>
      <c r="JAY84" s="15"/>
      <c r="JAZ84" s="16"/>
      <c r="JBA84" s="15"/>
      <c r="JBB84" s="16"/>
      <c r="JBC84" s="15"/>
      <c r="JBD84" s="16"/>
      <c r="JBE84" s="15"/>
      <c r="JBF84" s="16"/>
      <c r="JBG84" s="15"/>
      <c r="JBH84" s="16"/>
      <c r="JBI84" s="15"/>
      <c r="JBJ84" s="16"/>
      <c r="JBK84" s="15"/>
      <c r="JBL84" s="16"/>
      <c r="JBM84" s="15"/>
      <c r="JBN84" s="16"/>
      <c r="JBO84" s="15"/>
      <c r="JBP84" s="16"/>
      <c r="JBQ84" s="15"/>
      <c r="JBR84" s="16"/>
      <c r="JBS84" s="15"/>
      <c r="JBT84" s="16"/>
      <c r="JBU84" s="15"/>
      <c r="JBV84" s="16"/>
      <c r="JBW84" s="15"/>
      <c r="JBX84" s="16"/>
      <c r="JBY84" s="15"/>
      <c r="JBZ84" s="16"/>
      <c r="JCA84" s="15"/>
      <c r="JCB84" s="16"/>
      <c r="JCC84" s="15"/>
      <c r="JCD84" s="16"/>
      <c r="JCE84" s="15"/>
      <c r="JCF84" s="16"/>
      <c r="JCG84" s="15"/>
      <c r="JCH84" s="16"/>
      <c r="JCI84" s="15"/>
      <c r="JCJ84" s="16"/>
      <c r="JCK84" s="15"/>
      <c r="JCL84" s="16"/>
      <c r="JCM84" s="15"/>
      <c r="JCN84" s="16"/>
      <c r="JCO84" s="15"/>
      <c r="JCP84" s="16"/>
      <c r="JCQ84" s="15"/>
      <c r="JCR84" s="16"/>
      <c r="JCS84" s="15"/>
      <c r="JCT84" s="16"/>
      <c r="JCU84" s="15"/>
      <c r="JCV84" s="16"/>
      <c r="JCW84" s="15"/>
      <c r="JCX84" s="16"/>
      <c r="JCY84" s="15"/>
      <c r="JCZ84" s="16"/>
      <c r="JDA84" s="15"/>
      <c r="JDB84" s="16"/>
      <c r="JDC84" s="15"/>
      <c r="JDD84" s="16"/>
      <c r="JDE84" s="15"/>
      <c r="JDF84" s="16"/>
      <c r="JDG84" s="15"/>
      <c r="JDH84" s="16"/>
      <c r="JDI84" s="15"/>
      <c r="JDJ84" s="16"/>
      <c r="JDK84" s="15"/>
      <c r="JDL84" s="16"/>
      <c r="JDM84" s="15"/>
      <c r="JDN84" s="16"/>
      <c r="JDO84" s="15"/>
      <c r="JDP84" s="16"/>
      <c r="JDQ84" s="15"/>
      <c r="JDR84" s="16"/>
      <c r="JDS84" s="15"/>
      <c r="JDT84" s="16"/>
      <c r="JDU84" s="15"/>
      <c r="JDV84" s="16"/>
      <c r="JDW84" s="15"/>
      <c r="JDX84" s="16"/>
      <c r="JDY84" s="15"/>
      <c r="JDZ84" s="16"/>
      <c r="JEA84" s="15"/>
      <c r="JEB84" s="16"/>
      <c r="JEC84" s="15"/>
      <c r="JED84" s="16"/>
      <c r="JEE84" s="15"/>
      <c r="JEF84" s="16"/>
      <c r="JEG84" s="15"/>
      <c r="JEH84" s="16"/>
      <c r="JEI84" s="15"/>
      <c r="JEJ84" s="16"/>
      <c r="JEK84" s="15"/>
      <c r="JEL84" s="16"/>
      <c r="JEM84" s="15"/>
      <c r="JEN84" s="16"/>
      <c r="JEO84" s="15"/>
      <c r="JEP84" s="16"/>
      <c r="JEQ84" s="15"/>
      <c r="JER84" s="16"/>
      <c r="JES84" s="15"/>
      <c r="JET84" s="16"/>
      <c r="JEU84" s="15"/>
      <c r="JEV84" s="16"/>
      <c r="JEW84" s="15"/>
      <c r="JEX84" s="16"/>
      <c r="JEY84" s="15"/>
      <c r="JEZ84" s="16"/>
      <c r="JFA84" s="15"/>
      <c r="JFB84" s="16"/>
      <c r="JFC84" s="15"/>
      <c r="JFD84" s="16"/>
      <c r="JFE84" s="15"/>
      <c r="JFF84" s="16"/>
      <c r="JFG84" s="15"/>
      <c r="JFH84" s="16"/>
      <c r="JFI84" s="15"/>
      <c r="JFJ84" s="16"/>
      <c r="JFK84" s="15"/>
      <c r="JFL84" s="16"/>
      <c r="JFM84" s="15"/>
      <c r="JFN84" s="16"/>
      <c r="JFO84" s="15"/>
      <c r="JFP84" s="16"/>
      <c r="JFQ84" s="15"/>
      <c r="JFR84" s="16"/>
      <c r="JFS84" s="15"/>
      <c r="JFT84" s="16"/>
      <c r="JFU84" s="15"/>
      <c r="JFV84" s="16"/>
      <c r="JFW84" s="15"/>
      <c r="JFX84" s="16"/>
      <c r="JFY84" s="15"/>
      <c r="JFZ84" s="16"/>
      <c r="JGA84" s="15"/>
      <c r="JGB84" s="16"/>
      <c r="JGC84" s="15"/>
      <c r="JGD84" s="16"/>
      <c r="JGE84" s="15"/>
      <c r="JGF84" s="16"/>
      <c r="JGG84" s="15"/>
      <c r="JGH84" s="16"/>
      <c r="JGI84" s="15"/>
      <c r="JGJ84" s="16"/>
      <c r="JGK84" s="15"/>
      <c r="JGL84" s="16"/>
      <c r="JGM84" s="15"/>
      <c r="JGN84" s="16"/>
      <c r="JGO84" s="15"/>
      <c r="JGP84" s="16"/>
      <c r="JGQ84" s="15"/>
      <c r="JGR84" s="16"/>
      <c r="JGS84" s="15"/>
      <c r="JGT84" s="16"/>
      <c r="JGU84" s="15"/>
      <c r="JGV84" s="16"/>
      <c r="JGW84" s="15"/>
      <c r="JGX84" s="16"/>
      <c r="JGY84" s="15"/>
      <c r="JGZ84" s="16"/>
      <c r="JHA84" s="15"/>
      <c r="JHB84" s="16"/>
      <c r="JHC84" s="15"/>
      <c r="JHD84" s="16"/>
      <c r="JHE84" s="15"/>
      <c r="JHF84" s="16"/>
      <c r="JHG84" s="15"/>
      <c r="JHH84" s="16"/>
      <c r="JHI84" s="15"/>
      <c r="JHJ84" s="16"/>
      <c r="JHK84" s="15"/>
      <c r="JHL84" s="16"/>
      <c r="JHM84" s="15"/>
      <c r="JHN84" s="16"/>
      <c r="JHO84" s="15"/>
      <c r="JHP84" s="16"/>
      <c r="JHQ84" s="15"/>
      <c r="JHR84" s="16"/>
      <c r="JHS84" s="15"/>
      <c r="JHT84" s="16"/>
      <c r="JHU84" s="15"/>
      <c r="JHV84" s="16"/>
      <c r="JHW84" s="15"/>
      <c r="JHX84" s="16"/>
      <c r="JHY84" s="15"/>
      <c r="JHZ84" s="16"/>
      <c r="JIA84" s="15"/>
      <c r="JIB84" s="16"/>
      <c r="JIC84" s="15"/>
      <c r="JID84" s="16"/>
      <c r="JIE84" s="15"/>
      <c r="JIF84" s="16"/>
      <c r="JIG84" s="15"/>
      <c r="JIH84" s="16"/>
      <c r="JII84" s="15"/>
      <c r="JIJ84" s="16"/>
      <c r="JIK84" s="15"/>
      <c r="JIL84" s="16"/>
      <c r="JIM84" s="15"/>
      <c r="JIN84" s="16"/>
      <c r="JIO84" s="15"/>
      <c r="JIP84" s="16"/>
      <c r="JIQ84" s="15"/>
      <c r="JIR84" s="16"/>
      <c r="JIS84" s="15"/>
      <c r="JIT84" s="16"/>
      <c r="JIU84" s="15"/>
      <c r="JIV84" s="16"/>
      <c r="JIW84" s="15"/>
      <c r="JIX84" s="16"/>
      <c r="JIY84" s="15"/>
      <c r="JIZ84" s="16"/>
      <c r="JJA84" s="15"/>
      <c r="JJB84" s="16"/>
      <c r="JJC84" s="15"/>
      <c r="JJD84" s="16"/>
      <c r="JJE84" s="15"/>
      <c r="JJF84" s="16"/>
      <c r="JJG84" s="15"/>
      <c r="JJH84" s="16"/>
      <c r="JJI84" s="15"/>
      <c r="JJJ84" s="16"/>
      <c r="JJK84" s="15"/>
      <c r="JJL84" s="16"/>
      <c r="JJM84" s="15"/>
      <c r="JJN84" s="16"/>
      <c r="JJO84" s="15"/>
      <c r="JJP84" s="16"/>
      <c r="JJQ84" s="15"/>
      <c r="JJR84" s="16"/>
      <c r="JJS84" s="15"/>
      <c r="JJT84" s="16"/>
      <c r="JJU84" s="15"/>
      <c r="JJV84" s="16"/>
      <c r="JJW84" s="15"/>
      <c r="JJX84" s="16"/>
      <c r="JJY84" s="15"/>
      <c r="JJZ84" s="16"/>
      <c r="JKA84" s="15"/>
      <c r="JKB84" s="16"/>
      <c r="JKC84" s="15"/>
      <c r="JKD84" s="16"/>
      <c r="JKE84" s="15"/>
      <c r="JKF84" s="16"/>
      <c r="JKG84" s="15"/>
      <c r="JKH84" s="16"/>
      <c r="JKI84" s="15"/>
      <c r="JKJ84" s="16"/>
      <c r="JKK84" s="15"/>
      <c r="JKL84" s="16"/>
      <c r="JKM84" s="15"/>
      <c r="JKN84" s="16"/>
      <c r="JKO84" s="15"/>
      <c r="JKP84" s="16"/>
      <c r="JKQ84" s="15"/>
      <c r="JKR84" s="16"/>
      <c r="JKS84" s="15"/>
      <c r="JKT84" s="16"/>
      <c r="JKU84" s="15"/>
      <c r="JKV84" s="16"/>
      <c r="JKW84" s="15"/>
      <c r="JKX84" s="16"/>
      <c r="JKY84" s="15"/>
      <c r="JKZ84" s="16"/>
      <c r="JLA84" s="15"/>
      <c r="JLB84" s="16"/>
      <c r="JLC84" s="15"/>
      <c r="JLD84" s="16"/>
      <c r="JLE84" s="15"/>
      <c r="JLF84" s="16"/>
      <c r="JLG84" s="15"/>
      <c r="JLH84" s="16"/>
      <c r="JLI84" s="15"/>
      <c r="JLJ84" s="16"/>
      <c r="JLK84" s="15"/>
      <c r="JLL84" s="16"/>
      <c r="JLM84" s="15"/>
      <c r="JLN84" s="16"/>
      <c r="JLO84" s="15"/>
      <c r="JLP84" s="16"/>
      <c r="JLQ84" s="15"/>
      <c r="JLR84" s="16"/>
      <c r="JLS84" s="15"/>
      <c r="JLT84" s="16"/>
      <c r="JLU84" s="15"/>
      <c r="JLV84" s="16"/>
      <c r="JLW84" s="15"/>
      <c r="JLX84" s="16"/>
      <c r="JLY84" s="15"/>
      <c r="JLZ84" s="16"/>
      <c r="JMA84" s="15"/>
      <c r="JMB84" s="16"/>
      <c r="JMC84" s="15"/>
      <c r="JMD84" s="16"/>
      <c r="JME84" s="15"/>
      <c r="JMF84" s="16"/>
      <c r="JMG84" s="15"/>
      <c r="JMH84" s="16"/>
      <c r="JMI84" s="15"/>
      <c r="JMJ84" s="16"/>
      <c r="JMK84" s="15"/>
      <c r="JML84" s="16"/>
      <c r="JMM84" s="15"/>
      <c r="JMN84" s="16"/>
      <c r="JMO84" s="15"/>
      <c r="JMP84" s="16"/>
      <c r="JMQ84" s="15"/>
      <c r="JMR84" s="16"/>
      <c r="JMS84" s="15"/>
      <c r="JMT84" s="16"/>
      <c r="JMU84" s="15"/>
      <c r="JMV84" s="16"/>
      <c r="JMW84" s="15"/>
      <c r="JMX84" s="16"/>
      <c r="JMY84" s="15"/>
      <c r="JMZ84" s="16"/>
      <c r="JNA84" s="15"/>
      <c r="JNB84" s="16"/>
      <c r="JNC84" s="15"/>
      <c r="JND84" s="16"/>
      <c r="JNE84" s="15"/>
      <c r="JNF84" s="16"/>
      <c r="JNG84" s="15"/>
      <c r="JNH84" s="16"/>
      <c r="JNI84" s="15"/>
      <c r="JNJ84" s="16"/>
      <c r="JNK84" s="15"/>
      <c r="JNL84" s="16"/>
      <c r="JNM84" s="15"/>
      <c r="JNN84" s="16"/>
      <c r="JNO84" s="15"/>
      <c r="JNP84" s="16"/>
      <c r="JNQ84" s="15"/>
      <c r="JNR84" s="16"/>
      <c r="JNS84" s="15"/>
      <c r="JNT84" s="16"/>
      <c r="JNU84" s="15"/>
      <c r="JNV84" s="16"/>
      <c r="JNW84" s="15"/>
      <c r="JNX84" s="16"/>
      <c r="JNY84" s="15"/>
      <c r="JNZ84" s="16"/>
      <c r="JOA84" s="15"/>
      <c r="JOB84" s="16"/>
      <c r="JOC84" s="15"/>
      <c r="JOD84" s="16"/>
      <c r="JOE84" s="15"/>
      <c r="JOF84" s="16"/>
      <c r="JOG84" s="15"/>
      <c r="JOH84" s="16"/>
      <c r="JOI84" s="15"/>
      <c r="JOJ84" s="16"/>
      <c r="JOK84" s="15"/>
      <c r="JOL84" s="16"/>
      <c r="JOM84" s="15"/>
      <c r="JON84" s="16"/>
      <c r="JOO84" s="15"/>
      <c r="JOP84" s="16"/>
      <c r="JOQ84" s="15"/>
      <c r="JOR84" s="16"/>
      <c r="JOS84" s="15"/>
      <c r="JOT84" s="16"/>
      <c r="JOU84" s="15"/>
      <c r="JOV84" s="16"/>
      <c r="JOW84" s="15"/>
      <c r="JOX84" s="16"/>
      <c r="JOY84" s="15"/>
      <c r="JOZ84" s="16"/>
      <c r="JPA84" s="15"/>
      <c r="JPB84" s="16"/>
      <c r="JPC84" s="15"/>
      <c r="JPD84" s="16"/>
      <c r="JPE84" s="15"/>
      <c r="JPF84" s="16"/>
      <c r="JPG84" s="15"/>
      <c r="JPH84" s="16"/>
      <c r="JPI84" s="15"/>
      <c r="JPJ84" s="16"/>
      <c r="JPK84" s="15"/>
      <c r="JPL84" s="16"/>
      <c r="JPM84" s="15"/>
      <c r="JPN84" s="16"/>
      <c r="JPO84" s="15"/>
      <c r="JPP84" s="16"/>
      <c r="JPQ84" s="15"/>
      <c r="JPR84" s="16"/>
      <c r="JPS84" s="15"/>
      <c r="JPT84" s="16"/>
      <c r="JPU84" s="15"/>
      <c r="JPV84" s="16"/>
      <c r="JPW84" s="15"/>
      <c r="JPX84" s="16"/>
      <c r="JPY84" s="15"/>
      <c r="JPZ84" s="16"/>
      <c r="JQA84" s="15"/>
      <c r="JQB84" s="16"/>
      <c r="JQC84" s="15"/>
      <c r="JQD84" s="16"/>
      <c r="JQE84" s="15"/>
      <c r="JQF84" s="16"/>
      <c r="JQG84" s="15"/>
      <c r="JQH84" s="16"/>
      <c r="JQI84" s="15"/>
      <c r="JQJ84" s="16"/>
      <c r="JQK84" s="15"/>
      <c r="JQL84" s="16"/>
      <c r="JQM84" s="15"/>
      <c r="JQN84" s="16"/>
      <c r="JQO84" s="15"/>
      <c r="JQP84" s="16"/>
      <c r="JQQ84" s="15"/>
      <c r="JQR84" s="16"/>
      <c r="JQS84" s="15"/>
      <c r="JQT84" s="16"/>
      <c r="JQU84" s="15"/>
      <c r="JQV84" s="16"/>
      <c r="JQW84" s="15"/>
      <c r="JQX84" s="16"/>
      <c r="JQY84" s="15"/>
      <c r="JQZ84" s="16"/>
      <c r="JRA84" s="15"/>
      <c r="JRB84" s="16"/>
      <c r="JRC84" s="15"/>
      <c r="JRD84" s="16"/>
      <c r="JRE84" s="15"/>
      <c r="JRF84" s="16"/>
      <c r="JRG84" s="15"/>
      <c r="JRH84" s="16"/>
      <c r="JRI84" s="15"/>
      <c r="JRJ84" s="16"/>
      <c r="JRK84" s="15"/>
      <c r="JRL84" s="16"/>
      <c r="JRM84" s="15"/>
      <c r="JRN84" s="16"/>
      <c r="JRO84" s="15"/>
      <c r="JRP84" s="16"/>
      <c r="JRQ84" s="15"/>
      <c r="JRR84" s="16"/>
      <c r="JRS84" s="15"/>
      <c r="JRT84" s="16"/>
      <c r="JRU84" s="15"/>
      <c r="JRV84" s="16"/>
      <c r="JRW84" s="15"/>
      <c r="JRX84" s="16"/>
      <c r="JRY84" s="15"/>
      <c r="JRZ84" s="16"/>
      <c r="JSA84" s="15"/>
      <c r="JSB84" s="16"/>
      <c r="JSC84" s="15"/>
      <c r="JSD84" s="16"/>
      <c r="JSE84" s="15"/>
      <c r="JSF84" s="16"/>
      <c r="JSG84" s="15"/>
      <c r="JSH84" s="16"/>
      <c r="JSI84" s="15"/>
      <c r="JSJ84" s="16"/>
      <c r="JSK84" s="15"/>
      <c r="JSL84" s="16"/>
      <c r="JSM84" s="15"/>
      <c r="JSN84" s="16"/>
      <c r="JSO84" s="15"/>
      <c r="JSP84" s="16"/>
      <c r="JSQ84" s="15"/>
      <c r="JSR84" s="16"/>
      <c r="JSS84" s="15"/>
      <c r="JST84" s="16"/>
      <c r="JSU84" s="15"/>
      <c r="JSV84" s="16"/>
      <c r="JSW84" s="15"/>
      <c r="JSX84" s="16"/>
      <c r="JSY84" s="15"/>
      <c r="JSZ84" s="16"/>
      <c r="JTA84" s="15"/>
      <c r="JTB84" s="16"/>
      <c r="JTC84" s="15"/>
      <c r="JTD84" s="16"/>
      <c r="JTE84" s="15"/>
      <c r="JTF84" s="16"/>
      <c r="JTG84" s="15"/>
      <c r="JTH84" s="16"/>
      <c r="JTI84" s="15"/>
      <c r="JTJ84" s="16"/>
      <c r="JTK84" s="15"/>
      <c r="JTL84" s="16"/>
      <c r="JTM84" s="15"/>
      <c r="JTN84" s="16"/>
      <c r="JTO84" s="15"/>
      <c r="JTP84" s="16"/>
      <c r="JTQ84" s="15"/>
      <c r="JTR84" s="16"/>
      <c r="JTS84" s="15"/>
      <c r="JTT84" s="16"/>
      <c r="JTU84" s="15"/>
      <c r="JTV84" s="16"/>
      <c r="JTW84" s="15"/>
      <c r="JTX84" s="16"/>
      <c r="JTY84" s="15"/>
      <c r="JTZ84" s="16"/>
      <c r="JUA84" s="15"/>
      <c r="JUB84" s="16"/>
      <c r="JUC84" s="15"/>
      <c r="JUD84" s="16"/>
      <c r="JUE84" s="15"/>
      <c r="JUF84" s="16"/>
      <c r="JUG84" s="15"/>
      <c r="JUH84" s="16"/>
      <c r="JUI84" s="15"/>
      <c r="JUJ84" s="16"/>
      <c r="JUK84" s="15"/>
      <c r="JUL84" s="16"/>
      <c r="JUM84" s="15"/>
      <c r="JUN84" s="16"/>
      <c r="JUO84" s="15"/>
      <c r="JUP84" s="16"/>
      <c r="JUQ84" s="15"/>
      <c r="JUR84" s="16"/>
      <c r="JUS84" s="15"/>
      <c r="JUT84" s="16"/>
      <c r="JUU84" s="15"/>
      <c r="JUV84" s="16"/>
      <c r="JUW84" s="15"/>
      <c r="JUX84" s="16"/>
      <c r="JUY84" s="15"/>
      <c r="JUZ84" s="16"/>
      <c r="JVA84" s="15"/>
      <c r="JVB84" s="16"/>
      <c r="JVC84" s="15"/>
      <c r="JVD84" s="16"/>
      <c r="JVE84" s="15"/>
      <c r="JVF84" s="16"/>
      <c r="JVG84" s="15"/>
      <c r="JVH84" s="16"/>
      <c r="JVI84" s="15"/>
      <c r="JVJ84" s="16"/>
      <c r="JVK84" s="15"/>
      <c r="JVL84" s="16"/>
      <c r="JVM84" s="15"/>
      <c r="JVN84" s="16"/>
      <c r="JVO84" s="15"/>
      <c r="JVP84" s="16"/>
      <c r="JVQ84" s="15"/>
      <c r="JVR84" s="16"/>
      <c r="JVS84" s="15"/>
      <c r="JVT84" s="16"/>
      <c r="JVU84" s="15"/>
      <c r="JVV84" s="16"/>
      <c r="JVW84" s="15"/>
      <c r="JVX84" s="16"/>
      <c r="JVY84" s="15"/>
      <c r="JVZ84" s="16"/>
      <c r="JWA84" s="15"/>
      <c r="JWB84" s="16"/>
      <c r="JWC84" s="15"/>
      <c r="JWD84" s="16"/>
      <c r="JWE84" s="15"/>
      <c r="JWF84" s="16"/>
      <c r="JWG84" s="15"/>
      <c r="JWH84" s="16"/>
      <c r="JWI84" s="15"/>
      <c r="JWJ84" s="16"/>
      <c r="JWK84" s="15"/>
      <c r="JWL84" s="16"/>
      <c r="JWM84" s="15"/>
      <c r="JWN84" s="16"/>
      <c r="JWO84" s="15"/>
      <c r="JWP84" s="16"/>
      <c r="JWQ84" s="15"/>
      <c r="JWR84" s="16"/>
      <c r="JWS84" s="15"/>
      <c r="JWT84" s="16"/>
      <c r="JWU84" s="15"/>
      <c r="JWV84" s="16"/>
      <c r="JWW84" s="15"/>
      <c r="JWX84" s="16"/>
      <c r="JWY84" s="15"/>
      <c r="JWZ84" s="16"/>
      <c r="JXA84" s="15"/>
      <c r="JXB84" s="16"/>
      <c r="JXC84" s="15"/>
      <c r="JXD84" s="16"/>
      <c r="JXE84" s="15"/>
      <c r="JXF84" s="16"/>
      <c r="JXG84" s="15"/>
      <c r="JXH84" s="16"/>
      <c r="JXI84" s="15"/>
      <c r="JXJ84" s="16"/>
      <c r="JXK84" s="15"/>
      <c r="JXL84" s="16"/>
      <c r="JXM84" s="15"/>
      <c r="JXN84" s="16"/>
      <c r="JXO84" s="15"/>
      <c r="JXP84" s="16"/>
      <c r="JXQ84" s="15"/>
      <c r="JXR84" s="16"/>
      <c r="JXS84" s="15"/>
      <c r="JXT84" s="16"/>
      <c r="JXU84" s="15"/>
      <c r="JXV84" s="16"/>
      <c r="JXW84" s="15"/>
      <c r="JXX84" s="16"/>
      <c r="JXY84" s="15"/>
      <c r="JXZ84" s="16"/>
      <c r="JYA84" s="15"/>
      <c r="JYB84" s="16"/>
      <c r="JYC84" s="15"/>
      <c r="JYD84" s="16"/>
      <c r="JYE84" s="15"/>
      <c r="JYF84" s="16"/>
      <c r="JYG84" s="15"/>
      <c r="JYH84" s="16"/>
      <c r="JYI84" s="15"/>
      <c r="JYJ84" s="16"/>
      <c r="JYK84" s="15"/>
      <c r="JYL84" s="16"/>
      <c r="JYM84" s="15"/>
      <c r="JYN84" s="16"/>
      <c r="JYO84" s="15"/>
      <c r="JYP84" s="16"/>
      <c r="JYQ84" s="15"/>
      <c r="JYR84" s="16"/>
      <c r="JYS84" s="15"/>
      <c r="JYT84" s="16"/>
      <c r="JYU84" s="15"/>
      <c r="JYV84" s="16"/>
      <c r="JYW84" s="15"/>
      <c r="JYX84" s="16"/>
      <c r="JYY84" s="15"/>
      <c r="JYZ84" s="16"/>
      <c r="JZA84" s="15"/>
      <c r="JZB84" s="16"/>
      <c r="JZC84" s="15"/>
      <c r="JZD84" s="16"/>
      <c r="JZE84" s="15"/>
      <c r="JZF84" s="16"/>
      <c r="JZG84" s="15"/>
      <c r="JZH84" s="16"/>
      <c r="JZI84" s="15"/>
      <c r="JZJ84" s="16"/>
      <c r="JZK84" s="15"/>
      <c r="JZL84" s="16"/>
      <c r="JZM84" s="15"/>
      <c r="JZN84" s="16"/>
      <c r="JZO84" s="15"/>
      <c r="JZP84" s="16"/>
      <c r="JZQ84" s="15"/>
      <c r="JZR84" s="16"/>
      <c r="JZS84" s="15"/>
      <c r="JZT84" s="16"/>
      <c r="JZU84" s="15"/>
      <c r="JZV84" s="16"/>
      <c r="JZW84" s="15"/>
      <c r="JZX84" s="16"/>
      <c r="JZY84" s="15"/>
      <c r="JZZ84" s="16"/>
      <c r="KAA84" s="15"/>
      <c r="KAB84" s="16"/>
      <c r="KAC84" s="15"/>
      <c r="KAD84" s="16"/>
      <c r="KAE84" s="15"/>
      <c r="KAF84" s="16"/>
      <c r="KAG84" s="15"/>
      <c r="KAH84" s="16"/>
      <c r="KAI84" s="15"/>
      <c r="KAJ84" s="16"/>
      <c r="KAK84" s="15"/>
      <c r="KAL84" s="16"/>
      <c r="KAM84" s="15"/>
      <c r="KAN84" s="16"/>
      <c r="KAO84" s="15"/>
      <c r="KAP84" s="16"/>
      <c r="KAQ84" s="15"/>
      <c r="KAR84" s="16"/>
      <c r="KAS84" s="15"/>
      <c r="KAT84" s="16"/>
      <c r="KAU84" s="15"/>
      <c r="KAV84" s="16"/>
      <c r="KAW84" s="15"/>
      <c r="KAX84" s="16"/>
      <c r="KAY84" s="15"/>
      <c r="KAZ84" s="16"/>
      <c r="KBA84" s="15"/>
      <c r="KBB84" s="16"/>
      <c r="KBC84" s="15"/>
      <c r="KBD84" s="16"/>
      <c r="KBE84" s="15"/>
      <c r="KBF84" s="16"/>
      <c r="KBG84" s="15"/>
      <c r="KBH84" s="16"/>
      <c r="KBI84" s="15"/>
      <c r="KBJ84" s="16"/>
      <c r="KBK84" s="15"/>
      <c r="KBL84" s="16"/>
      <c r="KBM84" s="15"/>
      <c r="KBN84" s="16"/>
      <c r="KBO84" s="15"/>
      <c r="KBP84" s="16"/>
      <c r="KBQ84" s="15"/>
      <c r="KBR84" s="16"/>
      <c r="KBS84" s="15"/>
      <c r="KBT84" s="16"/>
      <c r="KBU84" s="15"/>
      <c r="KBV84" s="16"/>
      <c r="KBW84" s="15"/>
      <c r="KBX84" s="16"/>
      <c r="KBY84" s="15"/>
      <c r="KBZ84" s="16"/>
      <c r="KCA84" s="15"/>
      <c r="KCB84" s="16"/>
      <c r="KCC84" s="15"/>
      <c r="KCD84" s="16"/>
      <c r="KCE84" s="15"/>
      <c r="KCF84" s="16"/>
      <c r="KCG84" s="15"/>
      <c r="KCH84" s="16"/>
      <c r="KCI84" s="15"/>
      <c r="KCJ84" s="16"/>
      <c r="KCK84" s="15"/>
      <c r="KCL84" s="16"/>
      <c r="KCM84" s="15"/>
      <c r="KCN84" s="16"/>
      <c r="KCO84" s="15"/>
      <c r="KCP84" s="16"/>
      <c r="KCQ84" s="15"/>
      <c r="KCR84" s="16"/>
      <c r="KCS84" s="15"/>
      <c r="KCT84" s="16"/>
      <c r="KCU84" s="15"/>
      <c r="KCV84" s="16"/>
      <c r="KCW84" s="15"/>
      <c r="KCX84" s="16"/>
      <c r="KCY84" s="15"/>
      <c r="KCZ84" s="16"/>
      <c r="KDA84" s="15"/>
      <c r="KDB84" s="16"/>
      <c r="KDC84" s="15"/>
      <c r="KDD84" s="16"/>
      <c r="KDE84" s="15"/>
      <c r="KDF84" s="16"/>
      <c r="KDG84" s="15"/>
      <c r="KDH84" s="16"/>
      <c r="KDI84" s="15"/>
      <c r="KDJ84" s="16"/>
      <c r="KDK84" s="15"/>
      <c r="KDL84" s="16"/>
      <c r="KDM84" s="15"/>
      <c r="KDN84" s="16"/>
      <c r="KDO84" s="15"/>
      <c r="KDP84" s="16"/>
      <c r="KDQ84" s="15"/>
      <c r="KDR84" s="16"/>
      <c r="KDS84" s="15"/>
      <c r="KDT84" s="16"/>
      <c r="KDU84" s="15"/>
      <c r="KDV84" s="16"/>
      <c r="KDW84" s="15"/>
      <c r="KDX84" s="16"/>
      <c r="KDY84" s="15"/>
      <c r="KDZ84" s="16"/>
      <c r="KEA84" s="15"/>
      <c r="KEB84" s="16"/>
      <c r="KEC84" s="15"/>
      <c r="KED84" s="16"/>
      <c r="KEE84" s="15"/>
      <c r="KEF84" s="16"/>
      <c r="KEG84" s="15"/>
      <c r="KEH84" s="16"/>
      <c r="KEI84" s="15"/>
      <c r="KEJ84" s="16"/>
      <c r="KEK84" s="15"/>
      <c r="KEL84" s="16"/>
      <c r="KEM84" s="15"/>
      <c r="KEN84" s="16"/>
      <c r="KEO84" s="15"/>
      <c r="KEP84" s="16"/>
      <c r="KEQ84" s="15"/>
      <c r="KER84" s="16"/>
      <c r="KES84" s="15"/>
      <c r="KET84" s="16"/>
      <c r="KEU84" s="15"/>
      <c r="KEV84" s="16"/>
      <c r="KEW84" s="15"/>
      <c r="KEX84" s="16"/>
      <c r="KEY84" s="15"/>
      <c r="KEZ84" s="16"/>
      <c r="KFA84" s="15"/>
      <c r="KFB84" s="16"/>
      <c r="KFC84" s="15"/>
      <c r="KFD84" s="16"/>
      <c r="KFE84" s="15"/>
      <c r="KFF84" s="16"/>
      <c r="KFG84" s="15"/>
      <c r="KFH84" s="16"/>
      <c r="KFI84" s="15"/>
      <c r="KFJ84" s="16"/>
      <c r="KFK84" s="15"/>
      <c r="KFL84" s="16"/>
      <c r="KFM84" s="15"/>
      <c r="KFN84" s="16"/>
      <c r="KFO84" s="15"/>
      <c r="KFP84" s="16"/>
      <c r="KFQ84" s="15"/>
      <c r="KFR84" s="16"/>
      <c r="KFS84" s="15"/>
      <c r="KFT84" s="16"/>
      <c r="KFU84" s="15"/>
      <c r="KFV84" s="16"/>
      <c r="KFW84" s="15"/>
      <c r="KFX84" s="16"/>
      <c r="KFY84" s="15"/>
      <c r="KFZ84" s="16"/>
      <c r="KGA84" s="15"/>
      <c r="KGB84" s="16"/>
      <c r="KGC84" s="15"/>
      <c r="KGD84" s="16"/>
      <c r="KGE84" s="15"/>
      <c r="KGF84" s="16"/>
      <c r="KGG84" s="15"/>
      <c r="KGH84" s="16"/>
      <c r="KGI84" s="15"/>
      <c r="KGJ84" s="16"/>
      <c r="KGK84" s="15"/>
      <c r="KGL84" s="16"/>
      <c r="KGM84" s="15"/>
      <c r="KGN84" s="16"/>
      <c r="KGO84" s="15"/>
      <c r="KGP84" s="16"/>
      <c r="KGQ84" s="15"/>
      <c r="KGR84" s="16"/>
      <c r="KGS84" s="15"/>
      <c r="KGT84" s="16"/>
      <c r="KGU84" s="15"/>
      <c r="KGV84" s="16"/>
      <c r="KGW84" s="15"/>
      <c r="KGX84" s="16"/>
      <c r="KGY84" s="15"/>
      <c r="KGZ84" s="16"/>
      <c r="KHA84" s="15"/>
      <c r="KHB84" s="16"/>
      <c r="KHC84" s="15"/>
      <c r="KHD84" s="16"/>
      <c r="KHE84" s="15"/>
      <c r="KHF84" s="16"/>
      <c r="KHG84" s="15"/>
      <c r="KHH84" s="16"/>
      <c r="KHI84" s="15"/>
      <c r="KHJ84" s="16"/>
      <c r="KHK84" s="15"/>
      <c r="KHL84" s="16"/>
      <c r="KHM84" s="15"/>
      <c r="KHN84" s="16"/>
      <c r="KHO84" s="15"/>
      <c r="KHP84" s="16"/>
      <c r="KHQ84" s="15"/>
      <c r="KHR84" s="16"/>
      <c r="KHS84" s="15"/>
      <c r="KHT84" s="16"/>
      <c r="KHU84" s="15"/>
      <c r="KHV84" s="16"/>
      <c r="KHW84" s="15"/>
      <c r="KHX84" s="16"/>
      <c r="KHY84" s="15"/>
      <c r="KHZ84" s="16"/>
      <c r="KIA84" s="15"/>
      <c r="KIB84" s="16"/>
      <c r="KIC84" s="15"/>
      <c r="KID84" s="16"/>
      <c r="KIE84" s="15"/>
      <c r="KIF84" s="16"/>
      <c r="KIG84" s="15"/>
      <c r="KIH84" s="16"/>
      <c r="KII84" s="15"/>
      <c r="KIJ84" s="16"/>
      <c r="KIK84" s="15"/>
      <c r="KIL84" s="16"/>
      <c r="KIM84" s="15"/>
      <c r="KIN84" s="16"/>
      <c r="KIO84" s="15"/>
      <c r="KIP84" s="16"/>
      <c r="KIQ84" s="15"/>
      <c r="KIR84" s="16"/>
      <c r="KIS84" s="15"/>
      <c r="KIT84" s="16"/>
      <c r="KIU84" s="15"/>
      <c r="KIV84" s="16"/>
      <c r="KIW84" s="15"/>
      <c r="KIX84" s="16"/>
      <c r="KIY84" s="15"/>
      <c r="KIZ84" s="16"/>
      <c r="KJA84" s="15"/>
      <c r="KJB84" s="16"/>
      <c r="KJC84" s="15"/>
      <c r="KJD84" s="16"/>
      <c r="KJE84" s="15"/>
      <c r="KJF84" s="16"/>
      <c r="KJG84" s="15"/>
      <c r="KJH84" s="16"/>
      <c r="KJI84" s="15"/>
      <c r="KJJ84" s="16"/>
      <c r="KJK84" s="15"/>
      <c r="KJL84" s="16"/>
      <c r="KJM84" s="15"/>
      <c r="KJN84" s="16"/>
      <c r="KJO84" s="15"/>
      <c r="KJP84" s="16"/>
      <c r="KJQ84" s="15"/>
      <c r="KJR84" s="16"/>
      <c r="KJS84" s="15"/>
      <c r="KJT84" s="16"/>
      <c r="KJU84" s="15"/>
      <c r="KJV84" s="16"/>
      <c r="KJW84" s="15"/>
      <c r="KJX84" s="16"/>
      <c r="KJY84" s="15"/>
      <c r="KJZ84" s="16"/>
      <c r="KKA84" s="15"/>
      <c r="KKB84" s="16"/>
      <c r="KKC84" s="15"/>
      <c r="KKD84" s="16"/>
      <c r="KKE84" s="15"/>
      <c r="KKF84" s="16"/>
      <c r="KKG84" s="15"/>
      <c r="KKH84" s="16"/>
      <c r="KKI84" s="15"/>
      <c r="KKJ84" s="16"/>
      <c r="KKK84" s="15"/>
      <c r="KKL84" s="16"/>
      <c r="KKM84" s="15"/>
      <c r="KKN84" s="16"/>
      <c r="KKO84" s="15"/>
      <c r="KKP84" s="16"/>
      <c r="KKQ84" s="15"/>
      <c r="KKR84" s="16"/>
      <c r="KKS84" s="15"/>
      <c r="KKT84" s="16"/>
      <c r="KKU84" s="15"/>
      <c r="KKV84" s="16"/>
      <c r="KKW84" s="15"/>
      <c r="KKX84" s="16"/>
      <c r="KKY84" s="15"/>
      <c r="KKZ84" s="16"/>
      <c r="KLA84" s="15"/>
      <c r="KLB84" s="16"/>
      <c r="KLC84" s="15"/>
      <c r="KLD84" s="16"/>
      <c r="KLE84" s="15"/>
      <c r="KLF84" s="16"/>
      <c r="KLG84" s="15"/>
      <c r="KLH84" s="16"/>
      <c r="KLI84" s="15"/>
      <c r="KLJ84" s="16"/>
      <c r="KLK84" s="15"/>
      <c r="KLL84" s="16"/>
      <c r="KLM84" s="15"/>
      <c r="KLN84" s="16"/>
      <c r="KLO84" s="15"/>
      <c r="KLP84" s="16"/>
      <c r="KLQ84" s="15"/>
      <c r="KLR84" s="16"/>
      <c r="KLS84" s="15"/>
      <c r="KLT84" s="16"/>
      <c r="KLU84" s="15"/>
      <c r="KLV84" s="16"/>
      <c r="KLW84" s="15"/>
      <c r="KLX84" s="16"/>
      <c r="KLY84" s="15"/>
      <c r="KLZ84" s="16"/>
      <c r="KMA84" s="15"/>
      <c r="KMB84" s="16"/>
      <c r="KMC84" s="15"/>
      <c r="KMD84" s="16"/>
      <c r="KME84" s="15"/>
      <c r="KMF84" s="16"/>
      <c r="KMG84" s="15"/>
      <c r="KMH84" s="16"/>
      <c r="KMI84" s="15"/>
      <c r="KMJ84" s="16"/>
      <c r="KMK84" s="15"/>
      <c r="KML84" s="16"/>
      <c r="KMM84" s="15"/>
      <c r="KMN84" s="16"/>
      <c r="KMO84" s="15"/>
      <c r="KMP84" s="16"/>
      <c r="KMQ84" s="15"/>
      <c r="KMR84" s="16"/>
      <c r="KMS84" s="15"/>
      <c r="KMT84" s="16"/>
      <c r="KMU84" s="15"/>
      <c r="KMV84" s="16"/>
      <c r="KMW84" s="15"/>
      <c r="KMX84" s="16"/>
      <c r="KMY84" s="15"/>
      <c r="KMZ84" s="16"/>
      <c r="KNA84" s="15"/>
      <c r="KNB84" s="16"/>
      <c r="KNC84" s="15"/>
      <c r="KND84" s="16"/>
      <c r="KNE84" s="15"/>
      <c r="KNF84" s="16"/>
      <c r="KNG84" s="15"/>
      <c r="KNH84" s="16"/>
      <c r="KNI84" s="15"/>
      <c r="KNJ84" s="16"/>
      <c r="KNK84" s="15"/>
      <c r="KNL84" s="16"/>
      <c r="KNM84" s="15"/>
      <c r="KNN84" s="16"/>
      <c r="KNO84" s="15"/>
      <c r="KNP84" s="16"/>
      <c r="KNQ84" s="15"/>
      <c r="KNR84" s="16"/>
      <c r="KNS84" s="15"/>
      <c r="KNT84" s="16"/>
      <c r="KNU84" s="15"/>
      <c r="KNV84" s="16"/>
      <c r="KNW84" s="15"/>
      <c r="KNX84" s="16"/>
      <c r="KNY84" s="15"/>
      <c r="KNZ84" s="16"/>
      <c r="KOA84" s="15"/>
      <c r="KOB84" s="16"/>
      <c r="KOC84" s="15"/>
      <c r="KOD84" s="16"/>
      <c r="KOE84" s="15"/>
      <c r="KOF84" s="16"/>
      <c r="KOG84" s="15"/>
      <c r="KOH84" s="16"/>
      <c r="KOI84" s="15"/>
      <c r="KOJ84" s="16"/>
      <c r="KOK84" s="15"/>
      <c r="KOL84" s="16"/>
      <c r="KOM84" s="15"/>
      <c r="KON84" s="16"/>
      <c r="KOO84" s="15"/>
      <c r="KOP84" s="16"/>
      <c r="KOQ84" s="15"/>
      <c r="KOR84" s="16"/>
      <c r="KOS84" s="15"/>
      <c r="KOT84" s="16"/>
      <c r="KOU84" s="15"/>
      <c r="KOV84" s="16"/>
      <c r="KOW84" s="15"/>
      <c r="KOX84" s="16"/>
      <c r="KOY84" s="15"/>
      <c r="KOZ84" s="16"/>
      <c r="KPA84" s="15"/>
      <c r="KPB84" s="16"/>
      <c r="KPC84" s="15"/>
      <c r="KPD84" s="16"/>
      <c r="KPE84" s="15"/>
      <c r="KPF84" s="16"/>
      <c r="KPG84" s="15"/>
      <c r="KPH84" s="16"/>
      <c r="KPI84" s="15"/>
      <c r="KPJ84" s="16"/>
      <c r="KPK84" s="15"/>
      <c r="KPL84" s="16"/>
      <c r="KPM84" s="15"/>
      <c r="KPN84" s="16"/>
      <c r="KPO84" s="15"/>
      <c r="KPP84" s="16"/>
      <c r="KPQ84" s="15"/>
      <c r="KPR84" s="16"/>
      <c r="KPS84" s="15"/>
      <c r="KPT84" s="16"/>
      <c r="KPU84" s="15"/>
      <c r="KPV84" s="16"/>
      <c r="KPW84" s="15"/>
      <c r="KPX84" s="16"/>
      <c r="KPY84" s="15"/>
      <c r="KPZ84" s="16"/>
      <c r="KQA84" s="15"/>
      <c r="KQB84" s="16"/>
      <c r="KQC84" s="15"/>
      <c r="KQD84" s="16"/>
      <c r="KQE84" s="15"/>
      <c r="KQF84" s="16"/>
      <c r="KQG84" s="15"/>
      <c r="KQH84" s="16"/>
      <c r="KQI84" s="15"/>
      <c r="KQJ84" s="16"/>
      <c r="KQK84" s="15"/>
      <c r="KQL84" s="16"/>
      <c r="KQM84" s="15"/>
      <c r="KQN84" s="16"/>
      <c r="KQO84" s="15"/>
      <c r="KQP84" s="16"/>
      <c r="KQQ84" s="15"/>
      <c r="KQR84" s="16"/>
      <c r="KQS84" s="15"/>
      <c r="KQT84" s="16"/>
      <c r="KQU84" s="15"/>
      <c r="KQV84" s="16"/>
      <c r="KQW84" s="15"/>
      <c r="KQX84" s="16"/>
      <c r="KQY84" s="15"/>
      <c r="KQZ84" s="16"/>
      <c r="KRA84" s="15"/>
      <c r="KRB84" s="16"/>
      <c r="KRC84" s="15"/>
      <c r="KRD84" s="16"/>
      <c r="KRE84" s="15"/>
      <c r="KRF84" s="16"/>
      <c r="KRG84" s="15"/>
      <c r="KRH84" s="16"/>
      <c r="KRI84" s="15"/>
      <c r="KRJ84" s="16"/>
      <c r="KRK84" s="15"/>
      <c r="KRL84" s="16"/>
      <c r="KRM84" s="15"/>
      <c r="KRN84" s="16"/>
      <c r="KRO84" s="15"/>
      <c r="KRP84" s="16"/>
      <c r="KRQ84" s="15"/>
      <c r="KRR84" s="16"/>
      <c r="KRS84" s="15"/>
      <c r="KRT84" s="16"/>
      <c r="KRU84" s="15"/>
      <c r="KRV84" s="16"/>
      <c r="KRW84" s="15"/>
      <c r="KRX84" s="16"/>
      <c r="KRY84" s="15"/>
      <c r="KRZ84" s="16"/>
      <c r="KSA84" s="15"/>
      <c r="KSB84" s="16"/>
      <c r="KSC84" s="15"/>
      <c r="KSD84" s="16"/>
      <c r="KSE84" s="15"/>
      <c r="KSF84" s="16"/>
      <c r="KSG84" s="15"/>
      <c r="KSH84" s="16"/>
      <c r="KSI84" s="15"/>
      <c r="KSJ84" s="16"/>
      <c r="KSK84" s="15"/>
      <c r="KSL84" s="16"/>
      <c r="KSM84" s="15"/>
      <c r="KSN84" s="16"/>
      <c r="KSO84" s="15"/>
      <c r="KSP84" s="16"/>
      <c r="KSQ84" s="15"/>
      <c r="KSR84" s="16"/>
      <c r="KSS84" s="15"/>
      <c r="KST84" s="16"/>
      <c r="KSU84" s="15"/>
      <c r="KSV84" s="16"/>
      <c r="KSW84" s="15"/>
      <c r="KSX84" s="16"/>
      <c r="KSY84" s="15"/>
      <c r="KSZ84" s="16"/>
      <c r="KTA84" s="15"/>
      <c r="KTB84" s="16"/>
      <c r="KTC84" s="15"/>
      <c r="KTD84" s="16"/>
      <c r="KTE84" s="15"/>
      <c r="KTF84" s="16"/>
      <c r="KTG84" s="15"/>
      <c r="KTH84" s="16"/>
      <c r="KTI84" s="15"/>
      <c r="KTJ84" s="16"/>
      <c r="KTK84" s="15"/>
      <c r="KTL84" s="16"/>
      <c r="KTM84" s="15"/>
      <c r="KTN84" s="16"/>
      <c r="KTO84" s="15"/>
      <c r="KTP84" s="16"/>
      <c r="KTQ84" s="15"/>
      <c r="KTR84" s="16"/>
      <c r="KTS84" s="15"/>
      <c r="KTT84" s="16"/>
      <c r="KTU84" s="15"/>
      <c r="KTV84" s="16"/>
      <c r="KTW84" s="15"/>
      <c r="KTX84" s="16"/>
      <c r="KTY84" s="15"/>
      <c r="KTZ84" s="16"/>
      <c r="KUA84" s="15"/>
      <c r="KUB84" s="16"/>
      <c r="KUC84" s="15"/>
      <c r="KUD84" s="16"/>
      <c r="KUE84" s="15"/>
      <c r="KUF84" s="16"/>
      <c r="KUG84" s="15"/>
      <c r="KUH84" s="16"/>
      <c r="KUI84" s="15"/>
      <c r="KUJ84" s="16"/>
      <c r="KUK84" s="15"/>
      <c r="KUL84" s="16"/>
      <c r="KUM84" s="15"/>
      <c r="KUN84" s="16"/>
      <c r="KUO84" s="15"/>
      <c r="KUP84" s="16"/>
      <c r="KUQ84" s="15"/>
      <c r="KUR84" s="16"/>
      <c r="KUS84" s="15"/>
      <c r="KUT84" s="16"/>
      <c r="KUU84" s="15"/>
      <c r="KUV84" s="16"/>
      <c r="KUW84" s="15"/>
      <c r="KUX84" s="16"/>
      <c r="KUY84" s="15"/>
      <c r="KUZ84" s="16"/>
      <c r="KVA84" s="15"/>
      <c r="KVB84" s="16"/>
      <c r="KVC84" s="15"/>
      <c r="KVD84" s="16"/>
      <c r="KVE84" s="15"/>
      <c r="KVF84" s="16"/>
      <c r="KVG84" s="15"/>
      <c r="KVH84" s="16"/>
      <c r="KVI84" s="15"/>
      <c r="KVJ84" s="16"/>
      <c r="KVK84" s="15"/>
      <c r="KVL84" s="16"/>
      <c r="KVM84" s="15"/>
      <c r="KVN84" s="16"/>
      <c r="KVO84" s="15"/>
      <c r="KVP84" s="16"/>
      <c r="KVQ84" s="15"/>
      <c r="KVR84" s="16"/>
      <c r="KVS84" s="15"/>
      <c r="KVT84" s="16"/>
      <c r="KVU84" s="15"/>
      <c r="KVV84" s="16"/>
      <c r="KVW84" s="15"/>
      <c r="KVX84" s="16"/>
      <c r="KVY84" s="15"/>
      <c r="KVZ84" s="16"/>
      <c r="KWA84" s="15"/>
      <c r="KWB84" s="16"/>
      <c r="KWC84" s="15"/>
      <c r="KWD84" s="16"/>
      <c r="KWE84" s="15"/>
      <c r="KWF84" s="16"/>
      <c r="KWG84" s="15"/>
      <c r="KWH84" s="16"/>
      <c r="KWI84" s="15"/>
      <c r="KWJ84" s="16"/>
      <c r="KWK84" s="15"/>
      <c r="KWL84" s="16"/>
      <c r="KWM84" s="15"/>
      <c r="KWN84" s="16"/>
      <c r="KWO84" s="15"/>
      <c r="KWP84" s="16"/>
      <c r="KWQ84" s="15"/>
      <c r="KWR84" s="16"/>
      <c r="KWS84" s="15"/>
      <c r="KWT84" s="16"/>
      <c r="KWU84" s="15"/>
      <c r="KWV84" s="16"/>
      <c r="KWW84" s="15"/>
      <c r="KWX84" s="16"/>
      <c r="KWY84" s="15"/>
      <c r="KWZ84" s="16"/>
      <c r="KXA84" s="15"/>
      <c r="KXB84" s="16"/>
      <c r="KXC84" s="15"/>
      <c r="KXD84" s="16"/>
      <c r="KXE84" s="15"/>
      <c r="KXF84" s="16"/>
      <c r="KXG84" s="15"/>
      <c r="KXH84" s="16"/>
      <c r="KXI84" s="15"/>
      <c r="KXJ84" s="16"/>
      <c r="KXK84" s="15"/>
      <c r="KXL84" s="16"/>
      <c r="KXM84" s="15"/>
      <c r="KXN84" s="16"/>
      <c r="KXO84" s="15"/>
      <c r="KXP84" s="16"/>
      <c r="KXQ84" s="15"/>
      <c r="KXR84" s="16"/>
      <c r="KXS84" s="15"/>
      <c r="KXT84" s="16"/>
      <c r="KXU84" s="15"/>
      <c r="KXV84" s="16"/>
      <c r="KXW84" s="15"/>
      <c r="KXX84" s="16"/>
      <c r="KXY84" s="15"/>
      <c r="KXZ84" s="16"/>
      <c r="KYA84" s="15"/>
      <c r="KYB84" s="16"/>
      <c r="KYC84" s="15"/>
      <c r="KYD84" s="16"/>
      <c r="KYE84" s="15"/>
      <c r="KYF84" s="16"/>
      <c r="KYG84" s="15"/>
      <c r="KYH84" s="16"/>
      <c r="KYI84" s="15"/>
      <c r="KYJ84" s="16"/>
      <c r="KYK84" s="15"/>
      <c r="KYL84" s="16"/>
      <c r="KYM84" s="15"/>
      <c r="KYN84" s="16"/>
      <c r="KYO84" s="15"/>
      <c r="KYP84" s="16"/>
      <c r="KYQ84" s="15"/>
      <c r="KYR84" s="16"/>
      <c r="KYS84" s="15"/>
      <c r="KYT84" s="16"/>
      <c r="KYU84" s="15"/>
      <c r="KYV84" s="16"/>
      <c r="KYW84" s="15"/>
      <c r="KYX84" s="16"/>
      <c r="KYY84" s="15"/>
      <c r="KYZ84" s="16"/>
      <c r="KZA84" s="15"/>
      <c r="KZB84" s="16"/>
      <c r="KZC84" s="15"/>
      <c r="KZD84" s="16"/>
      <c r="KZE84" s="15"/>
      <c r="KZF84" s="16"/>
      <c r="KZG84" s="15"/>
      <c r="KZH84" s="16"/>
      <c r="KZI84" s="15"/>
      <c r="KZJ84" s="16"/>
      <c r="KZK84" s="15"/>
      <c r="KZL84" s="16"/>
      <c r="KZM84" s="15"/>
      <c r="KZN84" s="16"/>
      <c r="KZO84" s="15"/>
      <c r="KZP84" s="16"/>
      <c r="KZQ84" s="15"/>
      <c r="KZR84" s="16"/>
      <c r="KZS84" s="15"/>
      <c r="KZT84" s="16"/>
      <c r="KZU84" s="15"/>
      <c r="KZV84" s="16"/>
      <c r="KZW84" s="15"/>
      <c r="KZX84" s="16"/>
      <c r="KZY84" s="15"/>
      <c r="KZZ84" s="16"/>
      <c r="LAA84" s="15"/>
      <c r="LAB84" s="16"/>
      <c r="LAC84" s="15"/>
      <c r="LAD84" s="16"/>
      <c r="LAE84" s="15"/>
      <c r="LAF84" s="16"/>
      <c r="LAG84" s="15"/>
      <c r="LAH84" s="16"/>
      <c r="LAI84" s="15"/>
      <c r="LAJ84" s="16"/>
      <c r="LAK84" s="15"/>
      <c r="LAL84" s="16"/>
      <c r="LAM84" s="15"/>
      <c r="LAN84" s="16"/>
      <c r="LAO84" s="15"/>
      <c r="LAP84" s="16"/>
      <c r="LAQ84" s="15"/>
      <c r="LAR84" s="16"/>
      <c r="LAS84" s="15"/>
      <c r="LAT84" s="16"/>
      <c r="LAU84" s="15"/>
      <c r="LAV84" s="16"/>
      <c r="LAW84" s="15"/>
      <c r="LAX84" s="16"/>
      <c r="LAY84" s="15"/>
      <c r="LAZ84" s="16"/>
      <c r="LBA84" s="15"/>
      <c r="LBB84" s="16"/>
      <c r="LBC84" s="15"/>
      <c r="LBD84" s="16"/>
      <c r="LBE84" s="15"/>
      <c r="LBF84" s="16"/>
      <c r="LBG84" s="15"/>
      <c r="LBH84" s="16"/>
      <c r="LBI84" s="15"/>
      <c r="LBJ84" s="16"/>
      <c r="LBK84" s="15"/>
      <c r="LBL84" s="16"/>
      <c r="LBM84" s="15"/>
      <c r="LBN84" s="16"/>
      <c r="LBO84" s="15"/>
      <c r="LBP84" s="16"/>
      <c r="LBQ84" s="15"/>
      <c r="LBR84" s="16"/>
      <c r="LBS84" s="15"/>
      <c r="LBT84" s="16"/>
      <c r="LBU84" s="15"/>
      <c r="LBV84" s="16"/>
      <c r="LBW84" s="15"/>
      <c r="LBX84" s="16"/>
      <c r="LBY84" s="15"/>
      <c r="LBZ84" s="16"/>
      <c r="LCA84" s="15"/>
      <c r="LCB84" s="16"/>
      <c r="LCC84" s="15"/>
      <c r="LCD84" s="16"/>
      <c r="LCE84" s="15"/>
      <c r="LCF84" s="16"/>
      <c r="LCG84" s="15"/>
      <c r="LCH84" s="16"/>
      <c r="LCI84" s="15"/>
      <c r="LCJ84" s="16"/>
      <c r="LCK84" s="15"/>
      <c r="LCL84" s="16"/>
      <c r="LCM84" s="15"/>
      <c r="LCN84" s="16"/>
      <c r="LCO84" s="15"/>
      <c r="LCP84" s="16"/>
      <c r="LCQ84" s="15"/>
      <c r="LCR84" s="16"/>
      <c r="LCS84" s="15"/>
      <c r="LCT84" s="16"/>
      <c r="LCU84" s="15"/>
      <c r="LCV84" s="16"/>
      <c r="LCW84" s="15"/>
      <c r="LCX84" s="16"/>
      <c r="LCY84" s="15"/>
      <c r="LCZ84" s="16"/>
      <c r="LDA84" s="15"/>
      <c r="LDB84" s="16"/>
      <c r="LDC84" s="15"/>
      <c r="LDD84" s="16"/>
      <c r="LDE84" s="15"/>
      <c r="LDF84" s="16"/>
      <c r="LDG84" s="15"/>
      <c r="LDH84" s="16"/>
      <c r="LDI84" s="15"/>
      <c r="LDJ84" s="16"/>
      <c r="LDK84" s="15"/>
      <c r="LDL84" s="16"/>
      <c r="LDM84" s="15"/>
      <c r="LDN84" s="16"/>
      <c r="LDO84" s="15"/>
      <c r="LDP84" s="16"/>
      <c r="LDQ84" s="15"/>
      <c r="LDR84" s="16"/>
      <c r="LDS84" s="15"/>
      <c r="LDT84" s="16"/>
      <c r="LDU84" s="15"/>
      <c r="LDV84" s="16"/>
      <c r="LDW84" s="15"/>
      <c r="LDX84" s="16"/>
      <c r="LDY84" s="15"/>
      <c r="LDZ84" s="16"/>
      <c r="LEA84" s="15"/>
      <c r="LEB84" s="16"/>
      <c r="LEC84" s="15"/>
      <c r="LED84" s="16"/>
      <c r="LEE84" s="15"/>
      <c r="LEF84" s="16"/>
      <c r="LEG84" s="15"/>
      <c r="LEH84" s="16"/>
      <c r="LEI84" s="15"/>
      <c r="LEJ84" s="16"/>
      <c r="LEK84" s="15"/>
      <c r="LEL84" s="16"/>
      <c r="LEM84" s="15"/>
      <c r="LEN84" s="16"/>
      <c r="LEO84" s="15"/>
      <c r="LEP84" s="16"/>
      <c r="LEQ84" s="15"/>
      <c r="LER84" s="16"/>
      <c r="LES84" s="15"/>
      <c r="LET84" s="16"/>
      <c r="LEU84" s="15"/>
      <c r="LEV84" s="16"/>
      <c r="LEW84" s="15"/>
      <c r="LEX84" s="16"/>
      <c r="LEY84" s="15"/>
      <c r="LEZ84" s="16"/>
      <c r="LFA84" s="15"/>
      <c r="LFB84" s="16"/>
      <c r="LFC84" s="15"/>
      <c r="LFD84" s="16"/>
      <c r="LFE84" s="15"/>
      <c r="LFF84" s="16"/>
      <c r="LFG84" s="15"/>
      <c r="LFH84" s="16"/>
      <c r="LFI84" s="15"/>
      <c r="LFJ84" s="16"/>
      <c r="LFK84" s="15"/>
      <c r="LFL84" s="16"/>
      <c r="LFM84" s="15"/>
      <c r="LFN84" s="16"/>
      <c r="LFO84" s="15"/>
      <c r="LFP84" s="16"/>
      <c r="LFQ84" s="15"/>
      <c r="LFR84" s="16"/>
      <c r="LFS84" s="15"/>
      <c r="LFT84" s="16"/>
      <c r="LFU84" s="15"/>
      <c r="LFV84" s="16"/>
      <c r="LFW84" s="15"/>
      <c r="LFX84" s="16"/>
      <c r="LFY84" s="15"/>
      <c r="LFZ84" s="16"/>
      <c r="LGA84" s="15"/>
      <c r="LGB84" s="16"/>
      <c r="LGC84" s="15"/>
      <c r="LGD84" s="16"/>
      <c r="LGE84" s="15"/>
      <c r="LGF84" s="16"/>
      <c r="LGG84" s="15"/>
      <c r="LGH84" s="16"/>
      <c r="LGI84" s="15"/>
      <c r="LGJ84" s="16"/>
      <c r="LGK84" s="15"/>
      <c r="LGL84" s="16"/>
      <c r="LGM84" s="15"/>
      <c r="LGN84" s="16"/>
      <c r="LGO84" s="15"/>
      <c r="LGP84" s="16"/>
      <c r="LGQ84" s="15"/>
      <c r="LGR84" s="16"/>
      <c r="LGS84" s="15"/>
      <c r="LGT84" s="16"/>
      <c r="LGU84" s="15"/>
      <c r="LGV84" s="16"/>
      <c r="LGW84" s="15"/>
      <c r="LGX84" s="16"/>
      <c r="LGY84" s="15"/>
      <c r="LGZ84" s="16"/>
      <c r="LHA84" s="15"/>
      <c r="LHB84" s="16"/>
      <c r="LHC84" s="15"/>
      <c r="LHD84" s="16"/>
      <c r="LHE84" s="15"/>
      <c r="LHF84" s="16"/>
      <c r="LHG84" s="15"/>
      <c r="LHH84" s="16"/>
      <c r="LHI84" s="15"/>
      <c r="LHJ84" s="16"/>
      <c r="LHK84" s="15"/>
      <c r="LHL84" s="16"/>
      <c r="LHM84" s="15"/>
      <c r="LHN84" s="16"/>
      <c r="LHO84" s="15"/>
      <c r="LHP84" s="16"/>
      <c r="LHQ84" s="15"/>
      <c r="LHR84" s="16"/>
      <c r="LHS84" s="15"/>
      <c r="LHT84" s="16"/>
      <c r="LHU84" s="15"/>
      <c r="LHV84" s="16"/>
      <c r="LHW84" s="15"/>
      <c r="LHX84" s="16"/>
      <c r="LHY84" s="15"/>
      <c r="LHZ84" s="16"/>
      <c r="LIA84" s="15"/>
      <c r="LIB84" s="16"/>
      <c r="LIC84" s="15"/>
      <c r="LID84" s="16"/>
      <c r="LIE84" s="15"/>
      <c r="LIF84" s="16"/>
      <c r="LIG84" s="15"/>
      <c r="LIH84" s="16"/>
      <c r="LII84" s="15"/>
      <c r="LIJ84" s="16"/>
      <c r="LIK84" s="15"/>
      <c r="LIL84" s="16"/>
      <c r="LIM84" s="15"/>
      <c r="LIN84" s="16"/>
      <c r="LIO84" s="15"/>
      <c r="LIP84" s="16"/>
      <c r="LIQ84" s="15"/>
      <c r="LIR84" s="16"/>
      <c r="LIS84" s="15"/>
      <c r="LIT84" s="16"/>
      <c r="LIU84" s="15"/>
      <c r="LIV84" s="16"/>
      <c r="LIW84" s="15"/>
      <c r="LIX84" s="16"/>
      <c r="LIY84" s="15"/>
      <c r="LIZ84" s="16"/>
      <c r="LJA84" s="15"/>
      <c r="LJB84" s="16"/>
      <c r="LJC84" s="15"/>
      <c r="LJD84" s="16"/>
      <c r="LJE84" s="15"/>
      <c r="LJF84" s="16"/>
      <c r="LJG84" s="15"/>
      <c r="LJH84" s="16"/>
      <c r="LJI84" s="15"/>
      <c r="LJJ84" s="16"/>
      <c r="LJK84" s="15"/>
      <c r="LJL84" s="16"/>
      <c r="LJM84" s="15"/>
      <c r="LJN84" s="16"/>
      <c r="LJO84" s="15"/>
      <c r="LJP84" s="16"/>
      <c r="LJQ84" s="15"/>
      <c r="LJR84" s="16"/>
      <c r="LJS84" s="15"/>
      <c r="LJT84" s="16"/>
      <c r="LJU84" s="15"/>
      <c r="LJV84" s="16"/>
      <c r="LJW84" s="15"/>
      <c r="LJX84" s="16"/>
      <c r="LJY84" s="15"/>
      <c r="LJZ84" s="16"/>
      <c r="LKA84" s="15"/>
      <c r="LKB84" s="16"/>
      <c r="LKC84" s="15"/>
      <c r="LKD84" s="16"/>
      <c r="LKE84" s="15"/>
      <c r="LKF84" s="16"/>
      <c r="LKG84" s="15"/>
      <c r="LKH84" s="16"/>
      <c r="LKI84" s="15"/>
      <c r="LKJ84" s="16"/>
      <c r="LKK84" s="15"/>
      <c r="LKL84" s="16"/>
      <c r="LKM84" s="15"/>
      <c r="LKN84" s="16"/>
      <c r="LKO84" s="15"/>
      <c r="LKP84" s="16"/>
      <c r="LKQ84" s="15"/>
      <c r="LKR84" s="16"/>
      <c r="LKS84" s="15"/>
      <c r="LKT84" s="16"/>
      <c r="LKU84" s="15"/>
      <c r="LKV84" s="16"/>
      <c r="LKW84" s="15"/>
      <c r="LKX84" s="16"/>
      <c r="LKY84" s="15"/>
      <c r="LKZ84" s="16"/>
      <c r="LLA84" s="15"/>
      <c r="LLB84" s="16"/>
      <c r="LLC84" s="15"/>
      <c r="LLD84" s="16"/>
      <c r="LLE84" s="15"/>
      <c r="LLF84" s="16"/>
      <c r="LLG84" s="15"/>
      <c r="LLH84" s="16"/>
      <c r="LLI84" s="15"/>
      <c r="LLJ84" s="16"/>
      <c r="LLK84" s="15"/>
      <c r="LLL84" s="16"/>
      <c r="LLM84" s="15"/>
      <c r="LLN84" s="16"/>
      <c r="LLO84" s="15"/>
      <c r="LLP84" s="16"/>
      <c r="LLQ84" s="15"/>
      <c r="LLR84" s="16"/>
      <c r="LLS84" s="15"/>
      <c r="LLT84" s="16"/>
      <c r="LLU84" s="15"/>
      <c r="LLV84" s="16"/>
      <c r="LLW84" s="15"/>
      <c r="LLX84" s="16"/>
      <c r="LLY84" s="15"/>
      <c r="LLZ84" s="16"/>
      <c r="LMA84" s="15"/>
      <c r="LMB84" s="16"/>
      <c r="LMC84" s="15"/>
      <c r="LMD84" s="16"/>
      <c r="LME84" s="15"/>
      <c r="LMF84" s="16"/>
      <c r="LMG84" s="15"/>
      <c r="LMH84" s="16"/>
      <c r="LMI84" s="15"/>
      <c r="LMJ84" s="16"/>
      <c r="LMK84" s="15"/>
      <c r="LML84" s="16"/>
      <c r="LMM84" s="15"/>
      <c r="LMN84" s="16"/>
      <c r="LMO84" s="15"/>
      <c r="LMP84" s="16"/>
      <c r="LMQ84" s="15"/>
      <c r="LMR84" s="16"/>
      <c r="LMS84" s="15"/>
      <c r="LMT84" s="16"/>
      <c r="LMU84" s="15"/>
      <c r="LMV84" s="16"/>
      <c r="LMW84" s="15"/>
      <c r="LMX84" s="16"/>
      <c r="LMY84" s="15"/>
      <c r="LMZ84" s="16"/>
      <c r="LNA84" s="15"/>
      <c r="LNB84" s="16"/>
      <c r="LNC84" s="15"/>
      <c r="LND84" s="16"/>
      <c r="LNE84" s="15"/>
      <c r="LNF84" s="16"/>
      <c r="LNG84" s="15"/>
      <c r="LNH84" s="16"/>
      <c r="LNI84" s="15"/>
      <c r="LNJ84" s="16"/>
      <c r="LNK84" s="15"/>
      <c r="LNL84" s="16"/>
      <c r="LNM84" s="15"/>
      <c r="LNN84" s="16"/>
      <c r="LNO84" s="15"/>
      <c r="LNP84" s="16"/>
      <c r="LNQ84" s="15"/>
      <c r="LNR84" s="16"/>
      <c r="LNS84" s="15"/>
      <c r="LNT84" s="16"/>
      <c r="LNU84" s="15"/>
      <c r="LNV84" s="16"/>
      <c r="LNW84" s="15"/>
      <c r="LNX84" s="16"/>
      <c r="LNY84" s="15"/>
      <c r="LNZ84" s="16"/>
      <c r="LOA84" s="15"/>
      <c r="LOB84" s="16"/>
      <c r="LOC84" s="15"/>
      <c r="LOD84" s="16"/>
      <c r="LOE84" s="15"/>
      <c r="LOF84" s="16"/>
      <c r="LOG84" s="15"/>
      <c r="LOH84" s="16"/>
      <c r="LOI84" s="15"/>
      <c r="LOJ84" s="16"/>
      <c r="LOK84" s="15"/>
      <c r="LOL84" s="16"/>
      <c r="LOM84" s="15"/>
      <c r="LON84" s="16"/>
      <c r="LOO84" s="15"/>
      <c r="LOP84" s="16"/>
      <c r="LOQ84" s="15"/>
      <c r="LOR84" s="16"/>
      <c r="LOS84" s="15"/>
      <c r="LOT84" s="16"/>
      <c r="LOU84" s="15"/>
      <c r="LOV84" s="16"/>
      <c r="LOW84" s="15"/>
      <c r="LOX84" s="16"/>
      <c r="LOY84" s="15"/>
      <c r="LOZ84" s="16"/>
      <c r="LPA84" s="15"/>
      <c r="LPB84" s="16"/>
      <c r="LPC84" s="15"/>
      <c r="LPD84" s="16"/>
      <c r="LPE84" s="15"/>
      <c r="LPF84" s="16"/>
      <c r="LPG84" s="15"/>
      <c r="LPH84" s="16"/>
      <c r="LPI84" s="15"/>
      <c r="LPJ84" s="16"/>
      <c r="LPK84" s="15"/>
      <c r="LPL84" s="16"/>
      <c r="LPM84" s="15"/>
      <c r="LPN84" s="16"/>
      <c r="LPO84" s="15"/>
      <c r="LPP84" s="16"/>
      <c r="LPQ84" s="15"/>
      <c r="LPR84" s="16"/>
      <c r="LPS84" s="15"/>
      <c r="LPT84" s="16"/>
      <c r="LPU84" s="15"/>
      <c r="LPV84" s="16"/>
      <c r="LPW84" s="15"/>
      <c r="LPX84" s="16"/>
      <c r="LPY84" s="15"/>
      <c r="LPZ84" s="16"/>
      <c r="LQA84" s="15"/>
      <c r="LQB84" s="16"/>
      <c r="LQC84" s="15"/>
      <c r="LQD84" s="16"/>
      <c r="LQE84" s="15"/>
      <c r="LQF84" s="16"/>
      <c r="LQG84" s="15"/>
      <c r="LQH84" s="16"/>
      <c r="LQI84" s="15"/>
      <c r="LQJ84" s="16"/>
      <c r="LQK84" s="15"/>
      <c r="LQL84" s="16"/>
      <c r="LQM84" s="15"/>
      <c r="LQN84" s="16"/>
      <c r="LQO84" s="15"/>
      <c r="LQP84" s="16"/>
      <c r="LQQ84" s="15"/>
      <c r="LQR84" s="16"/>
      <c r="LQS84" s="15"/>
      <c r="LQT84" s="16"/>
      <c r="LQU84" s="15"/>
      <c r="LQV84" s="16"/>
      <c r="LQW84" s="15"/>
      <c r="LQX84" s="16"/>
      <c r="LQY84" s="15"/>
      <c r="LQZ84" s="16"/>
      <c r="LRA84" s="15"/>
      <c r="LRB84" s="16"/>
      <c r="LRC84" s="15"/>
      <c r="LRD84" s="16"/>
      <c r="LRE84" s="15"/>
      <c r="LRF84" s="16"/>
      <c r="LRG84" s="15"/>
      <c r="LRH84" s="16"/>
      <c r="LRI84" s="15"/>
      <c r="LRJ84" s="16"/>
      <c r="LRK84" s="15"/>
      <c r="LRL84" s="16"/>
      <c r="LRM84" s="15"/>
      <c r="LRN84" s="16"/>
      <c r="LRO84" s="15"/>
      <c r="LRP84" s="16"/>
      <c r="LRQ84" s="15"/>
      <c r="LRR84" s="16"/>
      <c r="LRS84" s="15"/>
      <c r="LRT84" s="16"/>
      <c r="LRU84" s="15"/>
      <c r="LRV84" s="16"/>
      <c r="LRW84" s="15"/>
      <c r="LRX84" s="16"/>
      <c r="LRY84" s="15"/>
      <c r="LRZ84" s="16"/>
      <c r="LSA84" s="15"/>
      <c r="LSB84" s="16"/>
      <c r="LSC84" s="15"/>
      <c r="LSD84" s="16"/>
      <c r="LSE84" s="15"/>
      <c r="LSF84" s="16"/>
      <c r="LSG84" s="15"/>
      <c r="LSH84" s="16"/>
      <c r="LSI84" s="15"/>
      <c r="LSJ84" s="16"/>
      <c r="LSK84" s="15"/>
      <c r="LSL84" s="16"/>
      <c r="LSM84" s="15"/>
      <c r="LSN84" s="16"/>
      <c r="LSO84" s="15"/>
      <c r="LSP84" s="16"/>
      <c r="LSQ84" s="15"/>
      <c r="LSR84" s="16"/>
      <c r="LSS84" s="15"/>
      <c r="LST84" s="16"/>
      <c r="LSU84" s="15"/>
      <c r="LSV84" s="16"/>
      <c r="LSW84" s="15"/>
      <c r="LSX84" s="16"/>
      <c r="LSY84" s="15"/>
      <c r="LSZ84" s="16"/>
      <c r="LTA84" s="15"/>
      <c r="LTB84" s="16"/>
      <c r="LTC84" s="15"/>
      <c r="LTD84" s="16"/>
      <c r="LTE84" s="15"/>
      <c r="LTF84" s="16"/>
      <c r="LTG84" s="15"/>
      <c r="LTH84" s="16"/>
      <c r="LTI84" s="15"/>
      <c r="LTJ84" s="16"/>
      <c r="LTK84" s="15"/>
      <c r="LTL84" s="16"/>
      <c r="LTM84" s="15"/>
      <c r="LTN84" s="16"/>
      <c r="LTO84" s="15"/>
      <c r="LTP84" s="16"/>
      <c r="LTQ84" s="15"/>
      <c r="LTR84" s="16"/>
      <c r="LTS84" s="15"/>
      <c r="LTT84" s="16"/>
      <c r="LTU84" s="15"/>
      <c r="LTV84" s="16"/>
      <c r="LTW84" s="15"/>
      <c r="LTX84" s="16"/>
      <c r="LTY84" s="15"/>
      <c r="LTZ84" s="16"/>
      <c r="LUA84" s="15"/>
      <c r="LUB84" s="16"/>
      <c r="LUC84" s="15"/>
      <c r="LUD84" s="16"/>
      <c r="LUE84" s="15"/>
      <c r="LUF84" s="16"/>
      <c r="LUG84" s="15"/>
      <c r="LUH84" s="16"/>
      <c r="LUI84" s="15"/>
      <c r="LUJ84" s="16"/>
      <c r="LUK84" s="15"/>
      <c r="LUL84" s="16"/>
      <c r="LUM84" s="15"/>
      <c r="LUN84" s="16"/>
      <c r="LUO84" s="15"/>
      <c r="LUP84" s="16"/>
      <c r="LUQ84" s="15"/>
      <c r="LUR84" s="16"/>
      <c r="LUS84" s="15"/>
      <c r="LUT84" s="16"/>
      <c r="LUU84" s="15"/>
      <c r="LUV84" s="16"/>
      <c r="LUW84" s="15"/>
      <c r="LUX84" s="16"/>
      <c r="LUY84" s="15"/>
      <c r="LUZ84" s="16"/>
      <c r="LVA84" s="15"/>
      <c r="LVB84" s="16"/>
      <c r="LVC84" s="15"/>
      <c r="LVD84" s="16"/>
      <c r="LVE84" s="15"/>
      <c r="LVF84" s="16"/>
      <c r="LVG84" s="15"/>
      <c r="LVH84" s="16"/>
      <c r="LVI84" s="15"/>
      <c r="LVJ84" s="16"/>
      <c r="LVK84" s="15"/>
      <c r="LVL84" s="16"/>
      <c r="LVM84" s="15"/>
      <c r="LVN84" s="16"/>
      <c r="LVO84" s="15"/>
      <c r="LVP84" s="16"/>
      <c r="LVQ84" s="15"/>
      <c r="LVR84" s="16"/>
      <c r="LVS84" s="15"/>
      <c r="LVT84" s="16"/>
      <c r="LVU84" s="15"/>
      <c r="LVV84" s="16"/>
      <c r="LVW84" s="15"/>
      <c r="LVX84" s="16"/>
      <c r="LVY84" s="15"/>
      <c r="LVZ84" s="16"/>
      <c r="LWA84" s="15"/>
      <c r="LWB84" s="16"/>
      <c r="LWC84" s="15"/>
      <c r="LWD84" s="16"/>
      <c r="LWE84" s="15"/>
      <c r="LWF84" s="16"/>
      <c r="LWG84" s="15"/>
      <c r="LWH84" s="16"/>
      <c r="LWI84" s="15"/>
      <c r="LWJ84" s="16"/>
      <c r="LWK84" s="15"/>
      <c r="LWL84" s="16"/>
      <c r="LWM84" s="15"/>
      <c r="LWN84" s="16"/>
      <c r="LWO84" s="15"/>
      <c r="LWP84" s="16"/>
      <c r="LWQ84" s="15"/>
      <c r="LWR84" s="16"/>
      <c r="LWS84" s="15"/>
      <c r="LWT84" s="16"/>
      <c r="LWU84" s="15"/>
      <c r="LWV84" s="16"/>
      <c r="LWW84" s="15"/>
      <c r="LWX84" s="16"/>
      <c r="LWY84" s="15"/>
      <c r="LWZ84" s="16"/>
      <c r="LXA84" s="15"/>
      <c r="LXB84" s="16"/>
      <c r="LXC84" s="15"/>
      <c r="LXD84" s="16"/>
      <c r="LXE84" s="15"/>
      <c r="LXF84" s="16"/>
      <c r="LXG84" s="15"/>
      <c r="LXH84" s="16"/>
      <c r="LXI84" s="15"/>
      <c r="LXJ84" s="16"/>
      <c r="LXK84" s="15"/>
      <c r="LXL84" s="16"/>
      <c r="LXM84" s="15"/>
      <c r="LXN84" s="16"/>
      <c r="LXO84" s="15"/>
      <c r="LXP84" s="16"/>
      <c r="LXQ84" s="15"/>
      <c r="LXR84" s="16"/>
      <c r="LXS84" s="15"/>
      <c r="LXT84" s="16"/>
      <c r="LXU84" s="15"/>
      <c r="LXV84" s="16"/>
      <c r="LXW84" s="15"/>
      <c r="LXX84" s="16"/>
      <c r="LXY84" s="15"/>
      <c r="LXZ84" s="16"/>
      <c r="LYA84" s="15"/>
      <c r="LYB84" s="16"/>
      <c r="LYC84" s="15"/>
      <c r="LYD84" s="16"/>
      <c r="LYE84" s="15"/>
      <c r="LYF84" s="16"/>
      <c r="LYG84" s="15"/>
      <c r="LYH84" s="16"/>
      <c r="LYI84" s="15"/>
      <c r="LYJ84" s="16"/>
      <c r="LYK84" s="15"/>
      <c r="LYL84" s="16"/>
      <c r="LYM84" s="15"/>
      <c r="LYN84" s="16"/>
      <c r="LYO84" s="15"/>
      <c r="LYP84" s="16"/>
      <c r="LYQ84" s="15"/>
      <c r="LYR84" s="16"/>
      <c r="LYS84" s="15"/>
      <c r="LYT84" s="16"/>
      <c r="LYU84" s="15"/>
      <c r="LYV84" s="16"/>
      <c r="LYW84" s="15"/>
      <c r="LYX84" s="16"/>
      <c r="LYY84" s="15"/>
      <c r="LYZ84" s="16"/>
      <c r="LZA84" s="15"/>
      <c r="LZB84" s="16"/>
      <c r="LZC84" s="15"/>
      <c r="LZD84" s="16"/>
      <c r="LZE84" s="15"/>
      <c r="LZF84" s="16"/>
      <c r="LZG84" s="15"/>
      <c r="LZH84" s="16"/>
      <c r="LZI84" s="15"/>
      <c r="LZJ84" s="16"/>
      <c r="LZK84" s="15"/>
      <c r="LZL84" s="16"/>
      <c r="LZM84" s="15"/>
      <c r="LZN84" s="16"/>
      <c r="LZO84" s="15"/>
      <c r="LZP84" s="16"/>
      <c r="LZQ84" s="15"/>
      <c r="LZR84" s="16"/>
      <c r="LZS84" s="15"/>
      <c r="LZT84" s="16"/>
      <c r="LZU84" s="15"/>
      <c r="LZV84" s="16"/>
      <c r="LZW84" s="15"/>
      <c r="LZX84" s="16"/>
      <c r="LZY84" s="15"/>
      <c r="LZZ84" s="16"/>
      <c r="MAA84" s="15"/>
      <c r="MAB84" s="16"/>
      <c r="MAC84" s="15"/>
      <c r="MAD84" s="16"/>
      <c r="MAE84" s="15"/>
      <c r="MAF84" s="16"/>
      <c r="MAG84" s="15"/>
      <c r="MAH84" s="16"/>
      <c r="MAI84" s="15"/>
      <c r="MAJ84" s="16"/>
      <c r="MAK84" s="15"/>
      <c r="MAL84" s="16"/>
      <c r="MAM84" s="15"/>
      <c r="MAN84" s="16"/>
      <c r="MAO84" s="15"/>
      <c r="MAP84" s="16"/>
      <c r="MAQ84" s="15"/>
      <c r="MAR84" s="16"/>
      <c r="MAS84" s="15"/>
      <c r="MAT84" s="16"/>
      <c r="MAU84" s="15"/>
      <c r="MAV84" s="16"/>
      <c r="MAW84" s="15"/>
      <c r="MAX84" s="16"/>
      <c r="MAY84" s="15"/>
      <c r="MAZ84" s="16"/>
      <c r="MBA84" s="15"/>
      <c r="MBB84" s="16"/>
      <c r="MBC84" s="15"/>
      <c r="MBD84" s="16"/>
      <c r="MBE84" s="15"/>
      <c r="MBF84" s="16"/>
      <c r="MBG84" s="15"/>
      <c r="MBH84" s="16"/>
      <c r="MBI84" s="15"/>
      <c r="MBJ84" s="16"/>
      <c r="MBK84" s="15"/>
      <c r="MBL84" s="16"/>
      <c r="MBM84" s="15"/>
      <c r="MBN84" s="16"/>
      <c r="MBO84" s="15"/>
      <c r="MBP84" s="16"/>
      <c r="MBQ84" s="15"/>
      <c r="MBR84" s="16"/>
      <c r="MBS84" s="15"/>
      <c r="MBT84" s="16"/>
      <c r="MBU84" s="15"/>
      <c r="MBV84" s="16"/>
      <c r="MBW84" s="15"/>
      <c r="MBX84" s="16"/>
      <c r="MBY84" s="15"/>
      <c r="MBZ84" s="16"/>
      <c r="MCA84" s="15"/>
      <c r="MCB84" s="16"/>
      <c r="MCC84" s="15"/>
      <c r="MCD84" s="16"/>
      <c r="MCE84" s="15"/>
      <c r="MCF84" s="16"/>
      <c r="MCG84" s="15"/>
      <c r="MCH84" s="16"/>
      <c r="MCI84" s="15"/>
      <c r="MCJ84" s="16"/>
      <c r="MCK84" s="15"/>
      <c r="MCL84" s="16"/>
      <c r="MCM84" s="15"/>
      <c r="MCN84" s="16"/>
      <c r="MCO84" s="15"/>
      <c r="MCP84" s="16"/>
      <c r="MCQ84" s="15"/>
      <c r="MCR84" s="16"/>
      <c r="MCS84" s="15"/>
      <c r="MCT84" s="16"/>
      <c r="MCU84" s="15"/>
      <c r="MCV84" s="16"/>
      <c r="MCW84" s="15"/>
      <c r="MCX84" s="16"/>
      <c r="MCY84" s="15"/>
      <c r="MCZ84" s="16"/>
      <c r="MDA84" s="15"/>
      <c r="MDB84" s="16"/>
      <c r="MDC84" s="15"/>
      <c r="MDD84" s="16"/>
      <c r="MDE84" s="15"/>
      <c r="MDF84" s="16"/>
      <c r="MDG84" s="15"/>
      <c r="MDH84" s="16"/>
      <c r="MDI84" s="15"/>
      <c r="MDJ84" s="16"/>
      <c r="MDK84" s="15"/>
      <c r="MDL84" s="16"/>
      <c r="MDM84" s="15"/>
      <c r="MDN84" s="16"/>
      <c r="MDO84" s="15"/>
      <c r="MDP84" s="16"/>
      <c r="MDQ84" s="15"/>
      <c r="MDR84" s="16"/>
      <c r="MDS84" s="15"/>
      <c r="MDT84" s="16"/>
      <c r="MDU84" s="15"/>
      <c r="MDV84" s="16"/>
      <c r="MDW84" s="15"/>
      <c r="MDX84" s="16"/>
      <c r="MDY84" s="15"/>
      <c r="MDZ84" s="16"/>
      <c r="MEA84" s="15"/>
      <c r="MEB84" s="16"/>
      <c r="MEC84" s="15"/>
      <c r="MED84" s="16"/>
      <c r="MEE84" s="15"/>
      <c r="MEF84" s="16"/>
      <c r="MEG84" s="15"/>
      <c r="MEH84" s="16"/>
      <c r="MEI84" s="15"/>
      <c r="MEJ84" s="16"/>
      <c r="MEK84" s="15"/>
      <c r="MEL84" s="16"/>
      <c r="MEM84" s="15"/>
      <c r="MEN84" s="16"/>
      <c r="MEO84" s="15"/>
      <c r="MEP84" s="16"/>
      <c r="MEQ84" s="15"/>
      <c r="MER84" s="16"/>
      <c r="MES84" s="15"/>
      <c r="MET84" s="16"/>
      <c r="MEU84" s="15"/>
      <c r="MEV84" s="16"/>
      <c r="MEW84" s="15"/>
      <c r="MEX84" s="16"/>
      <c r="MEY84" s="15"/>
      <c r="MEZ84" s="16"/>
      <c r="MFA84" s="15"/>
      <c r="MFB84" s="16"/>
      <c r="MFC84" s="15"/>
      <c r="MFD84" s="16"/>
      <c r="MFE84" s="15"/>
      <c r="MFF84" s="16"/>
      <c r="MFG84" s="15"/>
      <c r="MFH84" s="16"/>
      <c r="MFI84" s="15"/>
      <c r="MFJ84" s="16"/>
      <c r="MFK84" s="15"/>
      <c r="MFL84" s="16"/>
      <c r="MFM84" s="15"/>
      <c r="MFN84" s="16"/>
      <c r="MFO84" s="15"/>
      <c r="MFP84" s="16"/>
      <c r="MFQ84" s="15"/>
      <c r="MFR84" s="16"/>
      <c r="MFS84" s="15"/>
      <c r="MFT84" s="16"/>
      <c r="MFU84" s="15"/>
      <c r="MFV84" s="16"/>
      <c r="MFW84" s="15"/>
      <c r="MFX84" s="16"/>
      <c r="MFY84" s="15"/>
      <c r="MFZ84" s="16"/>
      <c r="MGA84" s="15"/>
      <c r="MGB84" s="16"/>
      <c r="MGC84" s="15"/>
      <c r="MGD84" s="16"/>
      <c r="MGE84" s="15"/>
      <c r="MGF84" s="16"/>
      <c r="MGG84" s="15"/>
      <c r="MGH84" s="16"/>
      <c r="MGI84" s="15"/>
      <c r="MGJ84" s="16"/>
      <c r="MGK84" s="15"/>
      <c r="MGL84" s="16"/>
      <c r="MGM84" s="15"/>
      <c r="MGN84" s="16"/>
      <c r="MGO84" s="15"/>
      <c r="MGP84" s="16"/>
      <c r="MGQ84" s="15"/>
      <c r="MGR84" s="16"/>
      <c r="MGS84" s="15"/>
      <c r="MGT84" s="16"/>
      <c r="MGU84" s="15"/>
      <c r="MGV84" s="16"/>
      <c r="MGW84" s="15"/>
      <c r="MGX84" s="16"/>
      <c r="MGY84" s="15"/>
      <c r="MGZ84" s="16"/>
      <c r="MHA84" s="15"/>
      <c r="MHB84" s="16"/>
      <c r="MHC84" s="15"/>
      <c r="MHD84" s="16"/>
      <c r="MHE84" s="15"/>
      <c r="MHF84" s="16"/>
      <c r="MHG84" s="15"/>
      <c r="MHH84" s="16"/>
      <c r="MHI84" s="15"/>
      <c r="MHJ84" s="16"/>
      <c r="MHK84" s="15"/>
      <c r="MHL84" s="16"/>
      <c r="MHM84" s="15"/>
      <c r="MHN84" s="16"/>
      <c r="MHO84" s="15"/>
      <c r="MHP84" s="16"/>
      <c r="MHQ84" s="15"/>
      <c r="MHR84" s="16"/>
      <c r="MHS84" s="15"/>
      <c r="MHT84" s="16"/>
      <c r="MHU84" s="15"/>
      <c r="MHV84" s="16"/>
      <c r="MHW84" s="15"/>
      <c r="MHX84" s="16"/>
      <c r="MHY84" s="15"/>
      <c r="MHZ84" s="16"/>
      <c r="MIA84" s="15"/>
      <c r="MIB84" s="16"/>
      <c r="MIC84" s="15"/>
      <c r="MID84" s="16"/>
      <c r="MIE84" s="15"/>
      <c r="MIF84" s="16"/>
      <c r="MIG84" s="15"/>
      <c r="MIH84" s="16"/>
      <c r="MII84" s="15"/>
      <c r="MIJ84" s="16"/>
      <c r="MIK84" s="15"/>
      <c r="MIL84" s="16"/>
      <c r="MIM84" s="15"/>
      <c r="MIN84" s="16"/>
      <c r="MIO84" s="15"/>
      <c r="MIP84" s="16"/>
      <c r="MIQ84" s="15"/>
      <c r="MIR84" s="16"/>
      <c r="MIS84" s="15"/>
      <c r="MIT84" s="16"/>
      <c r="MIU84" s="15"/>
      <c r="MIV84" s="16"/>
      <c r="MIW84" s="15"/>
      <c r="MIX84" s="16"/>
      <c r="MIY84" s="15"/>
      <c r="MIZ84" s="16"/>
      <c r="MJA84" s="15"/>
      <c r="MJB84" s="16"/>
      <c r="MJC84" s="15"/>
      <c r="MJD84" s="16"/>
      <c r="MJE84" s="15"/>
      <c r="MJF84" s="16"/>
      <c r="MJG84" s="15"/>
      <c r="MJH84" s="16"/>
      <c r="MJI84" s="15"/>
      <c r="MJJ84" s="16"/>
      <c r="MJK84" s="15"/>
      <c r="MJL84" s="16"/>
      <c r="MJM84" s="15"/>
      <c r="MJN84" s="16"/>
      <c r="MJO84" s="15"/>
      <c r="MJP84" s="16"/>
      <c r="MJQ84" s="15"/>
      <c r="MJR84" s="16"/>
      <c r="MJS84" s="15"/>
      <c r="MJT84" s="16"/>
      <c r="MJU84" s="15"/>
      <c r="MJV84" s="16"/>
      <c r="MJW84" s="15"/>
      <c r="MJX84" s="16"/>
      <c r="MJY84" s="15"/>
      <c r="MJZ84" s="16"/>
      <c r="MKA84" s="15"/>
      <c r="MKB84" s="16"/>
      <c r="MKC84" s="15"/>
      <c r="MKD84" s="16"/>
      <c r="MKE84" s="15"/>
      <c r="MKF84" s="16"/>
      <c r="MKG84" s="15"/>
      <c r="MKH84" s="16"/>
      <c r="MKI84" s="15"/>
      <c r="MKJ84" s="16"/>
      <c r="MKK84" s="15"/>
      <c r="MKL84" s="16"/>
      <c r="MKM84" s="15"/>
      <c r="MKN84" s="16"/>
      <c r="MKO84" s="15"/>
      <c r="MKP84" s="16"/>
      <c r="MKQ84" s="15"/>
      <c r="MKR84" s="16"/>
      <c r="MKS84" s="15"/>
      <c r="MKT84" s="16"/>
      <c r="MKU84" s="15"/>
      <c r="MKV84" s="16"/>
      <c r="MKW84" s="15"/>
      <c r="MKX84" s="16"/>
      <c r="MKY84" s="15"/>
      <c r="MKZ84" s="16"/>
      <c r="MLA84" s="15"/>
      <c r="MLB84" s="16"/>
      <c r="MLC84" s="15"/>
      <c r="MLD84" s="16"/>
      <c r="MLE84" s="15"/>
      <c r="MLF84" s="16"/>
      <c r="MLG84" s="15"/>
      <c r="MLH84" s="16"/>
      <c r="MLI84" s="15"/>
      <c r="MLJ84" s="16"/>
      <c r="MLK84" s="15"/>
      <c r="MLL84" s="16"/>
      <c r="MLM84" s="15"/>
      <c r="MLN84" s="16"/>
      <c r="MLO84" s="15"/>
      <c r="MLP84" s="16"/>
      <c r="MLQ84" s="15"/>
      <c r="MLR84" s="16"/>
      <c r="MLS84" s="15"/>
      <c r="MLT84" s="16"/>
      <c r="MLU84" s="15"/>
      <c r="MLV84" s="16"/>
      <c r="MLW84" s="15"/>
      <c r="MLX84" s="16"/>
      <c r="MLY84" s="15"/>
      <c r="MLZ84" s="16"/>
      <c r="MMA84" s="15"/>
      <c r="MMB84" s="16"/>
      <c r="MMC84" s="15"/>
      <c r="MMD84" s="16"/>
      <c r="MME84" s="15"/>
      <c r="MMF84" s="16"/>
      <c r="MMG84" s="15"/>
      <c r="MMH84" s="16"/>
      <c r="MMI84" s="15"/>
      <c r="MMJ84" s="16"/>
      <c r="MMK84" s="15"/>
      <c r="MML84" s="16"/>
      <c r="MMM84" s="15"/>
      <c r="MMN84" s="16"/>
      <c r="MMO84" s="15"/>
      <c r="MMP84" s="16"/>
      <c r="MMQ84" s="15"/>
      <c r="MMR84" s="16"/>
      <c r="MMS84" s="15"/>
      <c r="MMT84" s="16"/>
      <c r="MMU84" s="15"/>
      <c r="MMV84" s="16"/>
      <c r="MMW84" s="15"/>
      <c r="MMX84" s="16"/>
      <c r="MMY84" s="15"/>
      <c r="MMZ84" s="16"/>
      <c r="MNA84" s="15"/>
      <c r="MNB84" s="16"/>
      <c r="MNC84" s="15"/>
      <c r="MND84" s="16"/>
      <c r="MNE84" s="15"/>
      <c r="MNF84" s="16"/>
      <c r="MNG84" s="15"/>
      <c r="MNH84" s="16"/>
      <c r="MNI84" s="15"/>
      <c r="MNJ84" s="16"/>
      <c r="MNK84" s="15"/>
      <c r="MNL84" s="16"/>
      <c r="MNM84" s="15"/>
      <c r="MNN84" s="16"/>
      <c r="MNO84" s="15"/>
      <c r="MNP84" s="16"/>
      <c r="MNQ84" s="15"/>
      <c r="MNR84" s="16"/>
      <c r="MNS84" s="15"/>
      <c r="MNT84" s="16"/>
      <c r="MNU84" s="15"/>
      <c r="MNV84" s="16"/>
      <c r="MNW84" s="15"/>
      <c r="MNX84" s="16"/>
      <c r="MNY84" s="15"/>
      <c r="MNZ84" s="16"/>
      <c r="MOA84" s="15"/>
      <c r="MOB84" s="16"/>
      <c r="MOC84" s="15"/>
      <c r="MOD84" s="16"/>
      <c r="MOE84" s="15"/>
      <c r="MOF84" s="16"/>
      <c r="MOG84" s="15"/>
      <c r="MOH84" s="16"/>
      <c r="MOI84" s="15"/>
      <c r="MOJ84" s="16"/>
      <c r="MOK84" s="15"/>
      <c r="MOL84" s="16"/>
      <c r="MOM84" s="15"/>
      <c r="MON84" s="16"/>
      <c r="MOO84" s="15"/>
      <c r="MOP84" s="16"/>
      <c r="MOQ84" s="15"/>
      <c r="MOR84" s="16"/>
      <c r="MOS84" s="15"/>
      <c r="MOT84" s="16"/>
      <c r="MOU84" s="15"/>
      <c r="MOV84" s="16"/>
      <c r="MOW84" s="15"/>
      <c r="MOX84" s="16"/>
      <c r="MOY84" s="15"/>
      <c r="MOZ84" s="16"/>
      <c r="MPA84" s="15"/>
      <c r="MPB84" s="16"/>
      <c r="MPC84" s="15"/>
      <c r="MPD84" s="16"/>
      <c r="MPE84" s="15"/>
      <c r="MPF84" s="16"/>
      <c r="MPG84" s="15"/>
      <c r="MPH84" s="16"/>
      <c r="MPI84" s="15"/>
      <c r="MPJ84" s="16"/>
      <c r="MPK84" s="15"/>
      <c r="MPL84" s="16"/>
      <c r="MPM84" s="15"/>
      <c r="MPN84" s="16"/>
      <c r="MPO84" s="15"/>
      <c r="MPP84" s="16"/>
      <c r="MPQ84" s="15"/>
      <c r="MPR84" s="16"/>
      <c r="MPS84" s="15"/>
      <c r="MPT84" s="16"/>
      <c r="MPU84" s="15"/>
      <c r="MPV84" s="16"/>
      <c r="MPW84" s="15"/>
      <c r="MPX84" s="16"/>
      <c r="MPY84" s="15"/>
      <c r="MPZ84" s="16"/>
      <c r="MQA84" s="15"/>
      <c r="MQB84" s="16"/>
      <c r="MQC84" s="15"/>
      <c r="MQD84" s="16"/>
      <c r="MQE84" s="15"/>
      <c r="MQF84" s="16"/>
      <c r="MQG84" s="15"/>
      <c r="MQH84" s="16"/>
      <c r="MQI84" s="15"/>
      <c r="MQJ84" s="16"/>
      <c r="MQK84" s="15"/>
      <c r="MQL84" s="16"/>
      <c r="MQM84" s="15"/>
      <c r="MQN84" s="16"/>
      <c r="MQO84" s="15"/>
      <c r="MQP84" s="16"/>
      <c r="MQQ84" s="15"/>
      <c r="MQR84" s="16"/>
      <c r="MQS84" s="15"/>
      <c r="MQT84" s="16"/>
      <c r="MQU84" s="15"/>
      <c r="MQV84" s="16"/>
      <c r="MQW84" s="15"/>
      <c r="MQX84" s="16"/>
      <c r="MQY84" s="15"/>
      <c r="MQZ84" s="16"/>
      <c r="MRA84" s="15"/>
      <c r="MRB84" s="16"/>
      <c r="MRC84" s="15"/>
      <c r="MRD84" s="16"/>
      <c r="MRE84" s="15"/>
      <c r="MRF84" s="16"/>
      <c r="MRG84" s="15"/>
      <c r="MRH84" s="16"/>
      <c r="MRI84" s="15"/>
      <c r="MRJ84" s="16"/>
      <c r="MRK84" s="15"/>
      <c r="MRL84" s="16"/>
      <c r="MRM84" s="15"/>
      <c r="MRN84" s="16"/>
      <c r="MRO84" s="15"/>
      <c r="MRP84" s="16"/>
      <c r="MRQ84" s="15"/>
      <c r="MRR84" s="16"/>
      <c r="MRS84" s="15"/>
      <c r="MRT84" s="16"/>
      <c r="MRU84" s="15"/>
      <c r="MRV84" s="16"/>
      <c r="MRW84" s="15"/>
      <c r="MRX84" s="16"/>
      <c r="MRY84" s="15"/>
      <c r="MRZ84" s="16"/>
      <c r="MSA84" s="15"/>
      <c r="MSB84" s="16"/>
      <c r="MSC84" s="15"/>
      <c r="MSD84" s="16"/>
      <c r="MSE84" s="15"/>
      <c r="MSF84" s="16"/>
      <c r="MSG84" s="15"/>
      <c r="MSH84" s="16"/>
      <c r="MSI84" s="15"/>
      <c r="MSJ84" s="16"/>
      <c r="MSK84" s="15"/>
      <c r="MSL84" s="16"/>
      <c r="MSM84" s="15"/>
      <c r="MSN84" s="16"/>
      <c r="MSO84" s="15"/>
      <c r="MSP84" s="16"/>
      <c r="MSQ84" s="15"/>
      <c r="MSR84" s="16"/>
      <c r="MSS84" s="15"/>
      <c r="MST84" s="16"/>
      <c r="MSU84" s="15"/>
      <c r="MSV84" s="16"/>
      <c r="MSW84" s="15"/>
      <c r="MSX84" s="16"/>
      <c r="MSY84" s="15"/>
      <c r="MSZ84" s="16"/>
      <c r="MTA84" s="15"/>
      <c r="MTB84" s="16"/>
      <c r="MTC84" s="15"/>
      <c r="MTD84" s="16"/>
      <c r="MTE84" s="15"/>
      <c r="MTF84" s="16"/>
      <c r="MTG84" s="15"/>
      <c r="MTH84" s="16"/>
      <c r="MTI84" s="15"/>
      <c r="MTJ84" s="16"/>
      <c r="MTK84" s="15"/>
      <c r="MTL84" s="16"/>
      <c r="MTM84" s="15"/>
      <c r="MTN84" s="16"/>
      <c r="MTO84" s="15"/>
      <c r="MTP84" s="16"/>
      <c r="MTQ84" s="15"/>
      <c r="MTR84" s="16"/>
      <c r="MTS84" s="15"/>
      <c r="MTT84" s="16"/>
      <c r="MTU84" s="15"/>
      <c r="MTV84" s="16"/>
      <c r="MTW84" s="15"/>
      <c r="MTX84" s="16"/>
      <c r="MTY84" s="15"/>
      <c r="MTZ84" s="16"/>
      <c r="MUA84" s="15"/>
      <c r="MUB84" s="16"/>
      <c r="MUC84" s="15"/>
      <c r="MUD84" s="16"/>
      <c r="MUE84" s="15"/>
      <c r="MUF84" s="16"/>
      <c r="MUG84" s="15"/>
      <c r="MUH84" s="16"/>
      <c r="MUI84" s="15"/>
      <c r="MUJ84" s="16"/>
      <c r="MUK84" s="15"/>
      <c r="MUL84" s="16"/>
      <c r="MUM84" s="15"/>
      <c r="MUN84" s="16"/>
      <c r="MUO84" s="15"/>
      <c r="MUP84" s="16"/>
      <c r="MUQ84" s="15"/>
      <c r="MUR84" s="16"/>
      <c r="MUS84" s="15"/>
      <c r="MUT84" s="16"/>
      <c r="MUU84" s="15"/>
      <c r="MUV84" s="16"/>
      <c r="MUW84" s="15"/>
      <c r="MUX84" s="16"/>
      <c r="MUY84" s="15"/>
      <c r="MUZ84" s="16"/>
      <c r="MVA84" s="15"/>
      <c r="MVB84" s="16"/>
      <c r="MVC84" s="15"/>
      <c r="MVD84" s="16"/>
      <c r="MVE84" s="15"/>
      <c r="MVF84" s="16"/>
      <c r="MVG84" s="15"/>
      <c r="MVH84" s="16"/>
      <c r="MVI84" s="15"/>
      <c r="MVJ84" s="16"/>
      <c r="MVK84" s="15"/>
      <c r="MVL84" s="16"/>
      <c r="MVM84" s="15"/>
      <c r="MVN84" s="16"/>
      <c r="MVO84" s="15"/>
      <c r="MVP84" s="16"/>
      <c r="MVQ84" s="15"/>
      <c r="MVR84" s="16"/>
      <c r="MVS84" s="15"/>
      <c r="MVT84" s="16"/>
      <c r="MVU84" s="15"/>
      <c r="MVV84" s="16"/>
      <c r="MVW84" s="15"/>
      <c r="MVX84" s="16"/>
      <c r="MVY84" s="15"/>
      <c r="MVZ84" s="16"/>
      <c r="MWA84" s="15"/>
      <c r="MWB84" s="16"/>
      <c r="MWC84" s="15"/>
      <c r="MWD84" s="16"/>
      <c r="MWE84" s="15"/>
      <c r="MWF84" s="16"/>
      <c r="MWG84" s="15"/>
      <c r="MWH84" s="16"/>
      <c r="MWI84" s="15"/>
      <c r="MWJ84" s="16"/>
      <c r="MWK84" s="15"/>
      <c r="MWL84" s="16"/>
      <c r="MWM84" s="15"/>
      <c r="MWN84" s="16"/>
      <c r="MWO84" s="15"/>
      <c r="MWP84" s="16"/>
      <c r="MWQ84" s="15"/>
      <c r="MWR84" s="16"/>
      <c r="MWS84" s="15"/>
      <c r="MWT84" s="16"/>
      <c r="MWU84" s="15"/>
      <c r="MWV84" s="16"/>
      <c r="MWW84" s="15"/>
      <c r="MWX84" s="16"/>
      <c r="MWY84" s="15"/>
      <c r="MWZ84" s="16"/>
      <c r="MXA84" s="15"/>
      <c r="MXB84" s="16"/>
      <c r="MXC84" s="15"/>
      <c r="MXD84" s="16"/>
      <c r="MXE84" s="15"/>
      <c r="MXF84" s="16"/>
      <c r="MXG84" s="15"/>
      <c r="MXH84" s="16"/>
      <c r="MXI84" s="15"/>
      <c r="MXJ84" s="16"/>
      <c r="MXK84" s="15"/>
      <c r="MXL84" s="16"/>
      <c r="MXM84" s="15"/>
      <c r="MXN84" s="16"/>
      <c r="MXO84" s="15"/>
      <c r="MXP84" s="16"/>
      <c r="MXQ84" s="15"/>
      <c r="MXR84" s="16"/>
      <c r="MXS84" s="15"/>
      <c r="MXT84" s="16"/>
      <c r="MXU84" s="15"/>
      <c r="MXV84" s="16"/>
      <c r="MXW84" s="15"/>
      <c r="MXX84" s="16"/>
      <c r="MXY84" s="15"/>
      <c r="MXZ84" s="16"/>
      <c r="MYA84" s="15"/>
      <c r="MYB84" s="16"/>
      <c r="MYC84" s="15"/>
      <c r="MYD84" s="16"/>
      <c r="MYE84" s="15"/>
      <c r="MYF84" s="16"/>
      <c r="MYG84" s="15"/>
      <c r="MYH84" s="16"/>
      <c r="MYI84" s="15"/>
      <c r="MYJ84" s="16"/>
      <c r="MYK84" s="15"/>
      <c r="MYL84" s="16"/>
      <c r="MYM84" s="15"/>
      <c r="MYN84" s="16"/>
      <c r="MYO84" s="15"/>
      <c r="MYP84" s="16"/>
      <c r="MYQ84" s="15"/>
      <c r="MYR84" s="16"/>
      <c r="MYS84" s="15"/>
      <c r="MYT84" s="16"/>
      <c r="MYU84" s="15"/>
      <c r="MYV84" s="16"/>
      <c r="MYW84" s="15"/>
      <c r="MYX84" s="16"/>
      <c r="MYY84" s="15"/>
      <c r="MYZ84" s="16"/>
      <c r="MZA84" s="15"/>
      <c r="MZB84" s="16"/>
      <c r="MZC84" s="15"/>
      <c r="MZD84" s="16"/>
      <c r="MZE84" s="15"/>
      <c r="MZF84" s="16"/>
      <c r="MZG84" s="15"/>
      <c r="MZH84" s="16"/>
      <c r="MZI84" s="15"/>
      <c r="MZJ84" s="16"/>
      <c r="MZK84" s="15"/>
      <c r="MZL84" s="16"/>
      <c r="MZM84" s="15"/>
      <c r="MZN84" s="16"/>
      <c r="MZO84" s="15"/>
      <c r="MZP84" s="16"/>
      <c r="MZQ84" s="15"/>
      <c r="MZR84" s="16"/>
      <c r="MZS84" s="15"/>
      <c r="MZT84" s="16"/>
      <c r="MZU84" s="15"/>
      <c r="MZV84" s="16"/>
      <c r="MZW84" s="15"/>
      <c r="MZX84" s="16"/>
      <c r="MZY84" s="15"/>
      <c r="MZZ84" s="16"/>
      <c r="NAA84" s="15"/>
      <c r="NAB84" s="16"/>
      <c r="NAC84" s="15"/>
      <c r="NAD84" s="16"/>
      <c r="NAE84" s="15"/>
      <c r="NAF84" s="16"/>
      <c r="NAG84" s="15"/>
      <c r="NAH84" s="16"/>
      <c r="NAI84" s="15"/>
      <c r="NAJ84" s="16"/>
      <c r="NAK84" s="15"/>
      <c r="NAL84" s="16"/>
      <c r="NAM84" s="15"/>
      <c r="NAN84" s="16"/>
      <c r="NAO84" s="15"/>
      <c r="NAP84" s="16"/>
      <c r="NAQ84" s="15"/>
      <c r="NAR84" s="16"/>
      <c r="NAS84" s="15"/>
      <c r="NAT84" s="16"/>
      <c r="NAU84" s="15"/>
      <c r="NAV84" s="16"/>
      <c r="NAW84" s="15"/>
      <c r="NAX84" s="16"/>
      <c r="NAY84" s="15"/>
      <c r="NAZ84" s="16"/>
      <c r="NBA84" s="15"/>
      <c r="NBB84" s="16"/>
      <c r="NBC84" s="15"/>
      <c r="NBD84" s="16"/>
      <c r="NBE84" s="15"/>
      <c r="NBF84" s="16"/>
      <c r="NBG84" s="15"/>
      <c r="NBH84" s="16"/>
      <c r="NBI84" s="15"/>
      <c r="NBJ84" s="16"/>
      <c r="NBK84" s="15"/>
      <c r="NBL84" s="16"/>
      <c r="NBM84" s="15"/>
      <c r="NBN84" s="16"/>
      <c r="NBO84" s="15"/>
      <c r="NBP84" s="16"/>
      <c r="NBQ84" s="15"/>
      <c r="NBR84" s="16"/>
      <c r="NBS84" s="15"/>
      <c r="NBT84" s="16"/>
      <c r="NBU84" s="15"/>
      <c r="NBV84" s="16"/>
      <c r="NBW84" s="15"/>
      <c r="NBX84" s="16"/>
      <c r="NBY84" s="15"/>
      <c r="NBZ84" s="16"/>
      <c r="NCA84" s="15"/>
      <c r="NCB84" s="16"/>
      <c r="NCC84" s="15"/>
      <c r="NCD84" s="16"/>
      <c r="NCE84" s="15"/>
      <c r="NCF84" s="16"/>
      <c r="NCG84" s="15"/>
      <c r="NCH84" s="16"/>
      <c r="NCI84" s="15"/>
      <c r="NCJ84" s="16"/>
      <c r="NCK84" s="15"/>
      <c r="NCL84" s="16"/>
      <c r="NCM84" s="15"/>
      <c r="NCN84" s="16"/>
      <c r="NCO84" s="15"/>
      <c r="NCP84" s="16"/>
      <c r="NCQ84" s="15"/>
      <c r="NCR84" s="16"/>
      <c r="NCS84" s="15"/>
      <c r="NCT84" s="16"/>
      <c r="NCU84" s="15"/>
      <c r="NCV84" s="16"/>
      <c r="NCW84" s="15"/>
      <c r="NCX84" s="16"/>
      <c r="NCY84" s="15"/>
      <c r="NCZ84" s="16"/>
      <c r="NDA84" s="15"/>
      <c r="NDB84" s="16"/>
      <c r="NDC84" s="15"/>
      <c r="NDD84" s="16"/>
      <c r="NDE84" s="15"/>
      <c r="NDF84" s="16"/>
      <c r="NDG84" s="15"/>
      <c r="NDH84" s="16"/>
      <c r="NDI84" s="15"/>
      <c r="NDJ84" s="16"/>
      <c r="NDK84" s="15"/>
      <c r="NDL84" s="16"/>
      <c r="NDM84" s="15"/>
      <c r="NDN84" s="16"/>
      <c r="NDO84" s="15"/>
      <c r="NDP84" s="16"/>
      <c r="NDQ84" s="15"/>
      <c r="NDR84" s="16"/>
      <c r="NDS84" s="15"/>
      <c r="NDT84" s="16"/>
      <c r="NDU84" s="15"/>
      <c r="NDV84" s="16"/>
      <c r="NDW84" s="15"/>
      <c r="NDX84" s="16"/>
      <c r="NDY84" s="15"/>
      <c r="NDZ84" s="16"/>
      <c r="NEA84" s="15"/>
      <c r="NEB84" s="16"/>
      <c r="NEC84" s="15"/>
      <c r="NED84" s="16"/>
      <c r="NEE84" s="15"/>
      <c r="NEF84" s="16"/>
      <c r="NEG84" s="15"/>
      <c r="NEH84" s="16"/>
      <c r="NEI84" s="15"/>
      <c r="NEJ84" s="16"/>
      <c r="NEK84" s="15"/>
      <c r="NEL84" s="16"/>
      <c r="NEM84" s="15"/>
      <c r="NEN84" s="16"/>
      <c r="NEO84" s="15"/>
      <c r="NEP84" s="16"/>
      <c r="NEQ84" s="15"/>
      <c r="NER84" s="16"/>
      <c r="NES84" s="15"/>
      <c r="NET84" s="16"/>
      <c r="NEU84" s="15"/>
      <c r="NEV84" s="16"/>
      <c r="NEW84" s="15"/>
      <c r="NEX84" s="16"/>
      <c r="NEY84" s="15"/>
      <c r="NEZ84" s="16"/>
      <c r="NFA84" s="15"/>
      <c r="NFB84" s="16"/>
      <c r="NFC84" s="15"/>
      <c r="NFD84" s="16"/>
      <c r="NFE84" s="15"/>
      <c r="NFF84" s="16"/>
      <c r="NFG84" s="15"/>
      <c r="NFH84" s="16"/>
      <c r="NFI84" s="15"/>
      <c r="NFJ84" s="16"/>
      <c r="NFK84" s="15"/>
      <c r="NFL84" s="16"/>
      <c r="NFM84" s="15"/>
      <c r="NFN84" s="16"/>
      <c r="NFO84" s="15"/>
      <c r="NFP84" s="16"/>
      <c r="NFQ84" s="15"/>
      <c r="NFR84" s="16"/>
      <c r="NFS84" s="15"/>
      <c r="NFT84" s="16"/>
      <c r="NFU84" s="15"/>
      <c r="NFV84" s="16"/>
      <c r="NFW84" s="15"/>
      <c r="NFX84" s="16"/>
      <c r="NFY84" s="15"/>
      <c r="NFZ84" s="16"/>
      <c r="NGA84" s="15"/>
      <c r="NGB84" s="16"/>
      <c r="NGC84" s="15"/>
      <c r="NGD84" s="16"/>
      <c r="NGE84" s="15"/>
      <c r="NGF84" s="16"/>
      <c r="NGG84" s="15"/>
      <c r="NGH84" s="16"/>
      <c r="NGI84" s="15"/>
      <c r="NGJ84" s="16"/>
      <c r="NGK84" s="15"/>
      <c r="NGL84" s="16"/>
      <c r="NGM84" s="15"/>
      <c r="NGN84" s="16"/>
      <c r="NGO84" s="15"/>
      <c r="NGP84" s="16"/>
      <c r="NGQ84" s="15"/>
      <c r="NGR84" s="16"/>
      <c r="NGS84" s="15"/>
      <c r="NGT84" s="16"/>
      <c r="NGU84" s="15"/>
      <c r="NGV84" s="16"/>
      <c r="NGW84" s="15"/>
      <c r="NGX84" s="16"/>
      <c r="NGY84" s="15"/>
      <c r="NGZ84" s="16"/>
      <c r="NHA84" s="15"/>
      <c r="NHB84" s="16"/>
      <c r="NHC84" s="15"/>
      <c r="NHD84" s="16"/>
      <c r="NHE84" s="15"/>
      <c r="NHF84" s="16"/>
      <c r="NHG84" s="15"/>
      <c r="NHH84" s="16"/>
      <c r="NHI84" s="15"/>
      <c r="NHJ84" s="16"/>
      <c r="NHK84" s="15"/>
      <c r="NHL84" s="16"/>
      <c r="NHM84" s="15"/>
      <c r="NHN84" s="16"/>
      <c r="NHO84" s="15"/>
      <c r="NHP84" s="16"/>
      <c r="NHQ84" s="15"/>
      <c r="NHR84" s="16"/>
      <c r="NHS84" s="15"/>
      <c r="NHT84" s="16"/>
      <c r="NHU84" s="15"/>
      <c r="NHV84" s="16"/>
      <c r="NHW84" s="15"/>
      <c r="NHX84" s="16"/>
      <c r="NHY84" s="15"/>
      <c r="NHZ84" s="16"/>
      <c r="NIA84" s="15"/>
      <c r="NIB84" s="16"/>
      <c r="NIC84" s="15"/>
      <c r="NID84" s="16"/>
      <c r="NIE84" s="15"/>
      <c r="NIF84" s="16"/>
      <c r="NIG84" s="15"/>
      <c r="NIH84" s="16"/>
      <c r="NII84" s="15"/>
      <c r="NIJ84" s="16"/>
      <c r="NIK84" s="15"/>
      <c r="NIL84" s="16"/>
      <c r="NIM84" s="15"/>
      <c r="NIN84" s="16"/>
      <c r="NIO84" s="15"/>
      <c r="NIP84" s="16"/>
      <c r="NIQ84" s="15"/>
      <c r="NIR84" s="16"/>
      <c r="NIS84" s="15"/>
      <c r="NIT84" s="16"/>
      <c r="NIU84" s="15"/>
      <c r="NIV84" s="16"/>
      <c r="NIW84" s="15"/>
      <c r="NIX84" s="16"/>
      <c r="NIY84" s="15"/>
      <c r="NIZ84" s="16"/>
      <c r="NJA84" s="15"/>
      <c r="NJB84" s="16"/>
      <c r="NJC84" s="15"/>
      <c r="NJD84" s="16"/>
      <c r="NJE84" s="15"/>
      <c r="NJF84" s="16"/>
      <c r="NJG84" s="15"/>
      <c r="NJH84" s="16"/>
      <c r="NJI84" s="15"/>
      <c r="NJJ84" s="16"/>
      <c r="NJK84" s="15"/>
      <c r="NJL84" s="16"/>
      <c r="NJM84" s="15"/>
      <c r="NJN84" s="16"/>
      <c r="NJO84" s="15"/>
      <c r="NJP84" s="16"/>
      <c r="NJQ84" s="15"/>
      <c r="NJR84" s="16"/>
      <c r="NJS84" s="15"/>
      <c r="NJT84" s="16"/>
      <c r="NJU84" s="15"/>
      <c r="NJV84" s="16"/>
      <c r="NJW84" s="15"/>
      <c r="NJX84" s="16"/>
      <c r="NJY84" s="15"/>
      <c r="NJZ84" s="16"/>
      <c r="NKA84" s="15"/>
      <c r="NKB84" s="16"/>
      <c r="NKC84" s="15"/>
      <c r="NKD84" s="16"/>
      <c r="NKE84" s="15"/>
      <c r="NKF84" s="16"/>
      <c r="NKG84" s="15"/>
      <c r="NKH84" s="16"/>
      <c r="NKI84" s="15"/>
      <c r="NKJ84" s="16"/>
      <c r="NKK84" s="15"/>
      <c r="NKL84" s="16"/>
      <c r="NKM84" s="15"/>
      <c r="NKN84" s="16"/>
      <c r="NKO84" s="15"/>
      <c r="NKP84" s="16"/>
      <c r="NKQ84" s="15"/>
      <c r="NKR84" s="16"/>
      <c r="NKS84" s="15"/>
      <c r="NKT84" s="16"/>
      <c r="NKU84" s="15"/>
      <c r="NKV84" s="16"/>
      <c r="NKW84" s="15"/>
      <c r="NKX84" s="16"/>
      <c r="NKY84" s="15"/>
      <c r="NKZ84" s="16"/>
      <c r="NLA84" s="15"/>
      <c r="NLB84" s="16"/>
      <c r="NLC84" s="15"/>
      <c r="NLD84" s="16"/>
      <c r="NLE84" s="15"/>
      <c r="NLF84" s="16"/>
      <c r="NLG84" s="15"/>
      <c r="NLH84" s="16"/>
      <c r="NLI84" s="15"/>
      <c r="NLJ84" s="16"/>
      <c r="NLK84" s="15"/>
      <c r="NLL84" s="16"/>
      <c r="NLM84" s="15"/>
      <c r="NLN84" s="16"/>
      <c r="NLO84" s="15"/>
      <c r="NLP84" s="16"/>
      <c r="NLQ84" s="15"/>
      <c r="NLR84" s="16"/>
      <c r="NLS84" s="15"/>
      <c r="NLT84" s="16"/>
      <c r="NLU84" s="15"/>
      <c r="NLV84" s="16"/>
      <c r="NLW84" s="15"/>
      <c r="NLX84" s="16"/>
      <c r="NLY84" s="15"/>
      <c r="NLZ84" s="16"/>
      <c r="NMA84" s="15"/>
      <c r="NMB84" s="16"/>
      <c r="NMC84" s="15"/>
      <c r="NMD84" s="16"/>
      <c r="NME84" s="15"/>
      <c r="NMF84" s="16"/>
      <c r="NMG84" s="15"/>
      <c r="NMH84" s="16"/>
      <c r="NMI84" s="15"/>
      <c r="NMJ84" s="16"/>
      <c r="NMK84" s="15"/>
      <c r="NML84" s="16"/>
      <c r="NMM84" s="15"/>
      <c r="NMN84" s="16"/>
      <c r="NMO84" s="15"/>
      <c r="NMP84" s="16"/>
      <c r="NMQ84" s="15"/>
      <c r="NMR84" s="16"/>
      <c r="NMS84" s="15"/>
      <c r="NMT84" s="16"/>
      <c r="NMU84" s="15"/>
      <c r="NMV84" s="16"/>
      <c r="NMW84" s="15"/>
      <c r="NMX84" s="16"/>
      <c r="NMY84" s="15"/>
      <c r="NMZ84" s="16"/>
      <c r="NNA84" s="15"/>
      <c r="NNB84" s="16"/>
      <c r="NNC84" s="15"/>
      <c r="NND84" s="16"/>
      <c r="NNE84" s="15"/>
      <c r="NNF84" s="16"/>
      <c r="NNG84" s="15"/>
      <c r="NNH84" s="16"/>
      <c r="NNI84" s="15"/>
      <c r="NNJ84" s="16"/>
      <c r="NNK84" s="15"/>
      <c r="NNL84" s="16"/>
      <c r="NNM84" s="15"/>
      <c r="NNN84" s="16"/>
      <c r="NNO84" s="15"/>
      <c r="NNP84" s="16"/>
      <c r="NNQ84" s="15"/>
      <c r="NNR84" s="16"/>
      <c r="NNS84" s="15"/>
      <c r="NNT84" s="16"/>
      <c r="NNU84" s="15"/>
      <c r="NNV84" s="16"/>
      <c r="NNW84" s="15"/>
      <c r="NNX84" s="16"/>
      <c r="NNY84" s="15"/>
      <c r="NNZ84" s="16"/>
      <c r="NOA84" s="15"/>
      <c r="NOB84" s="16"/>
      <c r="NOC84" s="15"/>
      <c r="NOD84" s="16"/>
      <c r="NOE84" s="15"/>
      <c r="NOF84" s="16"/>
      <c r="NOG84" s="15"/>
      <c r="NOH84" s="16"/>
      <c r="NOI84" s="15"/>
      <c r="NOJ84" s="16"/>
      <c r="NOK84" s="15"/>
      <c r="NOL84" s="16"/>
      <c r="NOM84" s="15"/>
      <c r="NON84" s="16"/>
      <c r="NOO84" s="15"/>
      <c r="NOP84" s="16"/>
      <c r="NOQ84" s="15"/>
      <c r="NOR84" s="16"/>
      <c r="NOS84" s="15"/>
      <c r="NOT84" s="16"/>
      <c r="NOU84" s="15"/>
      <c r="NOV84" s="16"/>
      <c r="NOW84" s="15"/>
      <c r="NOX84" s="16"/>
      <c r="NOY84" s="15"/>
      <c r="NOZ84" s="16"/>
      <c r="NPA84" s="15"/>
      <c r="NPB84" s="16"/>
      <c r="NPC84" s="15"/>
      <c r="NPD84" s="16"/>
      <c r="NPE84" s="15"/>
      <c r="NPF84" s="16"/>
      <c r="NPG84" s="15"/>
      <c r="NPH84" s="16"/>
      <c r="NPI84" s="15"/>
      <c r="NPJ84" s="16"/>
      <c r="NPK84" s="15"/>
      <c r="NPL84" s="16"/>
      <c r="NPM84" s="15"/>
      <c r="NPN84" s="16"/>
      <c r="NPO84" s="15"/>
      <c r="NPP84" s="16"/>
      <c r="NPQ84" s="15"/>
      <c r="NPR84" s="16"/>
      <c r="NPS84" s="15"/>
      <c r="NPT84" s="16"/>
      <c r="NPU84" s="15"/>
      <c r="NPV84" s="16"/>
      <c r="NPW84" s="15"/>
      <c r="NPX84" s="16"/>
      <c r="NPY84" s="15"/>
      <c r="NPZ84" s="16"/>
      <c r="NQA84" s="15"/>
      <c r="NQB84" s="16"/>
      <c r="NQC84" s="15"/>
      <c r="NQD84" s="16"/>
      <c r="NQE84" s="15"/>
      <c r="NQF84" s="16"/>
      <c r="NQG84" s="15"/>
      <c r="NQH84" s="16"/>
      <c r="NQI84" s="15"/>
      <c r="NQJ84" s="16"/>
      <c r="NQK84" s="15"/>
      <c r="NQL84" s="16"/>
      <c r="NQM84" s="15"/>
      <c r="NQN84" s="16"/>
      <c r="NQO84" s="15"/>
      <c r="NQP84" s="16"/>
      <c r="NQQ84" s="15"/>
      <c r="NQR84" s="16"/>
      <c r="NQS84" s="15"/>
      <c r="NQT84" s="16"/>
      <c r="NQU84" s="15"/>
      <c r="NQV84" s="16"/>
      <c r="NQW84" s="15"/>
      <c r="NQX84" s="16"/>
      <c r="NQY84" s="15"/>
      <c r="NQZ84" s="16"/>
      <c r="NRA84" s="15"/>
      <c r="NRB84" s="16"/>
      <c r="NRC84" s="15"/>
      <c r="NRD84" s="16"/>
      <c r="NRE84" s="15"/>
      <c r="NRF84" s="16"/>
      <c r="NRG84" s="15"/>
      <c r="NRH84" s="16"/>
      <c r="NRI84" s="15"/>
      <c r="NRJ84" s="16"/>
      <c r="NRK84" s="15"/>
      <c r="NRL84" s="16"/>
      <c r="NRM84" s="15"/>
      <c r="NRN84" s="16"/>
      <c r="NRO84" s="15"/>
      <c r="NRP84" s="16"/>
      <c r="NRQ84" s="15"/>
      <c r="NRR84" s="16"/>
      <c r="NRS84" s="15"/>
      <c r="NRT84" s="16"/>
      <c r="NRU84" s="15"/>
      <c r="NRV84" s="16"/>
      <c r="NRW84" s="15"/>
      <c r="NRX84" s="16"/>
      <c r="NRY84" s="15"/>
      <c r="NRZ84" s="16"/>
      <c r="NSA84" s="15"/>
      <c r="NSB84" s="16"/>
      <c r="NSC84" s="15"/>
      <c r="NSD84" s="16"/>
      <c r="NSE84" s="15"/>
      <c r="NSF84" s="16"/>
      <c r="NSG84" s="15"/>
      <c r="NSH84" s="16"/>
      <c r="NSI84" s="15"/>
      <c r="NSJ84" s="16"/>
      <c r="NSK84" s="15"/>
      <c r="NSL84" s="16"/>
      <c r="NSM84" s="15"/>
      <c r="NSN84" s="16"/>
      <c r="NSO84" s="15"/>
      <c r="NSP84" s="16"/>
      <c r="NSQ84" s="15"/>
      <c r="NSR84" s="16"/>
      <c r="NSS84" s="15"/>
      <c r="NST84" s="16"/>
      <c r="NSU84" s="15"/>
      <c r="NSV84" s="16"/>
      <c r="NSW84" s="15"/>
      <c r="NSX84" s="16"/>
      <c r="NSY84" s="15"/>
      <c r="NSZ84" s="16"/>
      <c r="NTA84" s="15"/>
      <c r="NTB84" s="16"/>
      <c r="NTC84" s="15"/>
      <c r="NTD84" s="16"/>
      <c r="NTE84" s="15"/>
      <c r="NTF84" s="16"/>
      <c r="NTG84" s="15"/>
      <c r="NTH84" s="16"/>
      <c r="NTI84" s="15"/>
      <c r="NTJ84" s="16"/>
      <c r="NTK84" s="15"/>
      <c r="NTL84" s="16"/>
      <c r="NTM84" s="15"/>
      <c r="NTN84" s="16"/>
      <c r="NTO84" s="15"/>
      <c r="NTP84" s="16"/>
      <c r="NTQ84" s="15"/>
      <c r="NTR84" s="16"/>
      <c r="NTS84" s="15"/>
      <c r="NTT84" s="16"/>
      <c r="NTU84" s="15"/>
      <c r="NTV84" s="16"/>
      <c r="NTW84" s="15"/>
      <c r="NTX84" s="16"/>
      <c r="NTY84" s="15"/>
      <c r="NTZ84" s="16"/>
      <c r="NUA84" s="15"/>
      <c r="NUB84" s="16"/>
      <c r="NUC84" s="15"/>
      <c r="NUD84" s="16"/>
      <c r="NUE84" s="15"/>
      <c r="NUF84" s="16"/>
      <c r="NUG84" s="15"/>
      <c r="NUH84" s="16"/>
      <c r="NUI84" s="15"/>
      <c r="NUJ84" s="16"/>
      <c r="NUK84" s="15"/>
      <c r="NUL84" s="16"/>
      <c r="NUM84" s="15"/>
      <c r="NUN84" s="16"/>
      <c r="NUO84" s="15"/>
      <c r="NUP84" s="16"/>
      <c r="NUQ84" s="15"/>
      <c r="NUR84" s="16"/>
      <c r="NUS84" s="15"/>
      <c r="NUT84" s="16"/>
      <c r="NUU84" s="15"/>
      <c r="NUV84" s="16"/>
      <c r="NUW84" s="15"/>
      <c r="NUX84" s="16"/>
      <c r="NUY84" s="15"/>
      <c r="NUZ84" s="16"/>
      <c r="NVA84" s="15"/>
      <c r="NVB84" s="16"/>
      <c r="NVC84" s="15"/>
      <c r="NVD84" s="16"/>
      <c r="NVE84" s="15"/>
      <c r="NVF84" s="16"/>
      <c r="NVG84" s="15"/>
      <c r="NVH84" s="16"/>
      <c r="NVI84" s="15"/>
      <c r="NVJ84" s="16"/>
      <c r="NVK84" s="15"/>
      <c r="NVL84" s="16"/>
      <c r="NVM84" s="15"/>
      <c r="NVN84" s="16"/>
      <c r="NVO84" s="15"/>
      <c r="NVP84" s="16"/>
      <c r="NVQ84" s="15"/>
      <c r="NVR84" s="16"/>
      <c r="NVS84" s="15"/>
      <c r="NVT84" s="16"/>
      <c r="NVU84" s="15"/>
      <c r="NVV84" s="16"/>
      <c r="NVW84" s="15"/>
      <c r="NVX84" s="16"/>
      <c r="NVY84" s="15"/>
      <c r="NVZ84" s="16"/>
      <c r="NWA84" s="15"/>
      <c r="NWB84" s="16"/>
      <c r="NWC84" s="15"/>
      <c r="NWD84" s="16"/>
      <c r="NWE84" s="15"/>
      <c r="NWF84" s="16"/>
      <c r="NWG84" s="15"/>
      <c r="NWH84" s="16"/>
      <c r="NWI84" s="15"/>
      <c r="NWJ84" s="16"/>
      <c r="NWK84" s="15"/>
      <c r="NWL84" s="16"/>
      <c r="NWM84" s="15"/>
      <c r="NWN84" s="16"/>
      <c r="NWO84" s="15"/>
      <c r="NWP84" s="16"/>
      <c r="NWQ84" s="15"/>
      <c r="NWR84" s="16"/>
      <c r="NWS84" s="15"/>
      <c r="NWT84" s="16"/>
      <c r="NWU84" s="15"/>
      <c r="NWV84" s="16"/>
      <c r="NWW84" s="15"/>
      <c r="NWX84" s="16"/>
      <c r="NWY84" s="15"/>
      <c r="NWZ84" s="16"/>
      <c r="NXA84" s="15"/>
      <c r="NXB84" s="16"/>
      <c r="NXC84" s="15"/>
      <c r="NXD84" s="16"/>
      <c r="NXE84" s="15"/>
      <c r="NXF84" s="16"/>
      <c r="NXG84" s="15"/>
      <c r="NXH84" s="16"/>
      <c r="NXI84" s="15"/>
      <c r="NXJ84" s="16"/>
      <c r="NXK84" s="15"/>
      <c r="NXL84" s="16"/>
      <c r="NXM84" s="15"/>
      <c r="NXN84" s="16"/>
      <c r="NXO84" s="15"/>
      <c r="NXP84" s="16"/>
      <c r="NXQ84" s="15"/>
      <c r="NXR84" s="16"/>
      <c r="NXS84" s="15"/>
      <c r="NXT84" s="16"/>
      <c r="NXU84" s="15"/>
      <c r="NXV84" s="16"/>
      <c r="NXW84" s="15"/>
      <c r="NXX84" s="16"/>
      <c r="NXY84" s="15"/>
      <c r="NXZ84" s="16"/>
      <c r="NYA84" s="15"/>
      <c r="NYB84" s="16"/>
      <c r="NYC84" s="15"/>
      <c r="NYD84" s="16"/>
      <c r="NYE84" s="15"/>
      <c r="NYF84" s="16"/>
      <c r="NYG84" s="15"/>
      <c r="NYH84" s="16"/>
      <c r="NYI84" s="15"/>
      <c r="NYJ84" s="16"/>
      <c r="NYK84" s="15"/>
      <c r="NYL84" s="16"/>
      <c r="NYM84" s="15"/>
      <c r="NYN84" s="16"/>
      <c r="NYO84" s="15"/>
      <c r="NYP84" s="16"/>
      <c r="NYQ84" s="15"/>
      <c r="NYR84" s="16"/>
      <c r="NYS84" s="15"/>
      <c r="NYT84" s="16"/>
      <c r="NYU84" s="15"/>
      <c r="NYV84" s="16"/>
      <c r="NYW84" s="15"/>
      <c r="NYX84" s="16"/>
      <c r="NYY84" s="15"/>
      <c r="NYZ84" s="16"/>
      <c r="NZA84" s="15"/>
      <c r="NZB84" s="16"/>
      <c r="NZC84" s="15"/>
      <c r="NZD84" s="16"/>
      <c r="NZE84" s="15"/>
      <c r="NZF84" s="16"/>
      <c r="NZG84" s="15"/>
      <c r="NZH84" s="16"/>
      <c r="NZI84" s="15"/>
      <c r="NZJ84" s="16"/>
      <c r="NZK84" s="15"/>
      <c r="NZL84" s="16"/>
      <c r="NZM84" s="15"/>
      <c r="NZN84" s="16"/>
      <c r="NZO84" s="15"/>
      <c r="NZP84" s="16"/>
      <c r="NZQ84" s="15"/>
      <c r="NZR84" s="16"/>
      <c r="NZS84" s="15"/>
      <c r="NZT84" s="16"/>
      <c r="NZU84" s="15"/>
      <c r="NZV84" s="16"/>
      <c r="NZW84" s="15"/>
      <c r="NZX84" s="16"/>
      <c r="NZY84" s="15"/>
      <c r="NZZ84" s="16"/>
      <c r="OAA84" s="15"/>
      <c r="OAB84" s="16"/>
      <c r="OAC84" s="15"/>
      <c r="OAD84" s="16"/>
      <c r="OAE84" s="15"/>
      <c r="OAF84" s="16"/>
      <c r="OAG84" s="15"/>
      <c r="OAH84" s="16"/>
      <c r="OAI84" s="15"/>
      <c r="OAJ84" s="16"/>
      <c r="OAK84" s="15"/>
      <c r="OAL84" s="16"/>
      <c r="OAM84" s="15"/>
      <c r="OAN84" s="16"/>
      <c r="OAO84" s="15"/>
      <c r="OAP84" s="16"/>
      <c r="OAQ84" s="15"/>
      <c r="OAR84" s="16"/>
      <c r="OAS84" s="15"/>
      <c r="OAT84" s="16"/>
      <c r="OAU84" s="15"/>
      <c r="OAV84" s="16"/>
      <c r="OAW84" s="15"/>
      <c r="OAX84" s="16"/>
      <c r="OAY84" s="15"/>
      <c r="OAZ84" s="16"/>
      <c r="OBA84" s="15"/>
      <c r="OBB84" s="16"/>
      <c r="OBC84" s="15"/>
      <c r="OBD84" s="16"/>
      <c r="OBE84" s="15"/>
      <c r="OBF84" s="16"/>
      <c r="OBG84" s="15"/>
      <c r="OBH84" s="16"/>
      <c r="OBI84" s="15"/>
      <c r="OBJ84" s="16"/>
      <c r="OBK84" s="15"/>
      <c r="OBL84" s="16"/>
      <c r="OBM84" s="15"/>
      <c r="OBN84" s="16"/>
      <c r="OBO84" s="15"/>
      <c r="OBP84" s="16"/>
      <c r="OBQ84" s="15"/>
      <c r="OBR84" s="16"/>
      <c r="OBS84" s="15"/>
      <c r="OBT84" s="16"/>
      <c r="OBU84" s="15"/>
      <c r="OBV84" s="16"/>
      <c r="OBW84" s="15"/>
      <c r="OBX84" s="16"/>
      <c r="OBY84" s="15"/>
      <c r="OBZ84" s="16"/>
      <c r="OCA84" s="15"/>
      <c r="OCB84" s="16"/>
      <c r="OCC84" s="15"/>
      <c r="OCD84" s="16"/>
      <c r="OCE84" s="15"/>
      <c r="OCF84" s="16"/>
      <c r="OCG84" s="15"/>
      <c r="OCH84" s="16"/>
      <c r="OCI84" s="15"/>
      <c r="OCJ84" s="16"/>
      <c r="OCK84" s="15"/>
      <c r="OCL84" s="16"/>
      <c r="OCM84" s="15"/>
      <c r="OCN84" s="16"/>
      <c r="OCO84" s="15"/>
      <c r="OCP84" s="16"/>
      <c r="OCQ84" s="15"/>
      <c r="OCR84" s="16"/>
      <c r="OCS84" s="15"/>
      <c r="OCT84" s="16"/>
      <c r="OCU84" s="15"/>
      <c r="OCV84" s="16"/>
      <c r="OCW84" s="15"/>
      <c r="OCX84" s="16"/>
      <c r="OCY84" s="15"/>
      <c r="OCZ84" s="16"/>
      <c r="ODA84" s="15"/>
      <c r="ODB84" s="16"/>
      <c r="ODC84" s="15"/>
      <c r="ODD84" s="16"/>
      <c r="ODE84" s="15"/>
      <c r="ODF84" s="16"/>
      <c r="ODG84" s="15"/>
      <c r="ODH84" s="16"/>
      <c r="ODI84" s="15"/>
      <c r="ODJ84" s="16"/>
      <c r="ODK84" s="15"/>
      <c r="ODL84" s="16"/>
      <c r="ODM84" s="15"/>
      <c r="ODN84" s="16"/>
      <c r="ODO84" s="15"/>
      <c r="ODP84" s="16"/>
      <c r="ODQ84" s="15"/>
      <c r="ODR84" s="16"/>
      <c r="ODS84" s="15"/>
      <c r="ODT84" s="16"/>
      <c r="ODU84" s="15"/>
      <c r="ODV84" s="16"/>
      <c r="ODW84" s="15"/>
      <c r="ODX84" s="16"/>
      <c r="ODY84" s="15"/>
      <c r="ODZ84" s="16"/>
      <c r="OEA84" s="15"/>
      <c r="OEB84" s="16"/>
      <c r="OEC84" s="15"/>
      <c r="OED84" s="16"/>
      <c r="OEE84" s="15"/>
      <c r="OEF84" s="16"/>
      <c r="OEG84" s="15"/>
      <c r="OEH84" s="16"/>
      <c r="OEI84" s="15"/>
      <c r="OEJ84" s="16"/>
      <c r="OEK84" s="15"/>
      <c r="OEL84" s="16"/>
      <c r="OEM84" s="15"/>
      <c r="OEN84" s="16"/>
      <c r="OEO84" s="15"/>
      <c r="OEP84" s="16"/>
      <c r="OEQ84" s="15"/>
      <c r="OER84" s="16"/>
      <c r="OES84" s="15"/>
      <c r="OET84" s="16"/>
      <c r="OEU84" s="15"/>
      <c r="OEV84" s="16"/>
      <c r="OEW84" s="15"/>
      <c r="OEX84" s="16"/>
      <c r="OEY84" s="15"/>
      <c r="OEZ84" s="16"/>
      <c r="OFA84" s="15"/>
      <c r="OFB84" s="16"/>
      <c r="OFC84" s="15"/>
      <c r="OFD84" s="16"/>
      <c r="OFE84" s="15"/>
      <c r="OFF84" s="16"/>
      <c r="OFG84" s="15"/>
      <c r="OFH84" s="16"/>
      <c r="OFI84" s="15"/>
      <c r="OFJ84" s="16"/>
      <c r="OFK84" s="15"/>
      <c r="OFL84" s="16"/>
      <c r="OFM84" s="15"/>
      <c r="OFN84" s="16"/>
      <c r="OFO84" s="15"/>
      <c r="OFP84" s="16"/>
      <c r="OFQ84" s="15"/>
      <c r="OFR84" s="16"/>
      <c r="OFS84" s="15"/>
      <c r="OFT84" s="16"/>
      <c r="OFU84" s="15"/>
      <c r="OFV84" s="16"/>
      <c r="OFW84" s="15"/>
      <c r="OFX84" s="16"/>
      <c r="OFY84" s="15"/>
      <c r="OFZ84" s="16"/>
      <c r="OGA84" s="15"/>
      <c r="OGB84" s="16"/>
      <c r="OGC84" s="15"/>
      <c r="OGD84" s="16"/>
      <c r="OGE84" s="15"/>
      <c r="OGF84" s="16"/>
      <c r="OGG84" s="15"/>
      <c r="OGH84" s="16"/>
      <c r="OGI84" s="15"/>
      <c r="OGJ84" s="16"/>
      <c r="OGK84" s="15"/>
      <c r="OGL84" s="16"/>
      <c r="OGM84" s="15"/>
      <c r="OGN84" s="16"/>
      <c r="OGO84" s="15"/>
      <c r="OGP84" s="16"/>
      <c r="OGQ84" s="15"/>
      <c r="OGR84" s="16"/>
      <c r="OGS84" s="15"/>
      <c r="OGT84" s="16"/>
      <c r="OGU84" s="15"/>
      <c r="OGV84" s="16"/>
      <c r="OGW84" s="15"/>
      <c r="OGX84" s="16"/>
      <c r="OGY84" s="15"/>
      <c r="OGZ84" s="16"/>
      <c r="OHA84" s="15"/>
      <c r="OHB84" s="16"/>
      <c r="OHC84" s="15"/>
      <c r="OHD84" s="16"/>
      <c r="OHE84" s="15"/>
      <c r="OHF84" s="16"/>
      <c r="OHG84" s="15"/>
      <c r="OHH84" s="16"/>
      <c r="OHI84" s="15"/>
      <c r="OHJ84" s="16"/>
      <c r="OHK84" s="15"/>
      <c r="OHL84" s="16"/>
      <c r="OHM84" s="15"/>
      <c r="OHN84" s="16"/>
      <c r="OHO84" s="15"/>
      <c r="OHP84" s="16"/>
      <c r="OHQ84" s="15"/>
      <c r="OHR84" s="16"/>
      <c r="OHS84" s="15"/>
      <c r="OHT84" s="16"/>
      <c r="OHU84" s="15"/>
      <c r="OHV84" s="16"/>
      <c r="OHW84" s="15"/>
      <c r="OHX84" s="16"/>
      <c r="OHY84" s="15"/>
      <c r="OHZ84" s="16"/>
      <c r="OIA84" s="15"/>
      <c r="OIB84" s="16"/>
      <c r="OIC84" s="15"/>
      <c r="OID84" s="16"/>
      <c r="OIE84" s="15"/>
      <c r="OIF84" s="16"/>
      <c r="OIG84" s="15"/>
      <c r="OIH84" s="16"/>
      <c r="OII84" s="15"/>
      <c r="OIJ84" s="16"/>
      <c r="OIK84" s="15"/>
      <c r="OIL84" s="16"/>
      <c r="OIM84" s="15"/>
      <c r="OIN84" s="16"/>
      <c r="OIO84" s="15"/>
      <c r="OIP84" s="16"/>
      <c r="OIQ84" s="15"/>
      <c r="OIR84" s="16"/>
      <c r="OIS84" s="15"/>
      <c r="OIT84" s="16"/>
      <c r="OIU84" s="15"/>
      <c r="OIV84" s="16"/>
      <c r="OIW84" s="15"/>
      <c r="OIX84" s="16"/>
      <c r="OIY84" s="15"/>
      <c r="OIZ84" s="16"/>
      <c r="OJA84" s="15"/>
      <c r="OJB84" s="16"/>
      <c r="OJC84" s="15"/>
      <c r="OJD84" s="16"/>
      <c r="OJE84" s="15"/>
      <c r="OJF84" s="16"/>
      <c r="OJG84" s="15"/>
      <c r="OJH84" s="16"/>
      <c r="OJI84" s="15"/>
      <c r="OJJ84" s="16"/>
      <c r="OJK84" s="15"/>
      <c r="OJL84" s="16"/>
      <c r="OJM84" s="15"/>
      <c r="OJN84" s="16"/>
      <c r="OJO84" s="15"/>
      <c r="OJP84" s="16"/>
      <c r="OJQ84" s="15"/>
      <c r="OJR84" s="16"/>
      <c r="OJS84" s="15"/>
      <c r="OJT84" s="16"/>
      <c r="OJU84" s="15"/>
      <c r="OJV84" s="16"/>
      <c r="OJW84" s="15"/>
      <c r="OJX84" s="16"/>
      <c r="OJY84" s="15"/>
      <c r="OJZ84" s="16"/>
      <c r="OKA84" s="15"/>
      <c r="OKB84" s="16"/>
      <c r="OKC84" s="15"/>
      <c r="OKD84" s="16"/>
      <c r="OKE84" s="15"/>
      <c r="OKF84" s="16"/>
      <c r="OKG84" s="15"/>
      <c r="OKH84" s="16"/>
      <c r="OKI84" s="15"/>
      <c r="OKJ84" s="16"/>
      <c r="OKK84" s="15"/>
      <c r="OKL84" s="16"/>
      <c r="OKM84" s="15"/>
      <c r="OKN84" s="16"/>
      <c r="OKO84" s="15"/>
      <c r="OKP84" s="16"/>
      <c r="OKQ84" s="15"/>
      <c r="OKR84" s="16"/>
      <c r="OKS84" s="15"/>
      <c r="OKT84" s="16"/>
      <c r="OKU84" s="15"/>
      <c r="OKV84" s="16"/>
      <c r="OKW84" s="15"/>
      <c r="OKX84" s="16"/>
      <c r="OKY84" s="15"/>
      <c r="OKZ84" s="16"/>
      <c r="OLA84" s="15"/>
      <c r="OLB84" s="16"/>
      <c r="OLC84" s="15"/>
      <c r="OLD84" s="16"/>
      <c r="OLE84" s="15"/>
      <c r="OLF84" s="16"/>
      <c r="OLG84" s="15"/>
      <c r="OLH84" s="16"/>
      <c r="OLI84" s="15"/>
      <c r="OLJ84" s="16"/>
      <c r="OLK84" s="15"/>
      <c r="OLL84" s="16"/>
      <c r="OLM84" s="15"/>
      <c r="OLN84" s="16"/>
      <c r="OLO84" s="15"/>
      <c r="OLP84" s="16"/>
      <c r="OLQ84" s="15"/>
      <c r="OLR84" s="16"/>
      <c r="OLS84" s="15"/>
      <c r="OLT84" s="16"/>
      <c r="OLU84" s="15"/>
      <c r="OLV84" s="16"/>
      <c r="OLW84" s="15"/>
      <c r="OLX84" s="16"/>
      <c r="OLY84" s="15"/>
      <c r="OLZ84" s="16"/>
      <c r="OMA84" s="15"/>
      <c r="OMB84" s="16"/>
      <c r="OMC84" s="15"/>
      <c r="OMD84" s="16"/>
      <c r="OME84" s="15"/>
      <c r="OMF84" s="16"/>
      <c r="OMG84" s="15"/>
      <c r="OMH84" s="16"/>
      <c r="OMI84" s="15"/>
      <c r="OMJ84" s="16"/>
      <c r="OMK84" s="15"/>
      <c r="OML84" s="16"/>
      <c r="OMM84" s="15"/>
      <c r="OMN84" s="16"/>
      <c r="OMO84" s="15"/>
      <c r="OMP84" s="16"/>
      <c r="OMQ84" s="15"/>
      <c r="OMR84" s="16"/>
      <c r="OMS84" s="15"/>
      <c r="OMT84" s="16"/>
      <c r="OMU84" s="15"/>
      <c r="OMV84" s="16"/>
      <c r="OMW84" s="15"/>
      <c r="OMX84" s="16"/>
      <c r="OMY84" s="15"/>
      <c r="OMZ84" s="16"/>
      <c r="ONA84" s="15"/>
      <c r="ONB84" s="16"/>
      <c r="ONC84" s="15"/>
      <c r="OND84" s="16"/>
      <c r="ONE84" s="15"/>
      <c r="ONF84" s="16"/>
      <c r="ONG84" s="15"/>
      <c r="ONH84" s="16"/>
      <c r="ONI84" s="15"/>
      <c r="ONJ84" s="16"/>
      <c r="ONK84" s="15"/>
      <c r="ONL84" s="16"/>
      <c r="ONM84" s="15"/>
      <c r="ONN84" s="16"/>
      <c r="ONO84" s="15"/>
      <c r="ONP84" s="16"/>
      <c r="ONQ84" s="15"/>
      <c r="ONR84" s="16"/>
      <c r="ONS84" s="15"/>
      <c r="ONT84" s="16"/>
      <c r="ONU84" s="15"/>
      <c r="ONV84" s="16"/>
      <c r="ONW84" s="15"/>
      <c r="ONX84" s="16"/>
      <c r="ONY84" s="15"/>
      <c r="ONZ84" s="16"/>
      <c r="OOA84" s="15"/>
      <c r="OOB84" s="16"/>
      <c r="OOC84" s="15"/>
      <c r="OOD84" s="16"/>
      <c r="OOE84" s="15"/>
      <c r="OOF84" s="16"/>
      <c r="OOG84" s="15"/>
      <c r="OOH84" s="16"/>
      <c r="OOI84" s="15"/>
      <c r="OOJ84" s="16"/>
      <c r="OOK84" s="15"/>
      <c r="OOL84" s="16"/>
      <c r="OOM84" s="15"/>
      <c r="OON84" s="16"/>
      <c r="OOO84" s="15"/>
      <c r="OOP84" s="16"/>
      <c r="OOQ84" s="15"/>
      <c r="OOR84" s="16"/>
      <c r="OOS84" s="15"/>
      <c r="OOT84" s="16"/>
      <c r="OOU84" s="15"/>
      <c r="OOV84" s="16"/>
      <c r="OOW84" s="15"/>
      <c r="OOX84" s="16"/>
      <c r="OOY84" s="15"/>
      <c r="OOZ84" s="16"/>
      <c r="OPA84" s="15"/>
      <c r="OPB84" s="16"/>
      <c r="OPC84" s="15"/>
      <c r="OPD84" s="16"/>
      <c r="OPE84" s="15"/>
      <c r="OPF84" s="16"/>
      <c r="OPG84" s="15"/>
      <c r="OPH84" s="16"/>
      <c r="OPI84" s="15"/>
      <c r="OPJ84" s="16"/>
      <c r="OPK84" s="15"/>
      <c r="OPL84" s="16"/>
      <c r="OPM84" s="15"/>
      <c r="OPN84" s="16"/>
      <c r="OPO84" s="15"/>
      <c r="OPP84" s="16"/>
      <c r="OPQ84" s="15"/>
      <c r="OPR84" s="16"/>
      <c r="OPS84" s="15"/>
      <c r="OPT84" s="16"/>
      <c r="OPU84" s="15"/>
      <c r="OPV84" s="16"/>
      <c r="OPW84" s="15"/>
      <c r="OPX84" s="16"/>
      <c r="OPY84" s="15"/>
      <c r="OPZ84" s="16"/>
      <c r="OQA84" s="15"/>
      <c r="OQB84" s="16"/>
      <c r="OQC84" s="15"/>
      <c r="OQD84" s="16"/>
      <c r="OQE84" s="15"/>
      <c r="OQF84" s="16"/>
      <c r="OQG84" s="15"/>
      <c r="OQH84" s="16"/>
      <c r="OQI84" s="15"/>
      <c r="OQJ84" s="16"/>
      <c r="OQK84" s="15"/>
      <c r="OQL84" s="16"/>
      <c r="OQM84" s="15"/>
      <c r="OQN84" s="16"/>
      <c r="OQO84" s="15"/>
      <c r="OQP84" s="16"/>
      <c r="OQQ84" s="15"/>
      <c r="OQR84" s="16"/>
      <c r="OQS84" s="15"/>
      <c r="OQT84" s="16"/>
      <c r="OQU84" s="15"/>
      <c r="OQV84" s="16"/>
      <c r="OQW84" s="15"/>
      <c r="OQX84" s="16"/>
      <c r="OQY84" s="15"/>
      <c r="OQZ84" s="16"/>
      <c r="ORA84" s="15"/>
      <c r="ORB84" s="16"/>
      <c r="ORC84" s="15"/>
      <c r="ORD84" s="16"/>
      <c r="ORE84" s="15"/>
      <c r="ORF84" s="16"/>
      <c r="ORG84" s="15"/>
      <c r="ORH84" s="16"/>
      <c r="ORI84" s="15"/>
      <c r="ORJ84" s="16"/>
      <c r="ORK84" s="15"/>
      <c r="ORL84" s="16"/>
      <c r="ORM84" s="15"/>
      <c r="ORN84" s="16"/>
      <c r="ORO84" s="15"/>
      <c r="ORP84" s="16"/>
      <c r="ORQ84" s="15"/>
      <c r="ORR84" s="16"/>
      <c r="ORS84" s="15"/>
      <c r="ORT84" s="16"/>
      <c r="ORU84" s="15"/>
      <c r="ORV84" s="16"/>
      <c r="ORW84" s="15"/>
      <c r="ORX84" s="16"/>
      <c r="ORY84" s="15"/>
      <c r="ORZ84" s="16"/>
      <c r="OSA84" s="15"/>
      <c r="OSB84" s="16"/>
      <c r="OSC84" s="15"/>
      <c r="OSD84" s="16"/>
      <c r="OSE84" s="15"/>
      <c r="OSF84" s="16"/>
      <c r="OSG84" s="15"/>
      <c r="OSH84" s="16"/>
      <c r="OSI84" s="15"/>
      <c r="OSJ84" s="16"/>
      <c r="OSK84" s="15"/>
      <c r="OSL84" s="16"/>
      <c r="OSM84" s="15"/>
      <c r="OSN84" s="16"/>
      <c r="OSO84" s="15"/>
      <c r="OSP84" s="16"/>
      <c r="OSQ84" s="15"/>
      <c r="OSR84" s="16"/>
      <c r="OSS84" s="15"/>
      <c r="OST84" s="16"/>
      <c r="OSU84" s="15"/>
      <c r="OSV84" s="16"/>
      <c r="OSW84" s="15"/>
      <c r="OSX84" s="16"/>
      <c r="OSY84" s="15"/>
      <c r="OSZ84" s="16"/>
      <c r="OTA84" s="15"/>
      <c r="OTB84" s="16"/>
      <c r="OTC84" s="15"/>
      <c r="OTD84" s="16"/>
      <c r="OTE84" s="15"/>
      <c r="OTF84" s="16"/>
      <c r="OTG84" s="15"/>
      <c r="OTH84" s="16"/>
      <c r="OTI84" s="15"/>
      <c r="OTJ84" s="16"/>
      <c r="OTK84" s="15"/>
      <c r="OTL84" s="16"/>
      <c r="OTM84" s="15"/>
      <c r="OTN84" s="16"/>
      <c r="OTO84" s="15"/>
      <c r="OTP84" s="16"/>
      <c r="OTQ84" s="15"/>
      <c r="OTR84" s="16"/>
      <c r="OTS84" s="15"/>
      <c r="OTT84" s="16"/>
      <c r="OTU84" s="15"/>
      <c r="OTV84" s="16"/>
      <c r="OTW84" s="15"/>
      <c r="OTX84" s="16"/>
      <c r="OTY84" s="15"/>
      <c r="OTZ84" s="16"/>
      <c r="OUA84" s="15"/>
      <c r="OUB84" s="16"/>
      <c r="OUC84" s="15"/>
      <c r="OUD84" s="16"/>
      <c r="OUE84" s="15"/>
      <c r="OUF84" s="16"/>
      <c r="OUG84" s="15"/>
      <c r="OUH84" s="16"/>
      <c r="OUI84" s="15"/>
      <c r="OUJ84" s="16"/>
      <c r="OUK84" s="15"/>
      <c r="OUL84" s="16"/>
      <c r="OUM84" s="15"/>
      <c r="OUN84" s="16"/>
      <c r="OUO84" s="15"/>
      <c r="OUP84" s="16"/>
      <c r="OUQ84" s="15"/>
      <c r="OUR84" s="16"/>
      <c r="OUS84" s="15"/>
      <c r="OUT84" s="16"/>
      <c r="OUU84" s="15"/>
      <c r="OUV84" s="16"/>
      <c r="OUW84" s="15"/>
      <c r="OUX84" s="16"/>
      <c r="OUY84" s="15"/>
      <c r="OUZ84" s="16"/>
      <c r="OVA84" s="15"/>
      <c r="OVB84" s="16"/>
      <c r="OVC84" s="15"/>
      <c r="OVD84" s="16"/>
      <c r="OVE84" s="15"/>
      <c r="OVF84" s="16"/>
      <c r="OVG84" s="15"/>
      <c r="OVH84" s="16"/>
      <c r="OVI84" s="15"/>
      <c r="OVJ84" s="16"/>
      <c r="OVK84" s="15"/>
      <c r="OVL84" s="16"/>
      <c r="OVM84" s="15"/>
      <c r="OVN84" s="16"/>
      <c r="OVO84" s="15"/>
      <c r="OVP84" s="16"/>
      <c r="OVQ84" s="15"/>
      <c r="OVR84" s="16"/>
      <c r="OVS84" s="15"/>
      <c r="OVT84" s="16"/>
      <c r="OVU84" s="15"/>
      <c r="OVV84" s="16"/>
      <c r="OVW84" s="15"/>
      <c r="OVX84" s="16"/>
      <c r="OVY84" s="15"/>
      <c r="OVZ84" s="16"/>
      <c r="OWA84" s="15"/>
      <c r="OWB84" s="16"/>
      <c r="OWC84" s="15"/>
      <c r="OWD84" s="16"/>
      <c r="OWE84" s="15"/>
      <c r="OWF84" s="16"/>
      <c r="OWG84" s="15"/>
      <c r="OWH84" s="16"/>
      <c r="OWI84" s="15"/>
      <c r="OWJ84" s="16"/>
      <c r="OWK84" s="15"/>
      <c r="OWL84" s="16"/>
      <c r="OWM84" s="15"/>
      <c r="OWN84" s="16"/>
      <c r="OWO84" s="15"/>
      <c r="OWP84" s="16"/>
      <c r="OWQ84" s="15"/>
      <c r="OWR84" s="16"/>
      <c r="OWS84" s="15"/>
      <c r="OWT84" s="16"/>
      <c r="OWU84" s="15"/>
      <c r="OWV84" s="16"/>
      <c r="OWW84" s="15"/>
      <c r="OWX84" s="16"/>
      <c r="OWY84" s="15"/>
      <c r="OWZ84" s="16"/>
      <c r="OXA84" s="15"/>
      <c r="OXB84" s="16"/>
      <c r="OXC84" s="15"/>
      <c r="OXD84" s="16"/>
      <c r="OXE84" s="15"/>
      <c r="OXF84" s="16"/>
      <c r="OXG84" s="15"/>
      <c r="OXH84" s="16"/>
      <c r="OXI84" s="15"/>
      <c r="OXJ84" s="16"/>
      <c r="OXK84" s="15"/>
      <c r="OXL84" s="16"/>
      <c r="OXM84" s="15"/>
      <c r="OXN84" s="16"/>
      <c r="OXO84" s="15"/>
      <c r="OXP84" s="16"/>
      <c r="OXQ84" s="15"/>
      <c r="OXR84" s="16"/>
      <c r="OXS84" s="15"/>
      <c r="OXT84" s="16"/>
      <c r="OXU84" s="15"/>
      <c r="OXV84" s="16"/>
      <c r="OXW84" s="15"/>
      <c r="OXX84" s="16"/>
      <c r="OXY84" s="15"/>
      <c r="OXZ84" s="16"/>
      <c r="OYA84" s="15"/>
      <c r="OYB84" s="16"/>
      <c r="OYC84" s="15"/>
      <c r="OYD84" s="16"/>
      <c r="OYE84" s="15"/>
      <c r="OYF84" s="16"/>
      <c r="OYG84" s="15"/>
      <c r="OYH84" s="16"/>
      <c r="OYI84" s="15"/>
      <c r="OYJ84" s="16"/>
      <c r="OYK84" s="15"/>
      <c r="OYL84" s="16"/>
      <c r="OYM84" s="15"/>
      <c r="OYN84" s="16"/>
      <c r="OYO84" s="15"/>
      <c r="OYP84" s="16"/>
      <c r="OYQ84" s="15"/>
      <c r="OYR84" s="16"/>
      <c r="OYS84" s="15"/>
      <c r="OYT84" s="16"/>
      <c r="OYU84" s="15"/>
      <c r="OYV84" s="16"/>
      <c r="OYW84" s="15"/>
      <c r="OYX84" s="16"/>
      <c r="OYY84" s="15"/>
      <c r="OYZ84" s="16"/>
      <c r="OZA84" s="15"/>
      <c r="OZB84" s="16"/>
      <c r="OZC84" s="15"/>
      <c r="OZD84" s="16"/>
      <c r="OZE84" s="15"/>
      <c r="OZF84" s="16"/>
      <c r="OZG84" s="15"/>
      <c r="OZH84" s="16"/>
      <c r="OZI84" s="15"/>
      <c r="OZJ84" s="16"/>
      <c r="OZK84" s="15"/>
      <c r="OZL84" s="16"/>
      <c r="OZM84" s="15"/>
      <c r="OZN84" s="16"/>
      <c r="OZO84" s="15"/>
      <c r="OZP84" s="16"/>
      <c r="OZQ84" s="15"/>
      <c r="OZR84" s="16"/>
      <c r="OZS84" s="15"/>
      <c r="OZT84" s="16"/>
      <c r="OZU84" s="15"/>
      <c r="OZV84" s="16"/>
      <c r="OZW84" s="15"/>
      <c r="OZX84" s="16"/>
      <c r="OZY84" s="15"/>
      <c r="OZZ84" s="16"/>
      <c r="PAA84" s="15"/>
      <c r="PAB84" s="16"/>
      <c r="PAC84" s="15"/>
      <c r="PAD84" s="16"/>
      <c r="PAE84" s="15"/>
      <c r="PAF84" s="16"/>
      <c r="PAG84" s="15"/>
      <c r="PAH84" s="16"/>
      <c r="PAI84" s="15"/>
      <c r="PAJ84" s="16"/>
      <c r="PAK84" s="15"/>
      <c r="PAL84" s="16"/>
      <c r="PAM84" s="15"/>
      <c r="PAN84" s="16"/>
      <c r="PAO84" s="15"/>
      <c r="PAP84" s="16"/>
      <c r="PAQ84" s="15"/>
      <c r="PAR84" s="16"/>
      <c r="PAS84" s="15"/>
      <c r="PAT84" s="16"/>
      <c r="PAU84" s="15"/>
      <c r="PAV84" s="16"/>
      <c r="PAW84" s="15"/>
      <c r="PAX84" s="16"/>
      <c r="PAY84" s="15"/>
      <c r="PAZ84" s="16"/>
      <c r="PBA84" s="15"/>
      <c r="PBB84" s="16"/>
      <c r="PBC84" s="15"/>
      <c r="PBD84" s="16"/>
      <c r="PBE84" s="15"/>
      <c r="PBF84" s="16"/>
      <c r="PBG84" s="15"/>
      <c r="PBH84" s="16"/>
      <c r="PBI84" s="15"/>
      <c r="PBJ84" s="16"/>
      <c r="PBK84" s="15"/>
      <c r="PBL84" s="16"/>
      <c r="PBM84" s="15"/>
      <c r="PBN84" s="16"/>
      <c r="PBO84" s="15"/>
      <c r="PBP84" s="16"/>
      <c r="PBQ84" s="15"/>
      <c r="PBR84" s="16"/>
      <c r="PBS84" s="15"/>
      <c r="PBT84" s="16"/>
      <c r="PBU84" s="15"/>
      <c r="PBV84" s="16"/>
      <c r="PBW84" s="15"/>
      <c r="PBX84" s="16"/>
      <c r="PBY84" s="15"/>
      <c r="PBZ84" s="16"/>
      <c r="PCA84" s="15"/>
      <c r="PCB84" s="16"/>
      <c r="PCC84" s="15"/>
      <c r="PCD84" s="16"/>
      <c r="PCE84" s="15"/>
      <c r="PCF84" s="16"/>
      <c r="PCG84" s="15"/>
      <c r="PCH84" s="16"/>
      <c r="PCI84" s="15"/>
      <c r="PCJ84" s="16"/>
      <c r="PCK84" s="15"/>
      <c r="PCL84" s="16"/>
      <c r="PCM84" s="15"/>
      <c r="PCN84" s="16"/>
      <c r="PCO84" s="15"/>
      <c r="PCP84" s="16"/>
      <c r="PCQ84" s="15"/>
      <c r="PCR84" s="16"/>
      <c r="PCS84" s="15"/>
      <c r="PCT84" s="16"/>
      <c r="PCU84" s="15"/>
      <c r="PCV84" s="16"/>
      <c r="PCW84" s="15"/>
      <c r="PCX84" s="16"/>
      <c r="PCY84" s="15"/>
      <c r="PCZ84" s="16"/>
      <c r="PDA84" s="15"/>
      <c r="PDB84" s="16"/>
      <c r="PDC84" s="15"/>
      <c r="PDD84" s="16"/>
      <c r="PDE84" s="15"/>
      <c r="PDF84" s="16"/>
      <c r="PDG84" s="15"/>
      <c r="PDH84" s="16"/>
      <c r="PDI84" s="15"/>
      <c r="PDJ84" s="16"/>
      <c r="PDK84" s="15"/>
      <c r="PDL84" s="16"/>
      <c r="PDM84" s="15"/>
      <c r="PDN84" s="16"/>
      <c r="PDO84" s="15"/>
      <c r="PDP84" s="16"/>
      <c r="PDQ84" s="15"/>
      <c r="PDR84" s="16"/>
      <c r="PDS84" s="15"/>
      <c r="PDT84" s="16"/>
      <c r="PDU84" s="15"/>
      <c r="PDV84" s="16"/>
      <c r="PDW84" s="15"/>
      <c r="PDX84" s="16"/>
      <c r="PDY84" s="15"/>
      <c r="PDZ84" s="16"/>
      <c r="PEA84" s="15"/>
      <c r="PEB84" s="16"/>
      <c r="PEC84" s="15"/>
      <c r="PED84" s="16"/>
      <c r="PEE84" s="15"/>
      <c r="PEF84" s="16"/>
      <c r="PEG84" s="15"/>
      <c r="PEH84" s="16"/>
      <c r="PEI84" s="15"/>
      <c r="PEJ84" s="16"/>
      <c r="PEK84" s="15"/>
      <c r="PEL84" s="16"/>
      <c r="PEM84" s="15"/>
      <c r="PEN84" s="16"/>
      <c r="PEO84" s="15"/>
      <c r="PEP84" s="16"/>
      <c r="PEQ84" s="15"/>
      <c r="PER84" s="16"/>
      <c r="PES84" s="15"/>
      <c r="PET84" s="16"/>
      <c r="PEU84" s="15"/>
      <c r="PEV84" s="16"/>
      <c r="PEW84" s="15"/>
      <c r="PEX84" s="16"/>
      <c r="PEY84" s="15"/>
      <c r="PEZ84" s="16"/>
      <c r="PFA84" s="15"/>
      <c r="PFB84" s="16"/>
      <c r="PFC84" s="15"/>
      <c r="PFD84" s="16"/>
      <c r="PFE84" s="15"/>
      <c r="PFF84" s="16"/>
      <c r="PFG84" s="15"/>
      <c r="PFH84" s="16"/>
      <c r="PFI84" s="15"/>
      <c r="PFJ84" s="16"/>
      <c r="PFK84" s="15"/>
      <c r="PFL84" s="16"/>
      <c r="PFM84" s="15"/>
      <c r="PFN84" s="16"/>
      <c r="PFO84" s="15"/>
      <c r="PFP84" s="16"/>
      <c r="PFQ84" s="15"/>
      <c r="PFR84" s="16"/>
      <c r="PFS84" s="15"/>
      <c r="PFT84" s="16"/>
      <c r="PFU84" s="15"/>
      <c r="PFV84" s="16"/>
      <c r="PFW84" s="15"/>
      <c r="PFX84" s="16"/>
      <c r="PFY84" s="15"/>
      <c r="PFZ84" s="16"/>
      <c r="PGA84" s="15"/>
      <c r="PGB84" s="16"/>
      <c r="PGC84" s="15"/>
      <c r="PGD84" s="16"/>
      <c r="PGE84" s="15"/>
      <c r="PGF84" s="16"/>
      <c r="PGG84" s="15"/>
      <c r="PGH84" s="16"/>
      <c r="PGI84" s="15"/>
      <c r="PGJ84" s="16"/>
      <c r="PGK84" s="15"/>
      <c r="PGL84" s="16"/>
      <c r="PGM84" s="15"/>
      <c r="PGN84" s="16"/>
      <c r="PGO84" s="15"/>
      <c r="PGP84" s="16"/>
      <c r="PGQ84" s="15"/>
      <c r="PGR84" s="16"/>
      <c r="PGS84" s="15"/>
      <c r="PGT84" s="16"/>
      <c r="PGU84" s="15"/>
      <c r="PGV84" s="16"/>
      <c r="PGW84" s="15"/>
      <c r="PGX84" s="16"/>
      <c r="PGY84" s="15"/>
      <c r="PGZ84" s="16"/>
      <c r="PHA84" s="15"/>
      <c r="PHB84" s="16"/>
      <c r="PHC84" s="15"/>
      <c r="PHD84" s="16"/>
      <c r="PHE84" s="15"/>
      <c r="PHF84" s="16"/>
      <c r="PHG84" s="15"/>
      <c r="PHH84" s="16"/>
      <c r="PHI84" s="15"/>
      <c r="PHJ84" s="16"/>
      <c r="PHK84" s="15"/>
      <c r="PHL84" s="16"/>
      <c r="PHM84" s="15"/>
      <c r="PHN84" s="16"/>
      <c r="PHO84" s="15"/>
      <c r="PHP84" s="16"/>
      <c r="PHQ84" s="15"/>
      <c r="PHR84" s="16"/>
      <c r="PHS84" s="15"/>
      <c r="PHT84" s="16"/>
      <c r="PHU84" s="15"/>
      <c r="PHV84" s="16"/>
      <c r="PHW84" s="15"/>
      <c r="PHX84" s="16"/>
      <c r="PHY84" s="15"/>
      <c r="PHZ84" s="16"/>
      <c r="PIA84" s="15"/>
      <c r="PIB84" s="16"/>
      <c r="PIC84" s="15"/>
      <c r="PID84" s="16"/>
      <c r="PIE84" s="15"/>
      <c r="PIF84" s="16"/>
      <c r="PIG84" s="15"/>
      <c r="PIH84" s="16"/>
      <c r="PII84" s="15"/>
      <c r="PIJ84" s="16"/>
      <c r="PIK84" s="15"/>
      <c r="PIL84" s="16"/>
      <c r="PIM84" s="15"/>
      <c r="PIN84" s="16"/>
      <c r="PIO84" s="15"/>
      <c r="PIP84" s="16"/>
      <c r="PIQ84" s="15"/>
      <c r="PIR84" s="16"/>
      <c r="PIS84" s="15"/>
      <c r="PIT84" s="16"/>
      <c r="PIU84" s="15"/>
      <c r="PIV84" s="16"/>
      <c r="PIW84" s="15"/>
      <c r="PIX84" s="16"/>
      <c r="PIY84" s="15"/>
      <c r="PIZ84" s="16"/>
      <c r="PJA84" s="15"/>
      <c r="PJB84" s="16"/>
      <c r="PJC84" s="15"/>
      <c r="PJD84" s="16"/>
      <c r="PJE84" s="15"/>
      <c r="PJF84" s="16"/>
      <c r="PJG84" s="15"/>
      <c r="PJH84" s="16"/>
      <c r="PJI84" s="15"/>
      <c r="PJJ84" s="16"/>
      <c r="PJK84" s="15"/>
      <c r="PJL84" s="16"/>
      <c r="PJM84" s="15"/>
      <c r="PJN84" s="16"/>
      <c r="PJO84" s="15"/>
      <c r="PJP84" s="16"/>
      <c r="PJQ84" s="15"/>
      <c r="PJR84" s="16"/>
      <c r="PJS84" s="15"/>
      <c r="PJT84" s="16"/>
      <c r="PJU84" s="15"/>
      <c r="PJV84" s="16"/>
      <c r="PJW84" s="15"/>
      <c r="PJX84" s="16"/>
      <c r="PJY84" s="15"/>
      <c r="PJZ84" s="16"/>
      <c r="PKA84" s="15"/>
      <c r="PKB84" s="16"/>
      <c r="PKC84" s="15"/>
      <c r="PKD84" s="16"/>
      <c r="PKE84" s="15"/>
      <c r="PKF84" s="16"/>
      <c r="PKG84" s="15"/>
      <c r="PKH84" s="16"/>
      <c r="PKI84" s="15"/>
      <c r="PKJ84" s="16"/>
      <c r="PKK84" s="15"/>
      <c r="PKL84" s="16"/>
      <c r="PKM84" s="15"/>
      <c r="PKN84" s="16"/>
      <c r="PKO84" s="15"/>
      <c r="PKP84" s="16"/>
      <c r="PKQ84" s="15"/>
      <c r="PKR84" s="16"/>
      <c r="PKS84" s="15"/>
      <c r="PKT84" s="16"/>
      <c r="PKU84" s="15"/>
      <c r="PKV84" s="16"/>
      <c r="PKW84" s="15"/>
      <c r="PKX84" s="16"/>
      <c r="PKY84" s="15"/>
      <c r="PKZ84" s="16"/>
      <c r="PLA84" s="15"/>
      <c r="PLB84" s="16"/>
      <c r="PLC84" s="15"/>
      <c r="PLD84" s="16"/>
      <c r="PLE84" s="15"/>
      <c r="PLF84" s="16"/>
      <c r="PLG84" s="15"/>
      <c r="PLH84" s="16"/>
      <c r="PLI84" s="15"/>
      <c r="PLJ84" s="16"/>
      <c r="PLK84" s="15"/>
      <c r="PLL84" s="16"/>
      <c r="PLM84" s="15"/>
      <c r="PLN84" s="16"/>
      <c r="PLO84" s="15"/>
      <c r="PLP84" s="16"/>
      <c r="PLQ84" s="15"/>
      <c r="PLR84" s="16"/>
      <c r="PLS84" s="15"/>
      <c r="PLT84" s="16"/>
      <c r="PLU84" s="15"/>
      <c r="PLV84" s="16"/>
      <c r="PLW84" s="15"/>
      <c r="PLX84" s="16"/>
      <c r="PLY84" s="15"/>
      <c r="PLZ84" s="16"/>
      <c r="PMA84" s="15"/>
      <c r="PMB84" s="16"/>
      <c r="PMC84" s="15"/>
      <c r="PMD84" s="16"/>
      <c r="PME84" s="15"/>
      <c r="PMF84" s="16"/>
      <c r="PMG84" s="15"/>
      <c r="PMH84" s="16"/>
      <c r="PMI84" s="15"/>
      <c r="PMJ84" s="16"/>
      <c r="PMK84" s="15"/>
      <c r="PML84" s="16"/>
      <c r="PMM84" s="15"/>
      <c r="PMN84" s="16"/>
      <c r="PMO84" s="15"/>
      <c r="PMP84" s="16"/>
      <c r="PMQ84" s="15"/>
      <c r="PMR84" s="16"/>
      <c r="PMS84" s="15"/>
      <c r="PMT84" s="16"/>
      <c r="PMU84" s="15"/>
      <c r="PMV84" s="16"/>
      <c r="PMW84" s="15"/>
      <c r="PMX84" s="16"/>
      <c r="PMY84" s="15"/>
      <c r="PMZ84" s="16"/>
      <c r="PNA84" s="15"/>
      <c r="PNB84" s="16"/>
      <c r="PNC84" s="15"/>
      <c r="PND84" s="16"/>
      <c r="PNE84" s="15"/>
      <c r="PNF84" s="16"/>
      <c r="PNG84" s="15"/>
      <c r="PNH84" s="16"/>
      <c r="PNI84" s="15"/>
      <c r="PNJ84" s="16"/>
      <c r="PNK84" s="15"/>
      <c r="PNL84" s="16"/>
      <c r="PNM84" s="15"/>
      <c r="PNN84" s="16"/>
      <c r="PNO84" s="15"/>
      <c r="PNP84" s="16"/>
      <c r="PNQ84" s="15"/>
      <c r="PNR84" s="16"/>
      <c r="PNS84" s="15"/>
      <c r="PNT84" s="16"/>
      <c r="PNU84" s="15"/>
      <c r="PNV84" s="16"/>
      <c r="PNW84" s="15"/>
      <c r="PNX84" s="16"/>
      <c r="PNY84" s="15"/>
      <c r="PNZ84" s="16"/>
      <c r="POA84" s="15"/>
      <c r="POB84" s="16"/>
      <c r="POC84" s="15"/>
      <c r="POD84" s="16"/>
      <c r="POE84" s="15"/>
      <c r="POF84" s="16"/>
      <c r="POG84" s="15"/>
      <c r="POH84" s="16"/>
      <c r="POI84" s="15"/>
      <c r="POJ84" s="16"/>
      <c r="POK84" s="15"/>
      <c r="POL84" s="16"/>
      <c r="POM84" s="15"/>
      <c r="PON84" s="16"/>
      <c r="POO84" s="15"/>
      <c r="POP84" s="16"/>
      <c r="POQ84" s="15"/>
      <c r="POR84" s="16"/>
      <c r="POS84" s="15"/>
      <c r="POT84" s="16"/>
      <c r="POU84" s="15"/>
      <c r="POV84" s="16"/>
      <c r="POW84" s="15"/>
      <c r="POX84" s="16"/>
      <c r="POY84" s="15"/>
      <c r="POZ84" s="16"/>
      <c r="PPA84" s="15"/>
      <c r="PPB84" s="16"/>
      <c r="PPC84" s="15"/>
      <c r="PPD84" s="16"/>
      <c r="PPE84" s="15"/>
      <c r="PPF84" s="16"/>
      <c r="PPG84" s="15"/>
      <c r="PPH84" s="16"/>
      <c r="PPI84" s="15"/>
      <c r="PPJ84" s="16"/>
      <c r="PPK84" s="15"/>
      <c r="PPL84" s="16"/>
      <c r="PPM84" s="15"/>
      <c r="PPN84" s="16"/>
      <c r="PPO84" s="15"/>
      <c r="PPP84" s="16"/>
      <c r="PPQ84" s="15"/>
      <c r="PPR84" s="16"/>
      <c r="PPS84" s="15"/>
      <c r="PPT84" s="16"/>
      <c r="PPU84" s="15"/>
      <c r="PPV84" s="16"/>
      <c r="PPW84" s="15"/>
      <c r="PPX84" s="16"/>
      <c r="PPY84" s="15"/>
      <c r="PPZ84" s="16"/>
      <c r="PQA84" s="15"/>
      <c r="PQB84" s="16"/>
      <c r="PQC84" s="15"/>
      <c r="PQD84" s="16"/>
      <c r="PQE84" s="15"/>
      <c r="PQF84" s="16"/>
      <c r="PQG84" s="15"/>
      <c r="PQH84" s="16"/>
      <c r="PQI84" s="15"/>
      <c r="PQJ84" s="16"/>
      <c r="PQK84" s="15"/>
      <c r="PQL84" s="16"/>
      <c r="PQM84" s="15"/>
      <c r="PQN84" s="16"/>
      <c r="PQO84" s="15"/>
      <c r="PQP84" s="16"/>
      <c r="PQQ84" s="15"/>
      <c r="PQR84" s="16"/>
      <c r="PQS84" s="15"/>
      <c r="PQT84" s="16"/>
      <c r="PQU84" s="15"/>
      <c r="PQV84" s="16"/>
      <c r="PQW84" s="15"/>
      <c r="PQX84" s="16"/>
      <c r="PQY84" s="15"/>
      <c r="PQZ84" s="16"/>
      <c r="PRA84" s="15"/>
      <c r="PRB84" s="16"/>
      <c r="PRC84" s="15"/>
      <c r="PRD84" s="16"/>
      <c r="PRE84" s="15"/>
      <c r="PRF84" s="16"/>
      <c r="PRG84" s="15"/>
      <c r="PRH84" s="16"/>
      <c r="PRI84" s="15"/>
      <c r="PRJ84" s="16"/>
      <c r="PRK84" s="15"/>
      <c r="PRL84" s="16"/>
      <c r="PRM84" s="15"/>
      <c r="PRN84" s="16"/>
      <c r="PRO84" s="15"/>
      <c r="PRP84" s="16"/>
      <c r="PRQ84" s="15"/>
      <c r="PRR84" s="16"/>
      <c r="PRS84" s="15"/>
      <c r="PRT84" s="16"/>
      <c r="PRU84" s="15"/>
      <c r="PRV84" s="16"/>
      <c r="PRW84" s="15"/>
      <c r="PRX84" s="16"/>
      <c r="PRY84" s="15"/>
      <c r="PRZ84" s="16"/>
      <c r="PSA84" s="15"/>
      <c r="PSB84" s="16"/>
      <c r="PSC84" s="15"/>
      <c r="PSD84" s="16"/>
      <c r="PSE84" s="15"/>
      <c r="PSF84" s="16"/>
      <c r="PSG84" s="15"/>
      <c r="PSH84" s="16"/>
      <c r="PSI84" s="15"/>
      <c r="PSJ84" s="16"/>
      <c r="PSK84" s="15"/>
      <c r="PSL84" s="16"/>
      <c r="PSM84" s="15"/>
      <c r="PSN84" s="16"/>
      <c r="PSO84" s="15"/>
      <c r="PSP84" s="16"/>
      <c r="PSQ84" s="15"/>
      <c r="PSR84" s="16"/>
      <c r="PSS84" s="15"/>
      <c r="PST84" s="16"/>
      <c r="PSU84" s="15"/>
      <c r="PSV84" s="16"/>
      <c r="PSW84" s="15"/>
      <c r="PSX84" s="16"/>
      <c r="PSY84" s="15"/>
      <c r="PSZ84" s="16"/>
      <c r="PTA84" s="15"/>
      <c r="PTB84" s="16"/>
      <c r="PTC84" s="15"/>
      <c r="PTD84" s="16"/>
      <c r="PTE84" s="15"/>
      <c r="PTF84" s="16"/>
      <c r="PTG84" s="15"/>
      <c r="PTH84" s="16"/>
      <c r="PTI84" s="15"/>
      <c r="PTJ84" s="16"/>
      <c r="PTK84" s="15"/>
      <c r="PTL84" s="16"/>
      <c r="PTM84" s="15"/>
      <c r="PTN84" s="16"/>
      <c r="PTO84" s="15"/>
      <c r="PTP84" s="16"/>
      <c r="PTQ84" s="15"/>
      <c r="PTR84" s="16"/>
      <c r="PTS84" s="15"/>
      <c r="PTT84" s="16"/>
      <c r="PTU84" s="15"/>
      <c r="PTV84" s="16"/>
      <c r="PTW84" s="15"/>
      <c r="PTX84" s="16"/>
      <c r="PTY84" s="15"/>
      <c r="PTZ84" s="16"/>
      <c r="PUA84" s="15"/>
      <c r="PUB84" s="16"/>
      <c r="PUC84" s="15"/>
      <c r="PUD84" s="16"/>
      <c r="PUE84" s="15"/>
      <c r="PUF84" s="16"/>
      <c r="PUG84" s="15"/>
      <c r="PUH84" s="16"/>
      <c r="PUI84" s="15"/>
      <c r="PUJ84" s="16"/>
      <c r="PUK84" s="15"/>
      <c r="PUL84" s="16"/>
      <c r="PUM84" s="15"/>
      <c r="PUN84" s="16"/>
      <c r="PUO84" s="15"/>
      <c r="PUP84" s="16"/>
      <c r="PUQ84" s="15"/>
      <c r="PUR84" s="16"/>
      <c r="PUS84" s="15"/>
      <c r="PUT84" s="16"/>
      <c r="PUU84" s="15"/>
      <c r="PUV84" s="16"/>
      <c r="PUW84" s="15"/>
      <c r="PUX84" s="16"/>
      <c r="PUY84" s="15"/>
      <c r="PUZ84" s="16"/>
      <c r="PVA84" s="15"/>
      <c r="PVB84" s="16"/>
      <c r="PVC84" s="15"/>
      <c r="PVD84" s="16"/>
      <c r="PVE84" s="15"/>
      <c r="PVF84" s="16"/>
      <c r="PVG84" s="15"/>
      <c r="PVH84" s="16"/>
      <c r="PVI84" s="15"/>
      <c r="PVJ84" s="16"/>
      <c r="PVK84" s="15"/>
      <c r="PVL84" s="16"/>
      <c r="PVM84" s="15"/>
      <c r="PVN84" s="16"/>
      <c r="PVO84" s="15"/>
      <c r="PVP84" s="16"/>
      <c r="PVQ84" s="15"/>
      <c r="PVR84" s="16"/>
      <c r="PVS84" s="15"/>
      <c r="PVT84" s="16"/>
      <c r="PVU84" s="15"/>
      <c r="PVV84" s="16"/>
      <c r="PVW84" s="15"/>
      <c r="PVX84" s="16"/>
      <c r="PVY84" s="15"/>
      <c r="PVZ84" s="16"/>
      <c r="PWA84" s="15"/>
      <c r="PWB84" s="16"/>
      <c r="PWC84" s="15"/>
      <c r="PWD84" s="16"/>
      <c r="PWE84" s="15"/>
      <c r="PWF84" s="16"/>
      <c r="PWG84" s="15"/>
      <c r="PWH84" s="16"/>
      <c r="PWI84" s="15"/>
      <c r="PWJ84" s="16"/>
      <c r="PWK84" s="15"/>
      <c r="PWL84" s="16"/>
      <c r="PWM84" s="15"/>
      <c r="PWN84" s="16"/>
      <c r="PWO84" s="15"/>
      <c r="PWP84" s="16"/>
      <c r="PWQ84" s="15"/>
      <c r="PWR84" s="16"/>
      <c r="PWS84" s="15"/>
      <c r="PWT84" s="16"/>
      <c r="PWU84" s="15"/>
      <c r="PWV84" s="16"/>
      <c r="PWW84" s="15"/>
      <c r="PWX84" s="16"/>
      <c r="PWY84" s="15"/>
      <c r="PWZ84" s="16"/>
      <c r="PXA84" s="15"/>
      <c r="PXB84" s="16"/>
      <c r="PXC84" s="15"/>
      <c r="PXD84" s="16"/>
      <c r="PXE84" s="15"/>
      <c r="PXF84" s="16"/>
      <c r="PXG84" s="15"/>
      <c r="PXH84" s="16"/>
      <c r="PXI84" s="15"/>
      <c r="PXJ84" s="16"/>
      <c r="PXK84" s="15"/>
      <c r="PXL84" s="16"/>
      <c r="PXM84" s="15"/>
      <c r="PXN84" s="16"/>
      <c r="PXO84" s="15"/>
      <c r="PXP84" s="16"/>
      <c r="PXQ84" s="15"/>
      <c r="PXR84" s="16"/>
      <c r="PXS84" s="15"/>
      <c r="PXT84" s="16"/>
      <c r="PXU84" s="15"/>
      <c r="PXV84" s="16"/>
      <c r="PXW84" s="15"/>
      <c r="PXX84" s="16"/>
      <c r="PXY84" s="15"/>
      <c r="PXZ84" s="16"/>
      <c r="PYA84" s="15"/>
      <c r="PYB84" s="16"/>
      <c r="PYC84" s="15"/>
      <c r="PYD84" s="16"/>
      <c r="PYE84" s="15"/>
      <c r="PYF84" s="16"/>
      <c r="PYG84" s="15"/>
      <c r="PYH84" s="16"/>
      <c r="PYI84" s="15"/>
      <c r="PYJ84" s="16"/>
      <c r="PYK84" s="15"/>
      <c r="PYL84" s="16"/>
      <c r="PYM84" s="15"/>
      <c r="PYN84" s="16"/>
      <c r="PYO84" s="15"/>
      <c r="PYP84" s="16"/>
      <c r="PYQ84" s="15"/>
      <c r="PYR84" s="16"/>
      <c r="PYS84" s="15"/>
      <c r="PYT84" s="16"/>
      <c r="PYU84" s="15"/>
      <c r="PYV84" s="16"/>
      <c r="PYW84" s="15"/>
      <c r="PYX84" s="16"/>
      <c r="PYY84" s="15"/>
      <c r="PYZ84" s="16"/>
      <c r="PZA84" s="15"/>
      <c r="PZB84" s="16"/>
      <c r="PZC84" s="15"/>
      <c r="PZD84" s="16"/>
      <c r="PZE84" s="15"/>
      <c r="PZF84" s="16"/>
      <c r="PZG84" s="15"/>
      <c r="PZH84" s="16"/>
      <c r="PZI84" s="15"/>
      <c r="PZJ84" s="16"/>
      <c r="PZK84" s="15"/>
      <c r="PZL84" s="16"/>
      <c r="PZM84" s="15"/>
      <c r="PZN84" s="16"/>
      <c r="PZO84" s="15"/>
      <c r="PZP84" s="16"/>
      <c r="PZQ84" s="15"/>
      <c r="PZR84" s="16"/>
      <c r="PZS84" s="15"/>
      <c r="PZT84" s="16"/>
      <c r="PZU84" s="15"/>
      <c r="PZV84" s="16"/>
      <c r="PZW84" s="15"/>
      <c r="PZX84" s="16"/>
      <c r="PZY84" s="15"/>
      <c r="PZZ84" s="16"/>
      <c r="QAA84" s="15"/>
      <c r="QAB84" s="16"/>
      <c r="QAC84" s="15"/>
      <c r="QAD84" s="16"/>
      <c r="QAE84" s="15"/>
      <c r="QAF84" s="16"/>
      <c r="QAG84" s="15"/>
      <c r="QAH84" s="16"/>
      <c r="QAI84" s="15"/>
      <c r="QAJ84" s="16"/>
      <c r="QAK84" s="15"/>
      <c r="QAL84" s="16"/>
      <c r="QAM84" s="15"/>
      <c r="QAN84" s="16"/>
      <c r="QAO84" s="15"/>
      <c r="QAP84" s="16"/>
      <c r="QAQ84" s="15"/>
      <c r="QAR84" s="16"/>
      <c r="QAS84" s="15"/>
      <c r="QAT84" s="16"/>
      <c r="QAU84" s="15"/>
      <c r="QAV84" s="16"/>
      <c r="QAW84" s="15"/>
      <c r="QAX84" s="16"/>
      <c r="QAY84" s="15"/>
      <c r="QAZ84" s="16"/>
      <c r="QBA84" s="15"/>
      <c r="QBB84" s="16"/>
      <c r="QBC84" s="15"/>
      <c r="QBD84" s="16"/>
      <c r="QBE84" s="15"/>
      <c r="QBF84" s="16"/>
      <c r="QBG84" s="15"/>
      <c r="QBH84" s="16"/>
      <c r="QBI84" s="15"/>
      <c r="QBJ84" s="16"/>
      <c r="QBK84" s="15"/>
      <c r="QBL84" s="16"/>
      <c r="QBM84" s="15"/>
      <c r="QBN84" s="16"/>
      <c r="QBO84" s="15"/>
      <c r="QBP84" s="16"/>
      <c r="QBQ84" s="15"/>
      <c r="QBR84" s="16"/>
      <c r="QBS84" s="15"/>
      <c r="QBT84" s="16"/>
      <c r="QBU84" s="15"/>
      <c r="QBV84" s="16"/>
      <c r="QBW84" s="15"/>
      <c r="QBX84" s="16"/>
      <c r="QBY84" s="15"/>
      <c r="QBZ84" s="16"/>
      <c r="QCA84" s="15"/>
      <c r="QCB84" s="16"/>
      <c r="QCC84" s="15"/>
      <c r="QCD84" s="16"/>
      <c r="QCE84" s="15"/>
      <c r="QCF84" s="16"/>
      <c r="QCG84" s="15"/>
      <c r="QCH84" s="16"/>
      <c r="QCI84" s="15"/>
      <c r="QCJ84" s="16"/>
      <c r="QCK84" s="15"/>
      <c r="QCL84" s="16"/>
      <c r="QCM84" s="15"/>
      <c r="QCN84" s="16"/>
      <c r="QCO84" s="15"/>
      <c r="QCP84" s="16"/>
      <c r="QCQ84" s="15"/>
      <c r="QCR84" s="16"/>
      <c r="QCS84" s="15"/>
      <c r="QCT84" s="16"/>
      <c r="QCU84" s="15"/>
      <c r="QCV84" s="16"/>
      <c r="QCW84" s="15"/>
      <c r="QCX84" s="16"/>
      <c r="QCY84" s="15"/>
      <c r="QCZ84" s="16"/>
      <c r="QDA84" s="15"/>
      <c r="QDB84" s="16"/>
      <c r="QDC84" s="15"/>
      <c r="QDD84" s="16"/>
      <c r="QDE84" s="15"/>
      <c r="QDF84" s="16"/>
      <c r="QDG84" s="15"/>
      <c r="QDH84" s="16"/>
      <c r="QDI84" s="15"/>
      <c r="QDJ84" s="16"/>
      <c r="QDK84" s="15"/>
      <c r="QDL84" s="16"/>
      <c r="QDM84" s="15"/>
      <c r="QDN84" s="16"/>
      <c r="QDO84" s="15"/>
      <c r="QDP84" s="16"/>
      <c r="QDQ84" s="15"/>
      <c r="QDR84" s="16"/>
      <c r="QDS84" s="15"/>
      <c r="QDT84" s="16"/>
      <c r="QDU84" s="15"/>
      <c r="QDV84" s="16"/>
      <c r="QDW84" s="15"/>
      <c r="QDX84" s="16"/>
      <c r="QDY84" s="15"/>
      <c r="QDZ84" s="16"/>
      <c r="QEA84" s="15"/>
      <c r="QEB84" s="16"/>
      <c r="QEC84" s="15"/>
      <c r="QED84" s="16"/>
      <c r="QEE84" s="15"/>
      <c r="QEF84" s="16"/>
      <c r="QEG84" s="15"/>
      <c r="QEH84" s="16"/>
      <c r="QEI84" s="15"/>
      <c r="QEJ84" s="16"/>
      <c r="QEK84" s="15"/>
      <c r="QEL84" s="16"/>
      <c r="QEM84" s="15"/>
      <c r="QEN84" s="16"/>
      <c r="QEO84" s="15"/>
      <c r="QEP84" s="16"/>
      <c r="QEQ84" s="15"/>
      <c r="QER84" s="16"/>
      <c r="QES84" s="15"/>
      <c r="QET84" s="16"/>
      <c r="QEU84" s="15"/>
      <c r="QEV84" s="16"/>
      <c r="QEW84" s="15"/>
      <c r="QEX84" s="16"/>
      <c r="QEY84" s="15"/>
      <c r="QEZ84" s="16"/>
      <c r="QFA84" s="15"/>
      <c r="QFB84" s="16"/>
      <c r="QFC84" s="15"/>
      <c r="QFD84" s="16"/>
      <c r="QFE84" s="15"/>
      <c r="QFF84" s="16"/>
      <c r="QFG84" s="15"/>
      <c r="QFH84" s="16"/>
      <c r="QFI84" s="15"/>
      <c r="QFJ84" s="16"/>
      <c r="QFK84" s="15"/>
      <c r="QFL84" s="16"/>
      <c r="QFM84" s="15"/>
      <c r="QFN84" s="16"/>
      <c r="QFO84" s="15"/>
      <c r="QFP84" s="16"/>
      <c r="QFQ84" s="15"/>
      <c r="QFR84" s="16"/>
      <c r="QFS84" s="15"/>
      <c r="QFT84" s="16"/>
      <c r="QFU84" s="15"/>
      <c r="QFV84" s="16"/>
      <c r="QFW84" s="15"/>
      <c r="QFX84" s="16"/>
      <c r="QFY84" s="15"/>
      <c r="QFZ84" s="16"/>
      <c r="QGA84" s="15"/>
      <c r="QGB84" s="16"/>
      <c r="QGC84" s="15"/>
      <c r="QGD84" s="16"/>
      <c r="QGE84" s="15"/>
      <c r="QGF84" s="16"/>
      <c r="QGG84" s="15"/>
      <c r="QGH84" s="16"/>
      <c r="QGI84" s="15"/>
      <c r="QGJ84" s="16"/>
      <c r="QGK84" s="15"/>
      <c r="QGL84" s="16"/>
      <c r="QGM84" s="15"/>
      <c r="QGN84" s="16"/>
      <c r="QGO84" s="15"/>
      <c r="QGP84" s="16"/>
      <c r="QGQ84" s="15"/>
      <c r="QGR84" s="16"/>
      <c r="QGS84" s="15"/>
      <c r="QGT84" s="16"/>
      <c r="QGU84" s="15"/>
      <c r="QGV84" s="16"/>
      <c r="QGW84" s="15"/>
      <c r="QGX84" s="16"/>
      <c r="QGY84" s="15"/>
      <c r="QGZ84" s="16"/>
      <c r="QHA84" s="15"/>
      <c r="QHB84" s="16"/>
      <c r="QHC84" s="15"/>
      <c r="QHD84" s="16"/>
      <c r="QHE84" s="15"/>
      <c r="QHF84" s="16"/>
      <c r="QHG84" s="15"/>
      <c r="QHH84" s="16"/>
      <c r="QHI84" s="15"/>
      <c r="QHJ84" s="16"/>
      <c r="QHK84" s="15"/>
      <c r="QHL84" s="16"/>
      <c r="QHM84" s="15"/>
      <c r="QHN84" s="16"/>
      <c r="QHO84" s="15"/>
      <c r="QHP84" s="16"/>
      <c r="QHQ84" s="15"/>
      <c r="QHR84" s="16"/>
      <c r="QHS84" s="15"/>
      <c r="QHT84" s="16"/>
      <c r="QHU84" s="15"/>
      <c r="QHV84" s="16"/>
      <c r="QHW84" s="15"/>
      <c r="QHX84" s="16"/>
      <c r="QHY84" s="15"/>
      <c r="QHZ84" s="16"/>
      <c r="QIA84" s="15"/>
      <c r="QIB84" s="16"/>
      <c r="QIC84" s="15"/>
      <c r="QID84" s="16"/>
      <c r="QIE84" s="15"/>
      <c r="QIF84" s="16"/>
      <c r="QIG84" s="15"/>
      <c r="QIH84" s="16"/>
      <c r="QII84" s="15"/>
      <c r="QIJ84" s="16"/>
      <c r="QIK84" s="15"/>
      <c r="QIL84" s="16"/>
      <c r="QIM84" s="15"/>
      <c r="QIN84" s="16"/>
      <c r="QIO84" s="15"/>
      <c r="QIP84" s="16"/>
      <c r="QIQ84" s="15"/>
      <c r="QIR84" s="16"/>
      <c r="QIS84" s="15"/>
      <c r="QIT84" s="16"/>
      <c r="QIU84" s="15"/>
      <c r="QIV84" s="16"/>
      <c r="QIW84" s="15"/>
      <c r="QIX84" s="16"/>
      <c r="QIY84" s="15"/>
      <c r="QIZ84" s="16"/>
      <c r="QJA84" s="15"/>
      <c r="QJB84" s="16"/>
      <c r="QJC84" s="15"/>
      <c r="QJD84" s="16"/>
      <c r="QJE84" s="15"/>
      <c r="QJF84" s="16"/>
      <c r="QJG84" s="15"/>
      <c r="QJH84" s="16"/>
      <c r="QJI84" s="15"/>
      <c r="QJJ84" s="16"/>
      <c r="QJK84" s="15"/>
      <c r="QJL84" s="16"/>
      <c r="QJM84" s="15"/>
      <c r="QJN84" s="16"/>
      <c r="QJO84" s="15"/>
      <c r="QJP84" s="16"/>
      <c r="QJQ84" s="15"/>
      <c r="QJR84" s="16"/>
      <c r="QJS84" s="15"/>
      <c r="QJT84" s="16"/>
      <c r="QJU84" s="15"/>
      <c r="QJV84" s="16"/>
      <c r="QJW84" s="15"/>
      <c r="QJX84" s="16"/>
      <c r="QJY84" s="15"/>
      <c r="QJZ84" s="16"/>
      <c r="QKA84" s="15"/>
      <c r="QKB84" s="16"/>
      <c r="QKC84" s="15"/>
      <c r="QKD84" s="16"/>
      <c r="QKE84" s="15"/>
      <c r="QKF84" s="16"/>
      <c r="QKG84" s="15"/>
      <c r="QKH84" s="16"/>
      <c r="QKI84" s="15"/>
      <c r="QKJ84" s="16"/>
      <c r="QKK84" s="15"/>
      <c r="QKL84" s="16"/>
      <c r="QKM84" s="15"/>
      <c r="QKN84" s="16"/>
      <c r="QKO84" s="15"/>
      <c r="QKP84" s="16"/>
      <c r="QKQ84" s="15"/>
      <c r="QKR84" s="16"/>
      <c r="QKS84" s="15"/>
      <c r="QKT84" s="16"/>
      <c r="QKU84" s="15"/>
      <c r="QKV84" s="16"/>
      <c r="QKW84" s="15"/>
      <c r="QKX84" s="16"/>
      <c r="QKY84" s="15"/>
      <c r="QKZ84" s="16"/>
      <c r="QLA84" s="15"/>
      <c r="QLB84" s="16"/>
      <c r="QLC84" s="15"/>
      <c r="QLD84" s="16"/>
      <c r="QLE84" s="15"/>
      <c r="QLF84" s="16"/>
      <c r="QLG84" s="15"/>
      <c r="QLH84" s="16"/>
      <c r="QLI84" s="15"/>
      <c r="QLJ84" s="16"/>
      <c r="QLK84" s="15"/>
      <c r="QLL84" s="16"/>
      <c r="QLM84" s="15"/>
      <c r="QLN84" s="16"/>
      <c r="QLO84" s="15"/>
      <c r="QLP84" s="16"/>
      <c r="QLQ84" s="15"/>
      <c r="QLR84" s="16"/>
      <c r="QLS84" s="15"/>
      <c r="QLT84" s="16"/>
      <c r="QLU84" s="15"/>
      <c r="QLV84" s="16"/>
      <c r="QLW84" s="15"/>
      <c r="QLX84" s="16"/>
      <c r="QLY84" s="15"/>
      <c r="QLZ84" s="16"/>
      <c r="QMA84" s="15"/>
      <c r="QMB84" s="16"/>
      <c r="QMC84" s="15"/>
      <c r="QMD84" s="16"/>
      <c r="QME84" s="15"/>
      <c r="QMF84" s="16"/>
      <c r="QMG84" s="15"/>
      <c r="QMH84" s="16"/>
      <c r="QMI84" s="15"/>
      <c r="QMJ84" s="16"/>
      <c r="QMK84" s="15"/>
      <c r="QML84" s="16"/>
      <c r="QMM84" s="15"/>
      <c r="QMN84" s="16"/>
      <c r="QMO84" s="15"/>
      <c r="QMP84" s="16"/>
      <c r="QMQ84" s="15"/>
      <c r="QMR84" s="16"/>
      <c r="QMS84" s="15"/>
      <c r="QMT84" s="16"/>
      <c r="QMU84" s="15"/>
      <c r="QMV84" s="16"/>
      <c r="QMW84" s="15"/>
      <c r="QMX84" s="16"/>
      <c r="QMY84" s="15"/>
      <c r="QMZ84" s="16"/>
      <c r="QNA84" s="15"/>
      <c r="QNB84" s="16"/>
      <c r="QNC84" s="15"/>
      <c r="QND84" s="16"/>
      <c r="QNE84" s="15"/>
      <c r="QNF84" s="16"/>
      <c r="QNG84" s="15"/>
      <c r="QNH84" s="16"/>
      <c r="QNI84" s="15"/>
      <c r="QNJ84" s="16"/>
      <c r="QNK84" s="15"/>
      <c r="QNL84" s="16"/>
      <c r="QNM84" s="15"/>
      <c r="QNN84" s="16"/>
      <c r="QNO84" s="15"/>
      <c r="QNP84" s="16"/>
      <c r="QNQ84" s="15"/>
      <c r="QNR84" s="16"/>
      <c r="QNS84" s="15"/>
      <c r="QNT84" s="16"/>
      <c r="QNU84" s="15"/>
      <c r="QNV84" s="16"/>
      <c r="QNW84" s="15"/>
      <c r="QNX84" s="16"/>
      <c r="QNY84" s="15"/>
      <c r="QNZ84" s="16"/>
      <c r="QOA84" s="15"/>
      <c r="QOB84" s="16"/>
      <c r="QOC84" s="15"/>
      <c r="QOD84" s="16"/>
      <c r="QOE84" s="15"/>
      <c r="QOF84" s="16"/>
      <c r="QOG84" s="15"/>
      <c r="QOH84" s="16"/>
      <c r="QOI84" s="15"/>
      <c r="QOJ84" s="16"/>
      <c r="QOK84" s="15"/>
      <c r="QOL84" s="16"/>
      <c r="QOM84" s="15"/>
      <c r="QON84" s="16"/>
      <c r="QOO84" s="15"/>
      <c r="QOP84" s="16"/>
      <c r="QOQ84" s="15"/>
      <c r="QOR84" s="16"/>
      <c r="QOS84" s="15"/>
      <c r="QOT84" s="16"/>
      <c r="QOU84" s="15"/>
      <c r="QOV84" s="16"/>
      <c r="QOW84" s="15"/>
      <c r="QOX84" s="16"/>
      <c r="QOY84" s="15"/>
      <c r="QOZ84" s="16"/>
      <c r="QPA84" s="15"/>
      <c r="QPB84" s="16"/>
      <c r="QPC84" s="15"/>
      <c r="QPD84" s="16"/>
      <c r="QPE84" s="15"/>
      <c r="QPF84" s="16"/>
      <c r="QPG84" s="15"/>
      <c r="QPH84" s="16"/>
      <c r="QPI84" s="15"/>
      <c r="QPJ84" s="16"/>
      <c r="QPK84" s="15"/>
      <c r="QPL84" s="16"/>
      <c r="QPM84" s="15"/>
      <c r="QPN84" s="16"/>
      <c r="QPO84" s="15"/>
      <c r="QPP84" s="16"/>
      <c r="QPQ84" s="15"/>
      <c r="QPR84" s="16"/>
      <c r="QPS84" s="15"/>
      <c r="QPT84" s="16"/>
      <c r="QPU84" s="15"/>
      <c r="QPV84" s="16"/>
      <c r="QPW84" s="15"/>
      <c r="QPX84" s="16"/>
      <c r="QPY84" s="15"/>
      <c r="QPZ84" s="16"/>
      <c r="QQA84" s="15"/>
      <c r="QQB84" s="16"/>
      <c r="QQC84" s="15"/>
      <c r="QQD84" s="16"/>
      <c r="QQE84" s="15"/>
      <c r="QQF84" s="16"/>
      <c r="QQG84" s="15"/>
      <c r="QQH84" s="16"/>
      <c r="QQI84" s="15"/>
      <c r="QQJ84" s="16"/>
      <c r="QQK84" s="15"/>
      <c r="QQL84" s="16"/>
      <c r="QQM84" s="15"/>
      <c r="QQN84" s="16"/>
      <c r="QQO84" s="15"/>
      <c r="QQP84" s="16"/>
      <c r="QQQ84" s="15"/>
      <c r="QQR84" s="16"/>
      <c r="QQS84" s="15"/>
      <c r="QQT84" s="16"/>
      <c r="QQU84" s="15"/>
      <c r="QQV84" s="16"/>
      <c r="QQW84" s="15"/>
      <c r="QQX84" s="16"/>
      <c r="QQY84" s="15"/>
      <c r="QQZ84" s="16"/>
      <c r="QRA84" s="15"/>
      <c r="QRB84" s="16"/>
      <c r="QRC84" s="15"/>
      <c r="QRD84" s="16"/>
      <c r="QRE84" s="15"/>
      <c r="QRF84" s="16"/>
      <c r="QRG84" s="15"/>
      <c r="QRH84" s="16"/>
      <c r="QRI84" s="15"/>
      <c r="QRJ84" s="16"/>
      <c r="QRK84" s="15"/>
      <c r="QRL84" s="16"/>
      <c r="QRM84" s="15"/>
      <c r="QRN84" s="16"/>
      <c r="QRO84" s="15"/>
      <c r="QRP84" s="16"/>
      <c r="QRQ84" s="15"/>
      <c r="QRR84" s="16"/>
      <c r="QRS84" s="15"/>
      <c r="QRT84" s="16"/>
      <c r="QRU84" s="15"/>
      <c r="QRV84" s="16"/>
      <c r="QRW84" s="15"/>
      <c r="QRX84" s="16"/>
      <c r="QRY84" s="15"/>
      <c r="QRZ84" s="16"/>
      <c r="QSA84" s="15"/>
      <c r="QSB84" s="16"/>
      <c r="QSC84" s="15"/>
      <c r="QSD84" s="16"/>
      <c r="QSE84" s="15"/>
      <c r="QSF84" s="16"/>
      <c r="QSG84" s="15"/>
      <c r="QSH84" s="16"/>
      <c r="QSI84" s="15"/>
      <c r="QSJ84" s="16"/>
      <c r="QSK84" s="15"/>
      <c r="QSL84" s="16"/>
      <c r="QSM84" s="15"/>
      <c r="QSN84" s="16"/>
      <c r="QSO84" s="15"/>
      <c r="QSP84" s="16"/>
      <c r="QSQ84" s="15"/>
      <c r="QSR84" s="16"/>
      <c r="QSS84" s="15"/>
      <c r="QST84" s="16"/>
      <c r="QSU84" s="15"/>
      <c r="QSV84" s="16"/>
      <c r="QSW84" s="15"/>
      <c r="QSX84" s="16"/>
      <c r="QSY84" s="15"/>
      <c r="QSZ84" s="16"/>
      <c r="QTA84" s="15"/>
      <c r="QTB84" s="16"/>
      <c r="QTC84" s="15"/>
      <c r="QTD84" s="16"/>
      <c r="QTE84" s="15"/>
      <c r="QTF84" s="16"/>
      <c r="QTG84" s="15"/>
      <c r="QTH84" s="16"/>
      <c r="QTI84" s="15"/>
      <c r="QTJ84" s="16"/>
      <c r="QTK84" s="15"/>
      <c r="QTL84" s="16"/>
      <c r="QTM84" s="15"/>
      <c r="QTN84" s="16"/>
      <c r="QTO84" s="15"/>
      <c r="QTP84" s="16"/>
      <c r="QTQ84" s="15"/>
      <c r="QTR84" s="16"/>
      <c r="QTS84" s="15"/>
      <c r="QTT84" s="16"/>
      <c r="QTU84" s="15"/>
      <c r="QTV84" s="16"/>
      <c r="QTW84" s="15"/>
      <c r="QTX84" s="16"/>
      <c r="QTY84" s="15"/>
      <c r="QTZ84" s="16"/>
      <c r="QUA84" s="15"/>
      <c r="QUB84" s="16"/>
      <c r="QUC84" s="15"/>
      <c r="QUD84" s="16"/>
      <c r="QUE84" s="15"/>
      <c r="QUF84" s="16"/>
      <c r="QUG84" s="15"/>
      <c r="QUH84" s="16"/>
      <c r="QUI84" s="15"/>
      <c r="QUJ84" s="16"/>
      <c r="QUK84" s="15"/>
      <c r="QUL84" s="16"/>
      <c r="QUM84" s="15"/>
      <c r="QUN84" s="16"/>
      <c r="QUO84" s="15"/>
      <c r="QUP84" s="16"/>
      <c r="QUQ84" s="15"/>
      <c r="QUR84" s="16"/>
      <c r="QUS84" s="15"/>
      <c r="QUT84" s="16"/>
      <c r="QUU84" s="15"/>
      <c r="QUV84" s="16"/>
      <c r="QUW84" s="15"/>
      <c r="QUX84" s="16"/>
      <c r="QUY84" s="15"/>
      <c r="QUZ84" s="16"/>
      <c r="QVA84" s="15"/>
      <c r="QVB84" s="16"/>
      <c r="QVC84" s="15"/>
      <c r="QVD84" s="16"/>
      <c r="QVE84" s="15"/>
      <c r="QVF84" s="16"/>
      <c r="QVG84" s="15"/>
      <c r="QVH84" s="16"/>
      <c r="QVI84" s="15"/>
      <c r="QVJ84" s="16"/>
      <c r="QVK84" s="15"/>
      <c r="QVL84" s="16"/>
      <c r="QVM84" s="15"/>
      <c r="QVN84" s="16"/>
      <c r="QVO84" s="15"/>
      <c r="QVP84" s="16"/>
      <c r="QVQ84" s="15"/>
      <c r="QVR84" s="16"/>
      <c r="QVS84" s="15"/>
      <c r="QVT84" s="16"/>
      <c r="QVU84" s="15"/>
      <c r="QVV84" s="16"/>
      <c r="QVW84" s="15"/>
      <c r="QVX84" s="16"/>
      <c r="QVY84" s="15"/>
      <c r="QVZ84" s="16"/>
      <c r="QWA84" s="15"/>
      <c r="QWB84" s="16"/>
      <c r="QWC84" s="15"/>
      <c r="QWD84" s="16"/>
      <c r="QWE84" s="15"/>
      <c r="QWF84" s="16"/>
      <c r="QWG84" s="15"/>
      <c r="QWH84" s="16"/>
      <c r="QWI84" s="15"/>
      <c r="QWJ84" s="16"/>
      <c r="QWK84" s="15"/>
      <c r="QWL84" s="16"/>
      <c r="QWM84" s="15"/>
      <c r="QWN84" s="16"/>
      <c r="QWO84" s="15"/>
      <c r="QWP84" s="16"/>
      <c r="QWQ84" s="15"/>
      <c r="QWR84" s="16"/>
      <c r="QWS84" s="15"/>
      <c r="QWT84" s="16"/>
      <c r="QWU84" s="15"/>
      <c r="QWV84" s="16"/>
      <c r="QWW84" s="15"/>
      <c r="QWX84" s="16"/>
      <c r="QWY84" s="15"/>
      <c r="QWZ84" s="16"/>
      <c r="QXA84" s="15"/>
      <c r="QXB84" s="16"/>
      <c r="QXC84" s="15"/>
      <c r="QXD84" s="16"/>
      <c r="QXE84" s="15"/>
      <c r="QXF84" s="16"/>
      <c r="QXG84" s="15"/>
      <c r="QXH84" s="16"/>
      <c r="QXI84" s="15"/>
      <c r="QXJ84" s="16"/>
      <c r="QXK84" s="15"/>
      <c r="QXL84" s="16"/>
      <c r="QXM84" s="15"/>
      <c r="QXN84" s="16"/>
      <c r="QXO84" s="15"/>
      <c r="QXP84" s="16"/>
      <c r="QXQ84" s="15"/>
      <c r="QXR84" s="16"/>
      <c r="QXS84" s="15"/>
      <c r="QXT84" s="16"/>
      <c r="QXU84" s="15"/>
      <c r="QXV84" s="16"/>
      <c r="QXW84" s="15"/>
      <c r="QXX84" s="16"/>
      <c r="QXY84" s="15"/>
      <c r="QXZ84" s="16"/>
      <c r="QYA84" s="15"/>
      <c r="QYB84" s="16"/>
      <c r="QYC84" s="15"/>
      <c r="QYD84" s="16"/>
      <c r="QYE84" s="15"/>
      <c r="QYF84" s="16"/>
      <c r="QYG84" s="15"/>
      <c r="QYH84" s="16"/>
      <c r="QYI84" s="15"/>
      <c r="QYJ84" s="16"/>
      <c r="QYK84" s="15"/>
      <c r="QYL84" s="16"/>
      <c r="QYM84" s="15"/>
      <c r="QYN84" s="16"/>
      <c r="QYO84" s="15"/>
      <c r="QYP84" s="16"/>
      <c r="QYQ84" s="15"/>
      <c r="QYR84" s="16"/>
      <c r="QYS84" s="15"/>
      <c r="QYT84" s="16"/>
      <c r="QYU84" s="15"/>
      <c r="QYV84" s="16"/>
      <c r="QYW84" s="15"/>
      <c r="QYX84" s="16"/>
      <c r="QYY84" s="15"/>
      <c r="QYZ84" s="16"/>
      <c r="QZA84" s="15"/>
      <c r="QZB84" s="16"/>
      <c r="QZC84" s="15"/>
      <c r="QZD84" s="16"/>
      <c r="QZE84" s="15"/>
      <c r="QZF84" s="16"/>
      <c r="QZG84" s="15"/>
      <c r="QZH84" s="16"/>
      <c r="QZI84" s="15"/>
      <c r="QZJ84" s="16"/>
      <c r="QZK84" s="15"/>
      <c r="QZL84" s="16"/>
      <c r="QZM84" s="15"/>
      <c r="QZN84" s="16"/>
      <c r="QZO84" s="15"/>
      <c r="QZP84" s="16"/>
      <c r="QZQ84" s="15"/>
      <c r="QZR84" s="16"/>
      <c r="QZS84" s="15"/>
      <c r="QZT84" s="16"/>
      <c r="QZU84" s="15"/>
      <c r="QZV84" s="16"/>
      <c r="QZW84" s="15"/>
      <c r="QZX84" s="16"/>
      <c r="QZY84" s="15"/>
      <c r="QZZ84" s="16"/>
      <c r="RAA84" s="15"/>
      <c r="RAB84" s="16"/>
      <c r="RAC84" s="15"/>
      <c r="RAD84" s="16"/>
      <c r="RAE84" s="15"/>
      <c r="RAF84" s="16"/>
      <c r="RAG84" s="15"/>
      <c r="RAH84" s="16"/>
      <c r="RAI84" s="15"/>
      <c r="RAJ84" s="16"/>
      <c r="RAK84" s="15"/>
      <c r="RAL84" s="16"/>
      <c r="RAM84" s="15"/>
      <c r="RAN84" s="16"/>
      <c r="RAO84" s="15"/>
      <c r="RAP84" s="16"/>
      <c r="RAQ84" s="15"/>
      <c r="RAR84" s="16"/>
      <c r="RAS84" s="15"/>
      <c r="RAT84" s="16"/>
      <c r="RAU84" s="15"/>
      <c r="RAV84" s="16"/>
      <c r="RAW84" s="15"/>
      <c r="RAX84" s="16"/>
      <c r="RAY84" s="15"/>
      <c r="RAZ84" s="16"/>
      <c r="RBA84" s="15"/>
      <c r="RBB84" s="16"/>
      <c r="RBC84" s="15"/>
      <c r="RBD84" s="16"/>
      <c r="RBE84" s="15"/>
      <c r="RBF84" s="16"/>
      <c r="RBG84" s="15"/>
      <c r="RBH84" s="16"/>
      <c r="RBI84" s="15"/>
      <c r="RBJ84" s="16"/>
      <c r="RBK84" s="15"/>
      <c r="RBL84" s="16"/>
      <c r="RBM84" s="15"/>
      <c r="RBN84" s="16"/>
      <c r="RBO84" s="15"/>
      <c r="RBP84" s="16"/>
      <c r="RBQ84" s="15"/>
      <c r="RBR84" s="16"/>
      <c r="RBS84" s="15"/>
      <c r="RBT84" s="16"/>
      <c r="RBU84" s="15"/>
      <c r="RBV84" s="16"/>
      <c r="RBW84" s="15"/>
      <c r="RBX84" s="16"/>
      <c r="RBY84" s="15"/>
      <c r="RBZ84" s="16"/>
      <c r="RCA84" s="15"/>
      <c r="RCB84" s="16"/>
      <c r="RCC84" s="15"/>
      <c r="RCD84" s="16"/>
      <c r="RCE84" s="15"/>
      <c r="RCF84" s="16"/>
      <c r="RCG84" s="15"/>
      <c r="RCH84" s="16"/>
      <c r="RCI84" s="15"/>
      <c r="RCJ84" s="16"/>
      <c r="RCK84" s="15"/>
      <c r="RCL84" s="16"/>
      <c r="RCM84" s="15"/>
      <c r="RCN84" s="16"/>
      <c r="RCO84" s="15"/>
      <c r="RCP84" s="16"/>
      <c r="RCQ84" s="15"/>
      <c r="RCR84" s="16"/>
      <c r="RCS84" s="15"/>
      <c r="RCT84" s="16"/>
      <c r="RCU84" s="15"/>
      <c r="RCV84" s="16"/>
      <c r="RCW84" s="15"/>
      <c r="RCX84" s="16"/>
      <c r="RCY84" s="15"/>
      <c r="RCZ84" s="16"/>
      <c r="RDA84" s="15"/>
      <c r="RDB84" s="16"/>
      <c r="RDC84" s="15"/>
      <c r="RDD84" s="16"/>
      <c r="RDE84" s="15"/>
      <c r="RDF84" s="16"/>
      <c r="RDG84" s="15"/>
      <c r="RDH84" s="16"/>
      <c r="RDI84" s="15"/>
      <c r="RDJ84" s="16"/>
      <c r="RDK84" s="15"/>
      <c r="RDL84" s="16"/>
      <c r="RDM84" s="15"/>
      <c r="RDN84" s="16"/>
      <c r="RDO84" s="15"/>
      <c r="RDP84" s="16"/>
      <c r="RDQ84" s="15"/>
      <c r="RDR84" s="16"/>
      <c r="RDS84" s="15"/>
      <c r="RDT84" s="16"/>
      <c r="RDU84" s="15"/>
      <c r="RDV84" s="16"/>
      <c r="RDW84" s="15"/>
      <c r="RDX84" s="16"/>
      <c r="RDY84" s="15"/>
      <c r="RDZ84" s="16"/>
      <c r="REA84" s="15"/>
      <c r="REB84" s="16"/>
      <c r="REC84" s="15"/>
      <c r="RED84" s="16"/>
      <c r="REE84" s="15"/>
      <c r="REF84" s="16"/>
      <c r="REG84" s="15"/>
      <c r="REH84" s="16"/>
      <c r="REI84" s="15"/>
      <c r="REJ84" s="16"/>
      <c r="REK84" s="15"/>
      <c r="REL84" s="16"/>
      <c r="REM84" s="15"/>
      <c r="REN84" s="16"/>
      <c r="REO84" s="15"/>
      <c r="REP84" s="16"/>
      <c r="REQ84" s="15"/>
      <c r="RER84" s="16"/>
      <c r="RES84" s="15"/>
      <c r="RET84" s="16"/>
      <c r="REU84" s="15"/>
      <c r="REV84" s="16"/>
      <c r="REW84" s="15"/>
      <c r="REX84" s="16"/>
      <c r="REY84" s="15"/>
      <c r="REZ84" s="16"/>
      <c r="RFA84" s="15"/>
      <c r="RFB84" s="16"/>
      <c r="RFC84" s="15"/>
      <c r="RFD84" s="16"/>
      <c r="RFE84" s="15"/>
      <c r="RFF84" s="16"/>
      <c r="RFG84" s="15"/>
      <c r="RFH84" s="16"/>
      <c r="RFI84" s="15"/>
      <c r="RFJ84" s="16"/>
      <c r="RFK84" s="15"/>
      <c r="RFL84" s="16"/>
      <c r="RFM84" s="15"/>
      <c r="RFN84" s="16"/>
      <c r="RFO84" s="15"/>
      <c r="RFP84" s="16"/>
      <c r="RFQ84" s="15"/>
      <c r="RFR84" s="16"/>
      <c r="RFS84" s="15"/>
      <c r="RFT84" s="16"/>
      <c r="RFU84" s="15"/>
      <c r="RFV84" s="16"/>
      <c r="RFW84" s="15"/>
      <c r="RFX84" s="16"/>
      <c r="RFY84" s="15"/>
      <c r="RFZ84" s="16"/>
      <c r="RGA84" s="15"/>
      <c r="RGB84" s="16"/>
      <c r="RGC84" s="15"/>
      <c r="RGD84" s="16"/>
      <c r="RGE84" s="15"/>
      <c r="RGF84" s="16"/>
      <c r="RGG84" s="15"/>
      <c r="RGH84" s="16"/>
      <c r="RGI84" s="15"/>
      <c r="RGJ84" s="16"/>
      <c r="RGK84" s="15"/>
      <c r="RGL84" s="16"/>
      <c r="RGM84" s="15"/>
      <c r="RGN84" s="16"/>
      <c r="RGO84" s="15"/>
      <c r="RGP84" s="16"/>
      <c r="RGQ84" s="15"/>
      <c r="RGR84" s="16"/>
      <c r="RGS84" s="15"/>
      <c r="RGT84" s="16"/>
      <c r="RGU84" s="15"/>
      <c r="RGV84" s="16"/>
      <c r="RGW84" s="15"/>
      <c r="RGX84" s="16"/>
      <c r="RGY84" s="15"/>
      <c r="RGZ84" s="16"/>
      <c r="RHA84" s="15"/>
      <c r="RHB84" s="16"/>
      <c r="RHC84" s="15"/>
      <c r="RHD84" s="16"/>
      <c r="RHE84" s="15"/>
      <c r="RHF84" s="16"/>
      <c r="RHG84" s="15"/>
      <c r="RHH84" s="16"/>
      <c r="RHI84" s="15"/>
      <c r="RHJ84" s="16"/>
      <c r="RHK84" s="15"/>
      <c r="RHL84" s="16"/>
      <c r="RHM84" s="15"/>
      <c r="RHN84" s="16"/>
      <c r="RHO84" s="15"/>
      <c r="RHP84" s="16"/>
      <c r="RHQ84" s="15"/>
      <c r="RHR84" s="16"/>
      <c r="RHS84" s="15"/>
      <c r="RHT84" s="16"/>
      <c r="RHU84" s="15"/>
      <c r="RHV84" s="16"/>
      <c r="RHW84" s="15"/>
      <c r="RHX84" s="16"/>
      <c r="RHY84" s="15"/>
      <c r="RHZ84" s="16"/>
      <c r="RIA84" s="15"/>
      <c r="RIB84" s="16"/>
      <c r="RIC84" s="15"/>
      <c r="RID84" s="16"/>
      <c r="RIE84" s="15"/>
      <c r="RIF84" s="16"/>
      <c r="RIG84" s="15"/>
      <c r="RIH84" s="16"/>
      <c r="RII84" s="15"/>
      <c r="RIJ84" s="16"/>
      <c r="RIK84" s="15"/>
      <c r="RIL84" s="16"/>
      <c r="RIM84" s="15"/>
      <c r="RIN84" s="16"/>
      <c r="RIO84" s="15"/>
      <c r="RIP84" s="16"/>
      <c r="RIQ84" s="15"/>
      <c r="RIR84" s="16"/>
      <c r="RIS84" s="15"/>
      <c r="RIT84" s="16"/>
      <c r="RIU84" s="15"/>
      <c r="RIV84" s="16"/>
      <c r="RIW84" s="15"/>
      <c r="RIX84" s="16"/>
      <c r="RIY84" s="15"/>
      <c r="RIZ84" s="16"/>
      <c r="RJA84" s="15"/>
      <c r="RJB84" s="16"/>
      <c r="RJC84" s="15"/>
      <c r="RJD84" s="16"/>
      <c r="RJE84" s="15"/>
      <c r="RJF84" s="16"/>
      <c r="RJG84" s="15"/>
      <c r="RJH84" s="16"/>
      <c r="RJI84" s="15"/>
      <c r="RJJ84" s="16"/>
      <c r="RJK84" s="15"/>
      <c r="RJL84" s="16"/>
      <c r="RJM84" s="15"/>
      <c r="RJN84" s="16"/>
      <c r="RJO84" s="15"/>
      <c r="RJP84" s="16"/>
      <c r="RJQ84" s="15"/>
      <c r="RJR84" s="16"/>
      <c r="RJS84" s="15"/>
      <c r="RJT84" s="16"/>
      <c r="RJU84" s="15"/>
      <c r="RJV84" s="16"/>
      <c r="RJW84" s="15"/>
      <c r="RJX84" s="16"/>
      <c r="RJY84" s="15"/>
      <c r="RJZ84" s="16"/>
      <c r="RKA84" s="15"/>
      <c r="RKB84" s="16"/>
      <c r="RKC84" s="15"/>
      <c r="RKD84" s="16"/>
      <c r="RKE84" s="15"/>
      <c r="RKF84" s="16"/>
      <c r="RKG84" s="15"/>
      <c r="RKH84" s="16"/>
      <c r="RKI84" s="15"/>
      <c r="RKJ84" s="16"/>
      <c r="RKK84" s="15"/>
      <c r="RKL84" s="16"/>
      <c r="RKM84" s="15"/>
      <c r="RKN84" s="16"/>
      <c r="RKO84" s="15"/>
      <c r="RKP84" s="16"/>
      <c r="RKQ84" s="15"/>
      <c r="RKR84" s="16"/>
      <c r="RKS84" s="15"/>
      <c r="RKT84" s="16"/>
      <c r="RKU84" s="15"/>
      <c r="RKV84" s="16"/>
      <c r="RKW84" s="15"/>
      <c r="RKX84" s="16"/>
      <c r="RKY84" s="15"/>
      <c r="RKZ84" s="16"/>
      <c r="RLA84" s="15"/>
      <c r="RLB84" s="16"/>
      <c r="RLC84" s="15"/>
      <c r="RLD84" s="16"/>
      <c r="RLE84" s="15"/>
      <c r="RLF84" s="16"/>
      <c r="RLG84" s="15"/>
      <c r="RLH84" s="16"/>
      <c r="RLI84" s="15"/>
      <c r="RLJ84" s="16"/>
      <c r="RLK84" s="15"/>
      <c r="RLL84" s="16"/>
      <c r="RLM84" s="15"/>
      <c r="RLN84" s="16"/>
      <c r="RLO84" s="15"/>
      <c r="RLP84" s="16"/>
      <c r="RLQ84" s="15"/>
      <c r="RLR84" s="16"/>
      <c r="RLS84" s="15"/>
      <c r="RLT84" s="16"/>
      <c r="RLU84" s="15"/>
      <c r="RLV84" s="16"/>
      <c r="RLW84" s="15"/>
      <c r="RLX84" s="16"/>
      <c r="RLY84" s="15"/>
      <c r="RLZ84" s="16"/>
      <c r="RMA84" s="15"/>
      <c r="RMB84" s="16"/>
      <c r="RMC84" s="15"/>
      <c r="RMD84" s="16"/>
      <c r="RME84" s="15"/>
      <c r="RMF84" s="16"/>
      <c r="RMG84" s="15"/>
      <c r="RMH84" s="16"/>
      <c r="RMI84" s="15"/>
      <c r="RMJ84" s="16"/>
      <c r="RMK84" s="15"/>
      <c r="RML84" s="16"/>
      <c r="RMM84" s="15"/>
      <c r="RMN84" s="16"/>
      <c r="RMO84" s="15"/>
      <c r="RMP84" s="16"/>
      <c r="RMQ84" s="15"/>
      <c r="RMR84" s="16"/>
      <c r="RMS84" s="15"/>
      <c r="RMT84" s="16"/>
      <c r="RMU84" s="15"/>
      <c r="RMV84" s="16"/>
      <c r="RMW84" s="15"/>
      <c r="RMX84" s="16"/>
      <c r="RMY84" s="15"/>
      <c r="RMZ84" s="16"/>
      <c r="RNA84" s="15"/>
      <c r="RNB84" s="16"/>
      <c r="RNC84" s="15"/>
      <c r="RND84" s="16"/>
      <c r="RNE84" s="15"/>
      <c r="RNF84" s="16"/>
      <c r="RNG84" s="15"/>
      <c r="RNH84" s="16"/>
      <c r="RNI84" s="15"/>
      <c r="RNJ84" s="16"/>
      <c r="RNK84" s="15"/>
      <c r="RNL84" s="16"/>
      <c r="RNM84" s="15"/>
      <c r="RNN84" s="16"/>
      <c r="RNO84" s="15"/>
      <c r="RNP84" s="16"/>
      <c r="RNQ84" s="15"/>
      <c r="RNR84" s="16"/>
      <c r="RNS84" s="15"/>
      <c r="RNT84" s="16"/>
      <c r="RNU84" s="15"/>
      <c r="RNV84" s="16"/>
      <c r="RNW84" s="15"/>
      <c r="RNX84" s="16"/>
      <c r="RNY84" s="15"/>
      <c r="RNZ84" s="16"/>
      <c r="ROA84" s="15"/>
      <c r="ROB84" s="16"/>
      <c r="ROC84" s="15"/>
      <c r="ROD84" s="16"/>
      <c r="ROE84" s="15"/>
      <c r="ROF84" s="16"/>
      <c r="ROG84" s="15"/>
      <c r="ROH84" s="16"/>
      <c r="ROI84" s="15"/>
      <c r="ROJ84" s="16"/>
      <c r="ROK84" s="15"/>
      <c r="ROL84" s="16"/>
      <c r="ROM84" s="15"/>
      <c r="RON84" s="16"/>
      <c r="ROO84" s="15"/>
      <c r="ROP84" s="16"/>
      <c r="ROQ84" s="15"/>
      <c r="ROR84" s="16"/>
      <c r="ROS84" s="15"/>
      <c r="ROT84" s="16"/>
      <c r="ROU84" s="15"/>
      <c r="ROV84" s="16"/>
      <c r="ROW84" s="15"/>
      <c r="ROX84" s="16"/>
      <c r="ROY84" s="15"/>
      <c r="ROZ84" s="16"/>
      <c r="RPA84" s="15"/>
      <c r="RPB84" s="16"/>
      <c r="RPC84" s="15"/>
      <c r="RPD84" s="16"/>
      <c r="RPE84" s="15"/>
      <c r="RPF84" s="16"/>
      <c r="RPG84" s="15"/>
      <c r="RPH84" s="16"/>
      <c r="RPI84" s="15"/>
      <c r="RPJ84" s="16"/>
      <c r="RPK84" s="15"/>
      <c r="RPL84" s="16"/>
      <c r="RPM84" s="15"/>
      <c r="RPN84" s="16"/>
      <c r="RPO84" s="15"/>
      <c r="RPP84" s="16"/>
      <c r="RPQ84" s="15"/>
      <c r="RPR84" s="16"/>
      <c r="RPS84" s="15"/>
      <c r="RPT84" s="16"/>
      <c r="RPU84" s="15"/>
      <c r="RPV84" s="16"/>
      <c r="RPW84" s="15"/>
      <c r="RPX84" s="16"/>
      <c r="RPY84" s="15"/>
      <c r="RPZ84" s="16"/>
      <c r="RQA84" s="15"/>
      <c r="RQB84" s="16"/>
      <c r="RQC84" s="15"/>
      <c r="RQD84" s="16"/>
      <c r="RQE84" s="15"/>
      <c r="RQF84" s="16"/>
      <c r="RQG84" s="15"/>
      <c r="RQH84" s="16"/>
      <c r="RQI84" s="15"/>
      <c r="RQJ84" s="16"/>
      <c r="RQK84" s="15"/>
      <c r="RQL84" s="16"/>
      <c r="RQM84" s="15"/>
      <c r="RQN84" s="16"/>
      <c r="RQO84" s="15"/>
      <c r="RQP84" s="16"/>
      <c r="RQQ84" s="15"/>
      <c r="RQR84" s="16"/>
      <c r="RQS84" s="15"/>
      <c r="RQT84" s="16"/>
      <c r="RQU84" s="15"/>
      <c r="RQV84" s="16"/>
      <c r="RQW84" s="15"/>
      <c r="RQX84" s="16"/>
      <c r="RQY84" s="15"/>
      <c r="RQZ84" s="16"/>
      <c r="RRA84" s="15"/>
      <c r="RRB84" s="16"/>
      <c r="RRC84" s="15"/>
      <c r="RRD84" s="16"/>
      <c r="RRE84" s="15"/>
      <c r="RRF84" s="16"/>
      <c r="RRG84" s="15"/>
      <c r="RRH84" s="16"/>
      <c r="RRI84" s="15"/>
      <c r="RRJ84" s="16"/>
      <c r="RRK84" s="15"/>
      <c r="RRL84" s="16"/>
      <c r="RRM84" s="15"/>
      <c r="RRN84" s="16"/>
      <c r="RRO84" s="15"/>
      <c r="RRP84" s="16"/>
      <c r="RRQ84" s="15"/>
      <c r="RRR84" s="16"/>
      <c r="RRS84" s="15"/>
      <c r="RRT84" s="16"/>
      <c r="RRU84" s="15"/>
      <c r="RRV84" s="16"/>
      <c r="RRW84" s="15"/>
      <c r="RRX84" s="16"/>
      <c r="RRY84" s="15"/>
      <c r="RRZ84" s="16"/>
      <c r="RSA84" s="15"/>
      <c r="RSB84" s="16"/>
      <c r="RSC84" s="15"/>
      <c r="RSD84" s="16"/>
      <c r="RSE84" s="15"/>
      <c r="RSF84" s="16"/>
      <c r="RSG84" s="15"/>
      <c r="RSH84" s="16"/>
      <c r="RSI84" s="15"/>
      <c r="RSJ84" s="16"/>
      <c r="RSK84" s="15"/>
      <c r="RSL84" s="16"/>
      <c r="RSM84" s="15"/>
      <c r="RSN84" s="16"/>
      <c r="RSO84" s="15"/>
      <c r="RSP84" s="16"/>
      <c r="RSQ84" s="15"/>
      <c r="RSR84" s="16"/>
      <c r="RSS84" s="15"/>
      <c r="RST84" s="16"/>
      <c r="RSU84" s="15"/>
      <c r="RSV84" s="16"/>
      <c r="RSW84" s="15"/>
      <c r="RSX84" s="16"/>
      <c r="RSY84" s="15"/>
      <c r="RSZ84" s="16"/>
      <c r="RTA84" s="15"/>
      <c r="RTB84" s="16"/>
      <c r="RTC84" s="15"/>
      <c r="RTD84" s="16"/>
      <c r="RTE84" s="15"/>
      <c r="RTF84" s="16"/>
      <c r="RTG84" s="15"/>
      <c r="RTH84" s="16"/>
      <c r="RTI84" s="15"/>
      <c r="RTJ84" s="16"/>
      <c r="RTK84" s="15"/>
      <c r="RTL84" s="16"/>
      <c r="RTM84" s="15"/>
      <c r="RTN84" s="16"/>
      <c r="RTO84" s="15"/>
      <c r="RTP84" s="16"/>
      <c r="RTQ84" s="15"/>
      <c r="RTR84" s="16"/>
      <c r="RTS84" s="15"/>
      <c r="RTT84" s="16"/>
      <c r="RTU84" s="15"/>
      <c r="RTV84" s="16"/>
      <c r="RTW84" s="15"/>
      <c r="RTX84" s="16"/>
      <c r="RTY84" s="15"/>
      <c r="RTZ84" s="16"/>
      <c r="RUA84" s="15"/>
      <c r="RUB84" s="16"/>
      <c r="RUC84" s="15"/>
      <c r="RUD84" s="16"/>
      <c r="RUE84" s="15"/>
      <c r="RUF84" s="16"/>
      <c r="RUG84" s="15"/>
      <c r="RUH84" s="16"/>
      <c r="RUI84" s="15"/>
      <c r="RUJ84" s="16"/>
      <c r="RUK84" s="15"/>
      <c r="RUL84" s="16"/>
      <c r="RUM84" s="15"/>
      <c r="RUN84" s="16"/>
      <c r="RUO84" s="15"/>
      <c r="RUP84" s="16"/>
      <c r="RUQ84" s="15"/>
      <c r="RUR84" s="16"/>
      <c r="RUS84" s="15"/>
      <c r="RUT84" s="16"/>
      <c r="RUU84" s="15"/>
      <c r="RUV84" s="16"/>
      <c r="RUW84" s="15"/>
      <c r="RUX84" s="16"/>
      <c r="RUY84" s="15"/>
      <c r="RUZ84" s="16"/>
      <c r="RVA84" s="15"/>
      <c r="RVB84" s="16"/>
      <c r="RVC84" s="15"/>
      <c r="RVD84" s="16"/>
      <c r="RVE84" s="15"/>
      <c r="RVF84" s="16"/>
      <c r="RVG84" s="15"/>
      <c r="RVH84" s="16"/>
      <c r="RVI84" s="15"/>
      <c r="RVJ84" s="16"/>
      <c r="RVK84" s="15"/>
      <c r="RVL84" s="16"/>
      <c r="RVM84" s="15"/>
      <c r="RVN84" s="16"/>
      <c r="RVO84" s="15"/>
      <c r="RVP84" s="16"/>
      <c r="RVQ84" s="15"/>
      <c r="RVR84" s="16"/>
      <c r="RVS84" s="15"/>
      <c r="RVT84" s="16"/>
      <c r="RVU84" s="15"/>
      <c r="RVV84" s="16"/>
      <c r="RVW84" s="15"/>
      <c r="RVX84" s="16"/>
      <c r="RVY84" s="15"/>
      <c r="RVZ84" s="16"/>
      <c r="RWA84" s="15"/>
      <c r="RWB84" s="16"/>
      <c r="RWC84" s="15"/>
      <c r="RWD84" s="16"/>
      <c r="RWE84" s="15"/>
      <c r="RWF84" s="16"/>
      <c r="RWG84" s="15"/>
      <c r="RWH84" s="16"/>
      <c r="RWI84" s="15"/>
      <c r="RWJ84" s="16"/>
      <c r="RWK84" s="15"/>
      <c r="RWL84" s="16"/>
      <c r="RWM84" s="15"/>
      <c r="RWN84" s="16"/>
      <c r="RWO84" s="15"/>
      <c r="RWP84" s="16"/>
      <c r="RWQ84" s="15"/>
      <c r="RWR84" s="16"/>
      <c r="RWS84" s="15"/>
      <c r="RWT84" s="16"/>
      <c r="RWU84" s="15"/>
      <c r="RWV84" s="16"/>
      <c r="RWW84" s="15"/>
      <c r="RWX84" s="16"/>
      <c r="RWY84" s="15"/>
      <c r="RWZ84" s="16"/>
      <c r="RXA84" s="15"/>
      <c r="RXB84" s="16"/>
      <c r="RXC84" s="15"/>
      <c r="RXD84" s="16"/>
      <c r="RXE84" s="15"/>
      <c r="RXF84" s="16"/>
      <c r="RXG84" s="15"/>
      <c r="RXH84" s="16"/>
      <c r="RXI84" s="15"/>
      <c r="RXJ84" s="16"/>
      <c r="RXK84" s="15"/>
      <c r="RXL84" s="16"/>
      <c r="RXM84" s="15"/>
      <c r="RXN84" s="16"/>
      <c r="RXO84" s="15"/>
      <c r="RXP84" s="16"/>
      <c r="RXQ84" s="15"/>
      <c r="RXR84" s="16"/>
      <c r="RXS84" s="15"/>
      <c r="RXT84" s="16"/>
      <c r="RXU84" s="15"/>
      <c r="RXV84" s="16"/>
      <c r="RXW84" s="15"/>
      <c r="RXX84" s="16"/>
      <c r="RXY84" s="15"/>
      <c r="RXZ84" s="16"/>
      <c r="RYA84" s="15"/>
      <c r="RYB84" s="16"/>
      <c r="RYC84" s="15"/>
      <c r="RYD84" s="16"/>
      <c r="RYE84" s="15"/>
      <c r="RYF84" s="16"/>
      <c r="RYG84" s="15"/>
      <c r="RYH84" s="16"/>
      <c r="RYI84" s="15"/>
      <c r="RYJ84" s="16"/>
      <c r="RYK84" s="15"/>
      <c r="RYL84" s="16"/>
      <c r="RYM84" s="15"/>
      <c r="RYN84" s="16"/>
      <c r="RYO84" s="15"/>
      <c r="RYP84" s="16"/>
      <c r="RYQ84" s="15"/>
      <c r="RYR84" s="16"/>
      <c r="RYS84" s="15"/>
      <c r="RYT84" s="16"/>
      <c r="RYU84" s="15"/>
      <c r="RYV84" s="16"/>
      <c r="RYW84" s="15"/>
      <c r="RYX84" s="16"/>
      <c r="RYY84" s="15"/>
      <c r="RYZ84" s="16"/>
      <c r="RZA84" s="15"/>
      <c r="RZB84" s="16"/>
      <c r="RZC84" s="15"/>
      <c r="RZD84" s="16"/>
      <c r="RZE84" s="15"/>
      <c r="RZF84" s="16"/>
      <c r="RZG84" s="15"/>
      <c r="RZH84" s="16"/>
      <c r="RZI84" s="15"/>
      <c r="RZJ84" s="16"/>
      <c r="RZK84" s="15"/>
      <c r="RZL84" s="16"/>
      <c r="RZM84" s="15"/>
      <c r="RZN84" s="16"/>
      <c r="RZO84" s="15"/>
      <c r="RZP84" s="16"/>
      <c r="RZQ84" s="15"/>
      <c r="RZR84" s="16"/>
      <c r="RZS84" s="15"/>
      <c r="RZT84" s="16"/>
      <c r="RZU84" s="15"/>
      <c r="RZV84" s="16"/>
      <c r="RZW84" s="15"/>
      <c r="RZX84" s="16"/>
      <c r="RZY84" s="15"/>
      <c r="RZZ84" s="16"/>
      <c r="SAA84" s="15"/>
      <c r="SAB84" s="16"/>
      <c r="SAC84" s="15"/>
      <c r="SAD84" s="16"/>
      <c r="SAE84" s="15"/>
      <c r="SAF84" s="16"/>
      <c r="SAG84" s="15"/>
      <c r="SAH84" s="16"/>
      <c r="SAI84" s="15"/>
      <c r="SAJ84" s="16"/>
      <c r="SAK84" s="15"/>
      <c r="SAL84" s="16"/>
      <c r="SAM84" s="15"/>
      <c r="SAN84" s="16"/>
      <c r="SAO84" s="15"/>
      <c r="SAP84" s="16"/>
      <c r="SAQ84" s="15"/>
      <c r="SAR84" s="16"/>
      <c r="SAS84" s="15"/>
      <c r="SAT84" s="16"/>
      <c r="SAU84" s="15"/>
      <c r="SAV84" s="16"/>
      <c r="SAW84" s="15"/>
      <c r="SAX84" s="16"/>
      <c r="SAY84" s="15"/>
      <c r="SAZ84" s="16"/>
      <c r="SBA84" s="15"/>
      <c r="SBB84" s="16"/>
      <c r="SBC84" s="15"/>
      <c r="SBD84" s="16"/>
      <c r="SBE84" s="15"/>
      <c r="SBF84" s="16"/>
      <c r="SBG84" s="15"/>
      <c r="SBH84" s="16"/>
      <c r="SBI84" s="15"/>
      <c r="SBJ84" s="16"/>
      <c r="SBK84" s="15"/>
      <c r="SBL84" s="16"/>
      <c r="SBM84" s="15"/>
      <c r="SBN84" s="16"/>
      <c r="SBO84" s="15"/>
      <c r="SBP84" s="16"/>
      <c r="SBQ84" s="15"/>
      <c r="SBR84" s="16"/>
      <c r="SBS84" s="15"/>
      <c r="SBT84" s="16"/>
      <c r="SBU84" s="15"/>
      <c r="SBV84" s="16"/>
      <c r="SBW84" s="15"/>
      <c r="SBX84" s="16"/>
      <c r="SBY84" s="15"/>
      <c r="SBZ84" s="16"/>
      <c r="SCA84" s="15"/>
      <c r="SCB84" s="16"/>
      <c r="SCC84" s="15"/>
      <c r="SCD84" s="16"/>
      <c r="SCE84" s="15"/>
      <c r="SCF84" s="16"/>
      <c r="SCG84" s="15"/>
      <c r="SCH84" s="16"/>
      <c r="SCI84" s="15"/>
      <c r="SCJ84" s="16"/>
      <c r="SCK84" s="15"/>
      <c r="SCL84" s="16"/>
      <c r="SCM84" s="15"/>
      <c r="SCN84" s="16"/>
      <c r="SCO84" s="15"/>
      <c r="SCP84" s="16"/>
      <c r="SCQ84" s="15"/>
      <c r="SCR84" s="16"/>
      <c r="SCS84" s="15"/>
      <c r="SCT84" s="16"/>
      <c r="SCU84" s="15"/>
      <c r="SCV84" s="16"/>
      <c r="SCW84" s="15"/>
      <c r="SCX84" s="16"/>
      <c r="SCY84" s="15"/>
      <c r="SCZ84" s="16"/>
      <c r="SDA84" s="15"/>
      <c r="SDB84" s="16"/>
      <c r="SDC84" s="15"/>
      <c r="SDD84" s="16"/>
      <c r="SDE84" s="15"/>
      <c r="SDF84" s="16"/>
      <c r="SDG84" s="15"/>
      <c r="SDH84" s="16"/>
      <c r="SDI84" s="15"/>
      <c r="SDJ84" s="16"/>
      <c r="SDK84" s="15"/>
      <c r="SDL84" s="16"/>
      <c r="SDM84" s="15"/>
      <c r="SDN84" s="16"/>
      <c r="SDO84" s="15"/>
      <c r="SDP84" s="16"/>
      <c r="SDQ84" s="15"/>
      <c r="SDR84" s="16"/>
      <c r="SDS84" s="15"/>
      <c r="SDT84" s="16"/>
      <c r="SDU84" s="15"/>
      <c r="SDV84" s="16"/>
      <c r="SDW84" s="15"/>
      <c r="SDX84" s="16"/>
      <c r="SDY84" s="15"/>
      <c r="SDZ84" s="16"/>
      <c r="SEA84" s="15"/>
      <c r="SEB84" s="16"/>
      <c r="SEC84" s="15"/>
      <c r="SED84" s="16"/>
      <c r="SEE84" s="15"/>
      <c r="SEF84" s="16"/>
      <c r="SEG84" s="15"/>
      <c r="SEH84" s="16"/>
      <c r="SEI84" s="15"/>
      <c r="SEJ84" s="16"/>
      <c r="SEK84" s="15"/>
      <c r="SEL84" s="16"/>
      <c r="SEM84" s="15"/>
      <c r="SEN84" s="16"/>
      <c r="SEO84" s="15"/>
      <c r="SEP84" s="16"/>
      <c r="SEQ84" s="15"/>
      <c r="SER84" s="16"/>
      <c r="SES84" s="15"/>
      <c r="SET84" s="16"/>
      <c r="SEU84" s="15"/>
      <c r="SEV84" s="16"/>
      <c r="SEW84" s="15"/>
      <c r="SEX84" s="16"/>
      <c r="SEY84" s="15"/>
      <c r="SEZ84" s="16"/>
      <c r="SFA84" s="15"/>
      <c r="SFB84" s="16"/>
      <c r="SFC84" s="15"/>
      <c r="SFD84" s="16"/>
      <c r="SFE84" s="15"/>
      <c r="SFF84" s="16"/>
      <c r="SFG84" s="15"/>
      <c r="SFH84" s="16"/>
      <c r="SFI84" s="15"/>
      <c r="SFJ84" s="16"/>
      <c r="SFK84" s="15"/>
      <c r="SFL84" s="16"/>
      <c r="SFM84" s="15"/>
      <c r="SFN84" s="16"/>
      <c r="SFO84" s="15"/>
      <c r="SFP84" s="16"/>
      <c r="SFQ84" s="15"/>
      <c r="SFR84" s="16"/>
      <c r="SFS84" s="15"/>
      <c r="SFT84" s="16"/>
      <c r="SFU84" s="15"/>
      <c r="SFV84" s="16"/>
      <c r="SFW84" s="15"/>
      <c r="SFX84" s="16"/>
      <c r="SFY84" s="15"/>
      <c r="SFZ84" s="16"/>
      <c r="SGA84" s="15"/>
      <c r="SGB84" s="16"/>
      <c r="SGC84" s="15"/>
      <c r="SGD84" s="16"/>
      <c r="SGE84" s="15"/>
      <c r="SGF84" s="16"/>
      <c r="SGG84" s="15"/>
      <c r="SGH84" s="16"/>
      <c r="SGI84" s="15"/>
      <c r="SGJ84" s="16"/>
      <c r="SGK84" s="15"/>
      <c r="SGL84" s="16"/>
      <c r="SGM84" s="15"/>
      <c r="SGN84" s="16"/>
      <c r="SGO84" s="15"/>
      <c r="SGP84" s="16"/>
      <c r="SGQ84" s="15"/>
      <c r="SGR84" s="16"/>
      <c r="SGS84" s="15"/>
      <c r="SGT84" s="16"/>
      <c r="SGU84" s="15"/>
      <c r="SGV84" s="16"/>
      <c r="SGW84" s="15"/>
      <c r="SGX84" s="16"/>
      <c r="SGY84" s="15"/>
      <c r="SGZ84" s="16"/>
      <c r="SHA84" s="15"/>
      <c r="SHB84" s="16"/>
      <c r="SHC84" s="15"/>
      <c r="SHD84" s="16"/>
      <c r="SHE84" s="15"/>
      <c r="SHF84" s="16"/>
      <c r="SHG84" s="15"/>
      <c r="SHH84" s="16"/>
      <c r="SHI84" s="15"/>
      <c r="SHJ84" s="16"/>
      <c r="SHK84" s="15"/>
      <c r="SHL84" s="16"/>
      <c r="SHM84" s="15"/>
      <c r="SHN84" s="16"/>
      <c r="SHO84" s="15"/>
      <c r="SHP84" s="16"/>
      <c r="SHQ84" s="15"/>
      <c r="SHR84" s="16"/>
      <c r="SHS84" s="15"/>
      <c r="SHT84" s="16"/>
      <c r="SHU84" s="15"/>
      <c r="SHV84" s="16"/>
      <c r="SHW84" s="15"/>
      <c r="SHX84" s="16"/>
      <c r="SHY84" s="15"/>
      <c r="SHZ84" s="16"/>
      <c r="SIA84" s="15"/>
      <c r="SIB84" s="16"/>
      <c r="SIC84" s="15"/>
      <c r="SID84" s="16"/>
      <c r="SIE84" s="15"/>
      <c r="SIF84" s="16"/>
      <c r="SIG84" s="15"/>
      <c r="SIH84" s="16"/>
      <c r="SII84" s="15"/>
      <c r="SIJ84" s="16"/>
      <c r="SIK84" s="15"/>
      <c r="SIL84" s="16"/>
      <c r="SIM84" s="15"/>
      <c r="SIN84" s="16"/>
      <c r="SIO84" s="15"/>
      <c r="SIP84" s="16"/>
      <c r="SIQ84" s="15"/>
      <c r="SIR84" s="16"/>
      <c r="SIS84" s="15"/>
      <c r="SIT84" s="16"/>
      <c r="SIU84" s="15"/>
      <c r="SIV84" s="16"/>
      <c r="SIW84" s="15"/>
      <c r="SIX84" s="16"/>
      <c r="SIY84" s="15"/>
      <c r="SIZ84" s="16"/>
      <c r="SJA84" s="15"/>
      <c r="SJB84" s="16"/>
      <c r="SJC84" s="15"/>
      <c r="SJD84" s="16"/>
      <c r="SJE84" s="15"/>
      <c r="SJF84" s="16"/>
      <c r="SJG84" s="15"/>
      <c r="SJH84" s="16"/>
      <c r="SJI84" s="15"/>
      <c r="SJJ84" s="16"/>
      <c r="SJK84" s="15"/>
      <c r="SJL84" s="16"/>
      <c r="SJM84" s="15"/>
      <c r="SJN84" s="16"/>
      <c r="SJO84" s="15"/>
      <c r="SJP84" s="16"/>
      <c r="SJQ84" s="15"/>
      <c r="SJR84" s="16"/>
      <c r="SJS84" s="15"/>
      <c r="SJT84" s="16"/>
      <c r="SJU84" s="15"/>
      <c r="SJV84" s="16"/>
      <c r="SJW84" s="15"/>
      <c r="SJX84" s="16"/>
      <c r="SJY84" s="15"/>
      <c r="SJZ84" s="16"/>
      <c r="SKA84" s="15"/>
      <c r="SKB84" s="16"/>
      <c r="SKC84" s="15"/>
      <c r="SKD84" s="16"/>
      <c r="SKE84" s="15"/>
      <c r="SKF84" s="16"/>
      <c r="SKG84" s="15"/>
      <c r="SKH84" s="16"/>
      <c r="SKI84" s="15"/>
      <c r="SKJ84" s="16"/>
      <c r="SKK84" s="15"/>
      <c r="SKL84" s="16"/>
      <c r="SKM84" s="15"/>
      <c r="SKN84" s="16"/>
      <c r="SKO84" s="15"/>
      <c r="SKP84" s="16"/>
      <c r="SKQ84" s="15"/>
      <c r="SKR84" s="16"/>
      <c r="SKS84" s="15"/>
      <c r="SKT84" s="16"/>
      <c r="SKU84" s="15"/>
      <c r="SKV84" s="16"/>
      <c r="SKW84" s="15"/>
      <c r="SKX84" s="16"/>
      <c r="SKY84" s="15"/>
      <c r="SKZ84" s="16"/>
      <c r="SLA84" s="15"/>
      <c r="SLB84" s="16"/>
      <c r="SLC84" s="15"/>
      <c r="SLD84" s="16"/>
      <c r="SLE84" s="15"/>
      <c r="SLF84" s="16"/>
      <c r="SLG84" s="15"/>
      <c r="SLH84" s="16"/>
      <c r="SLI84" s="15"/>
      <c r="SLJ84" s="16"/>
      <c r="SLK84" s="15"/>
      <c r="SLL84" s="16"/>
      <c r="SLM84" s="15"/>
      <c r="SLN84" s="16"/>
      <c r="SLO84" s="15"/>
      <c r="SLP84" s="16"/>
      <c r="SLQ84" s="15"/>
      <c r="SLR84" s="16"/>
      <c r="SLS84" s="15"/>
      <c r="SLT84" s="16"/>
      <c r="SLU84" s="15"/>
      <c r="SLV84" s="16"/>
      <c r="SLW84" s="15"/>
      <c r="SLX84" s="16"/>
      <c r="SLY84" s="15"/>
      <c r="SLZ84" s="16"/>
      <c r="SMA84" s="15"/>
      <c r="SMB84" s="16"/>
      <c r="SMC84" s="15"/>
      <c r="SMD84" s="16"/>
      <c r="SME84" s="15"/>
      <c r="SMF84" s="16"/>
      <c r="SMG84" s="15"/>
      <c r="SMH84" s="16"/>
      <c r="SMI84" s="15"/>
      <c r="SMJ84" s="16"/>
      <c r="SMK84" s="15"/>
      <c r="SML84" s="16"/>
      <c r="SMM84" s="15"/>
      <c r="SMN84" s="16"/>
      <c r="SMO84" s="15"/>
      <c r="SMP84" s="16"/>
      <c r="SMQ84" s="15"/>
      <c r="SMR84" s="16"/>
      <c r="SMS84" s="15"/>
      <c r="SMT84" s="16"/>
      <c r="SMU84" s="15"/>
      <c r="SMV84" s="16"/>
      <c r="SMW84" s="15"/>
      <c r="SMX84" s="16"/>
      <c r="SMY84" s="15"/>
      <c r="SMZ84" s="16"/>
      <c r="SNA84" s="15"/>
      <c r="SNB84" s="16"/>
      <c r="SNC84" s="15"/>
      <c r="SND84" s="16"/>
      <c r="SNE84" s="15"/>
      <c r="SNF84" s="16"/>
      <c r="SNG84" s="15"/>
      <c r="SNH84" s="16"/>
      <c r="SNI84" s="15"/>
      <c r="SNJ84" s="16"/>
      <c r="SNK84" s="15"/>
      <c r="SNL84" s="16"/>
      <c r="SNM84" s="15"/>
      <c r="SNN84" s="16"/>
      <c r="SNO84" s="15"/>
      <c r="SNP84" s="16"/>
      <c r="SNQ84" s="15"/>
      <c r="SNR84" s="16"/>
      <c r="SNS84" s="15"/>
      <c r="SNT84" s="16"/>
      <c r="SNU84" s="15"/>
      <c r="SNV84" s="16"/>
      <c r="SNW84" s="15"/>
      <c r="SNX84" s="16"/>
      <c r="SNY84" s="15"/>
      <c r="SNZ84" s="16"/>
      <c r="SOA84" s="15"/>
      <c r="SOB84" s="16"/>
      <c r="SOC84" s="15"/>
      <c r="SOD84" s="16"/>
      <c r="SOE84" s="15"/>
      <c r="SOF84" s="16"/>
      <c r="SOG84" s="15"/>
      <c r="SOH84" s="16"/>
      <c r="SOI84" s="15"/>
      <c r="SOJ84" s="16"/>
      <c r="SOK84" s="15"/>
      <c r="SOL84" s="16"/>
      <c r="SOM84" s="15"/>
      <c r="SON84" s="16"/>
      <c r="SOO84" s="15"/>
      <c r="SOP84" s="16"/>
      <c r="SOQ84" s="15"/>
      <c r="SOR84" s="16"/>
      <c r="SOS84" s="15"/>
      <c r="SOT84" s="16"/>
      <c r="SOU84" s="15"/>
      <c r="SOV84" s="16"/>
      <c r="SOW84" s="15"/>
      <c r="SOX84" s="16"/>
      <c r="SOY84" s="15"/>
      <c r="SOZ84" s="16"/>
      <c r="SPA84" s="15"/>
      <c r="SPB84" s="16"/>
      <c r="SPC84" s="15"/>
      <c r="SPD84" s="16"/>
      <c r="SPE84" s="15"/>
      <c r="SPF84" s="16"/>
      <c r="SPG84" s="15"/>
      <c r="SPH84" s="16"/>
      <c r="SPI84" s="15"/>
      <c r="SPJ84" s="16"/>
      <c r="SPK84" s="15"/>
      <c r="SPL84" s="16"/>
      <c r="SPM84" s="15"/>
      <c r="SPN84" s="16"/>
      <c r="SPO84" s="15"/>
      <c r="SPP84" s="16"/>
      <c r="SPQ84" s="15"/>
      <c r="SPR84" s="16"/>
      <c r="SPS84" s="15"/>
      <c r="SPT84" s="16"/>
      <c r="SPU84" s="15"/>
      <c r="SPV84" s="16"/>
      <c r="SPW84" s="15"/>
      <c r="SPX84" s="16"/>
      <c r="SPY84" s="15"/>
      <c r="SPZ84" s="16"/>
      <c r="SQA84" s="15"/>
      <c r="SQB84" s="16"/>
      <c r="SQC84" s="15"/>
      <c r="SQD84" s="16"/>
      <c r="SQE84" s="15"/>
      <c r="SQF84" s="16"/>
      <c r="SQG84" s="15"/>
      <c r="SQH84" s="16"/>
      <c r="SQI84" s="15"/>
      <c r="SQJ84" s="16"/>
      <c r="SQK84" s="15"/>
      <c r="SQL84" s="16"/>
      <c r="SQM84" s="15"/>
      <c r="SQN84" s="16"/>
      <c r="SQO84" s="15"/>
      <c r="SQP84" s="16"/>
      <c r="SQQ84" s="15"/>
      <c r="SQR84" s="16"/>
      <c r="SQS84" s="15"/>
      <c r="SQT84" s="16"/>
      <c r="SQU84" s="15"/>
      <c r="SQV84" s="16"/>
      <c r="SQW84" s="15"/>
      <c r="SQX84" s="16"/>
      <c r="SQY84" s="15"/>
      <c r="SQZ84" s="16"/>
      <c r="SRA84" s="15"/>
      <c r="SRB84" s="16"/>
      <c r="SRC84" s="15"/>
      <c r="SRD84" s="16"/>
      <c r="SRE84" s="15"/>
      <c r="SRF84" s="16"/>
      <c r="SRG84" s="15"/>
      <c r="SRH84" s="16"/>
      <c r="SRI84" s="15"/>
      <c r="SRJ84" s="16"/>
      <c r="SRK84" s="15"/>
      <c r="SRL84" s="16"/>
      <c r="SRM84" s="15"/>
      <c r="SRN84" s="16"/>
      <c r="SRO84" s="15"/>
      <c r="SRP84" s="16"/>
      <c r="SRQ84" s="15"/>
      <c r="SRR84" s="16"/>
      <c r="SRS84" s="15"/>
      <c r="SRT84" s="16"/>
      <c r="SRU84" s="15"/>
      <c r="SRV84" s="16"/>
      <c r="SRW84" s="15"/>
      <c r="SRX84" s="16"/>
      <c r="SRY84" s="15"/>
      <c r="SRZ84" s="16"/>
      <c r="SSA84" s="15"/>
      <c r="SSB84" s="16"/>
      <c r="SSC84" s="15"/>
      <c r="SSD84" s="16"/>
      <c r="SSE84" s="15"/>
      <c r="SSF84" s="16"/>
      <c r="SSG84" s="15"/>
      <c r="SSH84" s="16"/>
      <c r="SSI84" s="15"/>
      <c r="SSJ84" s="16"/>
      <c r="SSK84" s="15"/>
      <c r="SSL84" s="16"/>
      <c r="SSM84" s="15"/>
      <c r="SSN84" s="16"/>
      <c r="SSO84" s="15"/>
      <c r="SSP84" s="16"/>
      <c r="SSQ84" s="15"/>
      <c r="SSR84" s="16"/>
      <c r="SSS84" s="15"/>
      <c r="SST84" s="16"/>
      <c r="SSU84" s="15"/>
      <c r="SSV84" s="16"/>
      <c r="SSW84" s="15"/>
      <c r="SSX84" s="16"/>
      <c r="SSY84" s="15"/>
      <c r="SSZ84" s="16"/>
      <c r="STA84" s="15"/>
      <c r="STB84" s="16"/>
      <c r="STC84" s="15"/>
      <c r="STD84" s="16"/>
      <c r="STE84" s="15"/>
      <c r="STF84" s="16"/>
      <c r="STG84" s="15"/>
      <c r="STH84" s="16"/>
      <c r="STI84" s="15"/>
      <c r="STJ84" s="16"/>
      <c r="STK84" s="15"/>
      <c r="STL84" s="16"/>
      <c r="STM84" s="15"/>
      <c r="STN84" s="16"/>
      <c r="STO84" s="15"/>
      <c r="STP84" s="16"/>
      <c r="STQ84" s="15"/>
      <c r="STR84" s="16"/>
      <c r="STS84" s="15"/>
      <c r="STT84" s="16"/>
      <c r="STU84" s="15"/>
      <c r="STV84" s="16"/>
      <c r="STW84" s="15"/>
      <c r="STX84" s="16"/>
      <c r="STY84" s="15"/>
      <c r="STZ84" s="16"/>
      <c r="SUA84" s="15"/>
      <c r="SUB84" s="16"/>
      <c r="SUC84" s="15"/>
      <c r="SUD84" s="16"/>
      <c r="SUE84" s="15"/>
      <c r="SUF84" s="16"/>
      <c r="SUG84" s="15"/>
      <c r="SUH84" s="16"/>
      <c r="SUI84" s="15"/>
      <c r="SUJ84" s="16"/>
      <c r="SUK84" s="15"/>
      <c r="SUL84" s="16"/>
      <c r="SUM84" s="15"/>
      <c r="SUN84" s="16"/>
      <c r="SUO84" s="15"/>
      <c r="SUP84" s="16"/>
      <c r="SUQ84" s="15"/>
      <c r="SUR84" s="16"/>
      <c r="SUS84" s="15"/>
      <c r="SUT84" s="16"/>
      <c r="SUU84" s="15"/>
      <c r="SUV84" s="16"/>
      <c r="SUW84" s="15"/>
      <c r="SUX84" s="16"/>
      <c r="SUY84" s="15"/>
      <c r="SUZ84" s="16"/>
      <c r="SVA84" s="15"/>
      <c r="SVB84" s="16"/>
      <c r="SVC84" s="15"/>
      <c r="SVD84" s="16"/>
      <c r="SVE84" s="15"/>
      <c r="SVF84" s="16"/>
      <c r="SVG84" s="15"/>
      <c r="SVH84" s="16"/>
      <c r="SVI84" s="15"/>
      <c r="SVJ84" s="16"/>
      <c r="SVK84" s="15"/>
      <c r="SVL84" s="16"/>
      <c r="SVM84" s="15"/>
      <c r="SVN84" s="16"/>
      <c r="SVO84" s="15"/>
      <c r="SVP84" s="16"/>
      <c r="SVQ84" s="15"/>
      <c r="SVR84" s="16"/>
      <c r="SVS84" s="15"/>
      <c r="SVT84" s="16"/>
      <c r="SVU84" s="15"/>
      <c r="SVV84" s="16"/>
      <c r="SVW84" s="15"/>
      <c r="SVX84" s="16"/>
      <c r="SVY84" s="15"/>
      <c r="SVZ84" s="16"/>
      <c r="SWA84" s="15"/>
      <c r="SWB84" s="16"/>
      <c r="SWC84" s="15"/>
      <c r="SWD84" s="16"/>
      <c r="SWE84" s="15"/>
      <c r="SWF84" s="16"/>
      <c r="SWG84" s="15"/>
      <c r="SWH84" s="16"/>
      <c r="SWI84" s="15"/>
      <c r="SWJ84" s="16"/>
      <c r="SWK84" s="15"/>
      <c r="SWL84" s="16"/>
      <c r="SWM84" s="15"/>
      <c r="SWN84" s="16"/>
      <c r="SWO84" s="15"/>
      <c r="SWP84" s="16"/>
      <c r="SWQ84" s="15"/>
      <c r="SWR84" s="16"/>
      <c r="SWS84" s="15"/>
      <c r="SWT84" s="16"/>
      <c r="SWU84" s="15"/>
      <c r="SWV84" s="16"/>
      <c r="SWW84" s="15"/>
      <c r="SWX84" s="16"/>
      <c r="SWY84" s="15"/>
      <c r="SWZ84" s="16"/>
      <c r="SXA84" s="15"/>
      <c r="SXB84" s="16"/>
      <c r="SXC84" s="15"/>
      <c r="SXD84" s="16"/>
      <c r="SXE84" s="15"/>
      <c r="SXF84" s="16"/>
      <c r="SXG84" s="15"/>
      <c r="SXH84" s="16"/>
      <c r="SXI84" s="15"/>
      <c r="SXJ84" s="16"/>
      <c r="SXK84" s="15"/>
      <c r="SXL84" s="16"/>
      <c r="SXM84" s="15"/>
      <c r="SXN84" s="16"/>
      <c r="SXO84" s="15"/>
      <c r="SXP84" s="16"/>
      <c r="SXQ84" s="15"/>
      <c r="SXR84" s="16"/>
      <c r="SXS84" s="15"/>
      <c r="SXT84" s="16"/>
      <c r="SXU84" s="15"/>
      <c r="SXV84" s="16"/>
      <c r="SXW84" s="15"/>
      <c r="SXX84" s="16"/>
      <c r="SXY84" s="15"/>
      <c r="SXZ84" s="16"/>
      <c r="SYA84" s="15"/>
      <c r="SYB84" s="16"/>
      <c r="SYC84" s="15"/>
      <c r="SYD84" s="16"/>
      <c r="SYE84" s="15"/>
      <c r="SYF84" s="16"/>
      <c r="SYG84" s="15"/>
      <c r="SYH84" s="16"/>
      <c r="SYI84" s="15"/>
      <c r="SYJ84" s="16"/>
      <c r="SYK84" s="15"/>
      <c r="SYL84" s="16"/>
      <c r="SYM84" s="15"/>
      <c r="SYN84" s="16"/>
      <c r="SYO84" s="15"/>
      <c r="SYP84" s="16"/>
      <c r="SYQ84" s="15"/>
      <c r="SYR84" s="16"/>
      <c r="SYS84" s="15"/>
      <c r="SYT84" s="16"/>
      <c r="SYU84" s="15"/>
      <c r="SYV84" s="16"/>
      <c r="SYW84" s="15"/>
      <c r="SYX84" s="16"/>
      <c r="SYY84" s="15"/>
      <c r="SYZ84" s="16"/>
      <c r="SZA84" s="15"/>
      <c r="SZB84" s="16"/>
      <c r="SZC84" s="15"/>
      <c r="SZD84" s="16"/>
      <c r="SZE84" s="15"/>
      <c r="SZF84" s="16"/>
      <c r="SZG84" s="15"/>
      <c r="SZH84" s="16"/>
      <c r="SZI84" s="15"/>
      <c r="SZJ84" s="16"/>
      <c r="SZK84" s="15"/>
      <c r="SZL84" s="16"/>
      <c r="SZM84" s="15"/>
      <c r="SZN84" s="16"/>
      <c r="SZO84" s="15"/>
      <c r="SZP84" s="16"/>
      <c r="SZQ84" s="15"/>
      <c r="SZR84" s="16"/>
      <c r="SZS84" s="15"/>
      <c r="SZT84" s="16"/>
      <c r="SZU84" s="15"/>
      <c r="SZV84" s="16"/>
      <c r="SZW84" s="15"/>
      <c r="SZX84" s="16"/>
      <c r="SZY84" s="15"/>
      <c r="SZZ84" s="16"/>
      <c r="TAA84" s="15"/>
      <c r="TAB84" s="16"/>
      <c r="TAC84" s="15"/>
      <c r="TAD84" s="16"/>
      <c r="TAE84" s="15"/>
      <c r="TAF84" s="16"/>
      <c r="TAG84" s="15"/>
      <c r="TAH84" s="16"/>
      <c r="TAI84" s="15"/>
      <c r="TAJ84" s="16"/>
      <c r="TAK84" s="15"/>
      <c r="TAL84" s="16"/>
      <c r="TAM84" s="15"/>
      <c r="TAN84" s="16"/>
      <c r="TAO84" s="15"/>
      <c r="TAP84" s="16"/>
      <c r="TAQ84" s="15"/>
      <c r="TAR84" s="16"/>
      <c r="TAS84" s="15"/>
      <c r="TAT84" s="16"/>
      <c r="TAU84" s="15"/>
      <c r="TAV84" s="16"/>
      <c r="TAW84" s="15"/>
      <c r="TAX84" s="16"/>
      <c r="TAY84" s="15"/>
      <c r="TAZ84" s="16"/>
      <c r="TBA84" s="15"/>
      <c r="TBB84" s="16"/>
      <c r="TBC84" s="15"/>
      <c r="TBD84" s="16"/>
      <c r="TBE84" s="15"/>
      <c r="TBF84" s="16"/>
      <c r="TBG84" s="15"/>
      <c r="TBH84" s="16"/>
      <c r="TBI84" s="15"/>
      <c r="TBJ84" s="16"/>
      <c r="TBK84" s="15"/>
      <c r="TBL84" s="16"/>
      <c r="TBM84" s="15"/>
      <c r="TBN84" s="16"/>
      <c r="TBO84" s="15"/>
      <c r="TBP84" s="16"/>
      <c r="TBQ84" s="15"/>
      <c r="TBR84" s="16"/>
      <c r="TBS84" s="15"/>
      <c r="TBT84" s="16"/>
      <c r="TBU84" s="15"/>
      <c r="TBV84" s="16"/>
      <c r="TBW84" s="15"/>
      <c r="TBX84" s="16"/>
      <c r="TBY84" s="15"/>
      <c r="TBZ84" s="16"/>
      <c r="TCA84" s="15"/>
      <c r="TCB84" s="16"/>
      <c r="TCC84" s="15"/>
      <c r="TCD84" s="16"/>
      <c r="TCE84" s="15"/>
      <c r="TCF84" s="16"/>
      <c r="TCG84" s="15"/>
      <c r="TCH84" s="16"/>
      <c r="TCI84" s="15"/>
      <c r="TCJ84" s="16"/>
      <c r="TCK84" s="15"/>
      <c r="TCL84" s="16"/>
      <c r="TCM84" s="15"/>
      <c r="TCN84" s="16"/>
      <c r="TCO84" s="15"/>
      <c r="TCP84" s="16"/>
      <c r="TCQ84" s="15"/>
      <c r="TCR84" s="16"/>
      <c r="TCS84" s="15"/>
      <c r="TCT84" s="16"/>
      <c r="TCU84" s="15"/>
      <c r="TCV84" s="16"/>
      <c r="TCW84" s="15"/>
      <c r="TCX84" s="16"/>
      <c r="TCY84" s="15"/>
      <c r="TCZ84" s="16"/>
      <c r="TDA84" s="15"/>
      <c r="TDB84" s="16"/>
      <c r="TDC84" s="15"/>
      <c r="TDD84" s="16"/>
      <c r="TDE84" s="15"/>
      <c r="TDF84" s="16"/>
      <c r="TDG84" s="15"/>
      <c r="TDH84" s="16"/>
      <c r="TDI84" s="15"/>
      <c r="TDJ84" s="16"/>
      <c r="TDK84" s="15"/>
      <c r="TDL84" s="16"/>
      <c r="TDM84" s="15"/>
      <c r="TDN84" s="16"/>
      <c r="TDO84" s="15"/>
      <c r="TDP84" s="16"/>
      <c r="TDQ84" s="15"/>
      <c r="TDR84" s="16"/>
      <c r="TDS84" s="15"/>
      <c r="TDT84" s="16"/>
      <c r="TDU84" s="15"/>
      <c r="TDV84" s="16"/>
      <c r="TDW84" s="15"/>
      <c r="TDX84" s="16"/>
      <c r="TDY84" s="15"/>
      <c r="TDZ84" s="16"/>
      <c r="TEA84" s="15"/>
      <c r="TEB84" s="16"/>
      <c r="TEC84" s="15"/>
      <c r="TED84" s="16"/>
      <c r="TEE84" s="15"/>
      <c r="TEF84" s="16"/>
      <c r="TEG84" s="15"/>
      <c r="TEH84" s="16"/>
      <c r="TEI84" s="15"/>
      <c r="TEJ84" s="16"/>
      <c r="TEK84" s="15"/>
      <c r="TEL84" s="16"/>
      <c r="TEM84" s="15"/>
      <c r="TEN84" s="16"/>
      <c r="TEO84" s="15"/>
      <c r="TEP84" s="16"/>
      <c r="TEQ84" s="15"/>
      <c r="TER84" s="16"/>
      <c r="TES84" s="15"/>
      <c r="TET84" s="16"/>
      <c r="TEU84" s="15"/>
      <c r="TEV84" s="16"/>
      <c r="TEW84" s="15"/>
      <c r="TEX84" s="16"/>
      <c r="TEY84" s="15"/>
      <c r="TEZ84" s="16"/>
      <c r="TFA84" s="15"/>
      <c r="TFB84" s="16"/>
      <c r="TFC84" s="15"/>
      <c r="TFD84" s="16"/>
      <c r="TFE84" s="15"/>
      <c r="TFF84" s="16"/>
      <c r="TFG84" s="15"/>
      <c r="TFH84" s="16"/>
      <c r="TFI84" s="15"/>
      <c r="TFJ84" s="16"/>
      <c r="TFK84" s="15"/>
      <c r="TFL84" s="16"/>
      <c r="TFM84" s="15"/>
      <c r="TFN84" s="16"/>
      <c r="TFO84" s="15"/>
      <c r="TFP84" s="16"/>
      <c r="TFQ84" s="15"/>
      <c r="TFR84" s="16"/>
      <c r="TFS84" s="15"/>
      <c r="TFT84" s="16"/>
      <c r="TFU84" s="15"/>
      <c r="TFV84" s="16"/>
      <c r="TFW84" s="15"/>
      <c r="TFX84" s="16"/>
      <c r="TFY84" s="15"/>
      <c r="TFZ84" s="16"/>
      <c r="TGA84" s="15"/>
      <c r="TGB84" s="16"/>
      <c r="TGC84" s="15"/>
      <c r="TGD84" s="16"/>
      <c r="TGE84" s="15"/>
      <c r="TGF84" s="16"/>
      <c r="TGG84" s="15"/>
      <c r="TGH84" s="16"/>
      <c r="TGI84" s="15"/>
      <c r="TGJ84" s="16"/>
      <c r="TGK84" s="15"/>
      <c r="TGL84" s="16"/>
      <c r="TGM84" s="15"/>
      <c r="TGN84" s="16"/>
      <c r="TGO84" s="15"/>
      <c r="TGP84" s="16"/>
      <c r="TGQ84" s="15"/>
      <c r="TGR84" s="16"/>
      <c r="TGS84" s="15"/>
      <c r="TGT84" s="16"/>
      <c r="TGU84" s="15"/>
      <c r="TGV84" s="16"/>
      <c r="TGW84" s="15"/>
      <c r="TGX84" s="16"/>
      <c r="TGY84" s="15"/>
      <c r="TGZ84" s="16"/>
      <c r="THA84" s="15"/>
      <c r="THB84" s="16"/>
      <c r="THC84" s="15"/>
      <c r="THD84" s="16"/>
      <c r="THE84" s="15"/>
      <c r="THF84" s="16"/>
      <c r="THG84" s="15"/>
      <c r="THH84" s="16"/>
      <c r="THI84" s="15"/>
      <c r="THJ84" s="16"/>
      <c r="THK84" s="15"/>
      <c r="THL84" s="16"/>
      <c r="THM84" s="15"/>
      <c r="THN84" s="16"/>
      <c r="THO84" s="15"/>
      <c r="THP84" s="16"/>
      <c r="THQ84" s="15"/>
      <c r="THR84" s="16"/>
      <c r="THS84" s="15"/>
      <c r="THT84" s="16"/>
      <c r="THU84" s="15"/>
      <c r="THV84" s="16"/>
      <c r="THW84" s="15"/>
      <c r="THX84" s="16"/>
      <c r="THY84" s="15"/>
      <c r="THZ84" s="16"/>
      <c r="TIA84" s="15"/>
      <c r="TIB84" s="16"/>
      <c r="TIC84" s="15"/>
      <c r="TID84" s="16"/>
      <c r="TIE84" s="15"/>
      <c r="TIF84" s="16"/>
      <c r="TIG84" s="15"/>
      <c r="TIH84" s="16"/>
      <c r="TII84" s="15"/>
      <c r="TIJ84" s="16"/>
      <c r="TIK84" s="15"/>
      <c r="TIL84" s="16"/>
      <c r="TIM84" s="15"/>
      <c r="TIN84" s="16"/>
      <c r="TIO84" s="15"/>
      <c r="TIP84" s="16"/>
      <c r="TIQ84" s="15"/>
      <c r="TIR84" s="16"/>
      <c r="TIS84" s="15"/>
      <c r="TIT84" s="16"/>
      <c r="TIU84" s="15"/>
      <c r="TIV84" s="16"/>
      <c r="TIW84" s="15"/>
      <c r="TIX84" s="16"/>
      <c r="TIY84" s="15"/>
      <c r="TIZ84" s="16"/>
      <c r="TJA84" s="15"/>
      <c r="TJB84" s="16"/>
      <c r="TJC84" s="15"/>
      <c r="TJD84" s="16"/>
      <c r="TJE84" s="15"/>
      <c r="TJF84" s="16"/>
      <c r="TJG84" s="15"/>
      <c r="TJH84" s="16"/>
      <c r="TJI84" s="15"/>
      <c r="TJJ84" s="16"/>
      <c r="TJK84" s="15"/>
      <c r="TJL84" s="16"/>
      <c r="TJM84" s="15"/>
      <c r="TJN84" s="16"/>
      <c r="TJO84" s="15"/>
      <c r="TJP84" s="16"/>
      <c r="TJQ84" s="15"/>
      <c r="TJR84" s="16"/>
      <c r="TJS84" s="15"/>
      <c r="TJT84" s="16"/>
      <c r="TJU84" s="15"/>
      <c r="TJV84" s="16"/>
      <c r="TJW84" s="15"/>
      <c r="TJX84" s="16"/>
      <c r="TJY84" s="15"/>
      <c r="TJZ84" s="16"/>
      <c r="TKA84" s="15"/>
      <c r="TKB84" s="16"/>
      <c r="TKC84" s="15"/>
      <c r="TKD84" s="16"/>
      <c r="TKE84" s="15"/>
      <c r="TKF84" s="16"/>
      <c r="TKG84" s="15"/>
      <c r="TKH84" s="16"/>
      <c r="TKI84" s="15"/>
      <c r="TKJ84" s="16"/>
      <c r="TKK84" s="15"/>
      <c r="TKL84" s="16"/>
      <c r="TKM84" s="15"/>
      <c r="TKN84" s="16"/>
      <c r="TKO84" s="15"/>
      <c r="TKP84" s="16"/>
      <c r="TKQ84" s="15"/>
      <c r="TKR84" s="16"/>
      <c r="TKS84" s="15"/>
      <c r="TKT84" s="16"/>
      <c r="TKU84" s="15"/>
      <c r="TKV84" s="16"/>
      <c r="TKW84" s="15"/>
      <c r="TKX84" s="16"/>
      <c r="TKY84" s="15"/>
      <c r="TKZ84" s="16"/>
      <c r="TLA84" s="15"/>
      <c r="TLB84" s="16"/>
      <c r="TLC84" s="15"/>
      <c r="TLD84" s="16"/>
      <c r="TLE84" s="15"/>
      <c r="TLF84" s="16"/>
      <c r="TLG84" s="15"/>
      <c r="TLH84" s="16"/>
      <c r="TLI84" s="15"/>
      <c r="TLJ84" s="16"/>
      <c r="TLK84" s="15"/>
      <c r="TLL84" s="16"/>
      <c r="TLM84" s="15"/>
      <c r="TLN84" s="16"/>
      <c r="TLO84" s="15"/>
      <c r="TLP84" s="16"/>
      <c r="TLQ84" s="15"/>
      <c r="TLR84" s="16"/>
      <c r="TLS84" s="15"/>
      <c r="TLT84" s="16"/>
      <c r="TLU84" s="15"/>
      <c r="TLV84" s="16"/>
      <c r="TLW84" s="15"/>
      <c r="TLX84" s="16"/>
      <c r="TLY84" s="15"/>
      <c r="TLZ84" s="16"/>
      <c r="TMA84" s="15"/>
      <c r="TMB84" s="16"/>
      <c r="TMC84" s="15"/>
      <c r="TMD84" s="16"/>
      <c r="TME84" s="15"/>
      <c r="TMF84" s="16"/>
      <c r="TMG84" s="15"/>
      <c r="TMH84" s="16"/>
      <c r="TMI84" s="15"/>
      <c r="TMJ84" s="16"/>
      <c r="TMK84" s="15"/>
      <c r="TML84" s="16"/>
      <c r="TMM84" s="15"/>
      <c r="TMN84" s="16"/>
      <c r="TMO84" s="15"/>
      <c r="TMP84" s="16"/>
      <c r="TMQ84" s="15"/>
      <c r="TMR84" s="16"/>
      <c r="TMS84" s="15"/>
      <c r="TMT84" s="16"/>
      <c r="TMU84" s="15"/>
      <c r="TMV84" s="16"/>
      <c r="TMW84" s="15"/>
      <c r="TMX84" s="16"/>
      <c r="TMY84" s="15"/>
      <c r="TMZ84" s="16"/>
      <c r="TNA84" s="15"/>
      <c r="TNB84" s="16"/>
      <c r="TNC84" s="15"/>
      <c r="TND84" s="16"/>
      <c r="TNE84" s="15"/>
      <c r="TNF84" s="16"/>
      <c r="TNG84" s="15"/>
      <c r="TNH84" s="16"/>
      <c r="TNI84" s="15"/>
      <c r="TNJ84" s="16"/>
      <c r="TNK84" s="15"/>
      <c r="TNL84" s="16"/>
      <c r="TNM84" s="15"/>
      <c r="TNN84" s="16"/>
      <c r="TNO84" s="15"/>
      <c r="TNP84" s="16"/>
      <c r="TNQ84" s="15"/>
      <c r="TNR84" s="16"/>
      <c r="TNS84" s="15"/>
      <c r="TNT84" s="16"/>
      <c r="TNU84" s="15"/>
      <c r="TNV84" s="16"/>
      <c r="TNW84" s="15"/>
      <c r="TNX84" s="16"/>
      <c r="TNY84" s="15"/>
      <c r="TNZ84" s="16"/>
      <c r="TOA84" s="15"/>
      <c r="TOB84" s="16"/>
      <c r="TOC84" s="15"/>
      <c r="TOD84" s="16"/>
      <c r="TOE84" s="15"/>
      <c r="TOF84" s="16"/>
      <c r="TOG84" s="15"/>
      <c r="TOH84" s="16"/>
      <c r="TOI84" s="15"/>
      <c r="TOJ84" s="16"/>
      <c r="TOK84" s="15"/>
      <c r="TOL84" s="16"/>
      <c r="TOM84" s="15"/>
      <c r="TON84" s="16"/>
      <c r="TOO84" s="15"/>
      <c r="TOP84" s="16"/>
      <c r="TOQ84" s="15"/>
      <c r="TOR84" s="16"/>
      <c r="TOS84" s="15"/>
      <c r="TOT84" s="16"/>
      <c r="TOU84" s="15"/>
      <c r="TOV84" s="16"/>
      <c r="TOW84" s="15"/>
      <c r="TOX84" s="16"/>
      <c r="TOY84" s="15"/>
      <c r="TOZ84" s="16"/>
      <c r="TPA84" s="15"/>
      <c r="TPB84" s="16"/>
      <c r="TPC84" s="15"/>
      <c r="TPD84" s="16"/>
      <c r="TPE84" s="15"/>
      <c r="TPF84" s="16"/>
      <c r="TPG84" s="15"/>
      <c r="TPH84" s="16"/>
      <c r="TPI84" s="15"/>
      <c r="TPJ84" s="16"/>
      <c r="TPK84" s="15"/>
      <c r="TPL84" s="16"/>
      <c r="TPM84" s="15"/>
      <c r="TPN84" s="16"/>
      <c r="TPO84" s="15"/>
      <c r="TPP84" s="16"/>
      <c r="TPQ84" s="15"/>
      <c r="TPR84" s="16"/>
      <c r="TPS84" s="15"/>
      <c r="TPT84" s="16"/>
      <c r="TPU84" s="15"/>
      <c r="TPV84" s="16"/>
      <c r="TPW84" s="15"/>
      <c r="TPX84" s="16"/>
      <c r="TPY84" s="15"/>
      <c r="TPZ84" s="16"/>
      <c r="TQA84" s="15"/>
      <c r="TQB84" s="16"/>
      <c r="TQC84" s="15"/>
      <c r="TQD84" s="16"/>
      <c r="TQE84" s="15"/>
      <c r="TQF84" s="16"/>
      <c r="TQG84" s="15"/>
      <c r="TQH84" s="16"/>
      <c r="TQI84" s="15"/>
      <c r="TQJ84" s="16"/>
      <c r="TQK84" s="15"/>
      <c r="TQL84" s="16"/>
      <c r="TQM84" s="15"/>
      <c r="TQN84" s="16"/>
      <c r="TQO84" s="15"/>
      <c r="TQP84" s="16"/>
      <c r="TQQ84" s="15"/>
      <c r="TQR84" s="16"/>
      <c r="TQS84" s="15"/>
      <c r="TQT84" s="16"/>
      <c r="TQU84" s="15"/>
      <c r="TQV84" s="16"/>
      <c r="TQW84" s="15"/>
      <c r="TQX84" s="16"/>
      <c r="TQY84" s="15"/>
      <c r="TQZ84" s="16"/>
      <c r="TRA84" s="15"/>
      <c r="TRB84" s="16"/>
      <c r="TRC84" s="15"/>
      <c r="TRD84" s="16"/>
      <c r="TRE84" s="15"/>
      <c r="TRF84" s="16"/>
      <c r="TRG84" s="15"/>
      <c r="TRH84" s="16"/>
      <c r="TRI84" s="15"/>
      <c r="TRJ84" s="16"/>
      <c r="TRK84" s="15"/>
      <c r="TRL84" s="16"/>
      <c r="TRM84" s="15"/>
      <c r="TRN84" s="16"/>
      <c r="TRO84" s="15"/>
      <c r="TRP84" s="16"/>
      <c r="TRQ84" s="15"/>
      <c r="TRR84" s="16"/>
      <c r="TRS84" s="15"/>
      <c r="TRT84" s="16"/>
      <c r="TRU84" s="15"/>
      <c r="TRV84" s="16"/>
      <c r="TRW84" s="15"/>
      <c r="TRX84" s="16"/>
      <c r="TRY84" s="15"/>
      <c r="TRZ84" s="16"/>
      <c r="TSA84" s="15"/>
      <c r="TSB84" s="16"/>
      <c r="TSC84" s="15"/>
      <c r="TSD84" s="16"/>
      <c r="TSE84" s="15"/>
      <c r="TSF84" s="16"/>
      <c r="TSG84" s="15"/>
      <c r="TSH84" s="16"/>
      <c r="TSI84" s="15"/>
      <c r="TSJ84" s="16"/>
      <c r="TSK84" s="15"/>
      <c r="TSL84" s="16"/>
      <c r="TSM84" s="15"/>
      <c r="TSN84" s="16"/>
      <c r="TSO84" s="15"/>
      <c r="TSP84" s="16"/>
      <c r="TSQ84" s="15"/>
      <c r="TSR84" s="16"/>
      <c r="TSS84" s="15"/>
      <c r="TST84" s="16"/>
      <c r="TSU84" s="15"/>
      <c r="TSV84" s="16"/>
      <c r="TSW84" s="15"/>
      <c r="TSX84" s="16"/>
      <c r="TSY84" s="15"/>
      <c r="TSZ84" s="16"/>
      <c r="TTA84" s="15"/>
      <c r="TTB84" s="16"/>
      <c r="TTC84" s="15"/>
      <c r="TTD84" s="16"/>
      <c r="TTE84" s="15"/>
      <c r="TTF84" s="16"/>
      <c r="TTG84" s="15"/>
      <c r="TTH84" s="16"/>
      <c r="TTI84" s="15"/>
      <c r="TTJ84" s="16"/>
      <c r="TTK84" s="15"/>
      <c r="TTL84" s="16"/>
      <c r="TTM84" s="15"/>
      <c r="TTN84" s="16"/>
      <c r="TTO84" s="15"/>
      <c r="TTP84" s="16"/>
      <c r="TTQ84" s="15"/>
      <c r="TTR84" s="16"/>
      <c r="TTS84" s="15"/>
      <c r="TTT84" s="16"/>
      <c r="TTU84" s="15"/>
      <c r="TTV84" s="16"/>
      <c r="TTW84" s="15"/>
      <c r="TTX84" s="16"/>
      <c r="TTY84" s="15"/>
      <c r="TTZ84" s="16"/>
      <c r="TUA84" s="15"/>
      <c r="TUB84" s="16"/>
      <c r="TUC84" s="15"/>
      <c r="TUD84" s="16"/>
      <c r="TUE84" s="15"/>
      <c r="TUF84" s="16"/>
      <c r="TUG84" s="15"/>
      <c r="TUH84" s="16"/>
      <c r="TUI84" s="15"/>
      <c r="TUJ84" s="16"/>
      <c r="TUK84" s="15"/>
      <c r="TUL84" s="16"/>
      <c r="TUM84" s="15"/>
      <c r="TUN84" s="16"/>
      <c r="TUO84" s="15"/>
      <c r="TUP84" s="16"/>
      <c r="TUQ84" s="15"/>
      <c r="TUR84" s="16"/>
      <c r="TUS84" s="15"/>
      <c r="TUT84" s="16"/>
      <c r="TUU84" s="15"/>
      <c r="TUV84" s="16"/>
      <c r="TUW84" s="15"/>
      <c r="TUX84" s="16"/>
      <c r="TUY84" s="15"/>
      <c r="TUZ84" s="16"/>
      <c r="TVA84" s="15"/>
      <c r="TVB84" s="16"/>
      <c r="TVC84" s="15"/>
      <c r="TVD84" s="16"/>
      <c r="TVE84" s="15"/>
      <c r="TVF84" s="16"/>
      <c r="TVG84" s="15"/>
      <c r="TVH84" s="16"/>
      <c r="TVI84" s="15"/>
      <c r="TVJ84" s="16"/>
      <c r="TVK84" s="15"/>
      <c r="TVL84" s="16"/>
      <c r="TVM84" s="15"/>
      <c r="TVN84" s="16"/>
      <c r="TVO84" s="15"/>
      <c r="TVP84" s="16"/>
      <c r="TVQ84" s="15"/>
      <c r="TVR84" s="16"/>
      <c r="TVS84" s="15"/>
      <c r="TVT84" s="16"/>
      <c r="TVU84" s="15"/>
      <c r="TVV84" s="16"/>
      <c r="TVW84" s="15"/>
      <c r="TVX84" s="16"/>
      <c r="TVY84" s="15"/>
      <c r="TVZ84" s="16"/>
      <c r="TWA84" s="15"/>
      <c r="TWB84" s="16"/>
      <c r="TWC84" s="15"/>
      <c r="TWD84" s="16"/>
      <c r="TWE84" s="15"/>
      <c r="TWF84" s="16"/>
      <c r="TWG84" s="15"/>
      <c r="TWH84" s="16"/>
      <c r="TWI84" s="15"/>
      <c r="TWJ84" s="16"/>
      <c r="TWK84" s="15"/>
      <c r="TWL84" s="16"/>
      <c r="TWM84" s="15"/>
      <c r="TWN84" s="16"/>
      <c r="TWO84" s="15"/>
      <c r="TWP84" s="16"/>
      <c r="TWQ84" s="15"/>
      <c r="TWR84" s="16"/>
      <c r="TWS84" s="15"/>
      <c r="TWT84" s="16"/>
      <c r="TWU84" s="15"/>
      <c r="TWV84" s="16"/>
      <c r="TWW84" s="15"/>
      <c r="TWX84" s="16"/>
      <c r="TWY84" s="15"/>
      <c r="TWZ84" s="16"/>
      <c r="TXA84" s="15"/>
      <c r="TXB84" s="16"/>
      <c r="TXC84" s="15"/>
      <c r="TXD84" s="16"/>
      <c r="TXE84" s="15"/>
      <c r="TXF84" s="16"/>
      <c r="TXG84" s="15"/>
      <c r="TXH84" s="16"/>
      <c r="TXI84" s="15"/>
      <c r="TXJ84" s="16"/>
      <c r="TXK84" s="15"/>
      <c r="TXL84" s="16"/>
      <c r="TXM84" s="15"/>
      <c r="TXN84" s="16"/>
      <c r="TXO84" s="15"/>
      <c r="TXP84" s="16"/>
      <c r="TXQ84" s="15"/>
      <c r="TXR84" s="16"/>
      <c r="TXS84" s="15"/>
      <c r="TXT84" s="16"/>
      <c r="TXU84" s="15"/>
      <c r="TXV84" s="16"/>
      <c r="TXW84" s="15"/>
      <c r="TXX84" s="16"/>
      <c r="TXY84" s="15"/>
      <c r="TXZ84" s="16"/>
      <c r="TYA84" s="15"/>
      <c r="TYB84" s="16"/>
      <c r="TYC84" s="15"/>
      <c r="TYD84" s="16"/>
      <c r="TYE84" s="15"/>
      <c r="TYF84" s="16"/>
      <c r="TYG84" s="15"/>
      <c r="TYH84" s="16"/>
      <c r="TYI84" s="15"/>
      <c r="TYJ84" s="16"/>
      <c r="TYK84" s="15"/>
      <c r="TYL84" s="16"/>
      <c r="TYM84" s="15"/>
      <c r="TYN84" s="16"/>
      <c r="TYO84" s="15"/>
      <c r="TYP84" s="16"/>
      <c r="TYQ84" s="15"/>
      <c r="TYR84" s="16"/>
      <c r="TYS84" s="15"/>
      <c r="TYT84" s="16"/>
      <c r="TYU84" s="15"/>
      <c r="TYV84" s="16"/>
      <c r="TYW84" s="15"/>
      <c r="TYX84" s="16"/>
      <c r="TYY84" s="15"/>
      <c r="TYZ84" s="16"/>
      <c r="TZA84" s="15"/>
      <c r="TZB84" s="16"/>
      <c r="TZC84" s="15"/>
      <c r="TZD84" s="16"/>
      <c r="TZE84" s="15"/>
      <c r="TZF84" s="16"/>
      <c r="TZG84" s="15"/>
      <c r="TZH84" s="16"/>
      <c r="TZI84" s="15"/>
      <c r="TZJ84" s="16"/>
      <c r="TZK84" s="15"/>
      <c r="TZL84" s="16"/>
      <c r="TZM84" s="15"/>
      <c r="TZN84" s="16"/>
      <c r="TZO84" s="15"/>
      <c r="TZP84" s="16"/>
      <c r="TZQ84" s="15"/>
      <c r="TZR84" s="16"/>
      <c r="TZS84" s="15"/>
      <c r="TZT84" s="16"/>
      <c r="TZU84" s="15"/>
      <c r="TZV84" s="16"/>
      <c r="TZW84" s="15"/>
      <c r="TZX84" s="16"/>
      <c r="TZY84" s="15"/>
      <c r="TZZ84" s="16"/>
      <c r="UAA84" s="15"/>
      <c r="UAB84" s="16"/>
      <c r="UAC84" s="15"/>
      <c r="UAD84" s="16"/>
      <c r="UAE84" s="15"/>
      <c r="UAF84" s="16"/>
      <c r="UAG84" s="15"/>
      <c r="UAH84" s="16"/>
      <c r="UAI84" s="15"/>
      <c r="UAJ84" s="16"/>
      <c r="UAK84" s="15"/>
      <c r="UAL84" s="16"/>
      <c r="UAM84" s="15"/>
      <c r="UAN84" s="16"/>
      <c r="UAO84" s="15"/>
      <c r="UAP84" s="16"/>
      <c r="UAQ84" s="15"/>
      <c r="UAR84" s="16"/>
      <c r="UAS84" s="15"/>
      <c r="UAT84" s="16"/>
      <c r="UAU84" s="15"/>
      <c r="UAV84" s="16"/>
      <c r="UAW84" s="15"/>
      <c r="UAX84" s="16"/>
      <c r="UAY84" s="15"/>
      <c r="UAZ84" s="16"/>
      <c r="UBA84" s="15"/>
      <c r="UBB84" s="16"/>
      <c r="UBC84" s="15"/>
      <c r="UBD84" s="16"/>
      <c r="UBE84" s="15"/>
      <c r="UBF84" s="16"/>
      <c r="UBG84" s="15"/>
      <c r="UBH84" s="16"/>
      <c r="UBI84" s="15"/>
      <c r="UBJ84" s="16"/>
      <c r="UBK84" s="15"/>
      <c r="UBL84" s="16"/>
      <c r="UBM84" s="15"/>
      <c r="UBN84" s="16"/>
      <c r="UBO84" s="15"/>
      <c r="UBP84" s="16"/>
      <c r="UBQ84" s="15"/>
      <c r="UBR84" s="16"/>
      <c r="UBS84" s="15"/>
      <c r="UBT84" s="16"/>
      <c r="UBU84" s="15"/>
      <c r="UBV84" s="16"/>
      <c r="UBW84" s="15"/>
      <c r="UBX84" s="16"/>
      <c r="UBY84" s="15"/>
      <c r="UBZ84" s="16"/>
      <c r="UCA84" s="15"/>
      <c r="UCB84" s="16"/>
      <c r="UCC84" s="15"/>
      <c r="UCD84" s="16"/>
      <c r="UCE84" s="15"/>
      <c r="UCF84" s="16"/>
      <c r="UCG84" s="15"/>
      <c r="UCH84" s="16"/>
      <c r="UCI84" s="15"/>
      <c r="UCJ84" s="16"/>
      <c r="UCK84" s="15"/>
      <c r="UCL84" s="16"/>
      <c r="UCM84" s="15"/>
      <c r="UCN84" s="16"/>
      <c r="UCO84" s="15"/>
      <c r="UCP84" s="16"/>
      <c r="UCQ84" s="15"/>
      <c r="UCR84" s="16"/>
      <c r="UCS84" s="15"/>
      <c r="UCT84" s="16"/>
      <c r="UCU84" s="15"/>
      <c r="UCV84" s="16"/>
      <c r="UCW84" s="15"/>
      <c r="UCX84" s="16"/>
      <c r="UCY84" s="15"/>
      <c r="UCZ84" s="16"/>
      <c r="UDA84" s="15"/>
      <c r="UDB84" s="16"/>
      <c r="UDC84" s="15"/>
      <c r="UDD84" s="16"/>
      <c r="UDE84" s="15"/>
      <c r="UDF84" s="16"/>
      <c r="UDG84" s="15"/>
      <c r="UDH84" s="16"/>
      <c r="UDI84" s="15"/>
      <c r="UDJ84" s="16"/>
      <c r="UDK84" s="15"/>
      <c r="UDL84" s="16"/>
      <c r="UDM84" s="15"/>
      <c r="UDN84" s="16"/>
      <c r="UDO84" s="15"/>
      <c r="UDP84" s="16"/>
      <c r="UDQ84" s="15"/>
      <c r="UDR84" s="16"/>
      <c r="UDS84" s="15"/>
      <c r="UDT84" s="16"/>
      <c r="UDU84" s="15"/>
      <c r="UDV84" s="16"/>
      <c r="UDW84" s="15"/>
      <c r="UDX84" s="16"/>
      <c r="UDY84" s="15"/>
      <c r="UDZ84" s="16"/>
      <c r="UEA84" s="15"/>
      <c r="UEB84" s="16"/>
      <c r="UEC84" s="15"/>
      <c r="UED84" s="16"/>
      <c r="UEE84" s="15"/>
      <c r="UEF84" s="16"/>
      <c r="UEG84" s="15"/>
      <c r="UEH84" s="16"/>
      <c r="UEI84" s="15"/>
      <c r="UEJ84" s="16"/>
      <c r="UEK84" s="15"/>
      <c r="UEL84" s="16"/>
      <c r="UEM84" s="15"/>
      <c r="UEN84" s="16"/>
      <c r="UEO84" s="15"/>
      <c r="UEP84" s="16"/>
      <c r="UEQ84" s="15"/>
      <c r="UER84" s="16"/>
      <c r="UES84" s="15"/>
      <c r="UET84" s="16"/>
      <c r="UEU84" s="15"/>
      <c r="UEV84" s="16"/>
      <c r="UEW84" s="15"/>
      <c r="UEX84" s="16"/>
      <c r="UEY84" s="15"/>
      <c r="UEZ84" s="16"/>
      <c r="UFA84" s="15"/>
      <c r="UFB84" s="16"/>
      <c r="UFC84" s="15"/>
      <c r="UFD84" s="16"/>
      <c r="UFE84" s="15"/>
      <c r="UFF84" s="16"/>
      <c r="UFG84" s="15"/>
      <c r="UFH84" s="16"/>
      <c r="UFI84" s="15"/>
      <c r="UFJ84" s="16"/>
      <c r="UFK84" s="15"/>
      <c r="UFL84" s="16"/>
      <c r="UFM84" s="15"/>
      <c r="UFN84" s="16"/>
      <c r="UFO84" s="15"/>
      <c r="UFP84" s="16"/>
      <c r="UFQ84" s="15"/>
      <c r="UFR84" s="16"/>
      <c r="UFS84" s="15"/>
      <c r="UFT84" s="16"/>
      <c r="UFU84" s="15"/>
      <c r="UFV84" s="16"/>
      <c r="UFW84" s="15"/>
      <c r="UFX84" s="16"/>
      <c r="UFY84" s="15"/>
      <c r="UFZ84" s="16"/>
      <c r="UGA84" s="15"/>
      <c r="UGB84" s="16"/>
      <c r="UGC84" s="15"/>
      <c r="UGD84" s="16"/>
      <c r="UGE84" s="15"/>
      <c r="UGF84" s="16"/>
      <c r="UGG84" s="15"/>
      <c r="UGH84" s="16"/>
      <c r="UGI84" s="15"/>
      <c r="UGJ84" s="16"/>
      <c r="UGK84" s="15"/>
      <c r="UGL84" s="16"/>
      <c r="UGM84" s="15"/>
      <c r="UGN84" s="16"/>
      <c r="UGO84" s="15"/>
      <c r="UGP84" s="16"/>
      <c r="UGQ84" s="15"/>
      <c r="UGR84" s="16"/>
      <c r="UGS84" s="15"/>
      <c r="UGT84" s="16"/>
      <c r="UGU84" s="15"/>
      <c r="UGV84" s="16"/>
      <c r="UGW84" s="15"/>
      <c r="UGX84" s="16"/>
      <c r="UGY84" s="15"/>
      <c r="UGZ84" s="16"/>
      <c r="UHA84" s="15"/>
      <c r="UHB84" s="16"/>
      <c r="UHC84" s="15"/>
      <c r="UHD84" s="16"/>
      <c r="UHE84" s="15"/>
      <c r="UHF84" s="16"/>
      <c r="UHG84" s="15"/>
      <c r="UHH84" s="16"/>
      <c r="UHI84" s="15"/>
      <c r="UHJ84" s="16"/>
      <c r="UHK84" s="15"/>
      <c r="UHL84" s="16"/>
      <c r="UHM84" s="15"/>
      <c r="UHN84" s="16"/>
      <c r="UHO84" s="15"/>
      <c r="UHP84" s="16"/>
      <c r="UHQ84" s="15"/>
      <c r="UHR84" s="16"/>
      <c r="UHS84" s="15"/>
      <c r="UHT84" s="16"/>
      <c r="UHU84" s="15"/>
      <c r="UHV84" s="16"/>
      <c r="UHW84" s="15"/>
      <c r="UHX84" s="16"/>
      <c r="UHY84" s="15"/>
      <c r="UHZ84" s="16"/>
      <c r="UIA84" s="15"/>
      <c r="UIB84" s="16"/>
      <c r="UIC84" s="15"/>
      <c r="UID84" s="16"/>
      <c r="UIE84" s="15"/>
      <c r="UIF84" s="16"/>
      <c r="UIG84" s="15"/>
      <c r="UIH84" s="16"/>
      <c r="UII84" s="15"/>
      <c r="UIJ84" s="16"/>
      <c r="UIK84" s="15"/>
      <c r="UIL84" s="16"/>
      <c r="UIM84" s="15"/>
      <c r="UIN84" s="16"/>
      <c r="UIO84" s="15"/>
      <c r="UIP84" s="16"/>
      <c r="UIQ84" s="15"/>
      <c r="UIR84" s="16"/>
      <c r="UIS84" s="15"/>
      <c r="UIT84" s="16"/>
      <c r="UIU84" s="15"/>
      <c r="UIV84" s="16"/>
      <c r="UIW84" s="15"/>
      <c r="UIX84" s="16"/>
      <c r="UIY84" s="15"/>
      <c r="UIZ84" s="16"/>
      <c r="UJA84" s="15"/>
      <c r="UJB84" s="16"/>
      <c r="UJC84" s="15"/>
      <c r="UJD84" s="16"/>
      <c r="UJE84" s="15"/>
      <c r="UJF84" s="16"/>
      <c r="UJG84" s="15"/>
      <c r="UJH84" s="16"/>
      <c r="UJI84" s="15"/>
      <c r="UJJ84" s="16"/>
      <c r="UJK84" s="15"/>
      <c r="UJL84" s="16"/>
      <c r="UJM84" s="15"/>
      <c r="UJN84" s="16"/>
      <c r="UJO84" s="15"/>
      <c r="UJP84" s="16"/>
      <c r="UJQ84" s="15"/>
      <c r="UJR84" s="16"/>
      <c r="UJS84" s="15"/>
      <c r="UJT84" s="16"/>
      <c r="UJU84" s="15"/>
      <c r="UJV84" s="16"/>
      <c r="UJW84" s="15"/>
      <c r="UJX84" s="16"/>
      <c r="UJY84" s="15"/>
      <c r="UJZ84" s="16"/>
      <c r="UKA84" s="15"/>
      <c r="UKB84" s="16"/>
      <c r="UKC84" s="15"/>
      <c r="UKD84" s="16"/>
      <c r="UKE84" s="15"/>
      <c r="UKF84" s="16"/>
      <c r="UKG84" s="15"/>
      <c r="UKH84" s="16"/>
      <c r="UKI84" s="15"/>
      <c r="UKJ84" s="16"/>
      <c r="UKK84" s="15"/>
      <c r="UKL84" s="16"/>
      <c r="UKM84" s="15"/>
      <c r="UKN84" s="16"/>
      <c r="UKO84" s="15"/>
      <c r="UKP84" s="16"/>
      <c r="UKQ84" s="15"/>
      <c r="UKR84" s="16"/>
      <c r="UKS84" s="15"/>
      <c r="UKT84" s="16"/>
      <c r="UKU84" s="15"/>
      <c r="UKV84" s="16"/>
      <c r="UKW84" s="15"/>
      <c r="UKX84" s="16"/>
      <c r="UKY84" s="15"/>
      <c r="UKZ84" s="16"/>
      <c r="ULA84" s="15"/>
      <c r="ULB84" s="16"/>
      <c r="ULC84" s="15"/>
      <c r="ULD84" s="16"/>
      <c r="ULE84" s="15"/>
      <c r="ULF84" s="16"/>
      <c r="ULG84" s="15"/>
      <c r="ULH84" s="16"/>
      <c r="ULI84" s="15"/>
      <c r="ULJ84" s="16"/>
      <c r="ULK84" s="15"/>
      <c r="ULL84" s="16"/>
      <c r="ULM84" s="15"/>
      <c r="ULN84" s="16"/>
      <c r="ULO84" s="15"/>
      <c r="ULP84" s="16"/>
      <c r="ULQ84" s="15"/>
      <c r="ULR84" s="16"/>
      <c r="ULS84" s="15"/>
      <c r="ULT84" s="16"/>
      <c r="ULU84" s="15"/>
      <c r="ULV84" s="16"/>
      <c r="ULW84" s="15"/>
      <c r="ULX84" s="16"/>
      <c r="ULY84" s="15"/>
      <c r="ULZ84" s="16"/>
      <c r="UMA84" s="15"/>
      <c r="UMB84" s="16"/>
      <c r="UMC84" s="15"/>
      <c r="UMD84" s="16"/>
      <c r="UME84" s="15"/>
      <c r="UMF84" s="16"/>
      <c r="UMG84" s="15"/>
      <c r="UMH84" s="16"/>
      <c r="UMI84" s="15"/>
      <c r="UMJ84" s="16"/>
      <c r="UMK84" s="15"/>
      <c r="UML84" s="16"/>
      <c r="UMM84" s="15"/>
      <c r="UMN84" s="16"/>
      <c r="UMO84" s="15"/>
      <c r="UMP84" s="16"/>
      <c r="UMQ84" s="15"/>
      <c r="UMR84" s="16"/>
      <c r="UMS84" s="15"/>
      <c r="UMT84" s="16"/>
      <c r="UMU84" s="15"/>
      <c r="UMV84" s="16"/>
      <c r="UMW84" s="15"/>
      <c r="UMX84" s="16"/>
      <c r="UMY84" s="15"/>
      <c r="UMZ84" s="16"/>
      <c r="UNA84" s="15"/>
      <c r="UNB84" s="16"/>
      <c r="UNC84" s="15"/>
      <c r="UND84" s="16"/>
      <c r="UNE84" s="15"/>
      <c r="UNF84" s="16"/>
      <c r="UNG84" s="15"/>
      <c r="UNH84" s="16"/>
      <c r="UNI84" s="15"/>
      <c r="UNJ84" s="16"/>
      <c r="UNK84" s="15"/>
      <c r="UNL84" s="16"/>
      <c r="UNM84" s="15"/>
      <c r="UNN84" s="16"/>
      <c r="UNO84" s="15"/>
      <c r="UNP84" s="16"/>
      <c r="UNQ84" s="15"/>
      <c r="UNR84" s="16"/>
      <c r="UNS84" s="15"/>
      <c r="UNT84" s="16"/>
      <c r="UNU84" s="15"/>
      <c r="UNV84" s="16"/>
      <c r="UNW84" s="15"/>
      <c r="UNX84" s="16"/>
      <c r="UNY84" s="15"/>
      <c r="UNZ84" s="16"/>
      <c r="UOA84" s="15"/>
      <c r="UOB84" s="16"/>
      <c r="UOC84" s="15"/>
      <c r="UOD84" s="16"/>
      <c r="UOE84" s="15"/>
      <c r="UOF84" s="16"/>
      <c r="UOG84" s="15"/>
      <c r="UOH84" s="16"/>
      <c r="UOI84" s="15"/>
      <c r="UOJ84" s="16"/>
      <c r="UOK84" s="15"/>
      <c r="UOL84" s="16"/>
      <c r="UOM84" s="15"/>
      <c r="UON84" s="16"/>
      <c r="UOO84" s="15"/>
      <c r="UOP84" s="16"/>
      <c r="UOQ84" s="15"/>
      <c r="UOR84" s="16"/>
      <c r="UOS84" s="15"/>
      <c r="UOT84" s="16"/>
      <c r="UOU84" s="15"/>
      <c r="UOV84" s="16"/>
      <c r="UOW84" s="15"/>
      <c r="UOX84" s="16"/>
      <c r="UOY84" s="15"/>
      <c r="UOZ84" s="16"/>
      <c r="UPA84" s="15"/>
      <c r="UPB84" s="16"/>
      <c r="UPC84" s="15"/>
      <c r="UPD84" s="16"/>
      <c r="UPE84" s="15"/>
      <c r="UPF84" s="16"/>
      <c r="UPG84" s="15"/>
      <c r="UPH84" s="16"/>
      <c r="UPI84" s="15"/>
      <c r="UPJ84" s="16"/>
      <c r="UPK84" s="15"/>
      <c r="UPL84" s="16"/>
      <c r="UPM84" s="15"/>
      <c r="UPN84" s="16"/>
      <c r="UPO84" s="15"/>
      <c r="UPP84" s="16"/>
      <c r="UPQ84" s="15"/>
      <c r="UPR84" s="16"/>
      <c r="UPS84" s="15"/>
      <c r="UPT84" s="16"/>
      <c r="UPU84" s="15"/>
      <c r="UPV84" s="16"/>
      <c r="UPW84" s="15"/>
      <c r="UPX84" s="16"/>
      <c r="UPY84" s="15"/>
      <c r="UPZ84" s="16"/>
      <c r="UQA84" s="15"/>
      <c r="UQB84" s="16"/>
      <c r="UQC84" s="15"/>
      <c r="UQD84" s="16"/>
      <c r="UQE84" s="15"/>
      <c r="UQF84" s="16"/>
      <c r="UQG84" s="15"/>
      <c r="UQH84" s="16"/>
      <c r="UQI84" s="15"/>
      <c r="UQJ84" s="16"/>
      <c r="UQK84" s="15"/>
      <c r="UQL84" s="16"/>
      <c r="UQM84" s="15"/>
      <c r="UQN84" s="16"/>
      <c r="UQO84" s="15"/>
      <c r="UQP84" s="16"/>
      <c r="UQQ84" s="15"/>
      <c r="UQR84" s="16"/>
      <c r="UQS84" s="15"/>
      <c r="UQT84" s="16"/>
      <c r="UQU84" s="15"/>
      <c r="UQV84" s="16"/>
      <c r="UQW84" s="15"/>
      <c r="UQX84" s="16"/>
      <c r="UQY84" s="15"/>
      <c r="UQZ84" s="16"/>
      <c r="URA84" s="15"/>
      <c r="URB84" s="16"/>
      <c r="URC84" s="15"/>
      <c r="URD84" s="16"/>
      <c r="URE84" s="15"/>
      <c r="URF84" s="16"/>
      <c r="URG84" s="15"/>
      <c r="URH84" s="16"/>
      <c r="URI84" s="15"/>
      <c r="URJ84" s="16"/>
      <c r="URK84" s="15"/>
      <c r="URL84" s="16"/>
      <c r="URM84" s="15"/>
      <c r="URN84" s="16"/>
      <c r="URO84" s="15"/>
      <c r="URP84" s="16"/>
      <c r="URQ84" s="15"/>
      <c r="URR84" s="16"/>
      <c r="URS84" s="15"/>
      <c r="URT84" s="16"/>
      <c r="URU84" s="15"/>
      <c r="URV84" s="16"/>
      <c r="URW84" s="15"/>
      <c r="URX84" s="16"/>
      <c r="URY84" s="15"/>
      <c r="URZ84" s="16"/>
      <c r="USA84" s="15"/>
      <c r="USB84" s="16"/>
      <c r="USC84" s="15"/>
      <c r="USD84" s="16"/>
      <c r="USE84" s="15"/>
      <c r="USF84" s="16"/>
      <c r="USG84" s="15"/>
      <c r="USH84" s="16"/>
      <c r="USI84" s="15"/>
      <c r="USJ84" s="16"/>
      <c r="USK84" s="15"/>
      <c r="USL84" s="16"/>
      <c r="USM84" s="15"/>
      <c r="USN84" s="16"/>
      <c r="USO84" s="15"/>
      <c r="USP84" s="16"/>
      <c r="USQ84" s="15"/>
      <c r="USR84" s="16"/>
      <c r="USS84" s="15"/>
      <c r="UST84" s="16"/>
      <c r="USU84" s="15"/>
      <c r="USV84" s="16"/>
      <c r="USW84" s="15"/>
      <c r="USX84" s="16"/>
      <c r="USY84" s="15"/>
      <c r="USZ84" s="16"/>
      <c r="UTA84" s="15"/>
      <c r="UTB84" s="16"/>
      <c r="UTC84" s="15"/>
      <c r="UTD84" s="16"/>
      <c r="UTE84" s="15"/>
      <c r="UTF84" s="16"/>
      <c r="UTG84" s="15"/>
      <c r="UTH84" s="16"/>
      <c r="UTI84" s="15"/>
      <c r="UTJ84" s="16"/>
      <c r="UTK84" s="15"/>
      <c r="UTL84" s="16"/>
      <c r="UTM84" s="15"/>
      <c r="UTN84" s="16"/>
      <c r="UTO84" s="15"/>
      <c r="UTP84" s="16"/>
      <c r="UTQ84" s="15"/>
      <c r="UTR84" s="16"/>
      <c r="UTS84" s="15"/>
      <c r="UTT84" s="16"/>
      <c r="UTU84" s="15"/>
      <c r="UTV84" s="16"/>
      <c r="UTW84" s="15"/>
      <c r="UTX84" s="16"/>
      <c r="UTY84" s="15"/>
      <c r="UTZ84" s="16"/>
      <c r="UUA84" s="15"/>
      <c r="UUB84" s="16"/>
      <c r="UUC84" s="15"/>
      <c r="UUD84" s="16"/>
      <c r="UUE84" s="15"/>
      <c r="UUF84" s="16"/>
      <c r="UUG84" s="15"/>
      <c r="UUH84" s="16"/>
      <c r="UUI84" s="15"/>
      <c r="UUJ84" s="16"/>
      <c r="UUK84" s="15"/>
      <c r="UUL84" s="16"/>
      <c r="UUM84" s="15"/>
      <c r="UUN84" s="16"/>
      <c r="UUO84" s="15"/>
      <c r="UUP84" s="16"/>
      <c r="UUQ84" s="15"/>
      <c r="UUR84" s="16"/>
      <c r="UUS84" s="15"/>
      <c r="UUT84" s="16"/>
      <c r="UUU84" s="15"/>
      <c r="UUV84" s="16"/>
      <c r="UUW84" s="15"/>
      <c r="UUX84" s="16"/>
      <c r="UUY84" s="15"/>
      <c r="UUZ84" s="16"/>
      <c r="UVA84" s="15"/>
      <c r="UVB84" s="16"/>
      <c r="UVC84" s="15"/>
      <c r="UVD84" s="16"/>
      <c r="UVE84" s="15"/>
      <c r="UVF84" s="16"/>
      <c r="UVG84" s="15"/>
      <c r="UVH84" s="16"/>
      <c r="UVI84" s="15"/>
      <c r="UVJ84" s="16"/>
      <c r="UVK84" s="15"/>
      <c r="UVL84" s="16"/>
      <c r="UVM84" s="15"/>
      <c r="UVN84" s="16"/>
      <c r="UVO84" s="15"/>
      <c r="UVP84" s="16"/>
      <c r="UVQ84" s="15"/>
      <c r="UVR84" s="16"/>
      <c r="UVS84" s="15"/>
      <c r="UVT84" s="16"/>
      <c r="UVU84" s="15"/>
      <c r="UVV84" s="16"/>
      <c r="UVW84" s="15"/>
      <c r="UVX84" s="16"/>
      <c r="UVY84" s="15"/>
      <c r="UVZ84" s="16"/>
      <c r="UWA84" s="15"/>
      <c r="UWB84" s="16"/>
      <c r="UWC84" s="15"/>
      <c r="UWD84" s="16"/>
      <c r="UWE84" s="15"/>
      <c r="UWF84" s="16"/>
      <c r="UWG84" s="15"/>
      <c r="UWH84" s="16"/>
      <c r="UWI84" s="15"/>
      <c r="UWJ84" s="16"/>
      <c r="UWK84" s="15"/>
      <c r="UWL84" s="16"/>
      <c r="UWM84" s="15"/>
      <c r="UWN84" s="16"/>
      <c r="UWO84" s="15"/>
      <c r="UWP84" s="16"/>
      <c r="UWQ84" s="15"/>
      <c r="UWR84" s="16"/>
      <c r="UWS84" s="15"/>
      <c r="UWT84" s="16"/>
      <c r="UWU84" s="15"/>
      <c r="UWV84" s="16"/>
      <c r="UWW84" s="15"/>
      <c r="UWX84" s="16"/>
      <c r="UWY84" s="15"/>
      <c r="UWZ84" s="16"/>
      <c r="UXA84" s="15"/>
      <c r="UXB84" s="16"/>
      <c r="UXC84" s="15"/>
      <c r="UXD84" s="16"/>
      <c r="UXE84" s="15"/>
      <c r="UXF84" s="16"/>
      <c r="UXG84" s="15"/>
      <c r="UXH84" s="16"/>
      <c r="UXI84" s="15"/>
      <c r="UXJ84" s="16"/>
      <c r="UXK84" s="15"/>
      <c r="UXL84" s="16"/>
      <c r="UXM84" s="15"/>
      <c r="UXN84" s="16"/>
      <c r="UXO84" s="15"/>
      <c r="UXP84" s="16"/>
      <c r="UXQ84" s="15"/>
      <c r="UXR84" s="16"/>
      <c r="UXS84" s="15"/>
      <c r="UXT84" s="16"/>
      <c r="UXU84" s="15"/>
      <c r="UXV84" s="16"/>
      <c r="UXW84" s="15"/>
      <c r="UXX84" s="16"/>
      <c r="UXY84" s="15"/>
      <c r="UXZ84" s="16"/>
      <c r="UYA84" s="15"/>
      <c r="UYB84" s="16"/>
      <c r="UYC84" s="15"/>
      <c r="UYD84" s="16"/>
      <c r="UYE84" s="15"/>
      <c r="UYF84" s="16"/>
      <c r="UYG84" s="15"/>
      <c r="UYH84" s="16"/>
      <c r="UYI84" s="15"/>
      <c r="UYJ84" s="16"/>
      <c r="UYK84" s="15"/>
      <c r="UYL84" s="16"/>
      <c r="UYM84" s="15"/>
      <c r="UYN84" s="16"/>
      <c r="UYO84" s="15"/>
      <c r="UYP84" s="16"/>
      <c r="UYQ84" s="15"/>
      <c r="UYR84" s="16"/>
      <c r="UYS84" s="15"/>
      <c r="UYT84" s="16"/>
      <c r="UYU84" s="15"/>
      <c r="UYV84" s="16"/>
      <c r="UYW84" s="15"/>
      <c r="UYX84" s="16"/>
      <c r="UYY84" s="15"/>
      <c r="UYZ84" s="16"/>
      <c r="UZA84" s="15"/>
      <c r="UZB84" s="16"/>
      <c r="UZC84" s="15"/>
      <c r="UZD84" s="16"/>
      <c r="UZE84" s="15"/>
      <c r="UZF84" s="16"/>
      <c r="UZG84" s="15"/>
      <c r="UZH84" s="16"/>
      <c r="UZI84" s="15"/>
      <c r="UZJ84" s="16"/>
      <c r="UZK84" s="15"/>
      <c r="UZL84" s="16"/>
      <c r="UZM84" s="15"/>
      <c r="UZN84" s="16"/>
      <c r="UZO84" s="15"/>
      <c r="UZP84" s="16"/>
      <c r="UZQ84" s="15"/>
      <c r="UZR84" s="16"/>
      <c r="UZS84" s="15"/>
      <c r="UZT84" s="16"/>
      <c r="UZU84" s="15"/>
      <c r="UZV84" s="16"/>
      <c r="UZW84" s="15"/>
      <c r="UZX84" s="16"/>
      <c r="UZY84" s="15"/>
      <c r="UZZ84" s="16"/>
      <c r="VAA84" s="15"/>
      <c r="VAB84" s="16"/>
      <c r="VAC84" s="15"/>
      <c r="VAD84" s="16"/>
      <c r="VAE84" s="15"/>
      <c r="VAF84" s="16"/>
      <c r="VAG84" s="15"/>
      <c r="VAH84" s="16"/>
      <c r="VAI84" s="15"/>
      <c r="VAJ84" s="16"/>
      <c r="VAK84" s="15"/>
      <c r="VAL84" s="16"/>
      <c r="VAM84" s="15"/>
      <c r="VAN84" s="16"/>
      <c r="VAO84" s="15"/>
      <c r="VAP84" s="16"/>
      <c r="VAQ84" s="15"/>
      <c r="VAR84" s="16"/>
      <c r="VAS84" s="15"/>
      <c r="VAT84" s="16"/>
      <c r="VAU84" s="15"/>
      <c r="VAV84" s="16"/>
      <c r="VAW84" s="15"/>
      <c r="VAX84" s="16"/>
      <c r="VAY84" s="15"/>
      <c r="VAZ84" s="16"/>
      <c r="VBA84" s="15"/>
      <c r="VBB84" s="16"/>
      <c r="VBC84" s="15"/>
      <c r="VBD84" s="16"/>
      <c r="VBE84" s="15"/>
      <c r="VBF84" s="16"/>
      <c r="VBG84" s="15"/>
      <c r="VBH84" s="16"/>
      <c r="VBI84" s="15"/>
      <c r="VBJ84" s="16"/>
      <c r="VBK84" s="15"/>
      <c r="VBL84" s="16"/>
      <c r="VBM84" s="15"/>
      <c r="VBN84" s="16"/>
      <c r="VBO84" s="15"/>
      <c r="VBP84" s="16"/>
      <c r="VBQ84" s="15"/>
      <c r="VBR84" s="16"/>
      <c r="VBS84" s="15"/>
      <c r="VBT84" s="16"/>
      <c r="VBU84" s="15"/>
      <c r="VBV84" s="16"/>
      <c r="VBW84" s="15"/>
      <c r="VBX84" s="16"/>
      <c r="VBY84" s="15"/>
      <c r="VBZ84" s="16"/>
      <c r="VCA84" s="15"/>
      <c r="VCB84" s="16"/>
      <c r="VCC84" s="15"/>
      <c r="VCD84" s="16"/>
      <c r="VCE84" s="15"/>
      <c r="VCF84" s="16"/>
      <c r="VCG84" s="15"/>
      <c r="VCH84" s="16"/>
      <c r="VCI84" s="15"/>
      <c r="VCJ84" s="16"/>
      <c r="VCK84" s="15"/>
      <c r="VCL84" s="16"/>
      <c r="VCM84" s="15"/>
      <c r="VCN84" s="16"/>
      <c r="VCO84" s="15"/>
      <c r="VCP84" s="16"/>
      <c r="VCQ84" s="15"/>
      <c r="VCR84" s="16"/>
      <c r="VCS84" s="15"/>
      <c r="VCT84" s="16"/>
      <c r="VCU84" s="15"/>
      <c r="VCV84" s="16"/>
      <c r="VCW84" s="15"/>
      <c r="VCX84" s="16"/>
      <c r="VCY84" s="15"/>
      <c r="VCZ84" s="16"/>
      <c r="VDA84" s="15"/>
      <c r="VDB84" s="16"/>
      <c r="VDC84" s="15"/>
      <c r="VDD84" s="16"/>
      <c r="VDE84" s="15"/>
      <c r="VDF84" s="16"/>
      <c r="VDG84" s="15"/>
      <c r="VDH84" s="16"/>
      <c r="VDI84" s="15"/>
      <c r="VDJ84" s="16"/>
      <c r="VDK84" s="15"/>
      <c r="VDL84" s="16"/>
      <c r="VDM84" s="15"/>
      <c r="VDN84" s="16"/>
      <c r="VDO84" s="15"/>
      <c r="VDP84" s="16"/>
      <c r="VDQ84" s="15"/>
      <c r="VDR84" s="16"/>
      <c r="VDS84" s="15"/>
      <c r="VDT84" s="16"/>
      <c r="VDU84" s="15"/>
      <c r="VDV84" s="16"/>
      <c r="VDW84" s="15"/>
      <c r="VDX84" s="16"/>
      <c r="VDY84" s="15"/>
      <c r="VDZ84" s="16"/>
      <c r="VEA84" s="15"/>
      <c r="VEB84" s="16"/>
      <c r="VEC84" s="15"/>
      <c r="VED84" s="16"/>
      <c r="VEE84" s="15"/>
      <c r="VEF84" s="16"/>
      <c r="VEG84" s="15"/>
      <c r="VEH84" s="16"/>
      <c r="VEI84" s="15"/>
      <c r="VEJ84" s="16"/>
      <c r="VEK84" s="15"/>
      <c r="VEL84" s="16"/>
      <c r="VEM84" s="15"/>
      <c r="VEN84" s="16"/>
      <c r="VEO84" s="15"/>
      <c r="VEP84" s="16"/>
      <c r="VEQ84" s="15"/>
      <c r="VER84" s="16"/>
      <c r="VES84" s="15"/>
      <c r="VET84" s="16"/>
      <c r="VEU84" s="15"/>
      <c r="VEV84" s="16"/>
      <c r="VEW84" s="15"/>
      <c r="VEX84" s="16"/>
      <c r="VEY84" s="15"/>
      <c r="VEZ84" s="16"/>
      <c r="VFA84" s="15"/>
      <c r="VFB84" s="16"/>
      <c r="VFC84" s="15"/>
      <c r="VFD84" s="16"/>
      <c r="VFE84" s="15"/>
      <c r="VFF84" s="16"/>
      <c r="VFG84" s="15"/>
      <c r="VFH84" s="16"/>
      <c r="VFI84" s="15"/>
      <c r="VFJ84" s="16"/>
      <c r="VFK84" s="15"/>
      <c r="VFL84" s="16"/>
      <c r="VFM84" s="15"/>
      <c r="VFN84" s="16"/>
      <c r="VFO84" s="15"/>
      <c r="VFP84" s="16"/>
      <c r="VFQ84" s="15"/>
      <c r="VFR84" s="16"/>
      <c r="VFS84" s="15"/>
      <c r="VFT84" s="16"/>
      <c r="VFU84" s="15"/>
      <c r="VFV84" s="16"/>
      <c r="VFW84" s="15"/>
      <c r="VFX84" s="16"/>
      <c r="VFY84" s="15"/>
      <c r="VFZ84" s="16"/>
      <c r="VGA84" s="15"/>
      <c r="VGB84" s="16"/>
      <c r="VGC84" s="15"/>
      <c r="VGD84" s="16"/>
      <c r="VGE84" s="15"/>
      <c r="VGF84" s="16"/>
      <c r="VGG84" s="15"/>
      <c r="VGH84" s="16"/>
      <c r="VGI84" s="15"/>
      <c r="VGJ84" s="16"/>
      <c r="VGK84" s="15"/>
      <c r="VGL84" s="16"/>
      <c r="VGM84" s="15"/>
      <c r="VGN84" s="16"/>
      <c r="VGO84" s="15"/>
      <c r="VGP84" s="16"/>
      <c r="VGQ84" s="15"/>
      <c r="VGR84" s="16"/>
      <c r="VGS84" s="15"/>
      <c r="VGT84" s="16"/>
      <c r="VGU84" s="15"/>
      <c r="VGV84" s="16"/>
      <c r="VGW84" s="15"/>
      <c r="VGX84" s="16"/>
      <c r="VGY84" s="15"/>
      <c r="VGZ84" s="16"/>
      <c r="VHA84" s="15"/>
      <c r="VHB84" s="16"/>
      <c r="VHC84" s="15"/>
      <c r="VHD84" s="16"/>
      <c r="VHE84" s="15"/>
      <c r="VHF84" s="16"/>
      <c r="VHG84" s="15"/>
      <c r="VHH84" s="16"/>
      <c r="VHI84" s="15"/>
      <c r="VHJ84" s="16"/>
      <c r="VHK84" s="15"/>
      <c r="VHL84" s="16"/>
      <c r="VHM84" s="15"/>
      <c r="VHN84" s="16"/>
      <c r="VHO84" s="15"/>
      <c r="VHP84" s="16"/>
      <c r="VHQ84" s="15"/>
      <c r="VHR84" s="16"/>
      <c r="VHS84" s="15"/>
      <c r="VHT84" s="16"/>
      <c r="VHU84" s="15"/>
      <c r="VHV84" s="16"/>
      <c r="VHW84" s="15"/>
      <c r="VHX84" s="16"/>
      <c r="VHY84" s="15"/>
      <c r="VHZ84" s="16"/>
      <c r="VIA84" s="15"/>
      <c r="VIB84" s="16"/>
      <c r="VIC84" s="15"/>
      <c r="VID84" s="16"/>
      <c r="VIE84" s="15"/>
      <c r="VIF84" s="16"/>
      <c r="VIG84" s="15"/>
      <c r="VIH84" s="16"/>
      <c r="VII84" s="15"/>
      <c r="VIJ84" s="16"/>
      <c r="VIK84" s="15"/>
      <c r="VIL84" s="16"/>
      <c r="VIM84" s="15"/>
      <c r="VIN84" s="16"/>
      <c r="VIO84" s="15"/>
      <c r="VIP84" s="16"/>
      <c r="VIQ84" s="15"/>
      <c r="VIR84" s="16"/>
      <c r="VIS84" s="15"/>
      <c r="VIT84" s="16"/>
      <c r="VIU84" s="15"/>
      <c r="VIV84" s="16"/>
      <c r="VIW84" s="15"/>
      <c r="VIX84" s="16"/>
      <c r="VIY84" s="15"/>
      <c r="VIZ84" s="16"/>
      <c r="VJA84" s="15"/>
      <c r="VJB84" s="16"/>
      <c r="VJC84" s="15"/>
      <c r="VJD84" s="16"/>
      <c r="VJE84" s="15"/>
      <c r="VJF84" s="16"/>
      <c r="VJG84" s="15"/>
      <c r="VJH84" s="16"/>
      <c r="VJI84" s="15"/>
      <c r="VJJ84" s="16"/>
      <c r="VJK84" s="15"/>
      <c r="VJL84" s="16"/>
      <c r="VJM84" s="15"/>
      <c r="VJN84" s="16"/>
      <c r="VJO84" s="15"/>
      <c r="VJP84" s="16"/>
      <c r="VJQ84" s="15"/>
      <c r="VJR84" s="16"/>
      <c r="VJS84" s="15"/>
      <c r="VJT84" s="16"/>
      <c r="VJU84" s="15"/>
      <c r="VJV84" s="16"/>
      <c r="VJW84" s="15"/>
      <c r="VJX84" s="16"/>
      <c r="VJY84" s="15"/>
      <c r="VJZ84" s="16"/>
      <c r="VKA84" s="15"/>
      <c r="VKB84" s="16"/>
      <c r="VKC84" s="15"/>
      <c r="VKD84" s="16"/>
      <c r="VKE84" s="15"/>
      <c r="VKF84" s="16"/>
      <c r="VKG84" s="15"/>
      <c r="VKH84" s="16"/>
      <c r="VKI84" s="15"/>
      <c r="VKJ84" s="16"/>
      <c r="VKK84" s="15"/>
      <c r="VKL84" s="16"/>
      <c r="VKM84" s="15"/>
      <c r="VKN84" s="16"/>
      <c r="VKO84" s="15"/>
      <c r="VKP84" s="16"/>
      <c r="VKQ84" s="15"/>
      <c r="VKR84" s="16"/>
      <c r="VKS84" s="15"/>
      <c r="VKT84" s="16"/>
      <c r="VKU84" s="15"/>
      <c r="VKV84" s="16"/>
      <c r="VKW84" s="15"/>
      <c r="VKX84" s="16"/>
      <c r="VKY84" s="15"/>
      <c r="VKZ84" s="16"/>
      <c r="VLA84" s="15"/>
      <c r="VLB84" s="16"/>
      <c r="VLC84" s="15"/>
      <c r="VLD84" s="16"/>
      <c r="VLE84" s="15"/>
      <c r="VLF84" s="16"/>
      <c r="VLG84" s="15"/>
      <c r="VLH84" s="16"/>
      <c r="VLI84" s="15"/>
      <c r="VLJ84" s="16"/>
      <c r="VLK84" s="15"/>
      <c r="VLL84" s="16"/>
      <c r="VLM84" s="15"/>
      <c r="VLN84" s="16"/>
      <c r="VLO84" s="15"/>
      <c r="VLP84" s="16"/>
      <c r="VLQ84" s="15"/>
      <c r="VLR84" s="16"/>
      <c r="VLS84" s="15"/>
      <c r="VLT84" s="16"/>
      <c r="VLU84" s="15"/>
      <c r="VLV84" s="16"/>
      <c r="VLW84" s="15"/>
      <c r="VLX84" s="16"/>
      <c r="VLY84" s="15"/>
      <c r="VLZ84" s="16"/>
      <c r="VMA84" s="15"/>
      <c r="VMB84" s="16"/>
      <c r="VMC84" s="15"/>
      <c r="VMD84" s="16"/>
      <c r="VME84" s="15"/>
      <c r="VMF84" s="16"/>
      <c r="VMG84" s="15"/>
      <c r="VMH84" s="16"/>
      <c r="VMI84" s="15"/>
      <c r="VMJ84" s="16"/>
      <c r="VMK84" s="15"/>
      <c r="VML84" s="16"/>
      <c r="VMM84" s="15"/>
      <c r="VMN84" s="16"/>
      <c r="VMO84" s="15"/>
      <c r="VMP84" s="16"/>
      <c r="VMQ84" s="15"/>
      <c r="VMR84" s="16"/>
      <c r="VMS84" s="15"/>
      <c r="VMT84" s="16"/>
      <c r="VMU84" s="15"/>
      <c r="VMV84" s="16"/>
      <c r="VMW84" s="15"/>
      <c r="VMX84" s="16"/>
      <c r="VMY84" s="15"/>
      <c r="VMZ84" s="16"/>
      <c r="VNA84" s="15"/>
      <c r="VNB84" s="16"/>
      <c r="VNC84" s="15"/>
      <c r="VND84" s="16"/>
      <c r="VNE84" s="15"/>
      <c r="VNF84" s="16"/>
      <c r="VNG84" s="15"/>
      <c r="VNH84" s="16"/>
      <c r="VNI84" s="15"/>
      <c r="VNJ84" s="16"/>
      <c r="VNK84" s="15"/>
      <c r="VNL84" s="16"/>
      <c r="VNM84" s="15"/>
      <c r="VNN84" s="16"/>
      <c r="VNO84" s="15"/>
      <c r="VNP84" s="16"/>
      <c r="VNQ84" s="15"/>
      <c r="VNR84" s="16"/>
      <c r="VNS84" s="15"/>
      <c r="VNT84" s="16"/>
      <c r="VNU84" s="15"/>
      <c r="VNV84" s="16"/>
      <c r="VNW84" s="15"/>
      <c r="VNX84" s="16"/>
      <c r="VNY84" s="15"/>
      <c r="VNZ84" s="16"/>
      <c r="VOA84" s="15"/>
      <c r="VOB84" s="16"/>
      <c r="VOC84" s="15"/>
      <c r="VOD84" s="16"/>
      <c r="VOE84" s="15"/>
      <c r="VOF84" s="16"/>
      <c r="VOG84" s="15"/>
      <c r="VOH84" s="16"/>
      <c r="VOI84" s="15"/>
      <c r="VOJ84" s="16"/>
      <c r="VOK84" s="15"/>
      <c r="VOL84" s="16"/>
      <c r="VOM84" s="15"/>
      <c r="VON84" s="16"/>
      <c r="VOO84" s="15"/>
      <c r="VOP84" s="16"/>
      <c r="VOQ84" s="15"/>
      <c r="VOR84" s="16"/>
      <c r="VOS84" s="15"/>
      <c r="VOT84" s="16"/>
      <c r="VOU84" s="15"/>
      <c r="VOV84" s="16"/>
      <c r="VOW84" s="15"/>
      <c r="VOX84" s="16"/>
      <c r="VOY84" s="15"/>
      <c r="VOZ84" s="16"/>
      <c r="VPA84" s="15"/>
      <c r="VPB84" s="16"/>
      <c r="VPC84" s="15"/>
      <c r="VPD84" s="16"/>
      <c r="VPE84" s="15"/>
      <c r="VPF84" s="16"/>
      <c r="VPG84" s="15"/>
      <c r="VPH84" s="16"/>
      <c r="VPI84" s="15"/>
      <c r="VPJ84" s="16"/>
      <c r="VPK84" s="15"/>
      <c r="VPL84" s="16"/>
      <c r="VPM84" s="15"/>
      <c r="VPN84" s="16"/>
      <c r="VPO84" s="15"/>
      <c r="VPP84" s="16"/>
      <c r="VPQ84" s="15"/>
      <c r="VPR84" s="16"/>
      <c r="VPS84" s="15"/>
      <c r="VPT84" s="16"/>
      <c r="VPU84" s="15"/>
      <c r="VPV84" s="16"/>
      <c r="VPW84" s="15"/>
      <c r="VPX84" s="16"/>
      <c r="VPY84" s="15"/>
      <c r="VPZ84" s="16"/>
      <c r="VQA84" s="15"/>
      <c r="VQB84" s="16"/>
      <c r="VQC84" s="15"/>
      <c r="VQD84" s="16"/>
      <c r="VQE84" s="15"/>
      <c r="VQF84" s="16"/>
      <c r="VQG84" s="15"/>
      <c r="VQH84" s="16"/>
      <c r="VQI84" s="15"/>
      <c r="VQJ84" s="16"/>
      <c r="VQK84" s="15"/>
      <c r="VQL84" s="16"/>
      <c r="VQM84" s="15"/>
      <c r="VQN84" s="16"/>
      <c r="VQO84" s="15"/>
      <c r="VQP84" s="16"/>
      <c r="VQQ84" s="15"/>
      <c r="VQR84" s="16"/>
      <c r="VQS84" s="15"/>
      <c r="VQT84" s="16"/>
      <c r="VQU84" s="15"/>
      <c r="VQV84" s="16"/>
      <c r="VQW84" s="15"/>
      <c r="VQX84" s="16"/>
      <c r="VQY84" s="15"/>
      <c r="VQZ84" s="16"/>
      <c r="VRA84" s="15"/>
      <c r="VRB84" s="16"/>
      <c r="VRC84" s="15"/>
      <c r="VRD84" s="16"/>
      <c r="VRE84" s="15"/>
      <c r="VRF84" s="16"/>
      <c r="VRG84" s="15"/>
      <c r="VRH84" s="16"/>
      <c r="VRI84" s="15"/>
      <c r="VRJ84" s="16"/>
      <c r="VRK84" s="15"/>
      <c r="VRL84" s="16"/>
      <c r="VRM84" s="15"/>
      <c r="VRN84" s="16"/>
      <c r="VRO84" s="15"/>
      <c r="VRP84" s="16"/>
      <c r="VRQ84" s="15"/>
      <c r="VRR84" s="16"/>
      <c r="VRS84" s="15"/>
      <c r="VRT84" s="16"/>
      <c r="VRU84" s="15"/>
      <c r="VRV84" s="16"/>
      <c r="VRW84" s="15"/>
      <c r="VRX84" s="16"/>
      <c r="VRY84" s="15"/>
      <c r="VRZ84" s="16"/>
      <c r="VSA84" s="15"/>
      <c r="VSB84" s="16"/>
      <c r="VSC84" s="15"/>
      <c r="VSD84" s="16"/>
      <c r="VSE84" s="15"/>
      <c r="VSF84" s="16"/>
      <c r="VSG84" s="15"/>
      <c r="VSH84" s="16"/>
      <c r="VSI84" s="15"/>
      <c r="VSJ84" s="16"/>
      <c r="VSK84" s="15"/>
      <c r="VSL84" s="16"/>
      <c r="VSM84" s="15"/>
      <c r="VSN84" s="16"/>
      <c r="VSO84" s="15"/>
      <c r="VSP84" s="16"/>
      <c r="VSQ84" s="15"/>
      <c r="VSR84" s="16"/>
      <c r="VSS84" s="15"/>
      <c r="VST84" s="16"/>
      <c r="VSU84" s="15"/>
      <c r="VSV84" s="16"/>
      <c r="VSW84" s="15"/>
      <c r="VSX84" s="16"/>
      <c r="VSY84" s="15"/>
      <c r="VSZ84" s="16"/>
      <c r="VTA84" s="15"/>
      <c r="VTB84" s="16"/>
      <c r="VTC84" s="15"/>
      <c r="VTD84" s="16"/>
      <c r="VTE84" s="15"/>
      <c r="VTF84" s="16"/>
      <c r="VTG84" s="15"/>
      <c r="VTH84" s="16"/>
      <c r="VTI84" s="15"/>
      <c r="VTJ84" s="16"/>
      <c r="VTK84" s="15"/>
      <c r="VTL84" s="16"/>
      <c r="VTM84" s="15"/>
      <c r="VTN84" s="16"/>
      <c r="VTO84" s="15"/>
      <c r="VTP84" s="16"/>
      <c r="VTQ84" s="15"/>
      <c r="VTR84" s="16"/>
      <c r="VTS84" s="15"/>
      <c r="VTT84" s="16"/>
      <c r="VTU84" s="15"/>
      <c r="VTV84" s="16"/>
      <c r="VTW84" s="15"/>
      <c r="VTX84" s="16"/>
      <c r="VTY84" s="15"/>
      <c r="VTZ84" s="16"/>
      <c r="VUA84" s="15"/>
      <c r="VUB84" s="16"/>
      <c r="VUC84" s="15"/>
      <c r="VUD84" s="16"/>
      <c r="VUE84" s="15"/>
      <c r="VUF84" s="16"/>
      <c r="VUG84" s="15"/>
      <c r="VUH84" s="16"/>
      <c r="VUI84" s="15"/>
      <c r="VUJ84" s="16"/>
      <c r="VUK84" s="15"/>
      <c r="VUL84" s="16"/>
      <c r="VUM84" s="15"/>
      <c r="VUN84" s="16"/>
      <c r="VUO84" s="15"/>
      <c r="VUP84" s="16"/>
      <c r="VUQ84" s="15"/>
      <c r="VUR84" s="16"/>
      <c r="VUS84" s="15"/>
      <c r="VUT84" s="16"/>
      <c r="VUU84" s="15"/>
      <c r="VUV84" s="16"/>
      <c r="VUW84" s="15"/>
      <c r="VUX84" s="16"/>
      <c r="VUY84" s="15"/>
      <c r="VUZ84" s="16"/>
      <c r="VVA84" s="15"/>
      <c r="VVB84" s="16"/>
      <c r="VVC84" s="15"/>
      <c r="VVD84" s="16"/>
      <c r="VVE84" s="15"/>
      <c r="VVF84" s="16"/>
      <c r="VVG84" s="15"/>
      <c r="VVH84" s="16"/>
      <c r="VVI84" s="15"/>
      <c r="VVJ84" s="16"/>
      <c r="VVK84" s="15"/>
      <c r="VVL84" s="16"/>
      <c r="VVM84" s="15"/>
      <c r="VVN84" s="16"/>
      <c r="VVO84" s="15"/>
      <c r="VVP84" s="16"/>
      <c r="VVQ84" s="15"/>
      <c r="VVR84" s="16"/>
      <c r="VVS84" s="15"/>
      <c r="VVT84" s="16"/>
      <c r="VVU84" s="15"/>
      <c r="VVV84" s="16"/>
      <c r="VVW84" s="15"/>
      <c r="VVX84" s="16"/>
      <c r="VVY84" s="15"/>
      <c r="VVZ84" s="16"/>
      <c r="VWA84" s="15"/>
      <c r="VWB84" s="16"/>
      <c r="VWC84" s="15"/>
      <c r="VWD84" s="16"/>
      <c r="VWE84" s="15"/>
      <c r="VWF84" s="16"/>
      <c r="VWG84" s="15"/>
      <c r="VWH84" s="16"/>
      <c r="VWI84" s="15"/>
      <c r="VWJ84" s="16"/>
      <c r="VWK84" s="15"/>
      <c r="VWL84" s="16"/>
      <c r="VWM84" s="15"/>
      <c r="VWN84" s="16"/>
      <c r="VWO84" s="15"/>
      <c r="VWP84" s="16"/>
      <c r="VWQ84" s="15"/>
      <c r="VWR84" s="16"/>
      <c r="VWS84" s="15"/>
      <c r="VWT84" s="16"/>
      <c r="VWU84" s="15"/>
      <c r="VWV84" s="16"/>
      <c r="VWW84" s="15"/>
      <c r="VWX84" s="16"/>
      <c r="VWY84" s="15"/>
      <c r="VWZ84" s="16"/>
      <c r="VXA84" s="15"/>
      <c r="VXB84" s="16"/>
      <c r="VXC84" s="15"/>
      <c r="VXD84" s="16"/>
      <c r="VXE84" s="15"/>
      <c r="VXF84" s="16"/>
      <c r="VXG84" s="15"/>
      <c r="VXH84" s="16"/>
      <c r="VXI84" s="15"/>
      <c r="VXJ84" s="16"/>
      <c r="VXK84" s="15"/>
      <c r="VXL84" s="16"/>
      <c r="VXM84" s="15"/>
      <c r="VXN84" s="16"/>
      <c r="VXO84" s="15"/>
      <c r="VXP84" s="16"/>
      <c r="VXQ84" s="15"/>
      <c r="VXR84" s="16"/>
      <c r="VXS84" s="15"/>
      <c r="VXT84" s="16"/>
      <c r="VXU84" s="15"/>
      <c r="VXV84" s="16"/>
      <c r="VXW84" s="15"/>
      <c r="VXX84" s="16"/>
      <c r="VXY84" s="15"/>
      <c r="VXZ84" s="16"/>
      <c r="VYA84" s="15"/>
      <c r="VYB84" s="16"/>
      <c r="VYC84" s="15"/>
      <c r="VYD84" s="16"/>
      <c r="VYE84" s="15"/>
      <c r="VYF84" s="16"/>
      <c r="VYG84" s="15"/>
      <c r="VYH84" s="16"/>
      <c r="VYI84" s="15"/>
      <c r="VYJ84" s="16"/>
      <c r="VYK84" s="15"/>
      <c r="VYL84" s="16"/>
      <c r="VYM84" s="15"/>
      <c r="VYN84" s="16"/>
      <c r="VYO84" s="15"/>
      <c r="VYP84" s="16"/>
      <c r="VYQ84" s="15"/>
      <c r="VYR84" s="16"/>
      <c r="VYS84" s="15"/>
      <c r="VYT84" s="16"/>
      <c r="VYU84" s="15"/>
      <c r="VYV84" s="16"/>
      <c r="VYW84" s="15"/>
      <c r="VYX84" s="16"/>
      <c r="VYY84" s="15"/>
      <c r="VYZ84" s="16"/>
      <c r="VZA84" s="15"/>
      <c r="VZB84" s="16"/>
      <c r="VZC84" s="15"/>
      <c r="VZD84" s="16"/>
      <c r="VZE84" s="15"/>
      <c r="VZF84" s="16"/>
      <c r="VZG84" s="15"/>
      <c r="VZH84" s="16"/>
      <c r="VZI84" s="15"/>
      <c r="VZJ84" s="16"/>
      <c r="VZK84" s="15"/>
      <c r="VZL84" s="16"/>
      <c r="VZM84" s="15"/>
      <c r="VZN84" s="16"/>
      <c r="VZO84" s="15"/>
      <c r="VZP84" s="16"/>
      <c r="VZQ84" s="15"/>
      <c r="VZR84" s="16"/>
      <c r="VZS84" s="15"/>
      <c r="VZT84" s="16"/>
      <c r="VZU84" s="15"/>
      <c r="VZV84" s="16"/>
      <c r="VZW84" s="15"/>
      <c r="VZX84" s="16"/>
      <c r="VZY84" s="15"/>
      <c r="VZZ84" s="16"/>
      <c r="WAA84" s="15"/>
      <c r="WAB84" s="16"/>
      <c r="WAC84" s="15"/>
      <c r="WAD84" s="16"/>
      <c r="WAE84" s="15"/>
      <c r="WAF84" s="16"/>
      <c r="WAG84" s="15"/>
      <c r="WAH84" s="16"/>
      <c r="WAI84" s="15"/>
      <c r="WAJ84" s="16"/>
      <c r="WAK84" s="15"/>
      <c r="WAL84" s="16"/>
      <c r="WAM84" s="15"/>
      <c r="WAN84" s="16"/>
      <c r="WAO84" s="15"/>
      <c r="WAP84" s="16"/>
      <c r="WAQ84" s="15"/>
      <c r="WAR84" s="16"/>
      <c r="WAS84" s="15"/>
      <c r="WAT84" s="16"/>
      <c r="WAU84" s="15"/>
      <c r="WAV84" s="16"/>
      <c r="WAW84" s="15"/>
      <c r="WAX84" s="16"/>
      <c r="WAY84" s="15"/>
      <c r="WAZ84" s="16"/>
      <c r="WBA84" s="15"/>
      <c r="WBB84" s="16"/>
      <c r="WBC84" s="15"/>
      <c r="WBD84" s="16"/>
      <c r="WBE84" s="15"/>
      <c r="WBF84" s="16"/>
      <c r="WBG84" s="15"/>
      <c r="WBH84" s="16"/>
      <c r="WBI84" s="15"/>
      <c r="WBJ84" s="16"/>
      <c r="WBK84" s="15"/>
      <c r="WBL84" s="16"/>
      <c r="WBM84" s="15"/>
      <c r="WBN84" s="16"/>
      <c r="WBO84" s="15"/>
      <c r="WBP84" s="16"/>
      <c r="WBQ84" s="15"/>
      <c r="WBR84" s="16"/>
      <c r="WBS84" s="15"/>
      <c r="WBT84" s="16"/>
      <c r="WBU84" s="15"/>
      <c r="WBV84" s="16"/>
      <c r="WBW84" s="15"/>
      <c r="WBX84" s="16"/>
      <c r="WBY84" s="15"/>
      <c r="WBZ84" s="16"/>
      <c r="WCA84" s="15"/>
      <c r="WCB84" s="16"/>
      <c r="WCC84" s="15"/>
      <c r="WCD84" s="16"/>
      <c r="WCE84" s="15"/>
      <c r="WCF84" s="16"/>
      <c r="WCG84" s="15"/>
      <c r="WCH84" s="16"/>
      <c r="WCI84" s="15"/>
      <c r="WCJ84" s="16"/>
      <c r="WCK84" s="15"/>
      <c r="WCL84" s="16"/>
      <c r="WCM84" s="15"/>
      <c r="WCN84" s="16"/>
      <c r="WCO84" s="15"/>
      <c r="WCP84" s="16"/>
      <c r="WCQ84" s="15"/>
      <c r="WCR84" s="16"/>
      <c r="WCS84" s="15"/>
      <c r="WCT84" s="16"/>
      <c r="WCU84" s="15"/>
      <c r="WCV84" s="16"/>
      <c r="WCW84" s="15"/>
      <c r="WCX84" s="16"/>
      <c r="WCY84" s="15"/>
      <c r="WCZ84" s="16"/>
      <c r="WDA84" s="15"/>
      <c r="WDB84" s="16"/>
      <c r="WDC84" s="15"/>
      <c r="WDD84" s="16"/>
      <c r="WDE84" s="15"/>
      <c r="WDF84" s="16"/>
      <c r="WDG84" s="15"/>
      <c r="WDH84" s="16"/>
      <c r="WDI84" s="15"/>
      <c r="WDJ84" s="16"/>
      <c r="WDK84" s="15"/>
      <c r="WDL84" s="16"/>
      <c r="WDM84" s="15"/>
      <c r="WDN84" s="16"/>
      <c r="WDO84" s="15"/>
      <c r="WDP84" s="16"/>
      <c r="WDQ84" s="15"/>
      <c r="WDR84" s="16"/>
      <c r="WDS84" s="15"/>
      <c r="WDT84" s="16"/>
      <c r="WDU84" s="15"/>
      <c r="WDV84" s="16"/>
      <c r="WDW84" s="15"/>
      <c r="WDX84" s="16"/>
      <c r="WDY84" s="15"/>
      <c r="WDZ84" s="16"/>
      <c r="WEA84" s="15"/>
      <c r="WEB84" s="16"/>
      <c r="WEC84" s="15"/>
      <c r="WED84" s="16"/>
      <c r="WEE84" s="15"/>
      <c r="WEF84" s="16"/>
      <c r="WEG84" s="15"/>
      <c r="WEH84" s="16"/>
      <c r="WEI84" s="15"/>
      <c r="WEJ84" s="16"/>
      <c r="WEK84" s="15"/>
      <c r="WEL84" s="16"/>
      <c r="WEM84" s="15"/>
      <c r="WEN84" s="16"/>
      <c r="WEO84" s="15"/>
      <c r="WEP84" s="16"/>
      <c r="WEQ84" s="15"/>
      <c r="WER84" s="16"/>
      <c r="WES84" s="15"/>
      <c r="WET84" s="16"/>
      <c r="WEU84" s="15"/>
      <c r="WEV84" s="16"/>
      <c r="WEW84" s="15"/>
      <c r="WEX84" s="16"/>
      <c r="WEY84" s="15"/>
      <c r="WEZ84" s="16"/>
      <c r="WFA84" s="15"/>
      <c r="WFB84" s="16"/>
      <c r="WFC84" s="15"/>
      <c r="WFD84" s="16"/>
      <c r="WFE84" s="15"/>
      <c r="WFF84" s="16"/>
      <c r="WFG84" s="15"/>
      <c r="WFH84" s="16"/>
      <c r="WFI84" s="15"/>
      <c r="WFJ84" s="16"/>
      <c r="WFK84" s="15"/>
      <c r="WFL84" s="16"/>
      <c r="WFM84" s="15"/>
      <c r="WFN84" s="16"/>
      <c r="WFO84" s="15"/>
      <c r="WFP84" s="16"/>
      <c r="WFQ84" s="15"/>
      <c r="WFR84" s="16"/>
      <c r="WFS84" s="15"/>
      <c r="WFT84" s="16"/>
      <c r="WFU84" s="15"/>
      <c r="WFV84" s="16"/>
      <c r="WFW84" s="15"/>
      <c r="WFX84" s="16"/>
      <c r="WFY84" s="15"/>
      <c r="WFZ84" s="16"/>
      <c r="WGA84" s="15"/>
      <c r="WGB84" s="16"/>
      <c r="WGC84" s="15"/>
      <c r="WGD84" s="16"/>
      <c r="WGE84" s="15"/>
      <c r="WGF84" s="16"/>
      <c r="WGG84" s="15"/>
      <c r="WGH84" s="16"/>
      <c r="WGI84" s="15"/>
      <c r="WGJ84" s="16"/>
      <c r="WGK84" s="15"/>
      <c r="WGL84" s="16"/>
      <c r="WGM84" s="15"/>
      <c r="WGN84" s="16"/>
      <c r="WGO84" s="15"/>
      <c r="WGP84" s="16"/>
      <c r="WGQ84" s="15"/>
      <c r="WGR84" s="16"/>
      <c r="WGS84" s="15"/>
      <c r="WGT84" s="16"/>
      <c r="WGU84" s="15"/>
      <c r="WGV84" s="16"/>
      <c r="WGW84" s="15"/>
      <c r="WGX84" s="16"/>
      <c r="WGY84" s="15"/>
      <c r="WGZ84" s="16"/>
      <c r="WHA84" s="15"/>
      <c r="WHB84" s="16"/>
      <c r="WHC84" s="15"/>
      <c r="WHD84" s="16"/>
      <c r="WHE84" s="15"/>
      <c r="WHF84" s="16"/>
      <c r="WHG84" s="15"/>
      <c r="WHH84" s="16"/>
      <c r="WHI84" s="15"/>
      <c r="WHJ84" s="16"/>
      <c r="WHK84" s="15"/>
      <c r="WHL84" s="16"/>
      <c r="WHM84" s="15"/>
      <c r="WHN84" s="16"/>
      <c r="WHO84" s="15"/>
      <c r="WHP84" s="16"/>
      <c r="WHQ84" s="15"/>
      <c r="WHR84" s="16"/>
      <c r="WHS84" s="15"/>
      <c r="WHT84" s="16"/>
      <c r="WHU84" s="15"/>
      <c r="WHV84" s="16"/>
      <c r="WHW84" s="15"/>
      <c r="WHX84" s="16"/>
      <c r="WHY84" s="15"/>
      <c r="WHZ84" s="16"/>
      <c r="WIA84" s="15"/>
      <c r="WIB84" s="16"/>
      <c r="WIC84" s="15"/>
      <c r="WID84" s="16"/>
      <c r="WIE84" s="15"/>
      <c r="WIF84" s="16"/>
      <c r="WIG84" s="15"/>
      <c r="WIH84" s="16"/>
      <c r="WII84" s="15"/>
      <c r="WIJ84" s="16"/>
      <c r="WIK84" s="15"/>
      <c r="WIL84" s="16"/>
      <c r="WIM84" s="15"/>
      <c r="WIN84" s="16"/>
      <c r="WIO84" s="15"/>
      <c r="WIP84" s="16"/>
      <c r="WIQ84" s="15"/>
      <c r="WIR84" s="16"/>
      <c r="WIS84" s="15"/>
      <c r="WIT84" s="16"/>
      <c r="WIU84" s="15"/>
      <c r="WIV84" s="16"/>
      <c r="WIW84" s="15"/>
      <c r="WIX84" s="16"/>
      <c r="WIY84" s="15"/>
      <c r="WIZ84" s="16"/>
      <c r="WJA84" s="15"/>
      <c r="WJB84" s="16"/>
      <c r="WJC84" s="15"/>
      <c r="WJD84" s="16"/>
      <c r="WJE84" s="15"/>
      <c r="WJF84" s="16"/>
      <c r="WJG84" s="15"/>
      <c r="WJH84" s="16"/>
      <c r="WJI84" s="15"/>
      <c r="WJJ84" s="16"/>
      <c r="WJK84" s="15"/>
      <c r="WJL84" s="16"/>
      <c r="WJM84" s="15"/>
      <c r="WJN84" s="16"/>
      <c r="WJO84" s="15"/>
      <c r="WJP84" s="16"/>
      <c r="WJQ84" s="15"/>
      <c r="WJR84" s="16"/>
      <c r="WJS84" s="15"/>
      <c r="WJT84" s="16"/>
      <c r="WJU84" s="15"/>
      <c r="WJV84" s="16"/>
      <c r="WJW84" s="15"/>
      <c r="WJX84" s="16"/>
      <c r="WJY84" s="15"/>
      <c r="WJZ84" s="16"/>
      <c r="WKA84" s="15"/>
      <c r="WKB84" s="16"/>
      <c r="WKC84" s="15"/>
      <c r="WKD84" s="16"/>
      <c r="WKE84" s="15"/>
      <c r="WKF84" s="16"/>
      <c r="WKG84" s="15"/>
      <c r="WKH84" s="16"/>
      <c r="WKI84" s="15"/>
      <c r="WKJ84" s="16"/>
      <c r="WKK84" s="15"/>
      <c r="WKL84" s="16"/>
      <c r="WKM84" s="15"/>
      <c r="WKN84" s="16"/>
      <c r="WKO84" s="15"/>
      <c r="WKP84" s="16"/>
      <c r="WKQ84" s="15"/>
      <c r="WKR84" s="16"/>
      <c r="WKS84" s="15"/>
      <c r="WKT84" s="16"/>
      <c r="WKU84" s="15"/>
      <c r="WKV84" s="16"/>
      <c r="WKW84" s="15"/>
      <c r="WKX84" s="16"/>
      <c r="WKY84" s="15"/>
      <c r="WKZ84" s="16"/>
      <c r="WLA84" s="15"/>
      <c r="WLB84" s="16"/>
      <c r="WLC84" s="15"/>
      <c r="WLD84" s="16"/>
      <c r="WLE84" s="15"/>
      <c r="WLF84" s="16"/>
      <c r="WLG84" s="15"/>
      <c r="WLH84" s="16"/>
      <c r="WLI84" s="15"/>
      <c r="WLJ84" s="16"/>
      <c r="WLK84" s="15"/>
      <c r="WLL84" s="16"/>
      <c r="WLM84" s="15"/>
      <c r="WLN84" s="16"/>
      <c r="WLO84" s="15"/>
      <c r="WLP84" s="16"/>
      <c r="WLQ84" s="15"/>
      <c r="WLR84" s="16"/>
      <c r="WLS84" s="15"/>
      <c r="WLT84" s="16"/>
      <c r="WLU84" s="15"/>
      <c r="WLV84" s="16"/>
      <c r="WLW84" s="15"/>
      <c r="WLX84" s="16"/>
      <c r="WLY84" s="15"/>
      <c r="WLZ84" s="16"/>
      <c r="WMA84" s="15"/>
      <c r="WMB84" s="16"/>
      <c r="WMC84" s="15"/>
      <c r="WMD84" s="16"/>
      <c r="WME84" s="15"/>
      <c r="WMF84" s="16"/>
      <c r="WMG84" s="15"/>
      <c r="WMH84" s="16"/>
      <c r="WMI84" s="15"/>
      <c r="WMJ84" s="16"/>
      <c r="WMK84" s="15"/>
      <c r="WML84" s="16"/>
      <c r="WMM84" s="15"/>
      <c r="WMN84" s="16"/>
      <c r="WMO84" s="15"/>
      <c r="WMP84" s="16"/>
      <c r="WMQ84" s="15"/>
      <c r="WMR84" s="16"/>
      <c r="WMS84" s="15"/>
      <c r="WMT84" s="16"/>
      <c r="WMU84" s="15"/>
      <c r="WMV84" s="16"/>
      <c r="WMW84" s="15"/>
      <c r="WMX84" s="16"/>
      <c r="WMY84" s="15"/>
      <c r="WMZ84" s="16"/>
      <c r="WNA84" s="15"/>
      <c r="WNB84" s="16"/>
      <c r="WNC84" s="15"/>
      <c r="WND84" s="16"/>
      <c r="WNE84" s="15"/>
      <c r="WNF84" s="16"/>
      <c r="WNG84" s="15"/>
      <c r="WNH84" s="16"/>
      <c r="WNI84" s="15"/>
      <c r="WNJ84" s="16"/>
      <c r="WNK84" s="15"/>
      <c r="WNL84" s="16"/>
      <c r="WNM84" s="15"/>
      <c r="WNN84" s="16"/>
      <c r="WNO84" s="15"/>
      <c r="WNP84" s="16"/>
      <c r="WNQ84" s="15"/>
      <c r="WNR84" s="16"/>
      <c r="WNS84" s="15"/>
      <c r="WNT84" s="16"/>
      <c r="WNU84" s="15"/>
      <c r="WNV84" s="16"/>
      <c r="WNW84" s="15"/>
      <c r="WNX84" s="16"/>
      <c r="WNY84" s="15"/>
      <c r="WNZ84" s="16"/>
      <c r="WOA84" s="15"/>
      <c r="WOB84" s="16"/>
      <c r="WOC84" s="15"/>
      <c r="WOD84" s="16"/>
      <c r="WOE84" s="15"/>
      <c r="WOF84" s="16"/>
      <c r="WOG84" s="15"/>
      <c r="WOH84" s="16"/>
      <c r="WOI84" s="15"/>
      <c r="WOJ84" s="16"/>
      <c r="WOK84" s="15"/>
      <c r="WOL84" s="16"/>
      <c r="WOM84" s="15"/>
      <c r="WON84" s="16"/>
      <c r="WOO84" s="15"/>
      <c r="WOP84" s="16"/>
      <c r="WOQ84" s="15"/>
      <c r="WOR84" s="16"/>
      <c r="WOS84" s="15"/>
      <c r="WOT84" s="16"/>
      <c r="WOU84" s="15"/>
      <c r="WOV84" s="16"/>
      <c r="WOW84" s="15"/>
      <c r="WOX84" s="16"/>
      <c r="WOY84" s="15"/>
      <c r="WOZ84" s="16"/>
      <c r="WPA84" s="15"/>
      <c r="WPB84" s="16"/>
      <c r="WPC84" s="15"/>
      <c r="WPD84" s="16"/>
      <c r="WPE84" s="15"/>
      <c r="WPF84" s="16"/>
      <c r="WPG84" s="15"/>
      <c r="WPH84" s="16"/>
      <c r="WPI84" s="15"/>
      <c r="WPJ84" s="16"/>
      <c r="WPK84" s="15"/>
      <c r="WPL84" s="16"/>
      <c r="WPM84" s="15"/>
      <c r="WPN84" s="16"/>
      <c r="WPO84" s="15"/>
      <c r="WPP84" s="16"/>
      <c r="WPQ84" s="15"/>
      <c r="WPR84" s="16"/>
      <c r="WPS84" s="15"/>
      <c r="WPT84" s="16"/>
      <c r="WPU84" s="15"/>
      <c r="WPV84" s="16"/>
      <c r="WPW84" s="15"/>
      <c r="WPX84" s="16"/>
      <c r="WPY84" s="15"/>
      <c r="WPZ84" s="16"/>
      <c r="WQA84" s="15"/>
      <c r="WQB84" s="16"/>
      <c r="WQC84" s="15"/>
      <c r="WQD84" s="16"/>
      <c r="WQE84" s="15"/>
      <c r="WQF84" s="16"/>
      <c r="WQG84" s="15"/>
      <c r="WQH84" s="16"/>
      <c r="WQI84" s="15"/>
      <c r="WQJ84" s="16"/>
      <c r="WQK84" s="15"/>
      <c r="WQL84" s="16"/>
      <c r="WQM84" s="15"/>
      <c r="WQN84" s="16"/>
      <c r="WQO84" s="15"/>
      <c r="WQP84" s="16"/>
      <c r="WQQ84" s="15"/>
      <c r="WQR84" s="16"/>
      <c r="WQS84" s="15"/>
      <c r="WQT84" s="16"/>
      <c r="WQU84" s="15"/>
      <c r="WQV84" s="16"/>
      <c r="WQW84" s="15"/>
      <c r="WQX84" s="16"/>
      <c r="WQY84" s="15"/>
      <c r="WQZ84" s="16"/>
      <c r="WRA84" s="15"/>
      <c r="WRB84" s="16"/>
      <c r="WRC84" s="15"/>
      <c r="WRD84" s="16"/>
      <c r="WRE84" s="15"/>
      <c r="WRF84" s="16"/>
      <c r="WRG84" s="15"/>
      <c r="WRH84" s="16"/>
      <c r="WRI84" s="15"/>
      <c r="WRJ84" s="16"/>
      <c r="WRK84" s="15"/>
      <c r="WRL84" s="16"/>
      <c r="WRM84" s="15"/>
      <c r="WRN84" s="16"/>
      <c r="WRO84" s="15"/>
      <c r="WRP84" s="16"/>
      <c r="WRQ84" s="15"/>
      <c r="WRR84" s="16"/>
      <c r="WRS84" s="15"/>
      <c r="WRT84" s="16"/>
      <c r="WRU84" s="15"/>
      <c r="WRV84" s="16"/>
      <c r="WRW84" s="15"/>
      <c r="WRX84" s="16"/>
      <c r="WRY84" s="15"/>
      <c r="WRZ84" s="16"/>
      <c r="WSA84" s="15"/>
      <c r="WSB84" s="16"/>
      <c r="WSC84" s="15"/>
      <c r="WSD84" s="16"/>
      <c r="WSE84" s="15"/>
      <c r="WSF84" s="16"/>
      <c r="WSG84" s="15"/>
      <c r="WSH84" s="16"/>
      <c r="WSI84" s="15"/>
      <c r="WSJ84" s="16"/>
      <c r="WSK84" s="15"/>
      <c r="WSL84" s="16"/>
      <c r="WSM84" s="15"/>
      <c r="WSN84" s="16"/>
      <c r="WSO84" s="15"/>
      <c r="WSP84" s="16"/>
      <c r="WSQ84" s="15"/>
      <c r="WSR84" s="16"/>
      <c r="WSS84" s="15"/>
      <c r="WST84" s="16"/>
      <c r="WSU84" s="15"/>
      <c r="WSV84" s="16"/>
      <c r="WSW84" s="15"/>
      <c r="WSX84" s="16"/>
      <c r="WSY84" s="15"/>
      <c r="WSZ84" s="16"/>
      <c r="WTA84" s="15"/>
      <c r="WTB84" s="16"/>
      <c r="WTC84" s="15"/>
      <c r="WTD84" s="16"/>
      <c r="WTE84" s="15"/>
      <c r="WTF84" s="16"/>
      <c r="WTG84" s="15"/>
      <c r="WTH84" s="16"/>
      <c r="WTI84" s="15"/>
      <c r="WTJ84" s="16"/>
      <c r="WTK84" s="15"/>
      <c r="WTL84" s="16"/>
      <c r="WTM84" s="15"/>
      <c r="WTN84" s="16"/>
      <c r="WTO84" s="15"/>
      <c r="WTP84" s="16"/>
      <c r="WTQ84" s="15"/>
      <c r="WTR84" s="16"/>
      <c r="WTS84" s="15"/>
      <c r="WTT84" s="16"/>
      <c r="WTU84" s="15"/>
      <c r="WTV84" s="16"/>
      <c r="WTW84" s="15"/>
      <c r="WTX84" s="16"/>
      <c r="WTY84" s="15"/>
      <c r="WTZ84" s="16"/>
      <c r="WUA84" s="15"/>
      <c r="WUB84" s="16"/>
      <c r="WUC84" s="15"/>
      <c r="WUD84" s="16"/>
      <c r="WUE84" s="15"/>
      <c r="WUF84" s="16"/>
      <c r="WUG84" s="15"/>
      <c r="WUH84" s="16"/>
      <c r="WUI84" s="15"/>
      <c r="WUJ84" s="16"/>
      <c r="WUK84" s="15"/>
      <c r="WUL84" s="16"/>
      <c r="WUM84" s="15"/>
      <c r="WUN84" s="16"/>
      <c r="WUO84" s="15"/>
      <c r="WUP84" s="16"/>
      <c r="WUQ84" s="15"/>
      <c r="WUR84" s="16"/>
      <c r="WUS84" s="15"/>
      <c r="WUT84" s="16"/>
      <c r="WUU84" s="15"/>
      <c r="WUV84" s="16"/>
      <c r="WUW84" s="15"/>
      <c r="WUX84" s="16"/>
      <c r="WUY84" s="15"/>
      <c r="WUZ84" s="16"/>
      <c r="WVA84" s="15"/>
      <c r="WVB84" s="16"/>
      <c r="WVC84" s="15"/>
      <c r="WVD84" s="16"/>
      <c r="WVE84" s="15"/>
      <c r="WVF84" s="16"/>
      <c r="WVG84" s="15"/>
      <c r="WVH84" s="16"/>
      <c r="WVI84" s="15"/>
      <c r="WVJ84" s="16"/>
      <c r="WVK84" s="15"/>
      <c r="WVL84" s="16"/>
      <c r="WVM84" s="15"/>
      <c r="WVN84" s="16"/>
      <c r="WVO84" s="15"/>
      <c r="WVP84" s="16"/>
      <c r="WVQ84" s="15"/>
      <c r="WVR84" s="16"/>
      <c r="WVS84" s="15"/>
      <c r="WVT84" s="16"/>
      <c r="WVU84" s="15"/>
      <c r="WVV84" s="16"/>
      <c r="WVW84" s="15"/>
      <c r="WVX84" s="16"/>
      <c r="WVY84" s="15"/>
      <c r="WVZ84" s="16"/>
      <c r="WWA84" s="15"/>
      <c r="WWB84" s="16"/>
      <c r="WWC84" s="15"/>
      <c r="WWD84" s="16"/>
      <c r="WWE84" s="15"/>
      <c r="WWF84" s="16"/>
      <c r="WWG84" s="15"/>
      <c r="WWH84" s="16"/>
      <c r="WWI84" s="15"/>
      <c r="WWJ84" s="16"/>
      <c r="WWK84" s="15"/>
      <c r="WWL84" s="16"/>
      <c r="WWM84" s="15"/>
      <c r="WWN84" s="16"/>
      <c r="WWO84" s="15"/>
      <c r="WWP84" s="16"/>
      <c r="WWQ84" s="15"/>
      <c r="WWR84" s="16"/>
      <c r="WWS84" s="15"/>
      <c r="WWT84" s="16"/>
      <c r="WWU84" s="15"/>
      <c r="WWV84" s="16"/>
      <c r="WWW84" s="15"/>
      <c r="WWX84" s="16"/>
      <c r="WWY84" s="15"/>
      <c r="WWZ84" s="16"/>
      <c r="WXA84" s="15"/>
      <c r="WXB84" s="16"/>
      <c r="WXC84" s="15"/>
      <c r="WXD84" s="16"/>
      <c r="WXE84" s="15"/>
      <c r="WXF84" s="16"/>
      <c r="WXG84" s="15"/>
      <c r="WXH84" s="16"/>
      <c r="WXI84" s="15"/>
      <c r="WXJ84" s="16"/>
      <c r="WXK84" s="15"/>
      <c r="WXL84" s="16"/>
      <c r="WXM84" s="15"/>
      <c r="WXN84" s="16"/>
      <c r="WXO84" s="15"/>
      <c r="WXP84" s="16"/>
      <c r="WXQ84" s="15"/>
      <c r="WXR84" s="16"/>
      <c r="WXS84" s="15"/>
      <c r="WXT84" s="16"/>
      <c r="WXU84" s="15"/>
      <c r="WXV84" s="16"/>
      <c r="WXW84" s="15"/>
      <c r="WXX84" s="16"/>
      <c r="WXY84" s="15"/>
      <c r="WXZ84" s="16"/>
      <c r="WYA84" s="15"/>
      <c r="WYB84" s="16"/>
      <c r="WYC84" s="15"/>
      <c r="WYD84" s="16"/>
      <c r="WYE84" s="15"/>
      <c r="WYF84" s="16"/>
      <c r="WYG84" s="15"/>
      <c r="WYH84" s="16"/>
      <c r="WYI84" s="15"/>
      <c r="WYJ84" s="16"/>
      <c r="WYK84" s="15"/>
      <c r="WYL84" s="16"/>
      <c r="WYM84" s="15"/>
      <c r="WYN84" s="16"/>
      <c r="WYO84" s="15"/>
      <c r="WYP84" s="16"/>
      <c r="WYQ84" s="15"/>
      <c r="WYR84" s="16"/>
      <c r="WYS84" s="15"/>
      <c r="WYT84" s="16"/>
      <c r="WYU84" s="15"/>
      <c r="WYV84" s="16"/>
      <c r="WYW84" s="15"/>
      <c r="WYX84" s="16"/>
      <c r="WYY84" s="15"/>
      <c r="WYZ84" s="16"/>
      <c r="WZA84" s="15"/>
      <c r="WZB84" s="16"/>
      <c r="WZC84" s="15"/>
      <c r="WZD84" s="16"/>
      <c r="WZE84" s="15"/>
      <c r="WZF84" s="16"/>
      <c r="WZG84" s="15"/>
      <c r="WZH84" s="16"/>
      <c r="WZI84" s="15"/>
      <c r="WZJ84" s="16"/>
      <c r="WZK84" s="15"/>
      <c r="WZL84" s="16"/>
      <c r="WZM84" s="15"/>
      <c r="WZN84" s="16"/>
      <c r="WZO84" s="15"/>
      <c r="WZP84" s="16"/>
      <c r="WZQ84" s="15"/>
      <c r="WZR84" s="16"/>
      <c r="WZS84" s="15"/>
      <c r="WZT84" s="16"/>
      <c r="WZU84" s="15"/>
      <c r="WZV84" s="16"/>
      <c r="WZW84" s="15"/>
      <c r="WZX84" s="16"/>
      <c r="WZY84" s="15"/>
      <c r="WZZ84" s="16"/>
      <c r="XAA84" s="15"/>
      <c r="XAB84" s="16"/>
      <c r="XAC84" s="15"/>
      <c r="XAD84" s="16"/>
      <c r="XAE84" s="15"/>
      <c r="XAF84" s="16"/>
      <c r="XAG84" s="15"/>
      <c r="XAH84" s="16"/>
      <c r="XAI84" s="15"/>
      <c r="XAJ84" s="16"/>
      <c r="XAK84" s="15"/>
      <c r="XAL84" s="16"/>
      <c r="XAM84" s="15"/>
      <c r="XAN84" s="16"/>
      <c r="XAO84" s="15"/>
      <c r="XAP84" s="16"/>
      <c r="XAQ84" s="15"/>
      <c r="XAR84" s="16"/>
      <c r="XAS84" s="15"/>
      <c r="XAT84" s="16"/>
      <c r="XAU84" s="15"/>
      <c r="XAV84" s="16"/>
      <c r="XAW84" s="15"/>
      <c r="XAX84" s="16"/>
      <c r="XAY84" s="15"/>
      <c r="XAZ84" s="16"/>
      <c r="XBA84" s="15"/>
      <c r="XBB84" s="16"/>
      <c r="XBC84" s="15"/>
      <c r="XBD84" s="16"/>
      <c r="XBE84" s="15"/>
      <c r="XBF84" s="16"/>
      <c r="XBG84" s="15"/>
      <c r="XBH84" s="16"/>
      <c r="XBI84" s="15"/>
      <c r="XBJ84" s="16"/>
      <c r="XBK84" s="15"/>
      <c r="XBL84" s="16"/>
      <c r="XBM84" s="15"/>
      <c r="XBN84" s="16"/>
      <c r="XBO84" s="15"/>
      <c r="XBP84" s="16"/>
      <c r="XBQ84" s="15"/>
      <c r="XBR84" s="16"/>
      <c r="XBS84" s="15"/>
      <c r="XBT84" s="16"/>
      <c r="XBU84" s="15"/>
      <c r="XBV84" s="16"/>
      <c r="XBW84" s="15"/>
      <c r="XBX84" s="16"/>
      <c r="XBY84" s="15"/>
      <c r="XBZ84" s="16"/>
      <c r="XCA84" s="15"/>
      <c r="XCB84" s="16"/>
      <c r="XCC84" s="15"/>
      <c r="XCD84" s="16"/>
      <c r="XCE84" s="15"/>
      <c r="XCF84" s="16"/>
      <c r="XCG84" s="15"/>
      <c r="XCH84" s="16"/>
      <c r="XCI84" s="15"/>
      <c r="XCJ84" s="16"/>
      <c r="XCK84" s="15"/>
      <c r="XCL84" s="16"/>
      <c r="XCM84" s="15"/>
      <c r="XCN84" s="16"/>
      <c r="XCO84" s="15"/>
      <c r="XCP84" s="16"/>
      <c r="XCQ84" s="15"/>
      <c r="XCR84" s="16"/>
      <c r="XCS84" s="15"/>
      <c r="XCT84" s="16"/>
      <c r="XCU84" s="15"/>
      <c r="XCV84" s="16"/>
      <c r="XCW84" s="15"/>
      <c r="XCX84" s="16"/>
      <c r="XCY84" s="15"/>
      <c r="XCZ84" s="16"/>
      <c r="XDA84" s="15"/>
      <c r="XDB84" s="16"/>
      <c r="XDC84" s="15"/>
      <c r="XDD84" s="16"/>
      <c r="XDE84" s="15"/>
      <c r="XDF84" s="16"/>
      <c r="XDG84" s="15"/>
      <c r="XDH84" s="16"/>
      <c r="XDI84" s="15"/>
      <c r="XDJ84" s="16"/>
      <c r="XDK84" s="15"/>
      <c r="XDL84" s="16"/>
      <c r="XDM84" s="15"/>
      <c r="XDN84" s="16"/>
      <c r="XDO84" s="15"/>
      <c r="XDP84" s="16"/>
      <c r="XDQ84" s="15"/>
      <c r="XDR84" s="16"/>
      <c r="XDS84" s="15"/>
      <c r="XDT84" s="16"/>
      <c r="XDU84" s="15"/>
      <c r="XDV84" s="16"/>
      <c r="XDW84" s="15"/>
      <c r="XDX84" s="16"/>
      <c r="XDY84" s="15"/>
      <c r="XDZ84" s="16"/>
      <c r="XEA84" s="15"/>
      <c r="XEB84" s="16"/>
      <c r="XEC84" s="15"/>
      <c r="XED84" s="16"/>
      <c r="XEE84" s="15"/>
      <c r="XEF84" s="16"/>
      <c r="XEG84" s="15"/>
      <c r="XEH84" s="16"/>
      <c r="XEI84" s="15"/>
      <c r="XEJ84" s="16"/>
      <c r="XEK84" s="15"/>
      <c r="XEL84" s="16"/>
      <c r="XEM84" s="15"/>
      <c r="XEN84" s="16"/>
      <c r="XEO84" s="15"/>
      <c r="XEP84" s="16"/>
      <c r="XEQ84" s="15"/>
      <c r="XER84" s="16"/>
      <c r="XES84" s="15"/>
      <c r="XET84" s="16"/>
      <c r="XEU84" s="15"/>
      <c r="XEV84" s="16"/>
      <c r="XEW84" s="15"/>
      <c r="XEX84" s="16"/>
      <c r="XEY84" s="15"/>
      <c r="XEZ84" s="16"/>
      <c r="XFA84" s="15"/>
      <c r="XFB84" s="16"/>
      <c r="XFC84" s="15"/>
      <c r="XFD84" s="16"/>
    </row>
    <row r="85" spans="1:16384" x14ac:dyDescent="0.2">
      <c r="A85" s="6" t="s">
        <v>1</v>
      </c>
      <c r="B85" s="6" t="s">
        <v>2</v>
      </c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/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/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/>
      <c r="DRF85" s="13"/>
      <c r="DRG85" s="13"/>
      <c r="DRH85" s="13"/>
      <c r="DRI85" s="13"/>
      <c r="DRJ85" s="13"/>
      <c r="DRK85" s="13"/>
      <c r="DRL85" s="13"/>
      <c r="DRM85" s="13"/>
      <c r="DRN85" s="13"/>
      <c r="DRO85" s="13"/>
      <c r="DRP85" s="13"/>
      <c r="DRQ85" s="13"/>
      <c r="DRR85" s="13"/>
      <c r="DRS85" s="13"/>
      <c r="DRT85" s="13"/>
      <c r="DRU85" s="13"/>
      <c r="DRV85" s="13"/>
      <c r="DRW85" s="13"/>
      <c r="DRX85" s="13"/>
      <c r="DRY85" s="13"/>
      <c r="DRZ85" s="13"/>
      <c r="DSA85" s="13"/>
      <c r="DSB85" s="13"/>
      <c r="DSC85" s="13"/>
      <c r="DSD85" s="13"/>
      <c r="DSE85" s="13"/>
      <c r="DSF85" s="13"/>
      <c r="DSG85" s="13"/>
      <c r="DSH85" s="13"/>
      <c r="DSI85" s="13"/>
      <c r="DSJ85" s="13"/>
      <c r="DSK85" s="13"/>
      <c r="DSL85" s="13"/>
      <c r="DSM85" s="13"/>
      <c r="DSN85" s="13"/>
      <c r="DSO85" s="13"/>
      <c r="DSP85" s="13"/>
      <c r="DSQ85" s="13"/>
      <c r="DSR85" s="13"/>
      <c r="DSS85" s="13"/>
      <c r="DST85" s="13"/>
      <c r="DSU85" s="13"/>
      <c r="DSV85" s="13"/>
      <c r="DSW85" s="13"/>
      <c r="DSX85" s="13"/>
      <c r="DSY85" s="13"/>
      <c r="DSZ85" s="13"/>
      <c r="DTA85" s="13"/>
      <c r="DTB85" s="13"/>
      <c r="DTC85" s="13"/>
      <c r="DTD85" s="13"/>
      <c r="DTE85" s="13"/>
      <c r="DTF85" s="13"/>
      <c r="DTG85" s="13"/>
      <c r="DTH85" s="13"/>
      <c r="DTI85" s="13"/>
      <c r="DTJ85" s="13"/>
      <c r="DTK85" s="13"/>
      <c r="DTL85" s="13"/>
      <c r="DTM85" s="13"/>
      <c r="DTN85" s="13"/>
      <c r="DTO85" s="13"/>
      <c r="DTP85" s="13"/>
      <c r="DTQ85" s="13"/>
      <c r="DTR85" s="13"/>
      <c r="DTS85" s="13"/>
      <c r="DTT85" s="13"/>
      <c r="DTU85" s="13"/>
      <c r="DTV85" s="13"/>
      <c r="DTW85" s="13"/>
      <c r="DTX85" s="13"/>
      <c r="DTY85" s="13"/>
      <c r="DTZ85" s="13"/>
      <c r="DUA85" s="13"/>
      <c r="DUB85" s="13"/>
      <c r="DUC85" s="13"/>
      <c r="DUD85" s="13"/>
      <c r="DUE85" s="13"/>
      <c r="DUF85" s="13"/>
      <c r="DUG85" s="13"/>
      <c r="DUH85" s="13"/>
      <c r="DUI85" s="13"/>
      <c r="DUJ85" s="13"/>
      <c r="DUK85" s="13"/>
      <c r="DUL85" s="13"/>
      <c r="DUM85" s="13"/>
      <c r="DUN85" s="13"/>
      <c r="DUO85" s="13"/>
      <c r="DUP85" s="13"/>
      <c r="DUQ85" s="13"/>
      <c r="DUR85" s="13"/>
      <c r="DUS85" s="13"/>
      <c r="DUT85" s="13"/>
      <c r="DUU85" s="13"/>
      <c r="DUV85" s="13"/>
      <c r="DUW85" s="13"/>
      <c r="DUX85" s="13"/>
      <c r="DUY85" s="13"/>
      <c r="DUZ85" s="13"/>
      <c r="DVA85" s="13"/>
      <c r="DVB85" s="13"/>
      <c r="DVC85" s="13"/>
      <c r="DVD85" s="13"/>
      <c r="DVE85" s="13"/>
      <c r="DVF85" s="13"/>
      <c r="DVG85" s="13"/>
      <c r="DVH85" s="13"/>
      <c r="DVI85" s="13"/>
      <c r="DVJ85" s="13"/>
      <c r="DVK85" s="13"/>
      <c r="DVL85" s="13"/>
      <c r="DVM85" s="13"/>
      <c r="DVN85" s="13"/>
      <c r="DVO85" s="13"/>
      <c r="DVP85" s="13"/>
      <c r="DVQ85" s="13"/>
      <c r="DVR85" s="13"/>
      <c r="DVS85" s="13"/>
      <c r="DVT85" s="13"/>
      <c r="DVU85" s="13"/>
      <c r="DVV85" s="13"/>
      <c r="DVW85" s="13"/>
      <c r="DVX85" s="13"/>
      <c r="DVY85" s="13"/>
      <c r="DVZ85" s="13"/>
      <c r="DWA85" s="13"/>
      <c r="DWB85" s="13"/>
      <c r="DWC85" s="13"/>
      <c r="DWD85" s="13"/>
      <c r="DWE85" s="13"/>
      <c r="DWF85" s="13"/>
      <c r="DWG85" s="13"/>
      <c r="DWH85" s="13"/>
      <c r="DWI85" s="13"/>
      <c r="DWJ85" s="13"/>
      <c r="DWK85" s="13"/>
      <c r="DWL85" s="13"/>
      <c r="DWM85" s="13"/>
      <c r="DWN85" s="13"/>
      <c r="DWO85" s="13"/>
      <c r="DWP85" s="13"/>
      <c r="DWQ85" s="13"/>
      <c r="DWR85" s="13"/>
      <c r="DWS85" s="13"/>
      <c r="DWT85" s="13"/>
      <c r="DWU85" s="13"/>
      <c r="DWV85" s="13"/>
      <c r="DWW85" s="13"/>
      <c r="DWX85" s="13"/>
      <c r="DWY85" s="13"/>
      <c r="DWZ85" s="13"/>
      <c r="DXA85" s="13"/>
      <c r="DXB85" s="13"/>
      <c r="DXC85" s="13"/>
      <c r="DXD85" s="13"/>
      <c r="DXE85" s="13"/>
      <c r="DXF85" s="13"/>
      <c r="DXG85" s="13"/>
      <c r="DXH85" s="13"/>
      <c r="DXI85" s="13"/>
      <c r="DXJ85" s="13"/>
      <c r="DXK85" s="13"/>
      <c r="DXL85" s="13"/>
      <c r="DXM85" s="13"/>
      <c r="DXN85" s="13"/>
      <c r="DXO85" s="13"/>
      <c r="DXP85" s="13"/>
      <c r="DXQ85" s="13"/>
      <c r="DXR85" s="13"/>
      <c r="DXS85" s="13"/>
      <c r="DXT85" s="13"/>
      <c r="DXU85" s="13"/>
      <c r="DXV85" s="13"/>
      <c r="DXW85" s="13"/>
      <c r="DXX85" s="13"/>
      <c r="DXY85" s="13"/>
      <c r="DXZ85" s="13"/>
      <c r="DYA85" s="13"/>
      <c r="DYB85" s="13"/>
      <c r="DYC85" s="13"/>
      <c r="DYD85" s="13"/>
      <c r="DYE85" s="13"/>
      <c r="DYF85" s="13"/>
      <c r="DYG85" s="13"/>
      <c r="DYH85" s="13"/>
      <c r="DYI85" s="13"/>
      <c r="DYJ85" s="13"/>
      <c r="DYK85" s="13"/>
      <c r="DYL85" s="13"/>
      <c r="DYM85" s="13"/>
      <c r="DYN85" s="13"/>
      <c r="DYO85" s="13"/>
      <c r="DYP85" s="13"/>
      <c r="DYQ85" s="13"/>
      <c r="DYR85" s="13"/>
      <c r="DYS85" s="13"/>
      <c r="DYT85" s="13"/>
      <c r="DYU85" s="13"/>
      <c r="DYV85" s="13"/>
      <c r="DYW85" s="13"/>
      <c r="DYX85" s="13"/>
      <c r="DYY85" s="13"/>
      <c r="DYZ85" s="13"/>
      <c r="DZA85" s="13"/>
      <c r="DZB85" s="13"/>
      <c r="DZC85" s="13"/>
      <c r="DZD85" s="13"/>
      <c r="DZE85" s="13"/>
      <c r="DZF85" s="13"/>
      <c r="DZG85" s="13"/>
      <c r="DZH85" s="13"/>
      <c r="DZI85" s="13"/>
      <c r="DZJ85" s="13"/>
      <c r="DZK85" s="13"/>
      <c r="DZL85" s="13"/>
      <c r="DZM85" s="13"/>
      <c r="DZN85" s="13"/>
      <c r="DZO85" s="13"/>
      <c r="DZP85" s="13"/>
      <c r="DZQ85" s="13"/>
      <c r="DZR85" s="13"/>
      <c r="DZS85" s="13"/>
      <c r="DZT85" s="13"/>
      <c r="DZU85" s="13"/>
      <c r="DZV85" s="13"/>
      <c r="DZW85" s="13"/>
      <c r="DZX85" s="13"/>
      <c r="DZY85" s="13"/>
      <c r="DZZ85" s="13"/>
      <c r="EAA85" s="13"/>
      <c r="EAB85" s="13"/>
      <c r="EAC85" s="13"/>
      <c r="EAD85" s="13"/>
      <c r="EAE85" s="13"/>
      <c r="EAF85" s="13"/>
      <c r="EAG85" s="13"/>
      <c r="EAH85" s="13"/>
      <c r="EAI85" s="13"/>
      <c r="EAJ85" s="13"/>
      <c r="EAK85" s="13"/>
      <c r="EAL85" s="13"/>
      <c r="EAM85" s="13"/>
      <c r="EAN85" s="13"/>
      <c r="EAO85" s="13"/>
      <c r="EAP85" s="13"/>
      <c r="EAQ85" s="13"/>
      <c r="EAR85" s="13"/>
      <c r="EAS85" s="13"/>
      <c r="EAT85" s="13"/>
      <c r="EAU85" s="13"/>
      <c r="EAV85" s="13"/>
      <c r="EAW85" s="13"/>
      <c r="EAX85" s="13"/>
      <c r="EAY85" s="13"/>
      <c r="EAZ85" s="13"/>
      <c r="EBA85" s="13"/>
      <c r="EBB85" s="13"/>
      <c r="EBC85" s="13"/>
      <c r="EBD85" s="13"/>
      <c r="EBE85" s="13"/>
      <c r="EBF85" s="13"/>
      <c r="EBG85" s="13"/>
      <c r="EBH85" s="13"/>
      <c r="EBI85" s="13"/>
      <c r="EBJ85" s="13"/>
      <c r="EBK85" s="13"/>
      <c r="EBL85" s="13"/>
      <c r="EBM85" s="13"/>
      <c r="EBN85" s="13"/>
      <c r="EBO85" s="13"/>
      <c r="EBP85" s="13"/>
      <c r="EBQ85" s="13"/>
      <c r="EBR85" s="13"/>
      <c r="EBS85" s="13"/>
      <c r="EBT85" s="13"/>
      <c r="EBU85" s="13"/>
      <c r="EBV85" s="13"/>
      <c r="EBW85" s="13"/>
      <c r="EBX85" s="13"/>
      <c r="EBY85" s="13"/>
      <c r="EBZ85" s="13"/>
      <c r="ECA85" s="13"/>
      <c r="ECB85" s="13"/>
      <c r="ECC85" s="13"/>
      <c r="ECD85" s="13"/>
      <c r="ECE85" s="13"/>
      <c r="ECF85" s="13"/>
      <c r="ECG85" s="13"/>
      <c r="ECH85" s="13"/>
      <c r="ECI85" s="13"/>
      <c r="ECJ85" s="13"/>
      <c r="ECK85" s="13"/>
      <c r="ECL85" s="13"/>
      <c r="ECM85" s="13"/>
      <c r="ECN85" s="13"/>
      <c r="ECO85" s="13"/>
      <c r="ECP85" s="13"/>
      <c r="ECQ85" s="13"/>
      <c r="ECR85" s="13"/>
      <c r="ECS85" s="13"/>
      <c r="ECT85" s="13"/>
      <c r="ECU85" s="13"/>
      <c r="ECV85" s="13"/>
      <c r="ECW85" s="13"/>
      <c r="ECX85" s="13"/>
      <c r="ECY85" s="13"/>
      <c r="ECZ85" s="13"/>
      <c r="EDA85" s="13"/>
      <c r="EDB85" s="13"/>
      <c r="EDC85" s="13"/>
      <c r="EDD85" s="13"/>
      <c r="EDE85" s="13"/>
      <c r="EDF85" s="13"/>
      <c r="EDG85" s="13"/>
      <c r="EDH85" s="13"/>
      <c r="EDI85" s="13"/>
      <c r="EDJ85" s="13"/>
      <c r="EDK85" s="13"/>
      <c r="EDL85" s="13"/>
      <c r="EDM85" s="13"/>
      <c r="EDN85" s="13"/>
      <c r="EDO85" s="13"/>
      <c r="EDP85" s="13"/>
      <c r="EDQ85" s="13"/>
      <c r="EDR85" s="13"/>
      <c r="EDS85" s="13"/>
      <c r="EDT85" s="13"/>
      <c r="EDU85" s="13"/>
      <c r="EDV85" s="13"/>
      <c r="EDW85" s="13"/>
      <c r="EDX85" s="13"/>
      <c r="EDY85" s="13"/>
      <c r="EDZ85" s="13"/>
      <c r="EEA85" s="13"/>
      <c r="EEB85" s="13"/>
      <c r="EEC85" s="13"/>
      <c r="EED85" s="13"/>
      <c r="EEE85" s="13"/>
      <c r="EEF85" s="13"/>
      <c r="EEG85" s="13"/>
      <c r="EEH85" s="13"/>
      <c r="EEI85" s="13"/>
      <c r="EEJ85" s="13"/>
      <c r="EEK85" s="13"/>
      <c r="EEL85" s="13"/>
      <c r="EEM85" s="13"/>
      <c r="EEN85" s="13"/>
      <c r="EEO85" s="13"/>
      <c r="EEP85" s="13"/>
      <c r="EEQ85" s="13"/>
      <c r="EER85" s="13"/>
      <c r="EES85" s="13"/>
      <c r="EET85" s="13"/>
      <c r="EEU85" s="13"/>
      <c r="EEV85" s="13"/>
      <c r="EEW85" s="13"/>
      <c r="EEX85" s="13"/>
      <c r="EEY85" s="13"/>
      <c r="EEZ85" s="13"/>
      <c r="EFA85" s="13"/>
      <c r="EFB85" s="13"/>
      <c r="EFC85" s="13"/>
      <c r="EFD85" s="13"/>
      <c r="EFE85" s="13"/>
      <c r="EFF85" s="13"/>
      <c r="EFG85" s="13"/>
      <c r="EFH85" s="13"/>
      <c r="EFI85" s="13"/>
      <c r="EFJ85" s="13"/>
      <c r="EFK85" s="13"/>
      <c r="EFL85" s="13"/>
      <c r="EFM85" s="13"/>
      <c r="EFN85" s="13"/>
      <c r="EFO85" s="13"/>
      <c r="EFP85" s="13"/>
      <c r="EFQ85" s="13"/>
      <c r="EFR85" s="13"/>
      <c r="EFS85" s="13"/>
      <c r="EFT85" s="13"/>
      <c r="EFU85" s="13"/>
      <c r="EFV85" s="13"/>
      <c r="EFW85" s="13"/>
      <c r="EFX85" s="13"/>
      <c r="EFY85" s="13"/>
      <c r="EFZ85" s="13"/>
      <c r="EGA85" s="13"/>
      <c r="EGB85" s="13"/>
      <c r="EGC85" s="13"/>
      <c r="EGD85" s="13"/>
      <c r="EGE85" s="13"/>
      <c r="EGF85" s="13"/>
      <c r="EGG85" s="13"/>
      <c r="EGH85" s="13"/>
      <c r="EGI85" s="13"/>
      <c r="EGJ85" s="13"/>
      <c r="EGK85" s="13"/>
      <c r="EGL85" s="13"/>
      <c r="EGM85" s="13"/>
      <c r="EGN85" s="13"/>
      <c r="EGO85" s="13"/>
      <c r="EGP85" s="13"/>
      <c r="EGQ85" s="13"/>
      <c r="EGR85" s="13"/>
      <c r="EGS85" s="13"/>
      <c r="EGT85" s="13"/>
      <c r="EGU85" s="13"/>
      <c r="EGV85" s="13"/>
      <c r="EGW85" s="13"/>
      <c r="EGX85" s="13"/>
      <c r="EGY85" s="13"/>
      <c r="EGZ85" s="13"/>
      <c r="EHA85" s="13"/>
      <c r="EHB85" s="13"/>
      <c r="EHC85" s="13"/>
      <c r="EHD85" s="13"/>
      <c r="EHE85" s="13"/>
      <c r="EHF85" s="13"/>
      <c r="EHG85" s="13"/>
      <c r="EHH85" s="13"/>
      <c r="EHI85" s="13"/>
      <c r="EHJ85" s="13"/>
      <c r="EHK85" s="13"/>
      <c r="EHL85" s="13"/>
      <c r="EHM85" s="13"/>
      <c r="EHN85" s="13"/>
      <c r="EHO85" s="13"/>
      <c r="EHP85" s="13"/>
      <c r="EHQ85" s="13"/>
      <c r="EHR85" s="13"/>
      <c r="EHS85" s="13"/>
      <c r="EHT85" s="13"/>
      <c r="EHU85" s="13"/>
      <c r="EHV85" s="13"/>
      <c r="EHW85" s="13"/>
      <c r="EHX85" s="13"/>
      <c r="EHY85" s="13"/>
      <c r="EHZ85" s="13"/>
      <c r="EIA85" s="13"/>
      <c r="EIB85" s="13"/>
      <c r="EIC85" s="13"/>
      <c r="EID85" s="13"/>
      <c r="EIE85" s="13"/>
      <c r="EIF85" s="13"/>
      <c r="EIG85" s="13"/>
      <c r="EIH85" s="13"/>
      <c r="EII85" s="13"/>
      <c r="EIJ85" s="13"/>
      <c r="EIK85" s="13"/>
      <c r="EIL85" s="13"/>
      <c r="EIM85" s="13"/>
      <c r="EIN85" s="13"/>
      <c r="EIO85" s="13"/>
      <c r="EIP85" s="13"/>
      <c r="EIQ85" s="13"/>
      <c r="EIR85" s="13"/>
      <c r="EIS85" s="13"/>
      <c r="EIT85" s="13"/>
      <c r="EIU85" s="13"/>
      <c r="EIV85" s="13"/>
      <c r="EIW85" s="13"/>
      <c r="EIX85" s="13"/>
      <c r="EIY85" s="13"/>
      <c r="EIZ85" s="13"/>
      <c r="EJA85" s="13"/>
      <c r="EJB85" s="13"/>
      <c r="EJC85" s="13"/>
      <c r="EJD85" s="13"/>
      <c r="EJE85" s="13"/>
      <c r="EJF85" s="13"/>
      <c r="EJG85" s="13"/>
      <c r="EJH85" s="13"/>
      <c r="EJI85" s="13"/>
      <c r="EJJ85" s="13"/>
      <c r="EJK85" s="13"/>
      <c r="EJL85" s="13"/>
      <c r="EJM85" s="13"/>
      <c r="EJN85" s="13"/>
      <c r="EJO85" s="13"/>
      <c r="EJP85" s="13"/>
      <c r="EJQ85" s="13"/>
      <c r="EJR85" s="13"/>
      <c r="EJS85" s="13"/>
      <c r="EJT85" s="13"/>
      <c r="EJU85" s="13"/>
      <c r="EJV85" s="13"/>
      <c r="EJW85" s="13"/>
      <c r="EJX85" s="13"/>
      <c r="EJY85" s="13"/>
      <c r="EJZ85" s="13"/>
      <c r="EKA85" s="13"/>
      <c r="EKB85" s="13"/>
      <c r="EKC85" s="13"/>
      <c r="EKD85" s="13"/>
      <c r="EKE85" s="13"/>
      <c r="EKF85" s="13"/>
      <c r="EKG85" s="13"/>
      <c r="EKH85" s="13"/>
      <c r="EKI85" s="13"/>
      <c r="EKJ85" s="13"/>
      <c r="EKK85" s="13"/>
      <c r="EKL85" s="13"/>
      <c r="EKM85" s="13"/>
      <c r="EKN85" s="13"/>
      <c r="EKO85" s="13"/>
      <c r="EKP85" s="13"/>
      <c r="EKQ85" s="13"/>
      <c r="EKR85" s="13"/>
      <c r="EKS85" s="13"/>
      <c r="EKT85" s="13"/>
      <c r="EKU85" s="13"/>
      <c r="EKV85" s="13"/>
      <c r="EKW85" s="13"/>
      <c r="EKX85" s="13"/>
      <c r="EKY85" s="13"/>
      <c r="EKZ85" s="13"/>
      <c r="ELA85" s="13"/>
      <c r="ELB85" s="13"/>
      <c r="ELC85" s="13"/>
      <c r="ELD85" s="13"/>
      <c r="ELE85" s="13"/>
      <c r="ELF85" s="13"/>
      <c r="ELG85" s="13"/>
      <c r="ELH85" s="13"/>
      <c r="ELI85" s="13"/>
      <c r="ELJ85" s="13"/>
      <c r="ELK85" s="13"/>
      <c r="ELL85" s="13"/>
      <c r="ELM85" s="13"/>
      <c r="ELN85" s="13"/>
      <c r="ELO85" s="13"/>
      <c r="ELP85" s="13"/>
      <c r="ELQ85" s="13"/>
      <c r="ELR85" s="13"/>
      <c r="ELS85" s="13"/>
      <c r="ELT85" s="13"/>
      <c r="ELU85" s="13"/>
      <c r="ELV85" s="13"/>
      <c r="ELW85" s="13"/>
      <c r="ELX85" s="13"/>
      <c r="ELY85" s="13"/>
      <c r="ELZ85" s="13"/>
      <c r="EMA85" s="13"/>
      <c r="EMB85" s="13"/>
      <c r="EMC85" s="13"/>
      <c r="EMD85" s="13"/>
      <c r="EME85" s="13"/>
      <c r="EMF85" s="13"/>
      <c r="EMG85" s="13"/>
      <c r="EMH85" s="13"/>
      <c r="EMI85" s="13"/>
      <c r="EMJ85" s="13"/>
      <c r="EMK85" s="13"/>
      <c r="EML85" s="13"/>
      <c r="EMM85" s="13"/>
      <c r="EMN85" s="13"/>
      <c r="EMO85" s="13"/>
      <c r="EMP85" s="13"/>
      <c r="EMQ85" s="13"/>
      <c r="EMR85" s="13"/>
      <c r="EMS85" s="13"/>
      <c r="EMT85" s="13"/>
      <c r="EMU85" s="13"/>
      <c r="EMV85" s="13"/>
      <c r="EMW85" s="13"/>
      <c r="EMX85" s="13"/>
      <c r="EMY85" s="13"/>
      <c r="EMZ85" s="13"/>
      <c r="ENA85" s="13"/>
      <c r="ENB85" s="13"/>
      <c r="ENC85" s="13"/>
      <c r="END85" s="13"/>
      <c r="ENE85" s="13"/>
      <c r="ENF85" s="13"/>
      <c r="ENG85" s="13"/>
      <c r="ENH85" s="13"/>
      <c r="ENI85" s="13"/>
      <c r="ENJ85" s="13"/>
      <c r="ENK85" s="13"/>
      <c r="ENL85" s="13"/>
      <c r="ENM85" s="13"/>
      <c r="ENN85" s="13"/>
      <c r="ENO85" s="13"/>
      <c r="ENP85" s="13"/>
      <c r="ENQ85" s="13"/>
      <c r="ENR85" s="13"/>
      <c r="ENS85" s="13"/>
      <c r="ENT85" s="13"/>
      <c r="ENU85" s="13"/>
      <c r="ENV85" s="13"/>
      <c r="ENW85" s="13"/>
      <c r="ENX85" s="13"/>
      <c r="ENY85" s="13"/>
      <c r="ENZ85" s="13"/>
      <c r="EOA85" s="13"/>
      <c r="EOB85" s="13"/>
      <c r="EOC85" s="13"/>
      <c r="EOD85" s="13"/>
      <c r="EOE85" s="13"/>
      <c r="EOF85" s="13"/>
      <c r="EOG85" s="13"/>
      <c r="EOH85" s="13"/>
      <c r="EOI85" s="13"/>
      <c r="EOJ85" s="13"/>
      <c r="EOK85" s="13"/>
      <c r="EOL85" s="13"/>
      <c r="EOM85" s="13"/>
      <c r="EON85" s="13"/>
      <c r="EOO85" s="13"/>
      <c r="EOP85" s="13"/>
      <c r="EOQ85" s="13"/>
      <c r="EOR85" s="13"/>
      <c r="EOS85" s="13"/>
      <c r="EOT85" s="13"/>
      <c r="EOU85" s="13"/>
      <c r="EOV85" s="13"/>
      <c r="EOW85" s="13"/>
      <c r="EOX85" s="13"/>
      <c r="EOY85" s="13"/>
      <c r="EOZ85" s="13"/>
      <c r="EPA85" s="13"/>
      <c r="EPB85" s="13"/>
      <c r="EPC85" s="13"/>
      <c r="EPD85" s="13"/>
      <c r="EPE85" s="13"/>
      <c r="EPF85" s="13"/>
      <c r="EPG85" s="13"/>
      <c r="EPH85" s="13"/>
      <c r="EPI85" s="13"/>
      <c r="EPJ85" s="13"/>
      <c r="EPK85" s="13"/>
      <c r="EPL85" s="13"/>
      <c r="EPM85" s="13"/>
      <c r="EPN85" s="13"/>
      <c r="EPO85" s="13"/>
      <c r="EPP85" s="13"/>
      <c r="EPQ85" s="13"/>
      <c r="EPR85" s="13"/>
      <c r="EPS85" s="13"/>
      <c r="EPT85" s="13"/>
      <c r="EPU85" s="13"/>
      <c r="EPV85" s="13"/>
      <c r="EPW85" s="13"/>
      <c r="EPX85" s="13"/>
      <c r="EPY85" s="13"/>
      <c r="EPZ85" s="13"/>
      <c r="EQA85" s="13"/>
      <c r="EQB85" s="13"/>
      <c r="EQC85" s="13"/>
      <c r="EQD85" s="13"/>
      <c r="EQE85" s="13"/>
      <c r="EQF85" s="13"/>
      <c r="EQG85" s="13"/>
      <c r="EQH85" s="13"/>
      <c r="EQI85" s="13"/>
      <c r="EQJ85" s="13"/>
      <c r="EQK85" s="13"/>
      <c r="EQL85" s="13"/>
      <c r="EQM85" s="13"/>
      <c r="EQN85" s="13"/>
      <c r="EQO85" s="13"/>
      <c r="EQP85" s="13"/>
      <c r="EQQ85" s="13"/>
      <c r="EQR85" s="13"/>
      <c r="EQS85" s="13"/>
      <c r="EQT85" s="13"/>
      <c r="EQU85" s="13"/>
      <c r="EQV85" s="13"/>
      <c r="EQW85" s="13"/>
      <c r="EQX85" s="13"/>
      <c r="EQY85" s="13"/>
      <c r="EQZ85" s="13"/>
      <c r="ERA85" s="13"/>
      <c r="ERB85" s="13"/>
      <c r="ERC85" s="13"/>
      <c r="ERD85" s="13"/>
      <c r="ERE85" s="13"/>
      <c r="ERF85" s="13"/>
      <c r="ERG85" s="13"/>
      <c r="ERH85" s="13"/>
      <c r="ERI85" s="13"/>
      <c r="ERJ85" s="13"/>
      <c r="ERK85" s="13"/>
      <c r="ERL85" s="13"/>
      <c r="ERM85" s="13"/>
      <c r="ERN85" s="13"/>
      <c r="ERO85" s="13"/>
      <c r="ERP85" s="13"/>
      <c r="ERQ85" s="13"/>
      <c r="ERR85" s="13"/>
      <c r="ERS85" s="13"/>
      <c r="ERT85" s="13"/>
      <c r="ERU85" s="13"/>
      <c r="ERV85" s="13"/>
      <c r="ERW85" s="13"/>
      <c r="ERX85" s="13"/>
      <c r="ERY85" s="13"/>
      <c r="ERZ85" s="13"/>
      <c r="ESA85" s="13"/>
      <c r="ESB85" s="13"/>
      <c r="ESC85" s="13"/>
      <c r="ESD85" s="13"/>
      <c r="ESE85" s="13"/>
      <c r="ESF85" s="13"/>
      <c r="ESG85" s="13"/>
      <c r="ESH85" s="13"/>
      <c r="ESI85" s="13"/>
      <c r="ESJ85" s="13"/>
      <c r="ESK85" s="13"/>
      <c r="ESL85" s="13"/>
      <c r="ESM85" s="13"/>
      <c r="ESN85" s="13"/>
      <c r="ESO85" s="13"/>
      <c r="ESP85" s="13"/>
      <c r="ESQ85" s="13"/>
      <c r="ESR85" s="13"/>
      <c r="ESS85" s="13"/>
      <c r="EST85" s="13"/>
      <c r="ESU85" s="13"/>
      <c r="ESV85" s="13"/>
      <c r="ESW85" s="13"/>
      <c r="ESX85" s="13"/>
      <c r="ESY85" s="13"/>
      <c r="ESZ85" s="13"/>
      <c r="ETA85" s="13"/>
      <c r="ETB85" s="13"/>
      <c r="ETC85" s="13"/>
      <c r="ETD85" s="13"/>
      <c r="ETE85" s="13"/>
      <c r="ETF85" s="13"/>
      <c r="ETG85" s="13"/>
      <c r="ETH85" s="13"/>
      <c r="ETI85" s="13"/>
      <c r="ETJ85" s="13"/>
      <c r="ETK85" s="13"/>
      <c r="ETL85" s="13"/>
      <c r="ETM85" s="13"/>
      <c r="ETN85" s="13"/>
      <c r="ETO85" s="13"/>
      <c r="ETP85" s="13"/>
      <c r="ETQ85" s="13"/>
      <c r="ETR85" s="13"/>
      <c r="ETS85" s="13"/>
      <c r="ETT85" s="13"/>
      <c r="ETU85" s="13"/>
      <c r="ETV85" s="13"/>
      <c r="ETW85" s="13"/>
      <c r="ETX85" s="13"/>
      <c r="ETY85" s="13"/>
      <c r="ETZ85" s="13"/>
      <c r="EUA85" s="13"/>
      <c r="EUB85" s="13"/>
      <c r="EUC85" s="13"/>
      <c r="EUD85" s="13"/>
      <c r="EUE85" s="13"/>
      <c r="EUF85" s="13"/>
      <c r="EUG85" s="13"/>
      <c r="EUH85" s="13"/>
      <c r="EUI85" s="13"/>
      <c r="EUJ85" s="13"/>
      <c r="EUK85" s="13"/>
      <c r="EUL85" s="13"/>
      <c r="EUM85" s="13"/>
      <c r="EUN85" s="13"/>
      <c r="EUO85" s="13"/>
      <c r="EUP85" s="13"/>
      <c r="EUQ85" s="13"/>
      <c r="EUR85" s="13"/>
      <c r="EUS85" s="13"/>
      <c r="EUT85" s="13"/>
      <c r="EUU85" s="13"/>
      <c r="EUV85" s="13"/>
      <c r="EUW85" s="13"/>
      <c r="EUX85" s="13"/>
      <c r="EUY85" s="13"/>
      <c r="EUZ85" s="13"/>
      <c r="EVA85" s="13"/>
      <c r="EVB85" s="13"/>
      <c r="EVC85" s="13"/>
      <c r="EVD85" s="13"/>
      <c r="EVE85" s="13"/>
      <c r="EVF85" s="13"/>
      <c r="EVG85" s="13"/>
      <c r="EVH85" s="13"/>
      <c r="EVI85" s="13"/>
      <c r="EVJ85" s="13"/>
      <c r="EVK85" s="13"/>
      <c r="EVL85" s="13"/>
      <c r="EVM85" s="13"/>
      <c r="EVN85" s="13"/>
      <c r="EVO85" s="13"/>
      <c r="EVP85" s="13"/>
      <c r="EVQ85" s="13"/>
      <c r="EVR85" s="13"/>
      <c r="EVS85" s="13"/>
      <c r="EVT85" s="13"/>
      <c r="EVU85" s="13"/>
      <c r="EVV85" s="13"/>
      <c r="EVW85" s="13"/>
      <c r="EVX85" s="13"/>
      <c r="EVY85" s="13"/>
      <c r="EVZ85" s="13"/>
      <c r="EWA85" s="13"/>
      <c r="EWB85" s="13"/>
      <c r="EWC85" s="13"/>
      <c r="EWD85" s="13"/>
      <c r="EWE85" s="13"/>
      <c r="EWF85" s="13"/>
      <c r="EWG85" s="13"/>
      <c r="EWH85" s="13"/>
      <c r="EWI85" s="13"/>
      <c r="EWJ85" s="13"/>
      <c r="EWK85" s="13"/>
      <c r="EWL85" s="13"/>
      <c r="EWM85" s="13"/>
      <c r="EWN85" s="13"/>
      <c r="EWO85" s="13"/>
      <c r="EWP85" s="13"/>
      <c r="EWQ85" s="13"/>
      <c r="EWR85" s="13"/>
      <c r="EWS85" s="13"/>
      <c r="EWT85" s="13"/>
      <c r="EWU85" s="13"/>
      <c r="EWV85" s="13"/>
      <c r="EWW85" s="13"/>
      <c r="EWX85" s="13"/>
      <c r="EWY85" s="13"/>
      <c r="EWZ85" s="13"/>
      <c r="EXA85" s="13"/>
      <c r="EXB85" s="13"/>
      <c r="EXC85" s="13"/>
      <c r="EXD85" s="13"/>
      <c r="EXE85" s="13"/>
      <c r="EXF85" s="13"/>
      <c r="EXG85" s="13"/>
      <c r="EXH85" s="13"/>
      <c r="EXI85" s="13"/>
      <c r="EXJ85" s="13"/>
      <c r="EXK85" s="13"/>
      <c r="EXL85" s="13"/>
      <c r="EXM85" s="13"/>
      <c r="EXN85" s="13"/>
      <c r="EXO85" s="13"/>
      <c r="EXP85" s="13"/>
      <c r="EXQ85" s="13"/>
      <c r="EXR85" s="13"/>
      <c r="EXS85" s="13"/>
      <c r="EXT85" s="13"/>
      <c r="EXU85" s="13"/>
      <c r="EXV85" s="13"/>
      <c r="EXW85" s="13"/>
      <c r="EXX85" s="13"/>
      <c r="EXY85" s="13"/>
      <c r="EXZ85" s="13"/>
      <c r="EYA85" s="13"/>
      <c r="EYB85" s="13"/>
      <c r="EYC85" s="13"/>
      <c r="EYD85" s="13"/>
      <c r="EYE85" s="13"/>
      <c r="EYF85" s="13"/>
      <c r="EYG85" s="13"/>
      <c r="EYH85" s="13"/>
      <c r="EYI85" s="13"/>
      <c r="EYJ85" s="13"/>
      <c r="EYK85" s="13"/>
      <c r="EYL85" s="13"/>
      <c r="EYM85" s="13"/>
      <c r="EYN85" s="13"/>
      <c r="EYO85" s="13"/>
      <c r="EYP85" s="13"/>
      <c r="EYQ85" s="13"/>
      <c r="EYR85" s="13"/>
      <c r="EYS85" s="13"/>
      <c r="EYT85" s="13"/>
      <c r="EYU85" s="13"/>
      <c r="EYV85" s="13"/>
      <c r="EYW85" s="13"/>
      <c r="EYX85" s="13"/>
      <c r="EYY85" s="13"/>
      <c r="EYZ85" s="13"/>
      <c r="EZA85" s="13"/>
      <c r="EZB85" s="13"/>
      <c r="EZC85" s="13"/>
      <c r="EZD85" s="13"/>
      <c r="EZE85" s="13"/>
      <c r="EZF85" s="13"/>
      <c r="EZG85" s="13"/>
      <c r="EZH85" s="13"/>
      <c r="EZI85" s="13"/>
      <c r="EZJ85" s="13"/>
      <c r="EZK85" s="13"/>
      <c r="EZL85" s="13"/>
      <c r="EZM85" s="13"/>
      <c r="EZN85" s="13"/>
      <c r="EZO85" s="13"/>
      <c r="EZP85" s="13"/>
      <c r="EZQ85" s="13"/>
      <c r="EZR85" s="13"/>
      <c r="EZS85" s="13"/>
      <c r="EZT85" s="13"/>
      <c r="EZU85" s="13"/>
      <c r="EZV85" s="13"/>
      <c r="EZW85" s="13"/>
      <c r="EZX85" s="13"/>
      <c r="EZY85" s="13"/>
      <c r="EZZ85" s="13"/>
      <c r="FAA85" s="13"/>
      <c r="FAB85" s="13"/>
      <c r="FAC85" s="13"/>
      <c r="FAD85" s="13"/>
      <c r="FAE85" s="13"/>
      <c r="FAF85" s="13"/>
      <c r="FAG85" s="13"/>
      <c r="FAH85" s="13"/>
      <c r="FAI85" s="13"/>
      <c r="FAJ85" s="13"/>
      <c r="FAK85" s="13"/>
      <c r="FAL85" s="13"/>
      <c r="FAM85" s="13"/>
      <c r="FAN85" s="13"/>
      <c r="FAO85" s="13"/>
      <c r="FAP85" s="13"/>
      <c r="FAQ85" s="13"/>
      <c r="FAR85" s="13"/>
      <c r="FAS85" s="13"/>
      <c r="FAT85" s="13"/>
      <c r="FAU85" s="13"/>
      <c r="FAV85" s="13"/>
      <c r="FAW85" s="13"/>
      <c r="FAX85" s="13"/>
      <c r="FAY85" s="13"/>
      <c r="FAZ85" s="13"/>
      <c r="FBA85" s="13"/>
      <c r="FBB85" s="13"/>
      <c r="FBC85" s="13"/>
      <c r="FBD85" s="13"/>
      <c r="FBE85" s="13"/>
      <c r="FBF85" s="13"/>
      <c r="FBG85" s="13"/>
      <c r="FBH85" s="13"/>
      <c r="FBI85" s="13"/>
      <c r="FBJ85" s="13"/>
      <c r="FBK85" s="13"/>
      <c r="FBL85" s="13"/>
      <c r="FBM85" s="13"/>
      <c r="FBN85" s="13"/>
      <c r="FBO85" s="13"/>
      <c r="FBP85" s="13"/>
      <c r="FBQ85" s="13"/>
      <c r="FBR85" s="13"/>
      <c r="FBS85" s="13"/>
      <c r="FBT85" s="13"/>
      <c r="FBU85" s="13"/>
      <c r="FBV85" s="13"/>
      <c r="FBW85" s="13"/>
      <c r="FBX85" s="13"/>
      <c r="FBY85" s="13"/>
      <c r="FBZ85" s="13"/>
      <c r="FCA85" s="13"/>
      <c r="FCB85" s="13"/>
      <c r="FCC85" s="13"/>
      <c r="FCD85" s="13"/>
      <c r="FCE85" s="13"/>
      <c r="FCF85" s="13"/>
      <c r="FCG85" s="13"/>
      <c r="FCH85" s="13"/>
      <c r="FCI85" s="13"/>
      <c r="FCJ85" s="13"/>
      <c r="FCK85" s="13"/>
      <c r="FCL85" s="13"/>
      <c r="FCM85" s="13"/>
      <c r="FCN85" s="13"/>
      <c r="FCO85" s="13"/>
      <c r="FCP85" s="13"/>
      <c r="FCQ85" s="13"/>
      <c r="FCR85" s="13"/>
      <c r="FCS85" s="13"/>
      <c r="FCT85" s="13"/>
      <c r="FCU85" s="13"/>
      <c r="FCV85" s="13"/>
      <c r="FCW85" s="13"/>
      <c r="FCX85" s="13"/>
      <c r="FCY85" s="13"/>
      <c r="FCZ85" s="13"/>
      <c r="FDA85" s="13"/>
      <c r="FDB85" s="13"/>
      <c r="FDC85" s="13"/>
      <c r="FDD85" s="13"/>
      <c r="FDE85" s="13"/>
      <c r="FDF85" s="13"/>
      <c r="FDG85" s="13"/>
      <c r="FDH85" s="13"/>
      <c r="FDI85" s="13"/>
      <c r="FDJ85" s="13"/>
      <c r="FDK85" s="13"/>
      <c r="FDL85" s="13"/>
      <c r="FDM85" s="13"/>
      <c r="FDN85" s="13"/>
      <c r="FDO85" s="13"/>
      <c r="FDP85" s="13"/>
      <c r="FDQ85" s="13"/>
      <c r="FDR85" s="13"/>
      <c r="FDS85" s="13"/>
      <c r="FDT85" s="13"/>
      <c r="FDU85" s="13"/>
      <c r="FDV85" s="13"/>
      <c r="FDW85" s="13"/>
      <c r="FDX85" s="13"/>
      <c r="FDY85" s="13"/>
      <c r="FDZ85" s="13"/>
      <c r="FEA85" s="13"/>
      <c r="FEB85" s="13"/>
      <c r="FEC85" s="13"/>
      <c r="FED85" s="13"/>
      <c r="FEE85" s="13"/>
      <c r="FEF85" s="13"/>
      <c r="FEG85" s="13"/>
      <c r="FEH85" s="13"/>
      <c r="FEI85" s="13"/>
      <c r="FEJ85" s="13"/>
      <c r="FEK85" s="13"/>
      <c r="FEL85" s="13"/>
      <c r="FEM85" s="13"/>
      <c r="FEN85" s="13"/>
      <c r="FEO85" s="13"/>
      <c r="FEP85" s="13"/>
      <c r="FEQ85" s="13"/>
      <c r="FER85" s="13"/>
      <c r="FES85" s="13"/>
      <c r="FET85" s="13"/>
      <c r="FEU85" s="13"/>
      <c r="FEV85" s="13"/>
      <c r="FEW85" s="13"/>
      <c r="FEX85" s="13"/>
      <c r="FEY85" s="13"/>
      <c r="FEZ85" s="13"/>
      <c r="FFA85" s="13"/>
      <c r="FFB85" s="13"/>
      <c r="FFC85" s="13"/>
      <c r="FFD85" s="13"/>
      <c r="FFE85" s="13"/>
      <c r="FFF85" s="13"/>
      <c r="FFG85" s="13"/>
      <c r="FFH85" s="13"/>
      <c r="FFI85" s="13"/>
      <c r="FFJ85" s="13"/>
      <c r="FFK85" s="13"/>
      <c r="FFL85" s="13"/>
      <c r="FFM85" s="13"/>
      <c r="FFN85" s="13"/>
      <c r="FFO85" s="13"/>
      <c r="FFP85" s="13"/>
      <c r="FFQ85" s="13"/>
      <c r="FFR85" s="13"/>
      <c r="FFS85" s="13"/>
      <c r="FFT85" s="13"/>
      <c r="FFU85" s="13"/>
      <c r="FFV85" s="13"/>
      <c r="FFW85" s="13"/>
      <c r="FFX85" s="13"/>
      <c r="FFY85" s="13"/>
      <c r="FFZ85" s="13"/>
      <c r="FGA85" s="13"/>
      <c r="FGB85" s="13"/>
      <c r="FGC85" s="13"/>
      <c r="FGD85" s="13"/>
      <c r="FGE85" s="13"/>
      <c r="FGF85" s="13"/>
      <c r="FGG85" s="13"/>
      <c r="FGH85" s="13"/>
      <c r="FGI85" s="13"/>
      <c r="FGJ85" s="13"/>
      <c r="FGK85" s="13"/>
      <c r="FGL85" s="13"/>
      <c r="FGM85" s="13"/>
      <c r="FGN85" s="13"/>
      <c r="FGO85" s="13"/>
      <c r="FGP85" s="13"/>
      <c r="FGQ85" s="13"/>
      <c r="FGR85" s="13"/>
      <c r="FGS85" s="13"/>
      <c r="FGT85" s="13"/>
      <c r="FGU85" s="13"/>
      <c r="FGV85" s="13"/>
      <c r="FGW85" s="13"/>
      <c r="FGX85" s="13"/>
      <c r="FGY85" s="13"/>
      <c r="FGZ85" s="13"/>
      <c r="FHA85" s="13"/>
      <c r="FHB85" s="13"/>
      <c r="FHC85" s="13"/>
      <c r="FHD85" s="13"/>
      <c r="FHE85" s="13"/>
      <c r="FHF85" s="13"/>
      <c r="FHG85" s="13"/>
      <c r="FHH85" s="13"/>
      <c r="FHI85" s="13"/>
      <c r="FHJ85" s="13"/>
      <c r="FHK85" s="13"/>
      <c r="FHL85" s="13"/>
      <c r="FHM85" s="13"/>
      <c r="FHN85" s="13"/>
      <c r="FHO85" s="13"/>
      <c r="FHP85" s="13"/>
      <c r="FHQ85" s="13"/>
      <c r="FHR85" s="13"/>
      <c r="FHS85" s="13"/>
      <c r="FHT85" s="13"/>
      <c r="FHU85" s="13"/>
      <c r="FHV85" s="13"/>
      <c r="FHW85" s="13"/>
      <c r="FHX85" s="13"/>
      <c r="FHY85" s="13"/>
      <c r="FHZ85" s="13"/>
      <c r="FIA85" s="13"/>
      <c r="FIB85" s="13"/>
      <c r="FIC85" s="13"/>
      <c r="FID85" s="13"/>
      <c r="FIE85" s="13"/>
      <c r="FIF85" s="13"/>
      <c r="FIG85" s="13"/>
      <c r="FIH85" s="13"/>
      <c r="FII85" s="13"/>
      <c r="FIJ85" s="13"/>
      <c r="FIK85" s="13"/>
      <c r="FIL85" s="13"/>
      <c r="FIM85" s="13"/>
      <c r="FIN85" s="13"/>
      <c r="FIO85" s="13"/>
      <c r="FIP85" s="13"/>
      <c r="FIQ85" s="13"/>
      <c r="FIR85" s="13"/>
      <c r="FIS85" s="13"/>
      <c r="FIT85" s="13"/>
      <c r="FIU85" s="13"/>
      <c r="FIV85" s="13"/>
      <c r="FIW85" s="13"/>
      <c r="FIX85" s="13"/>
      <c r="FIY85" s="13"/>
      <c r="FIZ85" s="13"/>
      <c r="FJA85" s="13"/>
      <c r="FJB85" s="13"/>
      <c r="FJC85" s="13"/>
      <c r="FJD85" s="13"/>
      <c r="FJE85" s="13"/>
      <c r="FJF85" s="13"/>
      <c r="FJG85" s="13"/>
      <c r="FJH85" s="13"/>
      <c r="FJI85" s="13"/>
      <c r="FJJ85" s="13"/>
      <c r="FJK85" s="13"/>
      <c r="FJL85" s="13"/>
      <c r="FJM85" s="13"/>
      <c r="FJN85" s="13"/>
      <c r="FJO85" s="13"/>
      <c r="FJP85" s="13"/>
      <c r="FJQ85" s="13"/>
      <c r="FJR85" s="13"/>
      <c r="FJS85" s="13"/>
      <c r="FJT85" s="13"/>
      <c r="FJU85" s="13"/>
      <c r="FJV85" s="13"/>
      <c r="FJW85" s="13"/>
      <c r="FJX85" s="13"/>
      <c r="FJY85" s="13"/>
      <c r="FJZ85" s="13"/>
      <c r="FKA85" s="13"/>
      <c r="FKB85" s="13"/>
      <c r="FKC85" s="13"/>
      <c r="FKD85" s="13"/>
      <c r="FKE85" s="13"/>
      <c r="FKF85" s="13"/>
      <c r="FKG85" s="13"/>
      <c r="FKH85" s="13"/>
      <c r="FKI85" s="13"/>
      <c r="FKJ85" s="13"/>
      <c r="FKK85" s="13"/>
      <c r="FKL85" s="13"/>
      <c r="FKM85" s="13"/>
      <c r="FKN85" s="13"/>
      <c r="FKO85" s="13"/>
      <c r="FKP85" s="13"/>
      <c r="FKQ85" s="13"/>
      <c r="FKR85" s="13"/>
      <c r="FKS85" s="13"/>
      <c r="FKT85" s="13"/>
      <c r="FKU85" s="13"/>
      <c r="FKV85" s="13"/>
      <c r="FKW85" s="13"/>
      <c r="FKX85" s="13"/>
      <c r="FKY85" s="13"/>
      <c r="FKZ85" s="13"/>
      <c r="FLA85" s="13"/>
      <c r="FLB85" s="13"/>
      <c r="FLC85" s="13"/>
      <c r="FLD85" s="13"/>
      <c r="FLE85" s="13"/>
      <c r="FLF85" s="13"/>
      <c r="FLG85" s="13"/>
      <c r="FLH85" s="13"/>
      <c r="FLI85" s="13"/>
      <c r="FLJ85" s="13"/>
      <c r="FLK85" s="13"/>
      <c r="FLL85" s="13"/>
      <c r="FLM85" s="13"/>
      <c r="FLN85" s="13"/>
      <c r="FLO85" s="13"/>
      <c r="FLP85" s="13"/>
      <c r="FLQ85" s="13"/>
      <c r="FLR85" s="13"/>
      <c r="FLS85" s="13"/>
      <c r="FLT85" s="13"/>
      <c r="FLU85" s="13"/>
      <c r="FLV85" s="13"/>
      <c r="FLW85" s="13"/>
      <c r="FLX85" s="13"/>
      <c r="FLY85" s="13"/>
      <c r="FLZ85" s="13"/>
      <c r="FMA85" s="13"/>
      <c r="FMB85" s="13"/>
      <c r="FMC85" s="13"/>
      <c r="FMD85" s="13"/>
      <c r="FME85" s="13"/>
      <c r="FMF85" s="13"/>
      <c r="FMG85" s="13"/>
      <c r="FMH85" s="13"/>
      <c r="FMI85" s="13"/>
      <c r="FMJ85" s="13"/>
      <c r="FMK85" s="13"/>
      <c r="FML85" s="13"/>
      <c r="FMM85" s="13"/>
      <c r="FMN85" s="13"/>
      <c r="FMO85" s="13"/>
      <c r="FMP85" s="13"/>
      <c r="FMQ85" s="13"/>
      <c r="FMR85" s="13"/>
      <c r="FMS85" s="13"/>
      <c r="FMT85" s="13"/>
      <c r="FMU85" s="13"/>
      <c r="FMV85" s="13"/>
      <c r="FMW85" s="13"/>
      <c r="FMX85" s="13"/>
      <c r="FMY85" s="13"/>
      <c r="FMZ85" s="13"/>
      <c r="FNA85" s="13"/>
      <c r="FNB85" s="13"/>
      <c r="FNC85" s="13"/>
      <c r="FND85" s="13"/>
      <c r="FNE85" s="13"/>
      <c r="FNF85" s="13"/>
      <c r="FNG85" s="13"/>
      <c r="FNH85" s="13"/>
      <c r="FNI85" s="13"/>
      <c r="FNJ85" s="13"/>
      <c r="FNK85" s="13"/>
      <c r="FNL85" s="13"/>
      <c r="FNM85" s="13"/>
      <c r="FNN85" s="13"/>
      <c r="FNO85" s="13"/>
      <c r="FNP85" s="13"/>
      <c r="FNQ85" s="13"/>
      <c r="FNR85" s="13"/>
      <c r="FNS85" s="13"/>
      <c r="FNT85" s="13"/>
      <c r="FNU85" s="13"/>
      <c r="FNV85" s="13"/>
      <c r="FNW85" s="13"/>
      <c r="FNX85" s="13"/>
      <c r="FNY85" s="13"/>
      <c r="FNZ85" s="13"/>
      <c r="FOA85" s="13"/>
      <c r="FOB85" s="13"/>
      <c r="FOC85" s="13"/>
      <c r="FOD85" s="13"/>
      <c r="FOE85" s="13"/>
      <c r="FOF85" s="13"/>
      <c r="FOG85" s="13"/>
      <c r="FOH85" s="13"/>
      <c r="FOI85" s="13"/>
      <c r="FOJ85" s="13"/>
      <c r="FOK85" s="13"/>
      <c r="FOL85" s="13"/>
      <c r="FOM85" s="13"/>
      <c r="FON85" s="13"/>
      <c r="FOO85" s="13"/>
      <c r="FOP85" s="13"/>
      <c r="FOQ85" s="13"/>
      <c r="FOR85" s="13"/>
      <c r="FOS85" s="13"/>
      <c r="FOT85" s="13"/>
      <c r="FOU85" s="13"/>
      <c r="FOV85" s="13"/>
      <c r="FOW85" s="13"/>
      <c r="FOX85" s="13"/>
      <c r="FOY85" s="13"/>
      <c r="FOZ85" s="13"/>
      <c r="FPA85" s="13"/>
      <c r="FPB85" s="13"/>
      <c r="FPC85" s="13"/>
      <c r="FPD85" s="13"/>
      <c r="FPE85" s="13"/>
      <c r="FPF85" s="13"/>
      <c r="FPG85" s="13"/>
      <c r="FPH85" s="13"/>
      <c r="FPI85" s="13"/>
      <c r="FPJ85" s="13"/>
      <c r="FPK85" s="13"/>
      <c r="FPL85" s="13"/>
      <c r="FPM85" s="13"/>
      <c r="FPN85" s="13"/>
      <c r="FPO85" s="13"/>
      <c r="FPP85" s="13"/>
      <c r="FPQ85" s="13"/>
      <c r="FPR85" s="13"/>
      <c r="FPS85" s="13"/>
      <c r="FPT85" s="13"/>
      <c r="FPU85" s="13"/>
      <c r="FPV85" s="13"/>
      <c r="FPW85" s="13"/>
      <c r="FPX85" s="13"/>
      <c r="FPY85" s="13"/>
      <c r="FPZ85" s="13"/>
      <c r="FQA85" s="13"/>
      <c r="FQB85" s="13"/>
      <c r="FQC85" s="13"/>
      <c r="FQD85" s="13"/>
      <c r="FQE85" s="13"/>
      <c r="FQF85" s="13"/>
      <c r="FQG85" s="13"/>
      <c r="FQH85" s="13"/>
      <c r="FQI85" s="13"/>
      <c r="FQJ85" s="13"/>
      <c r="FQK85" s="13"/>
      <c r="FQL85" s="13"/>
      <c r="FQM85" s="13"/>
      <c r="FQN85" s="13"/>
      <c r="FQO85" s="13"/>
      <c r="FQP85" s="13"/>
      <c r="FQQ85" s="13"/>
      <c r="FQR85" s="13"/>
      <c r="FQS85" s="13"/>
      <c r="FQT85" s="13"/>
      <c r="FQU85" s="13"/>
      <c r="FQV85" s="13"/>
      <c r="FQW85" s="13"/>
      <c r="FQX85" s="13"/>
      <c r="FQY85" s="13"/>
      <c r="FQZ85" s="13"/>
      <c r="FRA85" s="13"/>
      <c r="FRB85" s="13"/>
      <c r="FRC85" s="13"/>
      <c r="FRD85" s="13"/>
      <c r="FRE85" s="13"/>
      <c r="FRF85" s="13"/>
      <c r="FRG85" s="13"/>
      <c r="FRH85" s="13"/>
      <c r="FRI85" s="13"/>
      <c r="FRJ85" s="13"/>
      <c r="FRK85" s="13"/>
      <c r="FRL85" s="13"/>
      <c r="FRM85" s="13"/>
      <c r="FRN85" s="13"/>
      <c r="FRO85" s="13"/>
      <c r="FRP85" s="13"/>
      <c r="FRQ85" s="13"/>
      <c r="FRR85" s="13"/>
      <c r="FRS85" s="13"/>
      <c r="FRT85" s="13"/>
      <c r="FRU85" s="13"/>
      <c r="FRV85" s="13"/>
      <c r="FRW85" s="13"/>
      <c r="FRX85" s="13"/>
      <c r="FRY85" s="13"/>
      <c r="FRZ85" s="13"/>
      <c r="FSA85" s="13"/>
      <c r="FSB85" s="13"/>
      <c r="FSC85" s="13"/>
      <c r="FSD85" s="13"/>
      <c r="FSE85" s="13"/>
      <c r="FSF85" s="13"/>
      <c r="FSG85" s="13"/>
      <c r="FSH85" s="13"/>
      <c r="FSI85" s="13"/>
      <c r="FSJ85" s="13"/>
      <c r="FSK85" s="13"/>
      <c r="FSL85" s="13"/>
      <c r="FSM85" s="13"/>
      <c r="FSN85" s="13"/>
      <c r="FSO85" s="13"/>
      <c r="FSP85" s="13"/>
      <c r="FSQ85" s="13"/>
      <c r="FSR85" s="13"/>
      <c r="FSS85" s="13"/>
      <c r="FST85" s="13"/>
      <c r="FSU85" s="13"/>
      <c r="FSV85" s="13"/>
      <c r="FSW85" s="13"/>
      <c r="FSX85" s="13"/>
      <c r="FSY85" s="13"/>
      <c r="FSZ85" s="13"/>
      <c r="FTA85" s="13"/>
      <c r="FTB85" s="13"/>
      <c r="FTC85" s="13"/>
      <c r="FTD85" s="13"/>
      <c r="FTE85" s="13"/>
      <c r="FTF85" s="13"/>
      <c r="FTG85" s="13"/>
      <c r="FTH85" s="13"/>
      <c r="FTI85" s="13"/>
      <c r="FTJ85" s="13"/>
      <c r="FTK85" s="13"/>
      <c r="FTL85" s="13"/>
      <c r="FTM85" s="13"/>
      <c r="FTN85" s="13"/>
      <c r="FTO85" s="13"/>
      <c r="FTP85" s="13"/>
      <c r="FTQ85" s="13"/>
      <c r="FTR85" s="13"/>
      <c r="FTS85" s="13"/>
      <c r="FTT85" s="13"/>
      <c r="FTU85" s="13"/>
      <c r="FTV85" s="13"/>
      <c r="FTW85" s="13"/>
      <c r="FTX85" s="13"/>
      <c r="FTY85" s="13"/>
      <c r="FTZ85" s="13"/>
      <c r="FUA85" s="13"/>
      <c r="FUB85" s="13"/>
      <c r="FUC85" s="13"/>
      <c r="FUD85" s="13"/>
      <c r="FUE85" s="13"/>
      <c r="FUF85" s="13"/>
      <c r="FUG85" s="13"/>
      <c r="FUH85" s="13"/>
      <c r="FUI85" s="13"/>
      <c r="FUJ85" s="13"/>
      <c r="FUK85" s="13"/>
      <c r="FUL85" s="13"/>
      <c r="FUM85" s="13"/>
      <c r="FUN85" s="13"/>
      <c r="FUO85" s="13"/>
      <c r="FUP85" s="13"/>
      <c r="FUQ85" s="13"/>
      <c r="FUR85" s="13"/>
      <c r="FUS85" s="13"/>
      <c r="FUT85" s="13"/>
      <c r="FUU85" s="13"/>
      <c r="FUV85" s="13"/>
      <c r="FUW85" s="13"/>
      <c r="FUX85" s="13"/>
      <c r="FUY85" s="13"/>
      <c r="FUZ85" s="13"/>
      <c r="FVA85" s="13"/>
      <c r="FVB85" s="13"/>
      <c r="FVC85" s="13"/>
      <c r="FVD85" s="13"/>
      <c r="FVE85" s="13"/>
      <c r="FVF85" s="13"/>
      <c r="FVG85" s="13"/>
      <c r="FVH85" s="13"/>
      <c r="FVI85" s="13"/>
      <c r="FVJ85" s="13"/>
      <c r="FVK85" s="13"/>
      <c r="FVL85" s="13"/>
      <c r="FVM85" s="13"/>
      <c r="FVN85" s="13"/>
      <c r="FVO85" s="13"/>
      <c r="FVP85" s="13"/>
      <c r="FVQ85" s="13"/>
      <c r="FVR85" s="13"/>
      <c r="FVS85" s="13"/>
      <c r="FVT85" s="13"/>
      <c r="FVU85" s="13"/>
      <c r="FVV85" s="13"/>
      <c r="FVW85" s="13"/>
      <c r="FVX85" s="13"/>
      <c r="FVY85" s="13"/>
      <c r="FVZ85" s="13"/>
      <c r="FWA85" s="13"/>
      <c r="FWB85" s="13"/>
      <c r="FWC85" s="13"/>
      <c r="FWD85" s="13"/>
      <c r="FWE85" s="13"/>
      <c r="FWF85" s="13"/>
      <c r="FWG85" s="13"/>
      <c r="FWH85" s="13"/>
      <c r="FWI85" s="13"/>
      <c r="FWJ85" s="13"/>
      <c r="FWK85" s="13"/>
      <c r="FWL85" s="13"/>
      <c r="FWM85" s="13"/>
      <c r="FWN85" s="13"/>
      <c r="FWO85" s="13"/>
      <c r="FWP85" s="13"/>
      <c r="FWQ85" s="13"/>
      <c r="FWR85" s="13"/>
      <c r="FWS85" s="13"/>
      <c r="FWT85" s="13"/>
      <c r="FWU85" s="13"/>
      <c r="FWV85" s="13"/>
      <c r="FWW85" s="13"/>
      <c r="FWX85" s="13"/>
      <c r="FWY85" s="13"/>
      <c r="FWZ85" s="13"/>
      <c r="FXA85" s="13"/>
      <c r="FXB85" s="13"/>
      <c r="FXC85" s="13"/>
      <c r="FXD85" s="13"/>
      <c r="FXE85" s="13"/>
      <c r="FXF85" s="13"/>
      <c r="FXG85" s="13"/>
      <c r="FXH85" s="13"/>
      <c r="FXI85" s="13"/>
      <c r="FXJ85" s="13"/>
      <c r="FXK85" s="13"/>
      <c r="FXL85" s="13"/>
      <c r="FXM85" s="13"/>
      <c r="FXN85" s="13"/>
      <c r="FXO85" s="13"/>
      <c r="FXP85" s="13"/>
      <c r="FXQ85" s="13"/>
      <c r="FXR85" s="13"/>
      <c r="FXS85" s="13"/>
      <c r="FXT85" s="13"/>
      <c r="FXU85" s="13"/>
      <c r="FXV85" s="13"/>
      <c r="FXW85" s="13"/>
      <c r="FXX85" s="13"/>
      <c r="FXY85" s="13"/>
      <c r="FXZ85" s="13"/>
      <c r="FYA85" s="13"/>
      <c r="FYB85" s="13"/>
      <c r="FYC85" s="13"/>
      <c r="FYD85" s="13"/>
      <c r="FYE85" s="13"/>
      <c r="FYF85" s="13"/>
      <c r="FYG85" s="13"/>
      <c r="FYH85" s="13"/>
      <c r="FYI85" s="13"/>
      <c r="FYJ85" s="13"/>
      <c r="FYK85" s="13"/>
      <c r="FYL85" s="13"/>
      <c r="FYM85" s="13"/>
      <c r="FYN85" s="13"/>
      <c r="FYO85" s="13"/>
      <c r="FYP85" s="13"/>
      <c r="FYQ85" s="13"/>
      <c r="FYR85" s="13"/>
      <c r="FYS85" s="13"/>
      <c r="FYT85" s="13"/>
      <c r="FYU85" s="13"/>
      <c r="FYV85" s="13"/>
      <c r="FYW85" s="13"/>
      <c r="FYX85" s="13"/>
      <c r="FYY85" s="13"/>
      <c r="FYZ85" s="13"/>
      <c r="FZA85" s="13"/>
      <c r="FZB85" s="13"/>
      <c r="FZC85" s="13"/>
      <c r="FZD85" s="13"/>
      <c r="FZE85" s="13"/>
      <c r="FZF85" s="13"/>
      <c r="FZG85" s="13"/>
      <c r="FZH85" s="13"/>
      <c r="FZI85" s="13"/>
      <c r="FZJ85" s="13"/>
      <c r="FZK85" s="13"/>
      <c r="FZL85" s="13"/>
      <c r="FZM85" s="13"/>
      <c r="FZN85" s="13"/>
      <c r="FZO85" s="13"/>
      <c r="FZP85" s="13"/>
      <c r="FZQ85" s="13"/>
      <c r="FZR85" s="13"/>
      <c r="FZS85" s="13"/>
      <c r="FZT85" s="13"/>
      <c r="FZU85" s="13"/>
      <c r="FZV85" s="13"/>
      <c r="FZW85" s="13"/>
      <c r="FZX85" s="13"/>
      <c r="FZY85" s="13"/>
      <c r="FZZ85" s="13"/>
      <c r="GAA85" s="13"/>
      <c r="GAB85" s="13"/>
      <c r="GAC85" s="13"/>
      <c r="GAD85" s="13"/>
      <c r="GAE85" s="13"/>
      <c r="GAF85" s="13"/>
      <c r="GAG85" s="13"/>
      <c r="GAH85" s="13"/>
      <c r="GAI85" s="13"/>
      <c r="GAJ85" s="13"/>
      <c r="GAK85" s="13"/>
      <c r="GAL85" s="13"/>
      <c r="GAM85" s="13"/>
      <c r="GAN85" s="13"/>
      <c r="GAO85" s="13"/>
      <c r="GAP85" s="13"/>
      <c r="GAQ85" s="13"/>
      <c r="GAR85" s="13"/>
      <c r="GAS85" s="13"/>
      <c r="GAT85" s="13"/>
      <c r="GAU85" s="13"/>
      <c r="GAV85" s="13"/>
      <c r="GAW85" s="13"/>
      <c r="GAX85" s="13"/>
      <c r="GAY85" s="13"/>
      <c r="GAZ85" s="13"/>
      <c r="GBA85" s="13"/>
      <c r="GBB85" s="13"/>
      <c r="GBC85" s="13"/>
      <c r="GBD85" s="13"/>
      <c r="GBE85" s="13"/>
      <c r="GBF85" s="13"/>
      <c r="GBG85" s="13"/>
      <c r="GBH85" s="13"/>
      <c r="GBI85" s="13"/>
      <c r="GBJ85" s="13"/>
      <c r="GBK85" s="13"/>
      <c r="GBL85" s="13"/>
      <c r="GBM85" s="13"/>
      <c r="GBN85" s="13"/>
      <c r="GBO85" s="13"/>
      <c r="GBP85" s="13"/>
      <c r="GBQ85" s="13"/>
      <c r="GBR85" s="13"/>
      <c r="GBS85" s="13"/>
      <c r="GBT85" s="13"/>
      <c r="GBU85" s="13"/>
      <c r="GBV85" s="13"/>
      <c r="GBW85" s="13"/>
      <c r="GBX85" s="13"/>
      <c r="GBY85" s="13"/>
      <c r="GBZ85" s="13"/>
      <c r="GCA85" s="13"/>
      <c r="GCB85" s="13"/>
      <c r="GCC85" s="13"/>
      <c r="GCD85" s="13"/>
      <c r="GCE85" s="13"/>
      <c r="GCF85" s="13"/>
      <c r="GCG85" s="13"/>
      <c r="GCH85" s="13"/>
      <c r="GCI85" s="13"/>
      <c r="GCJ85" s="13"/>
      <c r="GCK85" s="13"/>
      <c r="GCL85" s="13"/>
      <c r="GCM85" s="13"/>
      <c r="GCN85" s="13"/>
      <c r="GCO85" s="13"/>
      <c r="GCP85" s="13"/>
      <c r="GCQ85" s="13"/>
      <c r="GCR85" s="13"/>
      <c r="GCS85" s="13"/>
      <c r="GCT85" s="13"/>
      <c r="GCU85" s="13"/>
      <c r="GCV85" s="13"/>
      <c r="GCW85" s="13"/>
      <c r="GCX85" s="13"/>
      <c r="GCY85" s="13"/>
      <c r="GCZ85" s="13"/>
      <c r="GDA85" s="13"/>
      <c r="GDB85" s="13"/>
      <c r="GDC85" s="13"/>
      <c r="GDD85" s="13"/>
      <c r="GDE85" s="13"/>
      <c r="GDF85" s="13"/>
      <c r="GDG85" s="13"/>
      <c r="GDH85" s="13"/>
      <c r="GDI85" s="13"/>
      <c r="GDJ85" s="13"/>
      <c r="GDK85" s="13"/>
      <c r="GDL85" s="13"/>
      <c r="GDM85" s="13"/>
      <c r="GDN85" s="13"/>
      <c r="GDO85" s="13"/>
      <c r="GDP85" s="13"/>
      <c r="GDQ85" s="13"/>
      <c r="GDR85" s="13"/>
      <c r="GDS85" s="13"/>
      <c r="GDT85" s="13"/>
      <c r="GDU85" s="13"/>
      <c r="GDV85" s="13"/>
      <c r="GDW85" s="13"/>
      <c r="GDX85" s="13"/>
      <c r="GDY85" s="13"/>
      <c r="GDZ85" s="13"/>
      <c r="GEA85" s="13"/>
      <c r="GEB85" s="13"/>
      <c r="GEC85" s="13"/>
      <c r="GED85" s="13"/>
      <c r="GEE85" s="13"/>
      <c r="GEF85" s="13"/>
      <c r="GEG85" s="13"/>
      <c r="GEH85" s="13"/>
      <c r="GEI85" s="13"/>
      <c r="GEJ85" s="13"/>
      <c r="GEK85" s="13"/>
      <c r="GEL85" s="13"/>
      <c r="GEM85" s="13"/>
      <c r="GEN85" s="13"/>
      <c r="GEO85" s="13"/>
      <c r="GEP85" s="13"/>
      <c r="GEQ85" s="13"/>
      <c r="GER85" s="13"/>
      <c r="GES85" s="13"/>
      <c r="GET85" s="13"/>
      <c r="GEU85" s="13"/>
      <c r="GEV85" s="13"/>
      <c r="GEW85" s="13"/>
      <c r="GEX85" s="13"/>
      <c r="GEY85" s="13"/>
      <c r="GEZ85" s="13"/>
      <c r="GFA85" s="13"/>
      <c r="GFB85" s="13"/>
      <c r="GFC85" s="13"/>
      <c r="GFD85" s="13"/>
      <c r="GFE85" s="13"/>
      <c r="GFF85" s="13"/>
      <c r="GFG85" s="13"/>
      <c r="GFH85" s="13"/>
      <c r="GFI85" s="13"/>
      <c r="GFJ85" s="13"/>
      <c r="GFK85" s="13"/>
      <c r="GFL85" s="13"/>
      <c r="GFM85" s="13"/>
      <c r="GFN85" s="13"/>
      <c r="GFO85" s="13"/>
      <c r="GFP85" s="13"/>
      <c r="GFQ85" s="13"/>
      <c r="GFR85" s="13"/>
      <c r="GFS85" s="13"/>
      <c r="GFT85" s="13"/>
      <c r="GFU85" s="13"/>
      <c r="GFV85" s="13"/>
      <c r="GFW85" s="13"/>
      <c r="GFX85" s="13"/>
      <c r="GFY85" s="13"/>
      <c r="GFZ85" s="13"/>
      <c r="GGA85" s="13"/>
      <c r="GGB85" s="13"/>
      <c r="GGC85" s="13"/>
      <c r="GGD85" s="13"/>
      <c r="GGE85" s="13"/>
      <c r="GGF85" s="13"/>
      <c r="GGG85" s="13"/>
      <c r="GGH85" s="13"/>
      <c r="GGI85" s="13"/>
      <c r="GGJ85" s="13"/>
      <c r="GGK85" s="13"/>
      <c r="GGL85" s="13"/>
      <c r="GGM85" s="13"/>
      <c r="GGN85" s="13"/>
      <c r="GGO85" s="13"/>
      <c r="GGP85" s="13"/>
      <c r="GGQ85" s="13"/>
      <c r="GGR85" s="13"/>
      <c r="GGS85" s="13"/>
      <c r="GGT85" s="13"/>
      <c r="GGU85" s="13"/>
      <c r="GGV85" s="13"/>
      <c r="GGW85" s="13"/>
      <c r="GGX85" s="13"/>
      <c r="GGY85" s="13"/>
      <c r="GGZ85" s="13"/>
      <c r="GHA85" s="13"/>
      <c r="GHB85" s="13"/>
      <c r="GHC85" s="13"/>
      <c r="GHD85" s="13"/>
      <c r="GHE85" s="13"/>
      <c r="GHF85" s="13"/>
      <c r="GHG85" s="13"/>
      <c r="GHH85" s="13"/>
      <c r="GHI85" s="13"/>
      <c r="GHJ85" s="13"/>
      <c r="GHK85" s="13"/>
      <c r="GHL85" s="13"/>
      <c r="GHM85" s="13"/>
      <c r="GHN85" s="13"/>
      <c r="GHO85" s="13"/>
      <c r="GHP85" s="13"/>
      <c r="GHQ85" s="13"/>
      <c r="GHR85" s="13"/>
      <c r="GHS85" s="13"/>
      <c r="GHT85" s="13"/>
      <c r="GHU85" s="13"/>
      <c r="GHV85" s="13"/>
      <c r="GHW85" s="13"/>
      <c r="GHX85" s="13"/>
      <c r="GHY85" s="13"/>
      <c r="GHZ85" s="13"/>
      <c r="GIA85" s="13"/>
      <c r="GIB85" s="13"/>
      <c r="GIC85" s="13"/>
      <c r="GID85" s="13"/>
      <c r="GIE85" s="13"/>
      <c r="GIF85" s="13"/>
      <c r="GIG85" s="13"/>
      <c r="GIH85" s="13"/>
      <c r="GII85" s="13"/>
      <c r="GIJ85" s="13"/>
      <c r="GIK85" s="13"/>
      <c r="GIL85" s="13"/>
      <c r="GIM85" s="13"/>
      <c r="GIN85" s="13"/>
      <c r="GIO85" s="13"/>
      <c r="GIP85" s="13"/>
      <c r="GIQ85" s="13"/>
      <c r="GIR85" s="13"/>
      <c r="GIS85" s="13"/>
      <c r="GIT85" s="13"/>
      <c r="GIU85" s="13"/>
      <c r="GIV85" s="13"/>
      <c r="GIW85" s="13"/>
      <c r="GIX85" s="13"/>
      <c r="GIY85" s="13"/>
      <c r="GIZ85" s="13"/>
      <c r="GJA85" s="13"/>
      <c r="GJB85" s="13"/>
      <c r="GJC85" s="13"/>
      <c r="GJD85" s="13"/>
      <c r="GJE85" s="13"/>
      <c r="GJF85" s="13"/>
      <c r="GJG85" s="13"/>
      <c r="GJH85" s="13"/>
      <c r="GJI85" s="13"/>
      <c r="GJJ85" s="13"/>
      <c r="GJK85" s="13"/>
      <c r="GJL85" s="13"/>
      <c r="GJM85" s="13"/>
      <c r="GJN85" s="13"/>
      <c r="GJO85" s="13"/>
      <c r="GJP85" s="13"/>
      <c r="GJQ85" s="13"/>
      <c r="GJR85" s="13"/>
      <c r="GJS85" s="13"/>
      <c r="GJT85" s="13"/>
      <c r="GJU85" s="13"/>
      <c r="GJV85" s="13"/>
      <c r="GJW85" s="13"/>
      <c r="GJX85" s="13"/>
      <c r="GJY85" s="13"/>
      <c r="GJZ85" s="13"/>
      <c r="GKA85" s="13"/>
      <c r="GKB85" s="13"/>
      <c r="GKC85" s="13"/>
      <c r="GKD85" s="13"/>
      <c r="GKE85" s="13"/>
      <c r="GKF85" s="13"/>
      <c r="GKG85" s="13"/>
      <c r="GKH85" s="13"/>
      <c r="GKI85" s="13"/>
      <c r="GKJ85" s="13"/>
      <c r="GKK85" s="13"/>
      <c r="GKL85" s="13"/>
      <c r="GKM85" s="13"/>
      <c r="GKN85" s="13"/>
      <c r="GKO85" s="13"/>
      <c r="GKP85" s="13"/>
      <c r="GKQ85" s="13"/>
      <c r="GKR85" s="13"/>
      <c r="GKS85" s="13"/>
      <c r="GKT85" s="13"/>
      <c r="GKU85" s="13"/>
      <c r="GKV85" s="13"/>
      <c r="GKW85" s="13"/>
      <c r="GKX85" s="13"/>
      <c r="GKY85" s="13"/>
      <c r="GKZ85" s="13"/>
      <c r="GLA85" s="13"/>
      <c r="GLB85" s="13"/>
      <c r="GLC85" s="13"/>
      <c r="GLD85" s="13"/>
      <c r="GLE85" s="13"/>
      <c r="GLF85" s="13"/>
      <c r="GLG85" s="13"/>
      <c r="GLH85" s="13"/>
      <c r="GLI85" s="13"/>
      <c r="GLJ85" s="13"/>
      <c r="GLK85" s="13"/>
      <c r="GLL85" s="13"/>
      <c r="GLM85" s="13"/>
      <c r="GLN85" s="13"/>
      <c r="GLO85" s="13"/>
      <c r="GLP85" s="13"/>
      <c r="GLQ85" s="13"/>
      <c r="GLR85" s="13"/>
      <c r="GLS85" s="13"/>
      <c r="GLT85" s="13"/>
      <c r="GLU85" s="13"/>
      <c r="GLV85" s="13"/>
      <c r="GLW85" s="13"/>
      <c r="GLX85" s="13"/>
      <c r="GLY85" s="13"/>
      <c r="GLZ85" s="13"/>
      <c r="GMA85" s="13"/>
      <c r="GMB85" s="13"/>
      <c r="GMC85" s="13"/>
      <c r="GMD85" s="13"/>
      <c r="GME85" s="13"/>
      <c r="GMF85" s="13"/>
      <c r="GMG85" s="13"/>
      <c r="GMH85" s="13"/>
      <c r="GMI85" s="13"/>
      <c r="GMJ85" s="13"/>
      <c r="GMK85" s="13"/>
      <c r="GML85" s="13"/>
      <c r="GMM85" s="13"/>
      <c r="GMN85" s="13"/>
      <c r="GMO85" s="13"/>
      <c r="GMP85" s="13"/>
      <c r="GMQ85" s="13"/>
      <c r="GMR85" s="13"/>
      <c r="GMS85" s="13"/>
      <c r="GMT85" s="13"/>
      <c r="GMU85" s="13"/>
      <c r="GMV85" s="13"/>
      <c r="GMW85" s="13"/>
      <c r="GMX85" s="13"/>
      <c r="GMY85" s="13"/>
      <c r="GMZ85" s="13"/>
      <c r="GNA85" s="13"/>
      <c r="GNB85" s="13"/>
      <c r="GNC85" s="13"/>
      <c r="GND85" s="13"/>
      <c r="GNE85" s="13"/>
      <c r="GNF85" s="13"/>
      <c r="GNG85" s="13"/>
      <c r="GNH85" s="13"/>
      <c r="GNI85" s="13"/>
      <c r="GNJ85" s="13"/>
      <c r="GNK85" s="13"/>
      <c r="GNL85" s="13"/>
      <c r="GNM85" s="13"/>
      <c r="GNN85" s="13"/>
      <c r="GNO85" s="13"/>
      <c r="GNP85" s="13"/>
      <c r="GNQ85" s="13"/>
      <c r="GNR85" s="13"/>
      <c r="GNS85" s="13"/>
      <c r="GNT85" s="13"/>
      <c r="GNU85" s="13"/>
      <c r="GNV85" s="13"/>
      <c r="GNW85" s="13"/>
      <c r="GNX85" s="13"/>
      <c r="GNY85" s="13"/>
      <c r="GNZ85" s="13"/>
      <c r="GOA85" s="13"/>
      <c r="GOB85" s="13"/>
      <c r="GOC85" s="13"/>
      <c r="GOD85" s="13"/>
      <c r="GOE85" s="13"/>
      <c r="GOF85" s="13"/>
      <c r="GOG85" s="13"/>
      <c r="GOH85" s="13"/>
      <c r="GOI85" s="13"/>
      <c r="GOJ85" s="13"/>
      <c r="GOK85" s="13"/>
      <c r="GOL85" s="13"/>
      <c r="GOM85" s="13"/>
      <c r="GON85" s="13"/>
      <c r="GOO85" s="13"/>
      <c r="GOP85" s="13"/>
      <c r="GOQ85" s="13"/>
      <c r="GOR85" s="13"/>
      <c r="GOS85" s="13"/>
      <c r="GOT85" s="13"/>
      <c r="GOU85" s="13"/>
      <c r="GOV85" s="13"/>
      <c r="GOW85" s="13"/>
      <c r="GOX85" s="13"/>
      <c r="GOY85" s="13"/>
      <c r="GOZ85" s="13"/>
      <c r="GPA85" s="13"/>
      <c r="GPB85" s="13"/>
      <c r="GPC85" s="13"/>
      <c r="GPD85" s="13"/>
      <c r="GPE85" s="13"/>
      <c r="GPF85" s="13"/>
      <c r="GPG85" s="13"/>
      <c r="GPH85" s="13"/>
      <c r="GPI85" s="13"/>
      <c r="GPJ85" s="13"/>
      <c r="GPK85" s="13"/>
      <c r="GPL85" s="13"/>
      <c r="GPM85" s="13"/>
      <c r="GPN85" s="13"/>
      <c r="GPO85" s="13"/>
      <c r="GPP85" s="13"/>
      <c r="GPQ85" s="13"/>
      <c r="GPR85" s="13"/>
      <c r="GPS85" s="13"/>
      <c r="GPT85" s="13"/>
      <c r="GPU85" s="13"/>
      <c r="GPV85" s="13"/>
      <c r="GPW85" s="13"/>
      <c r="GPX85" s="13"/>
      <c r="GPY85" s="13"/>
      <c r="GPZ85" s="13"/>
      <c r="GQA85" s="13"/>
      <c r="GQB85" s="13"/>
      <c r="GQC85" s="13"/>
      <c r="GQD85" s="13"/>
      <c r="GQE85" s="13"/>
      <c r="GQF85" s="13"/>
      <c r="GQG85" s="13"/>
      <c r="GQH85" s="13"/>
      <c r="GQI85" s="13"/>
      <c r="GQJ85" s="13"/>
      <c r="GQK85" s="13"/>
      <c r="GQL85" s="13"/>
      <c r="GQM85" s="13"/>
      <c r="GQN85" s="13"/>
      <c r="GQO85" s="13"/>
      <c r="GQP85" s="13"/>
      <c r="GQQ85" s="13"/>
      <c r="GQR85" s="13"/>
      <c r="GQS85" s="13"/>
      <c r="GQT85" s="13"/>
      <c r="GQU85" s="13"/>
      <c r="GQV85" s="13"/>
      <c r="GQW85" s="13"/>
      <c r="GQX85" s="13"/>
      <c r="GQY85" s="13"/>
      <c r="GQZ85" s="13"/>
      <c r="GRA85" s="13"/>
      <c r="GRB85" s="13"/>
      <c r="GRC85" s="13"/>
      <c r="GRD85" s="13"/>
      <c r="GRE85" s="13"/>
      <c r="GRF85" s="13"/>
      <c r="GRG85" s="13"/>
      <c r="GRH85" s="13"/>
      <c r="GRI85" s="13"/>
      <c r="GRJ85" s="13"/>
      <c r="GRK85" s="13"/>
      <c r="GRL85" s="13"/>
      <c r="GRM85" s="13"/>
      <c r="GRN85" s="13"/>
      <c r="GRO85" s="13"/>
      <c r="GRP85" s="13"/>
      <c r="GRQ85" s="13"/>
      <c r="GRR85" s="13"/>
      <c r="GRS85" s="13"/>
      <c r="GRT85" s="13"/>
      <c r="GRU85" s="13"/>
      <c r="GRV85" s="13"/>
      <c r="GRW85" s="13"/>
      <c r="GRX85" s="13"/>
      <c r="GRY85" s="13"/>
      <c r="GRZ85" s="13"/>
      <c r="GSA85" s="13"/>
      <c r="GSB85" s="13"/>
      <c r="GSC85" s="13"/>
      <c r="GSD85" s="13"/>
      <c r="GSE85" s="13"/>
      <c r="GSF85" s="13"/>
      <c r="GSG85" s="13"/>
      <c r="GSH85" s="13"/>
      <c r="GSI85" s="13"/>
      <c r="GSJ85" s="13"/>
      <c r="GSK85" s="13"/>
      <c r="GSL85" s="13"/>
      <c r="GSM85" s="13"/>
      <c r="GSN85" s="13"/>
      <c r="GSO85" s="13"/>
      <c r="GSP85" s="13"/>
      <c r="GSQ85" s="13"/>
      <c r="GSR85" s="13"/>
      <c r="GSS85" s="13"/>
      <c r="GST85" s="13"/>
      <c r="GSU85" s="13"/>
      <c r="GSV85" s="13"/>
      <c r="GSW85" s="13"/>
      <c r="GSX85" s="13"/>
      <c r="GSY85" s="13"/>
      <c r="GSZ85" s="13"/>
      <c r="GTA85" s="13"/>
      <c r="GTB85" s="13"/>
      <c r="GTC85" s="13"/>
      <c r="GTD85" s="13"/>
      <c r="GTE85" s="13"/>
      <c r="GTF85" s="13"/>
      <c r="GTG85" s="13"/>
      <c r="GTH85" s="13"/>
      <c r="GTI85" s="13"/>
      <c r="GTJ85" s="13"/>
      <c r="GTK85" s="13"/>
      <c r="GTL85" s="13"/>
      <c r="GTM85" s="13"/>
      <c r="GTN85" s="13"/>
      <c r="GTO85" s="13"/>
      <c r="GTP85" s="13"/>
      <c r="GTQ85" s="13"/>
      <c r="GTR85" s="13"/>
      <c r="GTS85" s="13"/>
      <c r="GTT85" s="13"/>
      <c r="GTU85" s="13"/>
      <c r="GTV85" s="13"/>
      <c r="GTW85" s="13"/>
      <c r="GTX85" s="13"/>
      <c r="GTY85" s="13"/>
      <c r="GTZ85" s="13"/>
      <c r="GUA85" s="13"/>
      <c r="GUB85" s="13"/>
      <c r="GUC85" s="13"/>
      <c r="GUD85" s="13"/>
      <c r="GUE85" s="13"/>
      <c r="GUF85" s="13"/>
      <c r="GUG85" s="13"/>
      <c r="GUH85" s="13"/>
      <c r="GUI85" s="13"/>
      <c r="GUJ85" s="13"/>
      <c r="GUK85" s="13"/>
      <c r="GUL85" s="13"/>
      <c r="GUM85" s="13"/>
      <c r="GUN85" s="13"/>
      <c r="GUO85" s="13"/>
      <c r="GUP85" s="13"/>
      <c r="GUQ85" s="13"/>
      <c r="GUR85" s="13"/>
      <c r="GUS85" s="13"/>
      <c r="GUT85" s="13"/>
      <c r="GUU85" s="13"/>
      <c r="GUV85" s="13"/>
      <c r="GUW85" s="13"/>
      <c r="GUX85" s="13"/>
      <c r="GUY85" s="13"/>
      <c r="GUZ85" s="13"/>
      <c r="GVA85" s="13"/>
      <c r="GVB85" s="13"/>
      <c r="GVC85" s="13"/>
      <c r="GVD85" s="13"/>
      <c r="GVE85" s="13"/>
      <c r="GVF85" s="13"/>
      <c r="GVG85" s="13"/>
      <c r="GVH85" s="13"/>
      <c r="GVI85" s="13"/>
      <c r="GVJ85" s="13"/>
      <c r="GVK85" s="13"/>
      <c r="GVL85" s="13"/>
      <c r="GVM85" s="13"/>
      <c r="GVN85" s="13"/>
      <c r="GVO85" s="13"/>
      <c r="GVP85" s="13"/>
      <c r="GVQ85" s="13"/>
      <c r="GVR85" s="13"/>
      <c r="GVS85" s="13"/>
      <c r="GVT85" s="13"/>
      <c r="GVU85" s="13"/>
      <c r="GVV85" s="13"/>
      <c r="GVW85" s="13"/>
      <c r="GVX85" s="13"/>
      <c r="GVY85" s="13"/>
      <c r="GVZ85" s="13"/>
      <c r="GWA85" s="13"/>
      <c r="GWB85" s="13"/>
      <c r="GWC85" s="13"/>
      <c r="GWD85" s="13"/>
      <c r="GWE85" s="13"/>
      <c r="GWF85" s="13"/>
      <c r="GWG85" s="13"/>
      <c r="GWH85" s="13"/>
      <c r="GWI85" s="13"/>
      <c r="GWJ85" s="13"/>
      <c r="GWK85" s="13"/>
      <c r="GWL85" s="13"/>
      <c r="GWM85" s="13"/>
      <c r="GWN85" s="13"/>
      <c r="GWO85" s="13"/>
      <c r="GWP85" s="13"/>
      <c r="GWQ85" s="13"/>
      <c r="GWR85" s="13"/>
      <c r="GWS85" s="13"/>
      <c r="GWT85" s="13"/>
      <c r="GWU85" s="13"/>
      <c r="GWV85" s="13"/>
      <c r="GWW85" s="13"/>
      <c r="GWX85" s="13"/>
      <c r="GWY85" s="13"/>
      <c r="GWZ85" s="13"/>
      <c r="GXA85" s="13"/>
      <c r="GXB85" s="13"/>
      <c r="GXC85" s="13"/>
      <c r="GXD85" s="13"/>
      <c r="GXE85" s="13"/>
      <c r="GXF85" s="13"/>
      <c r="GXG85" s="13"/>
      <c r="GXH85" s="13"/>
      <c r="GXI85" s="13"/>
      <c r="GXJ85" s="13"/>
      <c r="GXK85" s="13"/>
      <c r="GXL85" s="13"/>
      <c r="GXM85" s="13"/>
      <c r="GXN85" s="13"/>
      <c r="GXO85" s="13"/>
      <c r="GXP85" s="13"/>
      <c r="GXQ85" s="13"/>
      <c r="GXR85" s="13"/>
      <c r="GXS85" s="13"/>
      <c r="GXT85" s="13"/>
      <c r="GXU85" s="13"/>
      <c r="GXV85" s="13"/>
      <c r="GXW85" s="13"/>
      <c r="GXX85" s="13"/>
      <c r="GXY85" s="13"/>
      <c r="GXZ85" s="13"/>
      <c r="GYA85" s="13"/>
      <c r="GYB85" s="13"/>
      <c r="GYC85" s="13"/>
      <c r="GYD85" s="13"/>
      <c r="GYE85" s="13"/>
      <c r="GYF85" s="13"/>
      <c r="GYG85" s="13"/>
      <c r="GYH85" s="13"/>
      <c r="GYI85" s="13"/>
      <c r="GYJ85" s="13"/>
      <c r="GYK85" s="13"/>
      <c r="GYL85" s="13"/>
      <c r="GYM85" s="13"/>
      <c r="GYN85" s="13"/>
      <c r="GYO85" s="13"/>
      <c r="GYP85" s="13"/>
      <c r="GYQ85" s="13"/>
      <c r="GYR85" s="13"/>
      <c r="GYS85" s="13"/>
      <c r="GYT85" s="13"/>
      <c r="GYU85" s="13"/>
      <c r="GYV85" s="13"/>
      <c r="GYW85" s="13"/>
      <c r="GYX85" s="13"/>
      <c r="GYY85" s="13"/>
      <c r="GYZ85" s="13"/>
      <c r="GZA85" s="13"/>
      <c r="GZB85" s="13"/>
      <c r="GZC85" s="13"/>
      <c r="GZD85" s="13"/>
      <c r="GZE85" s="13"/>
      <c r="GZF85" s="13"/>
      <c r="GZG85" s="13"/>
      <c r="GZH85" s="13"/>
      <c r="GZI85" s="13"/>
      <c r="GZJ85" s="13"/>
      <c r="GZK85" s="13"/>
      <c r="GZL85" s="13"/>
      <c r="GZM85" s="13"/>
      <c r="GZN85" s="13"/>
      <c r="GZO85" s="13"/>
      <c r="GZP85" s="13"/>
      <c r="GZQ85" s="13"/>
      <c r="GZR85" s="13"/>
      <c r="GZS85" s="13"/>
      <c r="GZT85" s="13"/>
      <c r="GZU85" s="13"/>
      <c r="GZV85" s="13"/>
      <c r="GZW85" s="13"/>
      <c r="GZX85" s="13"/>
      <c r="GZY85" s="13"/>
      <c r="GZZ85" s="13"/>
      <c r="HAA85" s="13"/>
      <c r="HAB85" s="13"/>
      <c r="HAC85" s="13"/>
      <c r="HAD85" s="13"/>
      <c r="HAE85" s="13"/>
      <c r="HAF85" s="13"/>
      <c r="HAG85" s="13"/>
      <c r="HAH85" s="13"/>
      <c r="HAI85" s="13"/>
      <c r="HAJ85" s="13"/>
      <c r="HAK85" s="13"/>
      <c r="HAL85" s="13"/>
      <c r="HAM85" s="13"/>
      <c r="HAN85" s="13"/>
      <c r="HAO85" s="13"/>
      <c r="HAP85" s="13"/>
      <c r="HAQ85" s="13"/>
      <c r="HAR85" s="13"/>
      <c r="HAS85" s="13"/>
      <c r="HAT85" s="13"/>
      <c r="HAU85" s="13"/>
      <c r="HAV85" s="13"/>
      <c r="HAW85" s="13"/>
      <c r="HAX85" s="13"/>
      <c r="HAY85" s="13"/>
      <c r="HAZ85" s="13"/>
      <c r="HBA85" s="13"/>
      <c r="HBB85" s="13"/>
      <c r="HBC85" s="13"/>
      <c r="HBD85" s="13"/>
      <c r="HBE85" s="13"/>
      <c r="HBF85" s="13"/>
      <c r="HBG85" s="13"/>
      <c r="HBH85" s="13"/>
      <c r="HBI85" s="13"/>
      <c r="HBJ85" s="13"/>
      <c r="HBK85" s="13"/>
      <c r="HBL85" s="13"/>
      <c r="HBM85" s="13"/>
      <c r="HBN85" s="13"/>
      <c r="HBO85" s="13"/>
      <c r="HBP85" s="13"/>
      <c r="HBQ85" s="13"/>
      <c r="HBR85" s="13"/>
      <c r="HBS85" s="13"/>
      <c r="HBT85" s="13"/>
      <c r="HBU85" s="13"/>
      <c r="HBV85" s="13"/>
      <c r="HBW85" s="13"/>
      <c r="HBX85" s="13"/>
      <c r="HBY85" s="13"/>
      <c r="HBZ85" s="13"/>
      <c r="HCA85" s="13"/>
      <c r="HCB85" s="13"/>
      <c r="HCC85" s="13"/>
      <c r="HCD85" s="13"/>
      <c r="HCE85" s="13"/>
      <c r="HCF85" s="13"/>
      <c r="HCG85" s="13"/>
      <c r="HCH85" s="13"/>
      <c r="HCI85" s="13"/>
      <c r="HCJ85" s="13"/>
      <c r="HCK85" s="13"/>
      <c r="HCL85" s="13"/>
      <c r="HCM85" s="13"/>
      <c r="HCN85" s="13"/>
      <c r="HCO85" s="13"/>
      <c r="HCP85" s="13"/>
      <c r="HCQ85" s="13"/>
      <c r="HCR85" s="13"/>
      <c r="HCS85" s="13"/>
      <c r="HCT85" s="13"/>
      <c r="HCU85" s="13"/>
      <c r="HCV85" s="13"/>
      <c r="HCW85" s="13"/>
      <c r="HCX85" s="13"/>
      <c r="HCY85" s="13"/>
      <c r="HCZ85" s="13"/>
      <c r="HDA85" s="13"/>
      <c r="HDB85" s="13"/>
      <c r="HDC85" s="13"/>
      <c r="HDD85" s="13"/>
      <c r="HDE85" s="13"/>
      <c r="HDF85" s="13"/>
      <c r="HDG85" s="13"/>
      <c r="HDH85" s="13"/>
      <c r="HDI85" s="13"/>
      <c r="HDJ85" s="13"/>
      <c r="HDK85" s="13"/>
      <c r="HDL85" s="13"/>
      <c r="HDM85" s="13"/>
      <c r="HDN85" s="13"/>
      <c r="HDO85" s="13"/>
      <c r="HDP85" s="13"/>
      <c r="HDQ85" s="13"/>
      <c r="HDR85" s="13"/>
      <c r="HDS85" s="13"/>
      <c r="HDT85" s="13"/>
      <c r="HDU85" s="13"/>
      <c r="HDV85" s="13"/>
      <c r="HDW85" s="13"/>
      <c r="HDX85" s="13"/>
      <c r="HDY85" s="13"/>
      <c r="HDZ85" s="13"/>
      <c r="HEA85" s="13"/>
      <c r="HEB85" s="13"/>
      <c r="HEC85" s="13"/>
      <c r="HED85" s="13"/>
      <c r="HEE85" s="13"/>
      <c r="HEF85" s="13"/>
      <c r="HEG85" s="13"/>
      <c r="HEH85" s="13"/>
      <c r="HEI85" s="13"/>
      <c r="HEJ85" s="13"/>
      <c r="HEK85" s="13"/>
      <c r="HEL85" s="13"/>
      <c r="HEM85" s="13"/>
      <c r="HEN85" s="13"/>
      <c r="HEO85" s="13"/>
      <c r="HEP85" s="13"/>
      <c r="HEQ85" s="13"/>
      <c r="HER85" s="13"/>
      <c r="HES85" s="13"/>
      <c r="HET85" s="13"/>
      <c r="HEU85" s="13"/>
      <c r="HEV85" s="13"/>
      <c r="HEW85" s="13"/>
      <c r="HEX85" s="13"/>
      <c r="HEY85" s="13"/>
      <c r="HEZ85" s="13"/>
      <c r="HFA85" s="13"/>
      <c r="HFB85" s="13"/>
      <c r="HFC85" s="13"/>
      <c r="HFD85" s="13"/>
      <c r="HFE85" s="13"/>
      <c r="HFF85" s="13"/>
      <c r="HFG85" s="13"/>
      <c r="HFH85" s="13"/>
      <c r="HFI85" s="13"/>
      <c r="HFJ85" s="13"/>
      <c r="HFK85" s="13"/>
      <c r="HFL85" s="13"/>
      <c r="HFM85" s="13"/>
      <c r="HFN85" s="13"/>
      <c r="HFO85" s="13"/>
      <c r="HFP85" s="13"/>
      <c r="HFQ85" s="13"/>
      <c r="HFR85" s="13"/>
      <c r="HFS85" s="13"/>
      <c r="HFT85" s="13"/>
      <c r="HFU85" s="13"/>
      <c r="HFV85" s="13"/>
      <c r="HFW85" s="13"/>
      <c r="HFX85" s="13"/>
      <c r="HFY85" s="13"/>
      <c r="HFZ85" s="13"/>
      <c r="HGA85" s="13"/>
      <c r="HGB85" s="13"/>
      <c r="HGC85" s="13"/>
      <c r="HGD85" s="13"/>
      <c r="HGE85" s="13"/>
      <c r="HGF85" s="13"/>
      <c r="HGG85" s="13"/>
      <c r="HGH85" s="13"/>
      <c r="HGI85" s="13"/>
      <c r="HGJ85" s="13"/>
      <c r="HGK85" s="13"/>
      <c r="HGL85" s="13"/>
      <c r="HGM85" s="13"/>
      <c r="HGN85" s="13"/>
      <c r="HGO85" s="13"/>
      <c r="HGP85" s="13"/>
      <c r="HGQ85" s="13"/>
      <c r="HGR85" s="13"/>
      <c r="HGS85" s="13"/>
      <c r="HGT85" s="13"/>
      <c r="HGU85" s="13"/>
      <c r="HGV85" s="13"/>
      <c r="HGW85" s="13"/>
      <c r="HGX85" s="13"/>
      <c r="HGY85" s="13"/>
      <c r="HGZ85" s="13"/>
      <c r="HHA85" s="13"/>
      <c r="HHB85" s="13"/>
      <c r="HHC85" s="13"/>
      <c r="HHD85" s="13"/>
      <c r="HHE85" s="13"/>
      <c r="HHF85" s="13"/>
      <c r="HHG85" s="13"/>
      <c r="HHH85" s="13"/>
      <c r="HHI85" s="13"/>
      <c r="HHJ85" s="13"/>
      <c r="HHK85" s="13"/>
      <c r="HHL85" s="13"/>
      <c r="HHM85" s="13"/>
      <c r="HHN85" s="13"/>
      <c r="HHO85" s="13"/>
      <c r="HHP85" s="13"/>
      <c r="HHQ85" s="13"/>
      <c r="HHR85" s="13"/>
      <c r="HHS85" s="13"/>
      <c r="HHT85" s="13"/>
      <c r="HHU85" s="13"/>
      <c r="HHV85" s="13"/>
      <c r="HHW85" s="13"/>
      <c r="HHX85" s="13"/>
      <c r="HHY85" s="13"/>
      <c r="HHZ85" s="13"/>
      <c r="HIA85" s="13"/>
      <c r="HIB85" s="13"/>
      <c r="HIC85" s="13"/>
      <c r="HID85" s="13"/>
      <c r="HIE85" s="13"/>
      <c r="HIF85" s="13"/>
      <c r="HIG85" s="13"/>
      <c r="HIH85" s="13"/>
      <c r="HII85" s="13"/>
      <c r="HIJ85" s="13"/>
      <c r="HIK85" s="13"/>
      <c r="HIL85" s="13"/>
      <c r="HIM85" s="13"/>
      <c r="HIN85" s="13"/>
      <c r="HIO85" s="13"/>
      <c r="HIP85" s="13"/>
      <c r="HIQ85" s="13"/>
      <c r="HIR85" s="13"/>
      <c r="HIS85" s="13"/>
      <c r="HIT85" s="13"/>
      <c r="HIU85" s="13"/>
      <c r="HIV85" s="13"/>
      <c r="HIW85" s="13"/>
      <c r="HIX85" s="13"/>
      <c r="HIY85" s="13"/>
      <c r="HIZ85" s="13"/>
      <c r="HJA85" s="13"/>
      <c r="HJB85" s="13"/>
      <c r="HJC85" s="13"/>
      <c r="HJD85" s="13"/>
      <c r="HJE85" s="13"/>
      <c r="HJF85" s="13"/>
      <c r="HJG85" s="13"/>
      <c r="HJH85" s="13"/>
      <c r="HJI85" s="13"/>
      <c r="HJJ85" s="13"/>
      <c r="HJK85" s="13"/>
      <c r="HJL85" s="13"/>
      <c r="HJM85" s="13"/>
      <c r="HJN85" s="13"/>
      <c r="HJO85" s="13"/>
      <c r="HJP85" s="13"/>
      <c r="HJQ85" s="13"/>
      <c r="HJR85" s="13"/>
      <c r="HJS85" s="13"/>
      <c r="HJT85" s="13"/>
      <c r="HJU85" s="13"/>
      <c r="HJV85" s="13"/>
      <c r="HJW85" s="13"/>
      <c r="HJX85" s="13"/>
      <c r="HJY85" s="13"/>
      <c r="HJZ85" s="13"/>
      <c r="HKA85" s="13"/>
      <c r="HKB85" s="13"/>
      <c r="HKC85" s="13"/>
      <c r="HKD85" s="13"/>
      <c r="HKE85" s="13"/>
      <c r="HKF85" s="13"/>
      <c r="HKG85" s="13"/>
      <c r="HKH85" s="13"/>
      <c r="HKI85" s="13"/>
      <c r="HKJ85" s="13"/>
      <c r="HKK85" s="13"/>
      <c r="HKL85" s="13"/>
      <c r="HKM85" s="13"/>
      <c r="HKN85" s="13"/>
      <c r="HKO85" s="13"/>
      <c r="HKP85" s="13"/>
      <c r="HKQ85" s="13"/>
      <c r="HKR85" s="13"/>
      <c r="HKS85" s="13"/>
      <c r="HKT85" s="13"/>
      <c r="HKU85" s="13"/>
      <c r="HKV85" s="13"/>
      <c r="HKW85" s="13"/>
      <c r="HKX85" s="13"/>
      <c r="HKY85" s="13"/>
      <c r="HKZ85" s="13"/>
      <c r="HLA85" s="13"/>
      <c r="HLB85" s="13"/>
      <c r="HLC85" s="13"/>
      <c r="HLD85" s="13"/>
      <c r="HLE85" s="13"/>
      <c r="HLF85" s="13"/>
      <c r="HLG85" s="13"/>
      <c r="HLH85" s="13"/>
      <c r="HLI85" s="13"/>
      <c r="HLJ85" s="13"/>
      <c r="HLK85" s="13"/>
      <c r="HLL85" s="13"/>
      <c r="HLM85" s="13"/>
      <c r="HLN85" s="13"/>
      <c r="HLO85" s="13"/>
      <c r="HLP85" s="13"/>
      <c r="HLQ85" s="13"/>
      <c r="HLR85" s="13"/>
      <c r="HLS85" s="13"/>
      <c r="HLT85" s="13"/>
      <c r="HLU85" s="13"/>
      <c r="HLV85" s="13"/>
      <c r="HLW85" s="13"/>
      <c r="HLX85" s="13"/>
      <c r="HLY85" s="13"/>
      <c r="HLZ85" s="13"/>
      <c r="HMA85" s="13"/>
      <c r="HMB85" s="13"/>
      <c r="HMC85" s="13"/>
      <c r="HMD85" s="13"/>
      <c r="HME85" s="13"/>
      <c r="HMF85" s="13"/>
      <c r="HMG85" s="13"/>
      <c r="HMH85" s="13"/>
      <c r="HMI85" s="13"/>
      <c r="HMJ85" s="13"/>
      <c r="HMK85" s="13"/>
      <c r="HML85" s="13"/>
      <c r="HMM85" s="13"/>
      <c r="HMN85" s="13"/>
      <c r="HMO85" s="13"/>
      <c r="HMP85" s="13"/>
      <c r="HMQ85" s="13"/>
      <c r="HMR85" s="13"/>
      <c r="HMS85" s="13"/>
      <c r="HMT85" s="13"/>
      <c r="HMU85" s="13"/>
      <c r="HMV85" s="13"/>
      <c r="HMW85" s="13"/>
      <c r="HMX85" s="13"/>
      <c r="HMY85" s="13"/>
      <c r="HMZ85" s="13"/>
      <c r="HNA85" s="13"/>
      <c r="HNB85" s="13"/>
      <c r="HNC85" s="13"/>
      <c r="HND85" s="13"/>
      <c r="HNE85" s="13"/>
      <c r="HNF85" s="13"/>
      <c r="HNG85" s="13"/>
      <c r="HNH85" s="13"/>
      <c r="HNI85" s="13"/>
      <c r="HNJ85" s="13"/>
      <c r="HNK85" s="13"/>
      <c r="HNL85" s="13"/>
      <c r="HNM85" s="13"/>
      <c r="HNN85" s="13"/>
      <c r="HNO85" s="13"/>
      <c r="HNP85" s="13"/>
      <c r="HNQ85" s="13"/>
      <c r="HNR85" s="13"/>
      <c r="HNS85" s="13"/>
      <c r="HNT85" s="13"/>
      <c r="HNU85" s="13"/>
      <c r="HNV85" s="13"/>
      <c r="HNW85" s="13"/>
      <c r="HNX85" s="13"/>
      <c r="HNY85" s="13"/>
      <c r="HNZ85" s="13"/>
      <c r="HOA85" s="13"/>
      <c r="HOB85" s="13"/>
      <c r="HOC85" s="13"/>
      <c r="HOD85" s="13"/>
      <c r="HOE85" s="13"/>
      <c r="HOF85" s="13"/>
      <c r="HOG85" s="13"/>
      <c r="HOH85" s="13"/>
      <c r="HOI85" s="13"/>
      <c r="HOJ85" s="13"/>
      <c r="HOK85" s="13"/>
      <c r="HOL85" s="13"/>
      <c r="HOM85" s="13"/>
      <c r="HON85" s="13"/>
      <c r="HOO85" s="13"/>
      <c r="HOP85" s="13"/>
      <c r="HOQ85" s="13"/>
      <c r="HOR85" s="13"/>
      <c r="HOS85" s="13"/>
      <c r="HOT85" s="13"/>
      <c r="HOU85" s="13"/>
      <c r="HOV85" s="13"/>
      <c r="HOW85" s="13"/>
      <c r="HOX85" s="13"/>
      <c r="HOY85" s="13"/>
      <c r="HOZ85" s="13"/>
      <c r="HPA85" s="13"/>
      <c r="HPB85" s="13"/>
      <c r="HPC85" s="13"/>
      <c r="HPD85" s="13"/>
      <c r="HPE85" s="13"/>
      <c r="HPF85" s="13"/>
      <c r="HPG85" s="13"/>
      <c r="HPH85" s="13"/>
      <c r="HPI85" s="13"/>
      <c r="HPJ85" s="13"/>
      <c r="HPK85" s="13"/>
      <c r="HPL85" s="13"/>
      <c r="HPM85" s="13"/>
      <c r="HPN85" s="13"/>
      <c r="HPO85" s="13"/>
      <c r="HPP85" s="13"/>
      <c r="HPQ85" s="13"/>
      <c r="HPR85" s="13"/>
      <c r="HPS85" s="13"/>
      <c r="HPT85" s="13"/>
      <c r="HPU85" s="13"/>
      <c r="HPV85" s="13"/>
      <c r="HPW85" s="13"/>
      <c r="HPX85" s="13"/>
      <c r="HPY85" s="13"/>
      <c r="HPZ85" s="13"/>
      <c r="HQA85" s="13"/>
      <c r="HQB85" s="13"/>
      <c r="HQC85" s="13"/>
      <c r="HQD85" s="13"/>
      <c r="HQE85" s="13"/>
      <c r="HQF85" s="13"/>
      <c r="HQG85" s="13"/>
      <c r="HQH85" s="13"/>
      <c r="HQI85" s="13"/>
      <c r="HQJ85" s="13"/>
      <c r="HQK85" s="13"/>
      <c r="HQL85" s="13"/>
      <c r="HQM85" s="13"/>
      <c r="HQN85" s="13"/>
      <c r="HQO85" s="13"/>
      <c r="HQP85" s="13"/>
      <c r="HQQ85" s="13"/>
      <c r="HQR85" s="13"/>
      <c r="HQS85" s="13"/>
      <c r="HQT85" s="13"/>
      <c r="HQU85" s="13"/>
      <c r="HQV85" s="13"/>
      <c r="HQW85" s="13"/>
      <c r="HQX85" s="13"/>
      <c r="HQY85" s="13"/>
      <c r="HQZ85" s="13"/>
      <c r="HRA85" s="13"/>
      <c r="HRB85" s="13"/>
      <c r="HRC85" s="13"/>
      <c r="HRD85" s="13"/>
      <c r="HRE85" s="13"/>
      <c r="HRF85" s="13"/>
      <c r="HRG85" s="13"/>
      <c r="HRH85" s="13"/>
      <c r="HRI85" s="13"/>
      <c r="HRJ85" s="13"/>
      <c r="HRK85" s="13"/>
      <c r="HRL85" s="13"/>
      <c r="HRM85" s="13"/>
      <c r="HRN85" s="13"/>
      <c r="HRO85" s="13"/>
      <c r="HRP85" s="13"/>
      <c r="HRQ85" s="13"/>
      <c r="HRR85" s="13"/>
      <c r="HRS85" s="13"/>
      <c r="HRT85" s="13"/>
      <c r="HRU85" s="13"/>
      <c r="HRV85" s="13"/>
      <c r="HRW85" s="13"/>
      <c r="HRX85" s="13"/>
      <c r="HRY85" s="13"/>
      <c r="HRZ85" s="13"/>
      <c r="HSA85" s="13"/>
      <c r="HSB85" s="13"/>
      <c r="HSC85" s="13"/>
      <c r="HSD85" s="13"/>
      <c r="HSE85" s="13"/>
      <c r="HSF85" s="13"/>
      <c r="HSG85" s="13"/>
      <c r="HSH85" s="13"/>
      <c r="HSI85" s="13"/>
      <c r="HSJ85" s="13"/>
      <c r="HSK85" s="13"/>
      <c r="HSL85" s="13"/>
      <c r="HSM85" s="13"/>
      <c r="HSN85" s="13"/>
      <c r="HSO85" s="13"/>
      <c r="HSP85" s="13"/>
      <c r="HSQ85" s="13"/>
      <c r="HSR85" s="13"/>
      <c r="HSS85" s="13"/>
      <c r="HST85" s="13"/>
      <c r="HSU85" s="13"/>
      <c r="HSV85" s="13"/>
      <c r="HSW85" s="13"/>
      <c r="HSX85" s="13"/>
      <c r="HSY85" s="13"/>
      <c r="HSZ85" s="13"/>
      <c r="HTA85" s="13"/>
      <c r="HTB85" s="13"/>
      <c r="HTC85" s="13"/>
      <c r="HTD85" s="13"/>
      <c r="HTE85" s="13"/>
      <c r="HTF85" s="13"/>
      <c r="HTG85" s="13"/>
      <c r="HTH85" s="13"/>
      <c r="HTI85" s="13"/>
      <c r="HTJ85" s="13"/>
      <c r="HTK85" s="13"/>
      <c r="HTL85" s="13"/>
      <c r="HTM85" s="13"/>
      <c r="HTN85" s="13"/>
      <c r="HTO85" s="13"/>
      <c r="HTP85" s="13"/>
      <c r="HTQ85" s="13"/>
      <c r="HTR85" s="13"/>
      <c r="HTS85" s="13"/>
      <c r="HTT85" s="13"/>
      <c r="HTU85" s="13"/>
      <c r="HTV85" s="13"/>
      <c r="HTW85" s="13"/>
      <c r="HTX85" s="13"/>
      <c r="HTY85" s="13"/>
      <c r="HTZ85" s="13"/>
      <c r="HUA85" s="13"/>
      <c r="HUB85" s="13"/>
      <c r="HUC85" s="13"/>
      <c r="HUD85" s="13"/>
      <c r="HUE85" s="13"/>
      <c r="HUF85" s="13"/>
      <c r="HUG85" s="13"/>
      <c r="HUH85" s="13"/>
      <c r="HUI85" s="13"/>
      <c r="HUJ85" s="13"/>
      <c r="HUK85" s="13"/>
      <c r="HUL85" s="13"/>
      <c r="HUM85" s="13"/>
      <c r="HUN85" s="13"/>
      <c r="HUO85" s="13"/>
      <c r="HUP85" s="13"/>
      <c r="HUQ85" s="13"/>
      <c r="HUR85" s="13"/>
      <c r="HUS85" s="13"/>
      <c r="HUT85" s="13"/>
      <c r="HUU85" s="13"/>
      <c r="HUV85" s="13"/>
      <c r="HUW85" s="13"/>
      <c r="HUX85" s="13"/>
      <c r="HUY85" s="13"/>
      <c r="HUZ85" s="13"/>
      <c r="HVA85" s="13"/>
      <c r="HVB85" s="13"/>
      <c r="HVC85" s="13"/>
      <c r="HVD85" s="13"/>
      <c r="HVE85" s="13"/>
      <c r="HVF85" s="13"/>
      <c r="HVG85" s="13"/>
      <c r="HVH85" s="13"/>
      <c r="HVI85" s="13"/>
      <c r="HVJ85" s="13"/>
      <c r="HVK85" s="13"/>
      <c r="HVL85" s="13"/>
      <c r="HVM85" s="13"/>
      <c r="HVN85" s="13"/>
      <c r="HVO85" s="13"/>
      <c r="HVP85" s="13"/>
      <c r="HVQ85" s="13"/>
      <c r="HVR85" s="13"/>
      <c r="HVS85" s="13"/>
      <c r="HVT85" s="13"/>
      <c r="HVU85" s="13"/>
      <c r="HVV85" s="13"/>
      <c r="HVW85" s="13"/>
      <c r="HVX85" s="13"/>
      <c r="HVY85" s="13"/>
      <c r="HVZ85" s="13"/>
      <c r="HWA85" s="13"/>
      <c r="HWB85" s="13"/>
      <c r="HWC85" s="13"/>
      <c r="HWD85" s="13"/>
      <c r="HWE85" s="13"/>
      <c r="HWF85" s="13"/>
      <c r="HWG85" s="13"/>
      <c r="HWH85" s="13"/>
      <c r="HWI85" s="13"/>
      <c r="HWJ85" s="13"/>
      <c r="HWK85" s="13"/>
      <c r="HWL85" s="13"/>
      <c r="HWM85" s="13"/>
      <c r="HWN85" s="13"/>
      <c r="HWO85" s="13"/>
      <c r="HWP85" s="13"/>
      <c r="HWQ85" s="13"/>
      <c r="HWR85" s="13"/>
      <c r="HWS85" s="13"/>
      <c r="HWT85" s="13"/>
      <c r="HWU85" s="13"/>
      <c r="HWV85" s="13"/>
      <c r="HWW85" s="13"/>
      <c r="HWX85" s="13"/>
      <c r="HWY85" s="13"/>
      <c r="HWZ85" s="13"/>
      <c r="HXA85" s="13"/>
      <c r="HXB85" s="13"/>
      <c r="HXC85" s="13"/>
      <c r="HXD85" s="13"/>
      <c r="HXE85" s="13"/>
      <c r="HXF85" s="13"/>
      <c r="HXG85" s="13"/>
      <c r="HXH85" s="13"/>
      <c r="HXI85" s="13"/>
      <c r="HXJ85" s="13"/>
      <c r="HXK85" s="13"/>
      <c r="HXL85" s="13"/>
      <c r="HXM85" s="13"/>
      <c r="HXN85" s="13"/>
      <c r="HXO85" s="13"/>
      <c r="HXP85" s="13"/>
      <c r="HXQ85" s="13"/>
      <c r="HXR85" s="13"/>
      <c r="HXS85" s="13"/>
      <c r="HXT85" s="13"/>
      <c r="HXU85" s="13"/>
      <c r="HXV85" s="13"/>
      <c r="HXW85" s="13"/>
      <c r="HXX85" s="13"/>
      <c r="HXY85" s="13"/>
      <c r="HXZ85" s="13"/>
      <c r="HYA85" s="13"/>
      <c r="HYB85" s="13"/>
      <c r="HYC85" s="13"/>
      <c r="HYD85" s="13"/>
      <c r="HYE85" s="13"/>
      <c r="HYF85" s="13"/>
      <c r="HYG85" s="13"/>
      <c r="HYH85" s="13"/>
      <c r="HYI85" s="13"/>
      <c r="HYJ85" s="13"/>
      <c r="HYK85" s="13"/>
      <c r="HYL85" s="13"/>
      <c r="HYM85" s="13"/>
      <c r="HYN85" s="13"/>
      <c r="HYO85" s="13"/>
      <c r="HYP85" s="13"/>
      <c r="HYQ85" s="13"/>
      <c r="HYR85" s="13"/>
      <c r="HYS85" s="13"/>
      <c r="HYT85" s="13"/>
      <c r="HYU85" s="13"/>
      <c r="HYV85" s="13"/>
      <c r="HYW85" s="13"/>
      <c r="HYX85" s="13"/>
      <c r="HYY85" s="13"/>
      <c r="HYZ85" s="13"/>
      <c r="HZA85" s="13"/>
      <c r="HZB85" s="13"/>
      <c r="HZC85" s="13"/>
      <c r="HZD85" s="13"/>
      <c r="HZE85" s="13"/>
      <c r="HZF85" s="13"/>
      <c r="HZG85" s="13"/>
      <c r="HZH85" s="13"/>
      <c r="HZI85" s="13"/>
      <c r="HZJ85" s="13"/>
      <c r="HZK85" s="13"/>
      <c r="HZL85" s="13"/>
      <c r="HZM85" s="13"/>
      <c r="HZN85" s="13"/>
      <c r="HZO85" s="13"/>
      <c r="HZP85" s="13"/>
      <c r="HZQ85" s="13"/>
      <c r="HZR85" s="13"/>
      <c r="HZS85" s="13"/>
      <c r="HZT85" s="13"/>
      <c r="HZU85" s="13"/>
      <c r="HZV85" s="13"/>
      <c r="HZW85" s="13"/>
      <c r="HZX85" s="13"/>
      <c r="HZY85" s="13"/>
      <c r="HZZ85" s="13"/>
      <c r="IAA85" s="13"/>
      <c r="IAB85" s="13"/>
      <c r="IAC85" s="13"/>
      <c r="IAD85" s="13"/>
      <c r="IAE85" s="13"/>
      <c r="IAF85" s="13"/>
      <c r="IAG85" s="13"/>
      <c r="IAH85" s="13"/>
      <c r="IAI85" s="13"/>
      <c r="IAJ85" s="13"/>
      <c r="IAK85" s="13"/>
      <c r="IAL85" s="13"/>
      <c r="IAM85" s="13"/>
      <c r="IAN85" s="13"/>
      <c r="IAO85" s="13"/>
      <c r="IAP85" s="13"/>
      <c r="IAQ85" s="13"/>
      <c r="IAR85" s="13"/>
      <c r="IAS85" s="13"/>
      <c r="IAT85" s="13"/>
      <c r="IAU85" s="13"/>
      <c r="IAV85" s="13"/>
      <c r="IAW85" s="13"/>
      <c r="IAX85" s="13"/>
      <c r="IAY85" s="13"/>
      <c r="IAZ85" s="13"/>
      <c r="IBA85" s="13"/>
      <c r="IBB85" s="13"/>
      <c r="IBC85" s="13"/>
      <c r="IBD85" s="13"/>
      <c r="IBE85" s="13"/>
      <c r="IBF85" s="13"/>
      <c r="IBG85" s="13"/>
      <c r="IBH85" s="13"/>
      <c r="IBI85" s="13"/>
      <c r="IBJ85" s="13"/>
      <c r="IBK85" s="13"/>
      <c r="IBL85" s="13"/>
      <c r="IBM85" s="13"/>
      <c r="IBN85" s="13"/>
      <c r="IBO85" s="13"/>
      <c r="IBP85" s="13"/>
      <c r="IBQ85" s="13"/>
      <c r="IBR85" s="13"/>
      <c r="IBS85" s="13"/>
      <c r="IBT85" s="13"/>
      <c r="IBU85" s="13"/>
      <c r="IBV85" s="13"/>
      <c r="IBW85" s="13"/>
      <c r="IBX85" s="13"/>
      <c r="IBY85" s="13"/>
      <c r="IBZ85" s="13"/>
      <c r="ICA85" s="13"/>
      <c r="ICB85" s="13"/>
      <c r="ICC85" s="13"/>
      <c r="ICD85" s="13"/>
      <c r="ICE85" s="13"/>
      <c r="ICF85" s="13"/>
      <c r="ICG85" s="13"/>
      <c r="ICH85" s="13"/>
      <c r="ICI85" s="13"/>
      <c r="ICJ85" s="13"/>
      <c r="ICK85" s="13"/>
      <c r="ICL85" s="13"/>
      <c r="ICM85" s="13"/>
      <c r="ICN85" s="13"/>
      <c r="ICO85" s="13"/>
      <c r="ICP85" s="13"/>
      <c r="ICQ85" s="13"/>
      <c r="ICR85" s="13"/>
      <c r="ICS85" s="13"/>
      <c r="ICT85" s="13"/>
      <c r="ICU85" s="13"/>
      <c r="ICV85" s="13"/>
      <c r="ICW85" s="13"/>
      <c r="ICX85" s="13"/>
      <c r="ICY85" s="13"/>
      <c r="ICZ85" s="13"/>
      <c r="IDA85" s="13"/>
      <c r="IDB85" s="13"/>
      <c r="IDC85" s="13"/>
      <c r="IDD85" s="13"/>
      <c r="IDE85" s="13"/>
      <c r="IDF85" s="13"/>
      <c r="IDG85" s="13"/>
      <c r="IDH85" s="13"/>
      <c r="IDI85" s="13"/>
      <c r="IDJ85" s="13"/>
      <c r="IDK85" s="13"/>
      <c r="IDL85" s="13"/>
      <c r="IDM85" s="13"/>
      <c r="IDN85" s="13"/>
      <c r="IDO85" s="13"/>
      <c r="IDP85" s="13"/>
      <c r="IDQ85" s="13"/>
      <c r="IDR85" s="13"/>
      <c r="IDS85" s="13"/>
      <c r="IDT85" s="13"/>
      <c r="IDU85" s="13"/>
      <c r="IDV85" s="13"/>
      <c r="IDW85" s="13"/>
      <c r="IDX85" s="13"/>
      <c r="IDY85" s="13"/>
      <c r="IDZ85" s="13"/>
      <c r="IEA85" s="13"/>
      <c r="IEB85" s="13"/>
      <c r="IEC85" s="13"/>
      <c r="IED85" s="13"/>
      <c r="IEE85" s="13"/>
      <c r="IEF85" s="13"/>
      <c r="IEG85" s="13"/>
      <c r="IEH85" s="13"/>
      <c r="IEI85" s="13"/>
      <c r="IEJ85" s="13"/>
      <c r="IEK85" s="13"/>
      <c r="IEL85" s="13"/>
      <c r="IEM85" s="13"/>
      <c r="IEN85" s="13"/>
      <c r="IEO85" s="13"/>
      <c r="IEP85" s="13"/>
      <c r="IEQ85" s="13"/>
      <c r="IER85" s="13"/>
      <c r="IES85" s="13"/>
      <c r="IET85" s="13"/>
      <c r="IEU85" s="13"/>
      <c r="IEV85" s="13"/>
      <c r="IEW85" s="13"/>
      <c r="IEX85" s="13"/>
      <c r="IEY85" s="13"/>
      <c r="IEZ85" s="13"/>
      <c r="IFA85" s="13"/>
      <c r="IFB85" s="13"/>
      <c r="IFC85" s="13"/>
      <c r="IFD85" s="13"/>
      <c r="IFE85" s="13"/>
      <c r="IFF85" s="13"/>
      <c r="IFG85" s="13"/>
      <c r="IFH85" s="13"/>
      <c r="IFI85" s="13"/>
      <c r="IFJ85" s="13"/>
      <c r="IFK85" s="13"/>
      <c r="IFL85" s="13"/>
      <c r="IFM85" s="13"/>
      <c r="IFN85" s="13"/>
      <c r="IFO85" s="13"/>
      <c r="IFP85" s="13"/>
      <c r="IFQ85" s="13"/>
      <c r="IFR85" s="13"/>
      <c r="IFS85" s="13"/>
      <c r="IFT85" s="13"/>
      <c r="IFU85" s="13"/>
      <c r="IFV85" s="13"/>
      <c r="IFW85" s="13"/>
      <c r="IFX85" s="13"/>
      <c r="IFY85" s="13"/>
      <c r="IFZ85" s="13"/>
      <c r="IGA85" s="13"/>
      <c r="IGB85" s="13"/>
      <c r="IGC85" s="13"/>
      <c r="IGD85" s="13"/>
      <c r="IGE85" s="13"/>
      <c r="IGF85" s="13"/>
      <c r="IGG85" s="13"/>
      <c r="IGH85" s="13"/>
      <c r="IGI85" s="13"/>
      <c r="IGJ85" s="13"/>
      <c r="IGK85" s="13"/>
      <c r="IGL85" s="13"/>
      <c r="IGM85" s="13"/>
      <c r="IGN85" s="13"/>
      <c r="IGO85" s="13"/>
      <c r="IGP85" s="13"/>
      <c r="IGQ85" s="13"/>
      <c r="IGR85" s="13"/>
      <c r="IGS85" s="13"/>
      <c r="IGT85" s="13"/>
      <c r="IGU85" s="13"/>
      <c r="IGV85" s="13"/>
      <c r="IGW85" s="13"/>
      <c r="IGX85" s="13"/>
      <c r="IGY85" s="13"/>
      <c r="IGZ85" s="13"/>
      <c r="IHA85" s="13"/>
      <c r="IHB85" s="13"/>
      <c r="IHC85" s="13"/>
      <c r="IHD85" s="13"/>
      <c r="IHE85" s="13"/>
      <c r="IHF85" s="13"/>
      <c r="IHG85" s="13"/>
      <c r="IHH85" s="13"/>
      <c r="IHI85" s="13"/>
      <c r="IHJ85" s="13"/>
      <c r="IHK85" s="13"/>
      <c r="IHL85" s="13"/>
      <c r="IHM85" s="13"/>
      <c r="IHN85" s="13"/>
      <c r="IHO85" s="13"/>
      <c r="IHP85" s="13"/>
      <c r="IHQ85" s="13"/>
      <c r="IHR85" s="13"/>
      <c r="IHS85" s="13"/>
      <c r="IHT85" s="13"/>
      <c r="IHU85" s="13"/>
      <c r="IHV85" s="13"/>
      <c r="IHW85" s="13"/>
      <c r="IHX85" s="13"/>
      <c r="IHY85" s="13"/>
      <c r="IHZ85" s="13"/>
      <c r="IIA85" s="13"/>
      <c r="IIB85" s="13"/>
      <c r="IIC85" s="13"/>
      <c r="IID85" s="13"/>
      <c r="IIE85" s="13"/>
      <c r="IIF85" s="13"/>
      <c r="IIG85" s="13"/>
      <c r="IIH85" s="13"/>
      <c r="III85" s="13"/>
      <c r="IIJ85" s="13"/>
      <c r="IIK85" s="13"/>
      <c r="IIL85" s="13"/>
      <c r="IIM85" s="13"/>
      <c r="IIN85" s="13"/>
      <c r="IIO85" s="13"/>
      <c r="IIP85" s="13"/>
      <c r="IIQ85" s="13"/>
      <c r="IIR85" s="13"/>
      <c r="IIS85" s="13"/>
      <c r="IIT85" s="13"/>
      <c r="IIU85" s="13"/>
      <c r="IIV85" s="13"/>
      <c r="IIW85" s="13"/>
      <c r="IIX85" s="13"/>
      <c r="IIY85" s="13"/>
      <c r="IIZ85" s="13"/>
      <c r="IJA85" s="13"/>
      <c r="IJB85" s="13"/>
      <c r="IJC85" s="13"/>
      <c r="IJD85" s="13"/>
      <c r="IJE85" s="13"/>
      <c r="IJF85" s="13"/>
      <c r="IJG85" s="13"/>
      <c r="IJH85" s="13"/>
      <c r="IJI85" s="13"/>
      <c r="IJJ85" s="13"/>
      <c r="IJK85" s="13"/>
      <c r="IJL85" s="13"/>
      <c r="IJM85" s="13"/>
      <c r="IJN85" s="13"/>
      <c r="IJO85" s="13"/>
      <c r="IJP85" s="13"/>
      <c r="IJQ85" s="13"/>
      <c r="IJR85" s="13"/>
      <c r="IJS85" s="13"/>
      <c r="IJT85" s="13"/>
      <c r="IJU85" s="13"/>
      <c r="IJV85" s="13"/>
      <c r="IJW85" s="13"/>
      <c r="IJX85" s="13"/>
      <c r="IJY85" s="13"/>
      <c r="IJZ85" s="13"/>
      <c r="IKA85" s="13"/>
      <c r="IKB85" s="13"/>
      <c r="IKC85" s="13"/>
      <c r="IKD85" s="13"/>
      <c r="IKE85" s="13"/>
      <c r="IKF85" s="13"/>
      <c r="IKG85" s="13"/>
      <c r="IKH85" s="13"/>
      <c r="IKI85" s="13"/>
      <c r="IKJ85" s="13"/>
      <c r="IKK85" s="13"/>
      <c r="IKL85" s="13"/>
      <c r="IKM85" s="13"/>
      <c r="IKN85" s="13"/>
      <c r="IKO85" s="13"/>
      <c r="IKP85" s="13"/>
      <c r="IKQ85" s="13"/>
      <c r="IKR85" s="13"/>
      <c r="IKS85" s="13"/>
      <c r="IKT85" s="13"/>
      <c r="IKU85" s="13"/>
      <c r="IKV85" s="13"/>
      <c r="IKW85" s="13"/>
      <c r="IKX85" s="13"/>
      <c r="IKY85" s="13"/>
      <c r="IKZ85" s="13"/>
      <c r="ILA85" s="13"/>
      <c r="ILB85" s="13"/>
      <c r="ILC85" s="13"/>
      <c r="ILD85" s="13"/>
      <c r="ILE85" s="13"/>
      <c r="ILF85" s="13"/>
      <c r="ILG85" s="13"/>
      <c r="ILH85" s="13"/>
      <c r="ILI85" s="13"/>
      <c r="ILJ85" s="13"/>
      <c r="ILK85" s="13"/>
      <c r="ILL85" s="13"/>
      <c r="ILM85" s="13"/>
      <c r="ILN85" s="13"/>
      <c r="ILO85" s="13"/>
      <c r="ILP85" s="13"/>
      <c r="ILQ85" s="13"/>
      <c r="ILR85" s="13"/>
      <c r="ILS85" s="13"/>
      <c r="ILT85" s="13"/>
      <c r="ILU85" s="13"/>
      <c r="ILV85" s="13"/>
      <c r="ILW85" s="13"/>
      <c r="ILX85" s="13"/>
      <c r="ILY85" s="13"/>
      <c r="ILZ85" s="13"/>
      <c r="IMA85" s="13"/>
      <c r="IMB85" s="13"/>
      <c r="IMC85" s="13"/>
      <c r="IMD85" s="13"/>
      <c r="IME85" s="13"/>
      <c r="IMF85" s="13"/>
      <c r="IMG85" s="13"/>
      <c r="IMH85" s="13"/>
      <c r="IMI85" s="13"/>
      <c r="IMJ85" s="13"/>
      <c r="IMK85" s="13"/>
      <c r="IML85" s="13"/>
      <c r="IMM85" s="13"/>
      <c r="IMN85" s="13"/>
      <c r="IMO85" s="13"/>
      <c r="IMP85" s="13"/>
      <c r="IMQ85" s="13"/>
      <c r="IMR85" s="13"/>
      <c r="IMS85" s="13"/>
      <c r="IMT85" s="13"/>
      <c r="IMU85" s="13"/>
      <c r="IMV85" s="13"/>
      <c r="IMW85" s="13"/>
      <c r="IMX85" s="13"/>
      <c r="IMY85" s="13"/>
      <c r="IMZ85" s="13"/>
      <c r="INA85" s="13"/>
      <c r="INB85" s="13"/>
      <c r="INC85" s="13"/>
      <c r="IND85" s="13"/>
      <c r="INE85" s="13"/>
      <c r="INF85" s="13"/>
      <c r="ING85" s="13"/>
      <c r="INH85" s="13"/>
      <c r="INI85" s="13"/>
      <c r="INJ85" s="13"/>
      <c r="INK85" s="13"/>
      <c r="INL85" s="13"/>
      <c r="INM85" s="13"/>
      <c r="INN85" s="13"/>
      <c r="INO85" s="13"/>
      <c r="INP85" s="13"/>
      <c r="INQ85" s="13"/>
      <c r="INR85" s="13"/>
      <c r="INS85" s="13"/>
      <c r="INT85" s="13"/>
      <c r="INU85" s="13"/>
      <c r="INV85" s="13"/>
      <c r="INW85" s="13"/>
      <c r="INX85" s="13"/>
      <c r="INY85" s="13"/>
      <c r="INZ85" s="13"/>
      <c r="IOA85" s="13"/>
      <c r="IOB85" s="13"/>
      <c r="IOC85" s="13"/>
      <c r="IOD85" s="13"/>
      <c r="IOE85" s="13"/>
      <c r="IOF85" s="13"/>
      <c r="IOG85" s="13"/>
      <c r="IOH85" s="13"/>
      <c r="IOI85" s="13"/>
      <c r="IOJ85" s="13"/>
      <c r="IOK85" s="13"/>
      <c r="IOL85" s="13"/>
      <c r="IOM85" s="13"/>
      <c r="ION85" s="13"/>
      <c r="IOO85" s="13"/>
      <c r="IOP85" s="13"/>
      <c r="IOQ85" s="13"/>
      <c r="IOR85" s="13"/>
      <c r="IOS85" s="13"/>
      <c r="IOT85" s="13"/>
      <c r="IOU85" s="13"/>
      <c r="IOV85" s="13"/>
      <c r="IOW85" s="13"/>
      <c r="IOX85" s="13"/>
      <c r="IOY85" s="13"/>
      <c r="IOZ85" s="13"/>
      <c r="IPA85" s="13"/>
      <c r="IPB85" s="13"/>
      <c r="IPC85" s="13"/>
      <c r="IPD85" s="13"/>
      <c r="IPE85" s="13"/>
      <c r="IPF85" s="13"/>
      <c r="IPG85" s="13"/>
      <c r="IPH85" s="13"/>
      <c r="IPI85" s="13"/>
      <c r="IPJ85" s="13"/>
      <c r="IPK85" s="13"/>
      <c r="IPL85" s="13"/>
      <c r="IPM85" s="13"/>
      <c r="IPN85" s="13"/>
      <c r="IPO85" s="13"/>
      <c r="IPP85" s="13"/>
      <c r="IPQ85" s="13"/>
      <c r="IPR85" s="13"/>
      <c r="IPS85" s="13"/>
      <c r="IPT85" s="13"/>
      <c r="IPU85" s="13"/>
      <c r="IPV85" s="13"/>
      <c r="IPW85" s="13"/>
      <c r="IPX85" s="13"/>
      <c r="IPY85" s="13"/>
      <c r="IPZ85" s="13"/>
      <c r="IQA85" s="13"/>
      <c r="IQB85" s="13"/>
      <c r="IQC85" s="13"/>
      <c r="IQD85" s="13"/>
      <c r="IQE85" s="13"/>
      <c r="IQF85" s="13"/>
      <c r="IQG85" s="13"/>
      <c r="IQH85" s="13"/>
      <c r="IQI85" s="13"/>
      <c r="IQJ85" s="13"/>
      <c r="IQK85" s="13"/>
      <c r="IQL85" s="13"/>
      <c r="IQM85" s="13"/>
      <c r="IQN85" s="13"/>
      <c r="IQO85" s="13"/>
      <c r="IQP85" s="13"/>
      <c r="IQQ85" s="13"/>
      <c r="IQR85" s="13"/>
      <c r="IQS85" s="13"/>
      <c r="IQT85" s="13"/>
      <c r="IQU85" s="13"/>
      <c r="IQV85" s="13"/>
      <c r="IQW85" s="13"/>
      <c r="IQX85" s="13"/>
      <c r="IQY85" s="13"/>
      <c r="IQZ85" s="13"/>
      <c r="IRA85" s="13"/>
      <c r="IRB85" s="13"/>
      <c r="IRC85" s="13"/>
      <c r="IRD85" s="13"/>
      <c r="IRE85" s="13"/>
      <c r="IRF85" s="13"/>
      <c r="IRG85" s="13"/>
      <c r="IRH85" s="13"/>
      <c r="IRI85" s="13"/>
      <c r="IRJ85" s="13"/>
      <c r="IRK85" s="13"/>
      <c r="IRL85" s="13"/>
      <c r="IRM85" s="13"/>
      <c r="IRN85" s="13"/>
      <c r="IRO85" s="13"/>
      <c r="IRP85" s="13"/>
      <c r="IRQ85" s="13"/>
      <c r="IRR85" s="13"/>
      <c r="IRS85" s="13"/>
      <c r="IRT85" s="13"/>
      <c r="IRU85" s="13"/>
      <c r="IRV85" s="13"/>
      <c r="IRW85" s="13"/>
      <c r="IRX85" s="13"/>
      <c r="IRY85" s="13"/>
      <c r="IRZ85" s="13"/>
      <c r="ISA85" s="13"/>
      <c r="ISB85" s="13"/>
      <c r="ISC85" s="13"/>
      <c r="ISD85" s="13"/>
      <c r="ISE85" s="13"/>
      <c r="ISF85" s="13"/>
      <c r="ISG85" s="13"/>
      <c r="ISH85" s="13"/>
      <c r="ISI85" s="13"/>
      <c r="ISJ85" s="13"/>
      <c r="ISK85" s="13"/>
      <c r="ISL85" s="13"/>
      <c r="ISM85" s="13"/>
      <c r="ISN85" s="13"/>
      <c r="ISO85" s="13"/>
      <c r="ISP85" s="13"/>
      <c r="ISQ85" s="13"/>
      <c r="ISR85" s="13"/>
      <c r="ISS85" s="13"/>
      <c r="IST85" s="13"/>
      <c r="ISU85" s="13"/>
      <c r="ISV85" s="13"/>
      <c r="ISW85" s="13"/>
      <c r="ISX85" s="13"/>
      <c r="ISY85" s="13"/>
      <c r="ISZ85" s="13"/>
      <c r="ITA85" s="13"/>
      <c r="ITB85" s="13"/>
      <c r="ITC85" s="13"/>
      <c r="ITD85" s="13"/>
      <c r="ITE85" s="13"/>
      <c r="ITF85" s="13"/>
      <c r="ITG85" s="13"/>
      <c r="ITH85" s="13"/>
      <c r="ITI85" s="13"/>
      <c r="ITJ85" s="13"/>
      <c r="ITK85" s="13"/>
      <c r="ITL85" s="13"/>
      <c r="ITM85" s="13"/>
      <c r="ITN85" s="13"/>
      <c r="ITO85" s="13"/>
      <c r="ITP85" s="13"/>
      <c r="ITQ85" s="13"/>
      <c r="ITR85" s="13"/>
      <c r="ITS85" s="13"/>
      <c r="ITT85" s="13"/>
      <c r="ITU85" s="13"/>
      <c r="ITV85" s="13"/>
      <c r="ITW85" s="13"/>
      <c r="ITX85" s="13"/>
      <c r="ITY85" s="13"/>
      <c r="ITZ85" s="13"/>
      <c r="IUA85" s="13"/>
      <c r="IUB85" s="13"/>
      <c r="IUC85" s="13"/>
      <c r="IUD85" s="13"/>
      <c r="IUE85" s="13"/>
      <c r="IUF85" s="13"/>
      <c r="IUG85" s="13"/>
      <c r="IUH85" s="13"/>
      <c r="IUI85" s="13"/>
      <c r="IUJ85" s="13"/>
      <c r="IUK85" s="13"/>
      <c r="IUL85" s="13"/>
      <c r="IUM85" s="13"/>
      <c r="IUN85" s="13"/>
      <c r="IUO85" s="13"/>
      <c r="IUP85" s="13"/>
      <c r="IUQ85" s="13"/>
      <c r="IUR85" s="13"/>
      <c r="IUS85" s="13"/>
      <c r="IUT85" s="13"/>
      <c r="IUU85" s="13"/>
      <c r="IUV85" s="13"/>
      <c r="IUW85" s="13"/>
      <c r="IUX85" s="13"/>
      <c r="IUY85" s="13"/>
      <c r="IUZ85" s="13"/>
      <c r="IVA85" s="13"/>
      <c r="IVB85" s="13"/>
      <c r="IVC85" s="13"/>
      <c r="IVD85" s="13"/>
      <c r="IVE85" s="13"/>
      <c r="IVF85" s="13"/>
      <c r="IVG85" s="13"/>
      <c r="IVH85" s="13"/>
      <c r="IVI85" s="13"/>
      <c r="IVJ85" s="13"/>
      <c r="IVK85" s="13"/>
      <c r="IVL85" s="13"/>
      <c r="IVM85" s="13"/>
      <c r="IVN85" s="13"/>
      <c r="IVO85" s="13"/>
      <c r="IVP85" s="13"/>
      <c r="IVQ85" s="13"/>
      <c r="IVR85" s="13"/>
      <c r="IVS85" s="13"/>
      <c r="IVT85" s="13"/>
      <c r="IVU85" s="13"/>
      <c r="IVV85" s="13"/>
      <c r="IVW85" s="13"/>
      <c r="IVX85" s="13"/>
      <c r="IVY85" s="13"/>
      <c r="IVZ85" s="13"/>
      <c r="IWA85" s="13"/>
      <c r="IWB85" s="13"/>
      <c r="IWC85" s="13"/>
      <c r="IWD85" s="13"/>
      <c r="IWE85" s="13"/>
      <c r="IWF85" s="13"/>
      <c r="IWG85" s="13"/>
      <c r="IWH85" s="13"/>
      <c r="IWI85" s="13"/>
      <c r="IWJ85" s="13"/>
      <c r="IWK85" s="13"/>
      <c r="IWL85" s="13"/>
      <c r="IWM85" s="13"/>
      <c r="IWN85" s="13"/>
      <c r="IWO85" s="13"/>
      <c r="IWP85" s="13"/>
      <c r="IWQ85" s="13"/>
      <c r="IWR85" s="13"/>
      <c r="IWS85" s="13"/>
      <c r="IWT85" s="13"/>
      <c r="IWU85" s="13"/>
      <c r="IWV85" s="13"/>
      <c r="IWW85" s="13"/>
      <c r="IWX85" s="13"/>
      <c r="IWY85" s="13"/>
      <c r="IWZ85" s="13"/>
      <c r="IXA85" s="13"/>
      <c r="IXB85" s="13"/>
      <c r="IXC85" s="13"/>
      <c r="IXD85" s="13"/>
      <c r="IXE85" s="13"/>
      <c r="IXF85" s="13"/>
      <c r="IXG85" s="13"/>
      <c r="IXH85" s="13"/>
      <c r="IXI85" s="13"/>
      <c r="IXJ85" s="13"/>
      <c r="IXK85" s="13"/>
      <c r="IXL85" s="13"/>
      <c r="IXM85" s="13"/>
      <c r="IXN85" s="13"/>
      <c r="IXO85" s="13"/>
      <c r="IXP85" s="13"/>
      <c r="IXQ85" s="13"/>
      <c r="IXR85" s="13"/>
      <c r="IXS85" s="13"/>
      <c r="IXT85" s="13"/>
      <c r="IXU85" s="13"/>
      <c r="IXV85" s="13"/>
      <c r="IXW85" s="13"/>
      <c r="IXX85" s="13"/>
      <c r="IXY85" s="13"/>
      <c r="IXZ85" s="13"/>
      <c r="IYA85" s="13"/>
      <c r="IYB85" s="13"/>
      <c r="IYC85" s="13"/>
      <c r="IYD85" s="13"/>
      <c r="IYE85" s="13"/>
      <c r="IYF85" s="13"/>
      <c r="IYG85" s="13"/>
      <c r="IYH85" s="13"/>
      <c r="IYI85" s="13"/>
      <c r="IYJ85" s="13"/>
      <c r="IYK85" s="13"/>
      <c r="IYL85" s="13"/>
      <c r="IYM85" s="13"/>
      <c r="IYN85" s="13"/>
      <c r="IYO85" s="13"/>
      <c r="IYP85" s="13"/>
      <c r="IYQ85" s="13"/>
      <c r="IYR85" s="13"/>
      <c r="IYS85" s="13"/>
      <c r="IYT85" s="13"/>
      <c r="IYU85" s="13"/>
      <c r="IYV85" s="13"/>
      <c r="IYW85" s="13"/>
      <c r="IYX85" s="13"/>
      <c r="IYY85" s="13"/>
      <c r="IYZ85" s="13"/>
      <c r="IZA85" s="13"/>
      <c r="IZB85" s="13"/>
      <c r="IZC85" s="13"/>
      <c r="IZD85" s="13"/>
      <c r="IZE85" s="13"/>
      <c r="IZF85" s="13"/>
      <c r="IZG85" s="13"/>
      <c r="IZH85" s="13"/>
      <c r="IZI85" s="13"/>
      <c r="IZJ85" s="13"/>
      <c r="IZK85" s="13"/>
      <c r="IZL85" s="13"/>
      <c r="IZM85" s="13"/>
      <c r="IZN85" s="13"/>
      <c r="IZO85" s="13"/>
      <c r="IZP85" s="13"/>
      <c r="IZQ85" s="13"/>
      <c r="IZR85" s="13"/>
      <c r="IZS85" s="13"/>
      <c r="IZT85" s="13"/>
      <c r="IZU85" s="13"/>
      <c r="IZV85" s="13"/>
      <c r="IZW85" s="13"/>
      <c r="IZX85" s="13"/>
      <c r="IZY85" s="13"/>
      <c r="IZZ85" s="13"/>
      <c r="JAA85" s="13"/>
      <c r="JAB85" s="13"/>
      <c r="JAC85" s="13"/>
      <c r="JAD85" s="13"/>
      <c r="JAE85" s="13"/>
      <c r="JAF85" s="13"/>
      <c r="JAG85" s="13"/>
      <c r="JAH85" s="13"/>
      <c r="JAI85" s="13"/>
      <c r="JAJ85" s="13"/>
      <c r="JAK85" s="13"/>
      <c r="JAL85" s="13"/>
      <c r="JAM85" s="13"/>
      <c r="JAN85" s="13"/>
      <c r="JAO85" s="13"/>
      <c r="JAP85" s="13"/>
      <c r="JAQ85" s="13"/>
      <c r="JAR85" s="13"/>
      <c r="JAS85" s="13"/>
      <c r="JAT85" s="13"/>
      <c r="JAU85" s="13"/>
      <c r="JAV85" s="13"/>
      <c r="JAW85" s="13"/>
      <c r="JAX85" s="13"/>
      <c r="JAY85" s="13"/>
      <c r="JAZ85" s="13"/>
      <c r="JBA85" s="13"/>
      <c r="JBB85" s="13"/>
      <c r="JBC85" s="13"/>
      <c r="JBD85" s="13"/>
      <c r="JBE85" s="13"/>
      <c r="JBF85" s="13"/>
      <c r="JBG85" s="13"/>
      <c r="JBH85" s="13"/>
      <c r="JBI85" s="13"/>
      <c r="JBJ85" s="13"/>
      <c r="JBK85" s="13"/>
      <c r="JBL85" s="13"/>
      <c r="JBM85" s="13"/>
      <c r="JBN85" s="13"/>
      <c r="JBO85" s="13"/>
      <c r="JBP85" s="13"/>
      <c r="JBQ85" s="13"/>
      <c r="JBR85" s="13"/>
      <c r="JBS85" s="13"/>
      <c r="JBT85" s="13"/>
      <c r="JBU85" s="13"/>
      <c r="JBV85" s="13"/>
      <c r="JBW85" s="13"/>
      <c r="JBX85" s="13"/>
      <c r="JBY85" s="13"/>
      <c r="JBZ85" s="13"/>
      <c r="JCA85" s="13"/>
      <c r="JCB85" s="13"/>
      <c r="JCC85" s="13"/>
      <c r="JCD85" s="13"/>
      <c r="JCE85" s="13"/>
      <c r="JCF85" s="13"/>
      <c r="JCG85" s="13"/>
      <c r="JCH85" s="13"/>
      <c r="JCI85" s="13"/>
      <c r="JCJ85" s="13"/>
      <c r="JCK85" s="13"/>
      <c r="JCL85" s="13"/>
      <c r="JCM85" s="13"/>
      <c r="JCN85" s="13"/>
      <c r="JCO85" s="13"/>
      <c r="JCP85" s="13"/>
      <c r="JCQ85" s="13"/>
      <c r="JCR85" s="13"/>
      <c r="JCS85" s="13"/>
      <c r="JCT85" s="13"/>
      <c r="JCU85" s="13"/>
      <c r="JCV85" s="13"/>
      <c r="JCW85" s="13"/>
      <c r="JCX85" s="13"/>
      <c r="JCY85" s="13"/>
      <c r="JCZ85" s="13"/>
      <c r="JDA85" s="13"/>
      <c r="JDB85" s="13"/>
      <c r="JDC85" s="13"/>
      <c r="JDD85" s="13"/>
      <c r="JDE85" s="13"/>
      <c r="JDF85" s="13"/>
      <c r="JDG85" s="13"/>
      <c r="JDH85" s="13"/>
      <c r="JDI85" s="13"/>
      <c r="JDJ85" s="13"/>
      <c r="JDK85" s="13"/>
      <c r="JDL85" s="13"/>
      <c r="JDM85" s="13"/>
      <c r="JDN85" s="13"/>
      <c r="JDO85" s="13"/>
      <c r="JDP85" s="13"/>
      <c r="JDQ85" s="13"/>
      <c r="JDR85" s="13"/>
      <c r="JDS85" s="13"/>
      <c r="JDT85" s="13"/>
      <c r="JDU85" s="13"/>
      <c r="JDV85" s="13"/>
      <c r="JDW85" s="13"/>
      <c r="JDX85" s="13"/>
      <c r="JDY85" s="13"/>
      <c r="JDZ85" s="13"/>
      <c r="JEA85" s="13"/>
      <c r="JEB85" s="13"/>
      <c r="JEC85" s="13"/>
      <c r="JED85" s="13"/>
      <c r="JEE85" s="13"/>
      <c r="JEF85" s="13"/>
      <c r="JEG85" s="13"/>
      <c r="JEH85" s="13"/>
      <c r="JEI85" s="13"/>
      <c r="JEJ85" s="13"/>
      <c r="JEK85" s="13"/>
      <c r="JEL85" s="13"/>
      <c r="JEM85" s="13"/>
      <c r="JEN85" s="13"/>
      <c r="JEO85" s="13"/>
      <c r="JEP85" s="13"/>
      <c r="JEQ85" s="13"/>
      <c r="JER85" s="13"/>
      <c r="JES85" s="13"/>
      <c r="JET85" s="13"/>
      <c r="JEU85" s="13"/>
      <c r="JEV85" s="13"/>
      <c r="JEW85" s="13"/>
      <c r="JEX85" s="13"/>
      <c r="JEY85" s="13"/>
      <c r="JEZ85" s="13"/>
      <c r="JFA85" s="13"/>
      <c r="JFB85" s="13"/>
      <c r="JFC85" s="13"/>
      <c r="JFD85" s="13"/>
      <c r="JFE85" s="13"/>
      <c r="JFF85" s="13"/>
      <c r="JFG85" s="13"/>
      <c r="JFH85" s="13"/>
      <c r="JFI85" s="13"/>
      <c r="JFJ85" s="13"/>
      <c r="JFK85" s="13"/>
      <c r="JFL85" s="13"/>
      <c r="JFM85" s="13"/>
      <c r="JFN85" s="13"/>
      <c r="JFO85" s="13"/>
      <c r="JFP85" s="13"/>
      <c r="JFQ85" s="13"/>
      <c r="JFR85" s="13"/>
      <c r="JFS85" s="13"/>
      <c r="JFT85" s="13"/>
      <c r="JFU85" s="13"/>
      <c r="JFV85" s="13"/>
      <c r="JFW85" s="13"/>
      <c r="JFX85" s="13"/>
      <c r="JFY85" s="13"/>
      <c r="JFZ85" s="13"/>
      <c r="JGA85" s="13"/>
      <c r="JGB85" s="13"/>
      <c r="JGC85" s="13"/>
      <c r="JGD85" s="13"/>
      <c r="JGE85" s="13"/>
      <c r="JGF85" s="13"/>
      <c r="JGG85" s="13"/>
      <c r="JGH85" s="13"/>
      <c r="JGI85" s="13"/>
      <c r="JGJ85" s="13"/>
      <c r="JGK85" s="13"/>
      <c r="JGL85" s="13"/>
      <c r="JGM85" s="13"/>
      <c r="JGN85" s="13"/>
      <c r="JGO85" s="13"/>
      <c r="JGP85" s="13"/>
      <c r="JGQ85" s="13"/>
      <c r="JGR85" s="13"/>
      <c r="JGS85" s="13"/>
      <c r="JGT85" s="13"/>
      <c r="JGU85" s="13"/>
      <c r="JGV85" s="13"/>
      <c r="JGW85" s="13"/>
      <c r="JGX85" s="13"/>
      <c r="JGY85" s="13"/>
      <c r="JGZ85" s="13"/>
      <c r="JHA85" s="13"/>
      <c r="JHB85" s="13"/>
      <c r="JHC85" s="13"/>
      <c r="JHD85" s="13"/>
      <c r="JHE85" s="13"/>
      <c r="JHF85" s="13"/>
      <c r="JHG85" s="13"/>
      <c r="JHH85" s="13"/>
      <c r="JHI85" s="13"/>
      <c r="JHJ85" s="13"/>
      <c r="JHK85" s="13"/>
      <c r="JHL85" s="13"/>
      <c r="JHM85" s="13"/>
      <c r="JHN85" s="13"/>
      <c r="JHO85" s="13"/>
      <c r="JHP85" s="13"/>
      <c r="JHQ85" s="13"/>
      <c r="JHR85" s="13"/>
      <c r="JHS85" s="13"/>
      <c r="JHT85" s="13"/>
      <c r="JHU85" s="13"/>
      <c r="JHV85" s="13"/>
      <c r="JHW85" s="13"/>
      <c r="JHX85" s="13"/>
      <c r="JHY85" s="13"/>
      <c r="JHZ85" s="13"/>
      <c r="JIA85" s="13"/>
      <c r="JIB85" s="13"/>
      <c r="JIC85" s="13"/>
      <c r="JID85" s="13"/>
      <c r="JIE85" s="13"/>
      <c r="JIF85" s="13"/>
      <c r="JIG85" s="13"/>
      <c r="JIH85" s="13"/>
      <c r="JII85" s="13"/>
      <c r="JIJ85" s="13"/>
      <c r="JIK85" s="13"/>
      <c r="JIL85" s="13"/>
      <c r="JIM85" s="13"/>
      <c r="JIN85" s="13"/>
      <c r="JIO85" s="13"/>
      <c r="JIP85" s="13"/>
      <c r="JIQ85" s="13"/>
      <c r="JIR85" s="13"/>
      <c r="JIS85" s="13"/>
      <c r="JIT85" s="13"/>
      <c r="JIU85" s="13"/>
      <c r="JIV85" s="13"/>
      <c r="JIW85" s="13"/>
      <c r="JIX85" s="13"/>
      <c r="JIY85" s="13"/>
      <c r="JIZ85" s="13"/>
      <c r="JJA85" s="13"/>
      <c r="JJB85" s="13"/>
      <c r="JJC85" s="13"/>
      <c r="JJD85" s="13"/>
      <c r="JJE85" s="13"/>
      <c r="JJF85" s="13"/>
      <c r="JJG85" s="13"/>
      <c r="JJH85" s="13"/>
      <c r="JJI85" s="13"/>
      <c r="JJJ85" s="13"/>
      <c r="JJK85" s="13"/>
      <c r="JJL85" s="13"/>
      <c r="JJM85" s="13"/>
      <c r="JJN85" s="13"/>
      <c r="JJO85" s="13"/>
      <c r="JJP85" s="13"/>
      <c r="JJQ85" s="13"/>
      <c r="JJR85" s="13"/>
      <c r="JJS85" s="13"/>
      <c r="JJT85" s="13"/>
      <c r="JJU85" s="13"/>
      <c r="JJV85" s="13"/>
      <c r="JJW85" s="13"/>
      <c r="JJX85" s="13"/>
      <c r="JJY85" s="13"/>
      <c r="JJZ85" s="13"/>
      <c r="JKA85" s="13"/>
      <c r="JKB85" s="13"/>
      <c r="JKC85" s="13"/>
      <c r="JKD85" s="13"/>
      <c r="JKE85" s="13"/>
      <c r="JKF85" s="13"/>
      <c r="JKG85" s="13"/>
      <c r="JKH85" s="13"/>
      <c r="JKI85" s="13"/>
      <c r="JKJ85" s="13"/>
      <c r="JKK85" s="13"/>
      <c r="JKL85" s="13"/>
      <c r="JKM85" s="13"/>
      <c r="JKN85" s="13"/>
      <c r="JKO85" s="13"/>
      <c r="JKP85" s="13"/>
      <c r="JKQ85" s="13"/>
      <c r="JKR85" s="13"/>
      <c r="JKS85" s="13"/>
      <c r="JKT85" s="13"/>
      <c r="JKU85" s="13"/>
      <c r="JKV85" s="13"/>
      <c r="JKW85" s="13"/>
      <c r="JKX85" s="13"/>
      <c r="JKY85" s="13"/>
      <c r="JKZ85" s="13"/>
      <c r="JLA85" s="13"/>
      <c r="JLB85" s="13"/>
      <c r="JLC85" s="13"/>
      <c r="JLD85" s="13"/>
      <c r="JLE85" s="13"/>
      <c r="JLF85" s="13"/>
      <c r="JLG85" s="13"/>
      <c r="JLH85" s="13"/>
      <c r="JLI85" s="13"/>
      <c r="JLJ85" s="13"/>
      <c r="JLK85" s="13"/>
      <c r="JLL85" s="13"/>
      <c r="JLM85" s="13"/>
      <c r="JLN85" s="13"/>
      <c r="JLO85" s="13"/>
      <c r="JLP85" s="13"/>
      <c r="JLQ85" s="13"/>
      <c r="JLR85" s="13"/>
      <c r="JLS85" s="13"/>
      <c r="JLT85" s="13"/>
      <c r="JLU85" s="13"/>
      <c r="JLV85" s="13"/>
      <c r="JLW85" s="13"/>
      <c r="JLX85" s="13"/>
      <c r="JLY85" s="13"/>
      <c r="JLZ85" s="13"/>
      <c r="JMA85" s="13"/>
      <c r="JMB85" s="13"/>
      <c r="JMC85" s="13"/>
      <c r="JMD85" s="13"/>
      <c r="JME85" s="13"/>
      <c r="JMF85" s="13"/>
      <c r="JMG85" s="13"/>
      <c r="JMH85" s="13"/>
      <c r="JMI85" s="13"/>
      <c r="JMJ85" s="13"/>
      <c r="JMK85" s="13"/>
      <c r="JML85" s="13"/>
      <c r="JMM85" s="13"/>
      <c r="JMN85" s="13"/>
      <c r="JMO85" s="13"/>
      <c r="JMP85" s="13"/>
      <c r="JMQ85" s="13"/>
      <c r="JMR85" s="13"/>
      <c r="JMS85" s="13"/>
      <c r="JMT85" s="13"/>
      <c r="JMU85" s="13"/>
      <c r="JMV85" s="13"/>
      <c r="JMW85" s="13"/>
      <c r="JMX85" s="13"/>
      <c r="JMY85" s="13"/>
      <c r="JMZ85" s="13"/>
      <c r="JNA85" s="13"/>
      <c r="JNB85" s="13"/>
      <c r="JNC85" s="13"/>
      <c r="JND85" s="13"/>
      <c r="JNE85" s="13"/>
      <c r="JNF85" s="13"/>
      <c r="JNG85" s="13"/>
      <c r="JNH85" s="13"/>
      <c r="JNI85" s="13"/>
      <c r="JNJ85" s="13"/>
      <c r="JNK85" s="13"/>
      <c r="JNL85" s="13"/>
      <c r="JNM85" s="13"/>
      <c r="JNN85" s="13"/>
      <c r="JNO85" s="13"/>
      <c r="JNP85" s="13"/>
      <c r="JNQ85" s="13"/>
      <c r="JNR85" s="13"/>
      <c r="JNS85" s="13"/>
      <c r="JNT85" s="13"/>
      <c r="JNU85" s="13"/>
      <c r="JNV85" s="13"/>
      <c r="JNW85" s="13"/>
      <c r="JNX85" s="13"/>
      <c r="JNY85" s="13"/>
      <c r="JNZ85" s="13"/>
      <c r="JOA85" s="13"/>
      <c r="JOB85" s="13"/>
      <c r="JOC85" s="13"/>
      <c r="JOD85" s="13"/>
      <c r="JOE85" s="13"/>
      <c r="JOF85" s="13"/>
      <c r="JOG85" s="13"/>
      <c r="JOH85" s="13"/>
      <c r="JOI85" s="13"/>
      <c r="JOJ85" s="13"/>
      <c r="JOK85" s="13"/>
      <c r="JOL85" s="13"/>
      <c r="JOM85" s="13"/>
      <c r="JON85" s="13"/>
      <c r="JOO85" s="13"/>
      <c r="JOP85" s="13"/>
      <c r="JOQ85" s="13"/>
      <c r="JOR85" s="13"/>
      <c r="JOS85" s="13"/>
      <c r="JOT85" s="13"/>
      <c r="JOU85" s="13"/>
      <c r="JOV85" s="13"/>
      <c r="JOW85" s="13"/>
      <c r="JOX85" s="13"/>
      <c r="JOY85" s="13"/>
      <c r="JOZ85" s="13"/>
      <c r="JPA85" s="13"/>
      <c r="JPB85" s="13"/>
      <c r="JPC85" s="13"/>
      <c r="JPD85" s="13"/>
      <c r="JPE85" s="13"/>
      <c r="JPF85" s="13"/>
      <c r="JPG85" s="13"/>
      <c r="JPH85" s="13"/>
      <c r="JPI85" s="13"/>
      <c r="JPJ85" s="13"/>
      <c r="JPK85" s="13"/>
      <c r="JPL85" s="13"/>
      <c r="JPM85" s="13"/>
      <c r="JPN85" s="13"/>
      <c r="JPO85" s="13"/>
      <c r="JPP85" s="13"/>
      <c r="JPQ85" s="13"/>
      <c r="JPR85" s="13"/>
      <c r="JPS85" s="13"/>
      <c r="JPT85" s="13"/>
      <c r="JPU85" s="13"/>
      <c r="JPV85" s="13"/>
      <c r="JPW85" s="13"/>
      <c r="JPX85" s="13"/>
      <c r="JPY85" s="13"/>
      <c r="JPZ85" s="13"/>
      <c r="JQA85" s="13"/>
      <c r="JQB85" s="13"/>
      <c r="JQC85" s="13"/>
      <c r="JQD85" s="13"/>
      <c r="JQE85" s="13"/>
      <c r="JQF85" s="13"/>
      <c r="JQG85" s="13"/>
      <c r="JQH85" s="13"/>
      <c r="JQI85" s="13"/>
      <c r="JQJ85" s="13"/>
      <c r="JQK85" s="13"/>
      <c r="JQL85" s="13"/>
      <c r="JQM85" s="13"/>
      <c r="JQN85" s="13"/>
      <c r="JQO85" s="13"/>
      <c r="JQP85" s="13"/>
      <c r="JQQ85" s="13"/>
      <c r="JQR85" s="13"/>
      <c r="JQS85" s="13"/>
      <c r="JQT85" s="13"/>
      <c r="JQU85" s="13"/>
      <c r="JQV85" s="13"/>
      <c r="JQW85" s="13"/>
      <c r="JQX85" s="13"/>
      <c r="JQY85" s="13"/>
      <c r="JQZ85" s="13"/>
      <c r="JRA85" s="13"/>
      <c r="JRB85" s="13"/>
      <c r="JRC85" s="13"/>
      <c r="JRD85" s="13"/>
      <c r="JRE85" s="13"/>
      <c r="JRF85" s="13"/>
      <c r="JRG85" s="13"/>
      <c r="JRH85" s="13"/>
      <c r="JRI85" s="13"/>
      <c r="JRJ85" s="13"/>
      <c r="JRK85" s="13"/>
      <c r="JRL85" s="13"/>
      <c r="JRM85" s="13"/>
      <c r="JRN85" s="13"/>
      <c r="JRO85" s="13"/>
      <c r="JRP85" s="13"/>
      <c r="JRQ85" s="13"/>
      <c r="JRR85" s="13"/>
      <c r="JRS85" s="13"/>
      <c r="JRT85" s="13"/>
      <c r="JRU85" s="13"/>
      <c r="JRV85" s="13"/>
      <c r="JRW85" s="13"/>
      <c r="JRX85" s="13"/>
      <c r="JRY85" s="13"/>
      <c r="JRZ85" s="13"/>
      <c r="JSA85" s="13"/>
      <c r="JSB85" s="13"/>
      <c r="JSC85" s="13"/>
      <c r="JSD85" s="13"/>
      <c r="JSE85" s="13"/>
      <c r="JSF85" s="13"/>
      <c r="JSG85" s="13"/>
      <c r="JSH85" s="13"/>
      <c r="JSI85" s="13"/>
      <c r="JSJ85" s="13"/>
      <c r="JSK85" s="13"/>
      <c r="JSL85" s="13"/>
      <c r="JSM85" s="13"/>
      <c r="JSN85" s="13"/>
      <c r="JSO85" s="13"/>
      <c r="JSP85" s="13"/>
      <c r="JSQ85" s="13"/>
      <c r="JSR85" s="13"/>
      <c r="JSS85" s="13"/>
      <c r="JST85" s="13"/>
      <c r="JSU85" s="13"/>
      <c r="JSV85" s="13"/>
      <c r="JSW85" s="13"/>
      <c r="JSX85" s="13"/>
      <c r="JSY85" s="13"/>
      <c r="JSZ85" s="13"/>
      <c r="JTA85" s="13"/>
      <c r="JTB85" s="13"/>
      <c r="JTC85" s="13"/>
      <c r="JTD85" s="13"/>
      <c r="JTE85" s="13"/>
      <c r="JTF85" s="13"/>
      <c r="JTG85" s="13"/>
      <c r="JTH85" s="13"/>
      <c r="JTI85" s="13"/>
      <c r="JTJ85" s="13"/>
      <c r="JTK85" s="13"/>
      <c r="JTL85" s="13"/>
      <c r="JTM85" s="13"/>
      <c r="JTN85" s="13"/>
      <c r="JTO85" s="13"/>
      <c r="JTP85" s="13"/>
      <c r="JTQ85" s="13"/>
      <c r="JTR85" s="13"/>
      <c r="JTS85" s="13"/>
      <c r="JTT85" s="13"/>
      <c r="JTU85" s="13"/>
      <c r="JTV85" s="13"/>
      <c r="JTW85" s="13"/>
      <c r="JTX85" s="13"/>
      <c r="JTY85" s="13"/>
      <c r="JTZ85" s="13"/>
      <c r="JUA85" s="13"/>
      <c r="JUB85" s="13"/>
      <c r="JUC85" s="13"/>
      <c r="JUD85" s="13"/>
      <c r="JUE85" s="13"/>
      <c r="JUF85" s="13"/>
      <c r="JUG85" s="13"/>
      <c r="JUH85" s="13"/>
      <c r="JUI85" s="13"/>
      <c r="JUJ85" s="13"/>
      <c r="JUK85" s="13"/>
      <c r="JUL85" s="13"/>
      <c r="JUM85" s="13"/>
      <c r="JUN85" s="13"/>
      <c r="JUO85" s="13"/>
      <c r="JUP85" s="13"/>
      <c r="JUQ85" s="13"/>
      <c r="JUR85" s="13"/>
      <c r="JUS85" s="13"/>
      <c r="JUT85" s="13"/>
      <c r="JUU85" s="13"/>
      <c r="JUV85" s="13"/>
      <c r="JUW85" s="13"/>
      <c r="JUX85" s="13"/>
      <c r="JUY85" s="13"/>
      <c r="JUZ85" s="13"/>
      <c r="JVA85" s="13"/>
      <c r="JVB85" s="13"/>
      <c r="JVC85" s="13"/>
      <c r="JVD85" s="13"/>
      <c r="JVE85" s="13"/>
      <c r="JVF85" s="13"/>
      <c r="JVG85" s="13"/>
      <c r="JVH85" s="13"/>
      <c r="JVI85" s="13"/>
      <c r="JVJ85" s="13"/>
      <c r="JVK85" s="13"/>
      <c r="JVL85" s="13"/>
      <c r="JVM85" s="13"/>
      <c r="JVN85" s="13"/>
      <c r="JVO85" s="13"/>
      <c r="JVP85" s="13"/>
      <c r="JVQ85" s="13"/>
      <c r="JVR85" s="13"/>
      <c r="JVS85" s="13"/>
      <c r="JVT85" s="13"/>
      <c r="JVU85" s="13"/>
      <c r="JVV85" s="13"/>
      <c r="JVW85" s="13"/>
      <c r="JVX85" s="13"/>
      <c r="JVY85" s="13"/>
      <c r="JVZ85" s="13"/>
      <c r="JWA85" s="13"/>
      <c r="JWB85" s="13"/>
      <c r="JWC85" s="13"/>
      <c r="JWD85" s="13"/>
      <c r="JWE85" s="13"/>
      <c r="JWF85" s="13"/>
      <c r="JWG85" s="13"/>
      <c r="JWH85" s="13"/>
      <c r="JWI85" s="13"/>
      <c r="JWJ85" s="13"/>
      <c r="JWK85" s="13"/>
      <c r="JWL85" s="13"/>
      <c r="JWM85" s="13"/>
      <c r="JWN85" s="13"/>
      <c r="JWO85" s="13"/>
      <c r="JWP85" s="13"/>
      <c r="JWQ85" s="13"/>
      <c r="JWR85" s="13"/>
      <c r="JWS85" s="13"/>
      <c r="JWT85" s="13"/>
      <c r="JWU85" s="13"/>
      <c r="JWV85" s="13"/>
      <c r="JWW85" s="13"/>
      <c r="JWX85" s="13"/>
      <c r="JWY85" s="13"/>
      <c r="JWZ85" s="13"/>
      <c r="JXA85" s="13"/>
      <c r="JXB85" s="13"/>
      <c r="JXC85" s="13"/>
      <c r="JXD85" s="13"/>
      <c r="JXE85" s="13"/>
      <c r="JXF85" s="13"/>
      <c r="JXG85" s="13"/>
      <c r="JXH85" s="13"/>
      <c r="JXI85" s="13"/>
      <c r="JXJ85" s="13"/>
      <c r="JXK85" s="13"/>
      <c r="JXL85" s="13"/>
      <c r="JXM85" s="13"/>
      <c r="JXN85" s="13"/>
      <c r="JXO85" s="13"/>
      <c r="JXP85" s="13"/>
      <c r="JXQ85" s="13"/>
      <c r="JXR85" s="13"/>
      <c r="JXS85" s="13"/>
      <c r="JXT85" s="13"/>
      <c r="JXU85" s="13"/>
      <c r="JXV85" s="13"/>
      <c r="JXW85" s="13"/>
      <c r="JXX85" s="13"/>
      <c r="JXY85" s="13"/>
      <c r="JXZ85" s="13"/>
      <c r="JYA85" s="13"/>
      <c r="JYB85" s="13"/>
      <c r="JYC85" s="13"/>
      <c r="JYD85" s="13"/>
      <c r="JYE85" s="13"/>
      <c r="JYF85" s="13"/>
      <c r="JYG85" s="13"/>
      <c r="JYH85" s="13"/>
      <c r="JYI85" s="13"/>
      <c r="JYJ85" s="13"/>
      <c r="JYK85" s="13"/>
      <c r="JYL85" s="13"/>
      <c r="JYM85" s="13"/>
      <c r="JYN85" s="13"/>
      <c r="JYO85" s="13"/>
      <c r="JYP85" s="13"/>
      <c r="JYQ85" s="13"/>
      <c r="JYR85" s="13"/>
      <c r="JYS85" s="13"/>
      <c r="JYT85" s="13"/>
      <c r="JYU85" s="13"/>
      <c r="JYV85" s="13"/>
      <c r="JYW85" s="13"/>
      <c r="JYX85" s="13"/>
      <c r="JYY85" s="13"/>
      <c r="JYZ85" s="13"/>
      <c r="JZA85" s="13"/>
      <c r="JZB85" s="13"/>
      <c r="JZC85" s="13"/>
      <c r="JZD85" s="13"/>
      <c r="JZE85" s="13"/>
      <c r="JZF85" s="13"/>
      <c r="JZG85" s="13"/>
      <c r="JZH85" s="13"/>
      <c r="JZI85" s="13"/>
      <c r="JZJ85" s="13"/>
      <c r="JZK85" s="13"/>
      <c r="JZL85" s="13"/>
      <c r="JZM85" s="13"/>
      <c r="JZN85" s="13"/>
      <c r="JZO85" s="13"/>
      <c r="JZP85" s="13"/>
      <c r="JZQ85" s="13"/>
      <c r="JZR85" s="13"/>
      <c r="JZS85" s="13"/>
      <c r="JZT85" s="13"/>
      <c r="JZU85" s="13"/>
      <c r="JZV85" s="13"/>
      <c r="JZW85" s="13"/>
      <c r="JZX85" s="13"/>
      <c r="JZY85" s="13"/>
      <c r="JZZ85" s="13"/>
      <c r="KAA85" s="13"/>
      <c r="KAB85" s="13"/>
      <c r="KAC85" s="13"/>
      <c r="KAD85" s="13"/>
      <c r="KAE85" s="13"/>
      <c r="KAF85" s="13"/>
      <c r="KAG85" s="13"/>
      <c r="KAH85" s="13"/>
      <c r="KAI85" s="13"/>
      <c r="KAJ85" s="13"/>
      <c r="KAK85" s="13"/>
      <c r="KAL85" s="13"/>
      <c r="KAM85" s="13"/>
      <c r="KAN85" s="13"/>
      <c r="KAO85" s="13"/>
      <c r="KAP85" s="13"/>
      <c r="KAQ85" s="13"/>
      <c r="KAR85" s="13"/>
      <c r="KAS85" s="13"/>
      <c r="KAT85" s="13"/>
      <c r="KAU85" s="13"/>
      <c r="KAV85" s="13"/>
      <c r="KAW85" s="13"/>
      <c r="KAX85" s="13"/>
      <c r="KAY85" s="13"/>
      <c r="KAZ85" s="13"/>
      <c r="KBA85" s="13"/>
      <c r="KBB85" s="13"/>
      <c r="KBC85" s="13"/>
      <c r="KBD85" s="13"/>
      <c r="KBE85" s="13"/>
      <c r="KBF85" s="13"/>
      <c r="KBG85" s="13"/>
      <c r="KBH85" s="13"/>
      <c r="KBI85" s="13"/>
      <c r="KBJ85" s="13"/>
      <c r="KBK85" s="13"/>
      <c r="KBL85" s="13"/>
      <c r="KBM85" s="13"/>
      <c r="KBN85" s="13"/>
      <c r="KBO85" s="13"/>
      <c r="KBP85" s="13"/>
      <c r="KBQ85" s="13"/>
      <c r="KBR85" s="13"/>
      <c r="KBS85" s="13"/>
      <c r="KBT85" s="13"/>
      <c r="KBU85" s="13"/>
      <c r="KBV85" s="13"/>
      <c r="KBW85" s="13"/>
      <c r="KBX85" s="13"/>
      <c r="KBY85" s="13"/>
      <c r="KBZ85" s="13"/>
      <c r="KCA85" s="13"/>
      <c r="KCB85" s="13"/>
      <c r="KCC85" s="13"/>
      <c r="KCD85" s="13"/>
      <c r="KCE85" s="13"/>
      <c r="KCF85" s="13"/>
      <c r="KCG85" s="13"/>
      <c r="KCH85" s="13"/>
      <c r="KCI85" s="13"/>
      <c r="KCJ85" s="13"/>
      <c r="KCK85" s="13"/>
      <c r="KCL85" s="13"/>
      <c r="KCM85" s="13"/>
      <c r="KCN85" s="13"/>
      <c r="KCO85" s="13"/>
      <c r="KCP85" s="13"/>
      <c r="KCQ85" s="13"/>
      <c r="KCR85" s="13"/>
      <c r="KCS85" s="13"/>
      <c r="KCT85" s="13"/>
      <c r="KCU85" s="13"/>
      <c r="KCV85" s="13"/>
      <c r="KCW85" s="13"/>
      <c r="KCX85" s="13"/>
      <c r="KCY85" s="13"/>
      <c r="KCZ85" s="13"/>
      <c r="KDA85" s="13"/>
      <c r="KDB85" s="13"/>
      <c r="KDC85" s="13"/>
      <c r="KDD85" s="13"/>
      <c r="KDE85" s="13"/>
      <c r="KDF85" s="13"/>
      <c r="KDG85" s="13"/>
      <c r="KDH85" s="13"/>
      <c r="KDI85" s="13"/>
      <c r="KDJ85" s="13"/>
      <c r="KDK85" s="13"/>
      <c r="KDL85" s="13"/>
      <c r="KDM85" s="13"/>
      <c r="KDN85" s="13"/>
      <c r="KDO85" s="13"/>
      <c r="KDP85" s="13"/>
      <c r="KDQ85" s="13"/>
      <c r="KDR85" s="13"/>
      <c r="KDS85" s="13"/>
      <c r="KDT85" s="13"/>
      <c r="KDU85" s="13"/>
      <c r="KDV85" s="13"/>
      <c r="KDW85" s="13"/>
      <c r="KDX85" s="13"/>
      <c r="KDY85" s="13"/>
      <c r="KDZ85" s="13"/>
      <c r="KEA85" s="13"/>
      <c r="KEB85" s="13"/>
      <c r="KEC85" s="13"/>
      <c r="KED85" s="13"/>
      <c r="KEE85" s="13"/>
      <c r="KEF85" s="13"/>
      <c r="KEG85" s="13"/>
      <c r="KEH85" s="13"/>
      <c r="KEI85" s="13"/>
      <c r="KEJ85" s="13"/>
      <c r="KEK85" s="13"/>
      <c r="KEL85" s="13"/>
      <c r="KEM85" s="13"/>
      <c r="KEN85" s="13"/>
      <c r="KEO85" s="13"/>
      <c r="KEP85" s="13"/>
      <c r="KEQ85" s="13"/>
      <c r="KER85" s="13"/>
      <c r="KES85" s="13"/>
      <c r="KET85" s="13"/>
      <c r="KEU85" s="13"/>
      <c r="KEV85" s="13"/>
      <c r="KEW85" s="13"/>
      <c r="KEX85" s="13"/>
      <c r="KEY85" s="13"/>
      <c r="KEZ85" s="13"/>
      <c r="KFA85" s="13"/>
      <c r="KFB85" s="13"/>
      <c r="KFC85" s="13"/>
      <c r="KFD85" s="13"/>
      <c r="KFE85" s="13"/>
      <c r="KFF85" s="13"/>
      <c r="KFG85" s="13"/>
      <c r="KFH85" s="13"/>
      <c r="KFI85" s="13"/>
      <c r="KFJ85" s="13"/>
      <c r="KFK85" s="13"/>
      <c r="KFL85" s="13"/>
      <c r="KFM85" s="13"/>
      <c r="KFN85" s="13"/>
      <c r="KFO85" s="13"/>
      <c r="KFP85" s="13"/>
      <c r="KFQ85" s="13"/>
      <c r="KFR85" s="13"/>
      <c r="KFS85" s="13"/>
      <c r="KFT85" s="13"/>
      <c r="KFU85" s="13"/>
      <c r="KFV85" s="13"/>
      <c r="KFW85" s="13"/>
      <c r="KFX85" s="13"/>
      <c r="KFY85" s="13"/>
      <c r="KFZ85" s="13"/>
      <c r="KGA85" s="13"/>
      <c r="KGB85" s="13"/>
      <c r="KGC85" s="13"/>
      <c r="KGD85" s="13"/>
      <c r="KGE85" s="13"/>
      <c r="KGF85" s="13"/>
      <c r="KGG85" s="13"/>
      <c r="KGH85" s="13"/>
      <c r="KGI85" s="13"/>
      <c r="KGJ85" s="13"/>
      <c r="KGK85" s="13"/>
      <c r="KGL85" s="13"/>
      <c r="KGM85" s="13"/>
      <c r="KGN85" s="13"/>
      <c r="KGO85" s="13"/>
      <c r="KGP85" s="13"/>
      <c r="KGQ85" s="13"/>
      <c r="KGR85" s="13"/>
      <c r="KGS85" s="13"/>
      <c r="KGT85" s="13"/>
      <c r="KGU85" s="13"/>
      <c r="KGV85" s="13"/>
      <c r="KGW85" s="13"/>
      <c r="KGX85" s="13"/>
      <c r="KGY85" s="13"/>
      <c r="KGZ85" s="13"/>
      <c r="KHA85" s="13"/>
      <c r="KHB85" s="13"/>
      <c r="KHC85" s="13"/>
      <c r="KHD85" s="13"/>
      <c r="KHE85" s="13"/>
      <c r="KHF85" s="13"/>
      <c r="KHG85" s="13"/>
      <c r="KHH85" s="13"/>
      <c r="KHI85" s="13"/>
      <c r="KHJ85" s="13"/>
      <c r="KHK85" s="13"/>
      <c r="KHL85" s="13"/>
      <c r="KHM85" s="13"/>
      <c r="KHN85" s="13"/>
      <c r="KHO85" s="13"/>
      <c r="KHP85" s="13"/>
      <c r="KHQ85" s="13"/>
      <c r="KHR85" s="13"/>
      <c r="KHS85" s="13"/>
      <c r="KHT85" s="13"/>
      <c r="KHU85" s="13"/>
      <c r="KHV85" s="13"/>
      <c r="KHW85" s="13"/>
      <c r="KHX85" s="13"/>
      <c r="KHY85" s="13"/>
      <c r="KHZ85" s="13"/>
      <c r="KIA85" s="13"/>
      <c r="KIB85" s="13"/>
      <c r="KIC85" s="13"/>
      <c r="KID85" s="13"/>
      <c r="KIE85" s="13"/>
      <c r="KIF85" s="13"/>
      <c r="KIG85" s="13"/>
      <c r="KIH85" s="13"/>
      <c r="KII85" s="13"/>
      <c r="KIJ85" s="13"/>
      <c r="KIK85" s="13"/>
      <c r="KIL85" s="13"/>
      <c r="KIM85" s="13"/>
      <c r="KIN85" s="13"/>
      <c r="KIO85" s="13"/>
      <c r="KIP85" s="13"/>
      <c r="KIQ85" s="13"/>
      <c r="KIR85" s="13"/>
      <c r="KIS85" s="13"/>
      <c r="KIT85" s="13"/>
      <c r="KIU85" s="13"/>
      <c r="KIV85" s="13"/>
      <c r="KIW85" s="13"/>
      <c r="KIX85" s="13"/>
      <c r="KIY85" s="13"/>
      <c r="KIZ85" s="13"/>
      <c r="KJA85" s="13"/>
      <c r="KJB85" s="13"/>
      <c r="KJC85" s="13"/>
      <c r="KJD85" s="13"/>
      <c r="KJE85" s="13"/>
      <c r="KJF85" s="13"/>
      <c r="KJG85" s="13"/>
      <c r="KJH85" s="13"/>
      <c r="KJI85" s="13"/>
      <c r="KJJ85" s="13"/>
      <c r="KJK85" s="13"/>
      <c r="KJL85" s="13"/>
      <c r="KJM85" s="13"/>
      <c r="KJN85" s="13"/>
      <c r="KJO85" s="13"/>
      <c r="KJP85" s="13"/>
      <c r="KJQ85" s="13"/>
      <c r="KJR85" s="13"/>
      <c r="KJS85" s="13"/>
      <c r="KJT85" s="13"/>
      <c r="KJU85" s="13"/>
      <c r="KJV85" s="13"/>
      <c r="KJW85" s="13"/>
      <c r="KJX85" s="13"/>
      <c r="KJY85" s="13"/>
      <c r="KJZ85" s="13"/>
      <c r="KKA85" s="13"/>
      <c r="KKB85" s="13"/>
      <c r="KKC85" s="13"/>
      <c r="KKD85" s="13"/>
      <c r="KKE85" s="13"/>
      <c r="KKF85" s="13"/>
      <c r="KKG85" s="13"/>
      <c r="KKH85" s="13"/>
      <c r="KKI85" s="13"/>
      <c r="KKJ85" s="13"/>
      <c r="KKK85" s="13"/>
      <c r="KKL85" s="13"/>
      <c r="KKM85" s="13"/>
      <c r="KKN85" s="13"/>
      <c r="KKO85" s="13"/>
      <c r="KKP85" s="13"/>
      <c r="KKQ85" s="13"/>
      <c r="KKR85" s="13"/>
      <c r="KKS85" s="13"/>
      <c r="KKT85" s="13"/>
      <c r="KKU85" s="13"/>
      <c r="KKV85" s="13"/>
      <c r="KKW85" s="13"/>
      <c r="KKX85" s="13"/>
      <c r="KKY85" s="13"/>
      <c r="KKZ85" s="13"/>
      <c r="KLA85" s="13"/>
      <c r="KLB85" s="13"/>
      <c r="KLC85" s="13"/>
      <c r="KLD85" s="13"/>
      <c r="KLE85" s="13"/>
      <c r="KLF85" s="13"/>
      <c r="KLG85" s="13"/>
      <c r="KLH85" s="13"/>
      <c r="KLI85" s="13"/>
      <c r="KLJ85" s="13"/>
      <c r="KLK85" s="13"/>
      <c r="KLL85" s="13"/>
      <c r="KLM85" s="13"/>
      <c r="KLN85" s="13"/>
      <c r="KLO85" s="13"/>
      <c r="KLP85" s="13"/>
      <c r="KLQ85" s="13"/>
      <c r="KLR85" s="13"/>
      <c r="KLS85" s="13"/>
      <c r="KLT85" s="13"/>
      <c r="KLU85" s="13"/>
      <c r="KLV85" s="13"/>
      <c r="KLW85" s="13"/>
      <c r="KLX85" s="13"/>
      <c r="KLY85" s="13"/>
      <c r="KLZ85" s="13"/>
      <c r="KMA85" s="13"/>
      <c r="KMB85" s="13"/>
      <c r="KMC85" s="13"/>
      <c r="KMD85" s="13"/>
      <c r="KME85" s="13"/>
      <c r="KMF85" s="13"/>
      <c r="KMG85" s="13"/>
      <c r="KMH85" s="13"/>
      <c r="KMI85" s="13"/>
      <c r="KMJ85" s="13"/>
      <c r="KMK85" s="13"/>
      <c r="KML85" s="13"/>
      <c r="KMM85" s="13"/>
      <c r="KMN85" s="13"/>
      <c r="KMO85" s="13"/>
      <c r="KMP85" s="13"/>
      <c r="KMQ85" s="13"/>
      <c r="KMR85" s="13"/>
      <c r="KMS85" s="13"/>
      <c r="KMT85" s="13"/>
      <c r="KMU85" s="13"/>
      <c r="KMV85" s="13"/>
      <c r="KMW85" s="13"/>
      <c r="KMX85" s="13"/>
      <c r="KMY85" s="13"/>
      <c r="KMZ85" s="13"/>
      <c r="KNA85" s="13"/>
      <c r="KNB85" s="13"/>
      <c r="KNC85" s="13"/>
      <c r="KND85" s="13"/>
      <c r="KNE85" s="13"/>
      <c r="KNF85" s="13"/>
      <c r="KNG85" s="13"/>
      <c r="KNH85" s="13"/>
      <c r="KNI85" s="13"/>
      <c r="KNJ85" s="13"/>
      <c r="KNK85" s="13"/>
      <c r="KNL85" s="13"/>
      <c r="KNM85" s="13"/>
      <c r="KNN85" s="13"/>
      <c r="KNO85" s="13"/>
      <c r="KNP85" s="13"/>
      <c r="KNQ85" s="13"/>
      <c r="KNR85" s="13"/>
      <c r="KNS85" s="13"/>
      <c r="KNT85" s="13"/>
      <c r="KNU85" s="13"/>
      <c r="KNV85" s="13"/>
      <c r="KNW85" s="13"/>
      <c r="KNX85" s="13"/>
      <c r="KNY85" s="13"/>
      <c r="KNZ85" s="13"/>
      <c r="KOA85" s="13"/>
      <c r="KOB85" s="13"/>
      <c r="KOC85" s="13"/>
      <c r="KOD85" s="13"/>
      <c r="KOE85" s="13"/>
      <c r="KOF85" s="13"/>
      <c r="KOG85" s="13"/>
      <c r="KOH85" s="13"/>
      <c r="KOI85" s="13"/>
      <c r="KOJ85" s="13"/>
      <c r="KOK85" s="13"/>
      <c r="KOL85" s="13"/>
      <c r="KOM85" s="13"/>
      <c r="KON85" s="13"/>
      <c r="KOO85" s="13"/>
      <c r="KOP85" s="13"/>
      <c r="KOQ85" s="13"/>
      <c r="KOR85" s="13"/>
      <c r="KOS85" s="13"/>
      <c r="KOT85" s="13"/>
      <c r="KOU85" s="13"/>
      <c r="KOV85" s="13"/>
      <c r="KOW85" s="13"/>
      <c r="KOX85" s="13"/>
      <c r="KOY85" s="13"/>
      <c r="KOZ85" s="13"/>
      <c r="KPA85" s="13"/>
      <c r="KPB85" s="13"/>
      <c r="KPC85" s="13"/>
      <c r="KPD85" s="13"/>
      <c r="KPE85" s="13"/>
      <c r="KPF85" s="13"/>
      <c r="KPG85" s="13"/>
      <c r="KPH85" s="13"/>
      <c r="KPI85" s="13"/>
      <c r="KPJ85" s="13"/>
      <c r="KPK85" s="13"/>
      <c r="KPL85" s="13"/>
      <c r="KPM85" s="13"/>
      <c r="KPN85" s="13"/>
      <c r="KPO85" s="13"/>
      <c r="KPP85" s="13"/>
      <c r="KPQ85" s="13"/>
      <c r="KPR85" s="13"/>
      <c r="KPS85" s="13"/>
      <c r="KPT85" s="13"/>
      <c r="KPU85" s="13"/>
      <c r="KPV85" s="13"/>
      <c r="KPW85" s="13"/>
      <c r="KPX85" s="13"/>
      <c r="KPY85" s="13"/>
      <c r="KPZ85" s="13"/>
      <c r="KQA85" s="13"/>
      <c r="KQB85" s="13"/>
      <c r="KQC85" s="13"/>
      <c r="KQD85" s="13"/>
      <c r="KQE85" s="13"/>
      <c r="KQF85" s="13"/>
      <c r="KQG85" s="13"/>
      <c r="KQH85" s="13"/>
      <c r="KQI85" s="13"/>
      <c r="KQJ85" s="13"/>
      <c r="KQK85" s="13"/>
      <c r="KQL85" s="13"/>
      <c r="KQM85" s="13"/>
      <c r="KQN85" s="13"/>
      <c r="KQO85" s="13"/>
      <c r="KQP85" s="13"/>
      <c r="KQQ85" s="13"/>
      <c r="KQR85" s="13"/>
      <c r="KQS85" s="13"/>
      <c r="KQT85" s="13"/>
      <c r="KQU85" s="13"/>
      <c r="KQV85" s="13"/>
      <c r="KQW85" s="13"/>
      <c r="KQX85" s="13"/>
      <c r="KQY85" s="13"/>
      <c r="KQZ85" s="13"/>
      <c r="KRA85" s="13"/>
      <c r="KRB85" s="13"/>
      <c r="KRC85" s="13"/>
      <c r="KRD85" s="13"/>
      <c r="KRE85" s="13"/>
      <c r="KRF85" s="13"/>
      <c r="KRG85" s="13"/>
      <c r="KRH85" s="13"/>
      <c r="KRI85" s="13"/>
      <c r="KRJ85" s="13"/>
      <c r="KRK85" s="13"/>
      <c r="KRL85" s="13"/>
      <c r="KRM85" s="13"/>
      <c r="KRN85" s="13"/>
      <c r="KRO85" s="13"/>
      <c r="KRP85" s="13"/>
      <c r="KRQ85" s="13"/>
      <c r="KRR85" s="13"/>
      <c r="KRS85" s="13"/>
      <c r="KRT85" s="13"/>
      <c r="KRU85" s="13"/>
      <c r="KRV85" s="13"/>
      <c r="KRW85" s="13"/>
      <c r="KRX85" s="13"/>
      <c r="KRY85" s="13"/>
      <c r="KRZ85" s="13"/>
      <c r="KSA85" s="13"/>
      <c r="KSB85" s="13"/>
      <c r="KSC85" s="13"/>
      <c r="KSD85" s="13"/>
      <c r="KSE85" s="13"/>
      <c r="KSF85" s="13"/>
      <c r="KSG85" s="13"/>
      <c r="KSH85" s="13"/>
      <c r="KSI85" s="13"/>
      <c r="KSJ85" s="13"/>
      <c r="KSK85" s="13"/>
      <c r="KSL85" s="13"/>
      <c r="KSM85" s="13"/>
      <c r="KSN85" s="13"/>
      <c r="KSO85" s="13"/>
      <c r="KSP85" s="13"/>
      <c r="KSQ85" s="13"/>
      <c r="KSR85" s="13"/>
      <c r="KSS85" s="13"/>
      <c r="KST85" s="13"/>
      <c r="KSU85" s="13"/>
      <c r="KSV85" s="13"/>
      <c r="KSW85" s="13"/>
      <c r="KSX85" s="13"/>
      <c r="KSY85" s="13"/>
      <c r="KSZ85" s="13"/>
      <c r="KTA85" s="13"/>
      <c r="KTB85" s="13"/>
      <c r="KTC85" s="13"/>
      <c r="KTD85" s="13"/>
      <c r="KTE85" s="13"/>
      <c r="KTF85" s="13"/>
      <c r="KTG85" s="13"/>
      <c r="KTH85" s="13"/>
      <c r="KTI85" s="13"/>
      <c r="KTJ85" s="13"/>
      <c r="KTK85" s="13"/>
      <c r="KTL85" s="13"/>
      <c r="KTM85" s="13"/>
      <c r="KTN85" s="13"/>
      <c r="KTO85" s="13"/>
      <c r="KTP85" s="13"/>
      <c r="KTQ85" s="13"/>
      <c r="KTR85" s="13"/>
      <c r="KTS85" s="13"/>
      <c r="KTT85" s="13"/>
      <c r="KTU85" s="13"/>
      <c r="KTV85" s="13"/>
      <c r="KTW85" s="13"/>
      <c r="KTX85" s="13"/>
      <c r="KTY85" s="13"/>
      <c r="KTZ85" s="13"/>
      <c r="KUA85" s="13"/>
      <c r="KUB85" s="13"/>
      <c r="KUC85" s="13"/>
      <c r="KUD85" s="13"/>
      <c r="KUE85" s="13"/>
      <c r="KUF85" s="13"/>
      <c r="KUG85" s="13"/>
      <c r="KUH85" s="13"/>
      <c r="KUI85" s="13"/>
      <c r="KUJ85" s="13"/>
      <c r="KUK85" s="13"/>
      <c r="KUL85" s="13"/>
      <c r="KUM85" s="13"/>
      <c r="KUN85" s="13"/>
      <c r="KUO85" s="13"/>
      <c r="KUP85" s="13"/>
      <c r="KUQ85" s="13"/>
      <c r="KUR85" s="13"/>
      <c r="KUS85" s="13"/>
      <c r="KUT85" s="13"/>
      <c r="KUU85" s="13"/>
      <c r="KUV85" s="13"/>
      <c r="KUW85" s="13"/>
      <c r="KUX85" s="13"/>
      <c r="KUY85" s="13"/>
      <c r="KUZ85" s="13"/>
      <c r="KVA85" s="13"/>
      <c r="KVB85" s="13"/>
      <c r="KVC85" s="13"/>
      <c r="KVD85" s="13"/>
      <c r="KVE85" s="13"/>
      <c r="KVF85" s="13"/>
      <c r="KVG85" s="13"/>
      <c r="KVH85" s="13"/>
      <c r="KVI85" s="13"/>
      <c r="KVJ85" s="13"/>
      <c r="KVK85" s="13"/>
      <c r="KVL85" s="13"/>
      <c r="KVM85" s="13"/>
      <c r="KVN85" s="13"/>
      <c r="KVO85" s="13"/>
      <c r="KVP85" s="13"/>
      <c r="KVQ85" s="13"/>
      <c r="KVR85" s="13"/>
      <c r="KVS85" s="13"/>
      <c r="KVT85" s="13"/>
      <c r="KVU85" s="13"/>
      <c r="KVV85" s="13"/>
      <c r="KVW85" s="13"/>
      <c r="KVX85" s="13"/>
      <c r="KVY85" s="13"/>
      <c r="KVZ85" s="13"/>
      <c r="KWA85" s="13"/>
      <c r="KWB85" s="13"/>
      <c r="KWC85" s="13"/>
      <c r="KWD85" s="13"/>
      <c r="KWE85" s="13"/>
      <c r="KWF85" s="13"/>
      <c r="KWG85" s="13"/>
      <c r="KWH85" s="13"/>
      <c r="KWI85" s="13"/>
      <c r="KWJ85" s="13"/>
      <c r="KWK85" s="13"/>
      <c r="KWL85" s="13"/>
      <c r="KWM85" s="13"/>
      <c r="KWN85" s="13"/>
      <c r="KWO85" s="13"/>
      <c r="KWP85" s="13"/>
      <c r="KWQ85" s="13"/>
      <c r="KWR85" s="13"/>
      <c r="KWS85" s="13"/>
      <c r="KWT85" s="13"/>
      <c r="KWU85" s="13"/>
      <c r="KWV85" s="13"/>
      <c r="KWW85" s="13"/>
      <c r="KWX85" s="13"/>
      <c r="KWY85" s="13"/>
      <c r="KWZ85" s="13"/>
      <c r="KXA85" s="13"/>
      <c r="KXB85" s="13"/>
      <c r="KXC85" s="13"/>
      <c r="KXD85" s="13"/>
      <c r="KXE85" s="13"/>
      <c r="KXF85" s="13"/>
      <c r="KXG85" s="13"/>
      <c r="KXH85" s="13"/>
      <c r="KXI85" s="13"/>
      <c r="KXJ85" s="13"/>
      <c r="KXK85" s="13"/>
      <c r="KXL85" s="13"/>
      <c r="KXM85" s="13"/>
      <c r="KXN85" s="13"/>
      <c r="KXO85" s="13"/>
      <c r="KXP85" s="13"/>
      <c r="KXQ85" s="13"/>
      <c r="KXR85" s="13"/>
      <c r="KXS85" s="13"/>
      <c r="KXT85" s="13"/>
      <c r="KXU85" s="13"/>
      <c r="KXV85" s="13"/>
      <c r="KXW85" s="13"/>
      <c r="KXX85" s="13"/>
      <c r="KXY85" s="13"/>
      <c r="KXZ85" s="13"/>
      <c r="KYA85" s="13"/>
      <c r="KYB85" s="13"/>
      <c r="KYC85" s="13"/>
      <c r="KYD85" s="13"/>
      <c r="KYE85" s="13"/>
      <c r="KYF85" s="13"/>
      <c r="KYG85" s="13"/>
      <c r="KYH85" s="13"/>
      <c r="KYI85" s="13"/>
      <c r="KYJ85" s="13"/>
      <c r="KYK85" s="13"/>
      <c r="KYL85" s="13"/>
      <c r="KYM85" s="13"/>
      <c r="KYN85" s="13"/>
      <c r="KYO85" s="13"/>
      <c r="KYP85" s="13"/>
      <c r="KYQ85" s="13"/>
      <c r="KYR85" s="13"/>
      <c r="KYS85" s="13"/>
      <c r="KYT85" s="13"/>
      <c r="KYU85" s="13"/>
      <c r="KYV85" s="13"/>
      <c r="KYW85" s="13"/>
      <c r="KYX85" s="13"/>
      <c r="KYY85" s="13"/>
      <c r="KYZ85" s="13"/>
      <c r="KZA85" s="13"/>
      <c r="KZB85" s="13"/>
      <c r="KZC85" s="13"/>
      <c r="KZD85" s="13"/>
      <c r="KZE85" s="13"/>
      <c r="KZF85" s="13"/>
      <c r="KZG85" s="13"/>
      <c r="KZH85" s="13"/>
      <c r="KZI85" s="13"/>
      <c r="KZJ85" s="13"/>
      <c r="KZK85" s="13"/>
      <c r="KZL85" s="13"/>
      <c r="KZM85" s="13"/>
      <c r="KZN85" s="13"/>
      <c r="KZO85" s="13"/>
      <c r="KZP85" s="13"/>
      <c r="KZQ85" s="13"/>
      <c r="KZR85" s="13"/>
      <c r="KZS85" s="13"/>
      <c r="KZT85" s="13"/>
      <c r="KZU85" s="13"/>
      <c r="KZV85" s="13"/>
      <c r="KZW85" s="13"/>
      <c r="KZX85" s="13"/>
      <c r="KZY85" s="13"/>
      <c r="KZZ85" s="13"/>
      <c r="LAA85" s="13"/>
      <c r="LAB85" s="13"/>
      <c r="LAC85" s="13"/>
      <c r="LAD85" s="13"/>
      <c r="LAE85" s="13"/>
      <c r="LAF85" s="13"/>
      <c r="LAG85" s="13"/>
      <c r="LAH85" s="13"/>
      <c r="LAI85" s="13"/>
      <c r="LAJ85" s="13"/>
      <c r="LAK85" s="13"/>
      <c r="LAL85" s="13"/>
      <c r="LAM85" s="13"/>
      <c r="LAN85" s="13"/>
      <c r="LAO85" s="13"/>
      <c r="LAP85" s="13"/>
      <c r="LAQ85" s="13"/>
      <c r="LAR85" s="13"/>
      <c r="LAS85" s="13"/>
      <c r="LAT85" s="13"/>
      <c r="LAU85" s="13"/>
      <c r="LAV85" s="13"/>
      <c r="LAW85" s="13"/>
      <c r="LAX85" s="13"/>
      <c r="LAY85" s="13"/>
      <c r="LAZ85" s="13"/>
      <c r="LBA85" s="13"/>
      <c r="LBB85" s="13"/>
      <c r="LBC85" s="13"/>
      <c r="LBD85" s="13"/>
      <c r="LBE85" s="13"/>
      <c r="LBF85" s="13"/>
      <c r="LBG85" s="13"/>
      <c r="LBH85" s="13"/>
      <c r="LBI85" s="13"/>
      <c r="LBJ85" s="13"/>
      <c r="LBK85" s="13"/>
      <c r="LBL85" s="13"/>
      <c r="LBM85" s="13"/>
      <c r="LBN85" s="13"/>
      <c r="LBO85" s="13"/>
      <c r="LBP85" s="13"/>
      <c r="LBQ85" s="13"/>
      <c r="LBR85" s="13"/>
      <c r="LBS85" s="13"/>
      <c r="LBT85" s="13"/>
      <c r="LBU85" s="13"/>
      <c r="LBV85" s="13"/>
      <c r="LBW85" s="13"/>
      <c r="LBX85" s="13"/>
      <c r="LBY85" s="13"/>
      <c r="LBZ85" s="13"/>
      <c r="LCA85" s="13"/>
      <c r="LCB85" s="13"/>
      <c r="LCC85" s="13"/>
      <c r="LCD85" s="13"/>
      <c r="LCE85" s="13"/>
      <c r="LCF85" s="13"/>
      <c r="LCG85" s="13"/>
      <c r="LCH85" s="13"/>
      <c r="LCI85" s="13"/>
      <c r="LCJ85" s="13"/>
      <c r="LCK85" s="13"/>
      <c r="LCL85" s="13"/>
      <c r="LCM85" s="13"/>
      <c r="LCN85" s="13"/>
      <c r="LCO85" s="13"/>
      <c r="LCP85" s="13"/>
      <c r="LCQ85" s="13"/>
      <c r="LCR85" s="13"/>
      <c r="LCS85" s="13"/>
      <c r="LCT85" s="13"/>
      <c r="LCU85" s="13"/>
      <c r="LCV85" s="13"/>
      <c r="LCW85" s="13"/>
      <c r="LCX85" s="13"/>
      <c r="LCY85" s="13"/>
      <c r="LCZ85" s="13"/>
      <c r="LDA85" s="13"/>
      <c r="LDB85" s="13"/>
      <c r="LDC85" s="13"/>
      <c r="LDD85" s="13"/>
      <c r="LDE85" s="13"/>
      <c r="LDF85" s="13"/>
      <c r="LDG85" s="13"/>
      <c r="LDH85" s="13"/>
      <c r="LDI85" s="13"/>
      <c r="LDJ85" s="13"/>
      <c r="LDK85" s="13"/>
      <c r="LDL85" s="13"/>
      <c r="LDM85" s="13"/>
      <c r="LDN85" s="13"/>
      <c r="LDO85" s="13"/>
      <c r="LDP85" s="13"/>
      <c r="LDQ85" s="13"/>
      <c r="LDR85" s="13"/>
      <c r="LDS85" s="13"/>
      <c r="LDT85" s="13"/>
      <c r="LDU85" s="13"/>
      <c r="LDV85" s="13"/>
      <c r="LDW85" s="13"/>
      <c r="LDX85" s="13"/>
      <c r="LDY85" s="13"/>
      <c r="LDZ85" s="13"/>
      <c r="LEA85" s="13"/>
      <c r="LEB85" s="13"/>
      <c r="LEC85" s="13"/>
      <c r="LED85" s="13"/>
      <c r="LEE85" s="13"/>
      <c r="LEF85" s="13"/>
      <c r="LEG85" s="13"/>
      <c r="LEH85" s="13"/>
      <c r="LEI85" s="13"/>
      <c r="LEJ85" s="13"/>
      <c r="LEK85" s="13"/>
      <c r="LEL85" s="13"/>
      <c r="LEM85" s="13"/>
      <c r="LEN85" s="13"/>
      <c r="LEO85" s="13"/>
      <c r="LEP85" s="13"/>
      <c r="LEQ85" s="13"/>
      <c r="LER85" s="13"/>
      <c r="LES85" s="13"/>
      <c r="LET85" s="13"/>
      <c r="LEU85" s="13"/>
      <c r="LEV85" s="13"/>
      <c r="LEW85" s="13"/>
      <c r="LEX85" s="13"/>
      <c r="LEY85" s="13"/>
      <c r="LEZ85" s="13"/>
      <c r="LFA85" s="13"/>
      <c r="LFB85" s="13"/>
      <c r="LFC85" s="13"/>
      <c r="LFD85" s="13"/>
      <c r="LFE85" s="13"/>
      <c r="LFF85" s="13"/>
      <c r="LFG85" s="13"/>
      <c r="LFH85" s="13"/>
      <c r="LFI85" s="13"/>
      <c r="LFJ85" s="13"/>
      <c r="LFK85" s="13"/>
      <c r="LFL85" s="13"/>
      <c r="LFM85" s="13"/>
      <c r="LFN85" s="13"/>
      <c r="LFO85" s="13"/>
      <c r="LFP85" s="13"/>
      <c r="LFQ85" s="13"/>
      <c r="LFR85" s="13"/>
      <c r="LFS85" s="13"/>
      <c r="LFT85" s="13"/>
      <c r="LFU85" s="13"/>
      <c r="LFV85" s="13"/>
      <c r="LFW85" s="13"/>
      <c r="LFX85" s="13"/>
      <c r="LFY85" s="13"/>
      <c r="LFZ85" s="13"/>
      <c r="LGA85" s="13"/>
      <c r="LGB85" s="13"/>
      <c r="LGC85" s="13"/>
      <c r="LGD85" s="13"/>
      <c r="LGE85" s="13"/>
      <c r="LGF85" s="13"/>
      <c r="LGG85" s="13"/>
      <c r="LGH85" s="13"/>
      <c r="LGI85" s="13"/>
      <c r="LGJ85" s="13"/>
      <c r="LGK85" s="13"/>
      <c r="LGL85" s="13"/>
      <c r="LGM85" s="13"/>
      <c r="LGN85" s="13"/>
      <c r="LGO85" s="13"/>
      <c r="LGP85" s="13"/>
      <c r="LGQ85" s="13"/>
      <c r="LGR85" s="13"/>
      <c r="LGS85" s="13"/>
      <c r="LGT85" s="13"/>
      <c r="LGU85" s="13"/>
      <c r="LGV85" s="13"/>
      <c r="LGW85" s="13"/>
      <c r="LGX85" s="13"/>
      <c r="LGY85" s="13"/>
      <c r="LGZ85" s="13"/>
      <c r="LHA85" s="13"/>
      <c r="LHB85" s="13"/>
      <c r="LHC85" s="13"/>
      <c r="LHD85" s="13"/>
      <c r="LHE85" s="13"/>
      <c r="LHF85" s="13"/>
      <c r="LHG85" s="13"/>
      <c r="LHH85" s="13"/>
      <c r="LHI85" s="13"/>
      <c r="LHJ85" s="13"/>
      <c r="LHK85" s="13"/>
      <c r="LHL85" s="13"/>
      <c r="LHM85" s="13"/>
      <c r="LHN85" s="13"/>
      <c r="LHO85" s="13"/>
      <c r="LHP85" s="13"/>
      <c r="LHQ85" s="13"/>
      <c r="LHR85" s="13"/>
      <c r="LHS85" s="13"/>
      <c r="LHT85" s="13"/>
      <c r="LHU85" s="13"/>
      <c r="LHV85" s="13"/>
      <c r="LHW85" s="13"/>
      <c r="LHX85" s="13"/>
      <c r="LHY85" s="13"/>
      <c r="LHZ85" s="13"/>
      <c r="LIA85" s="13"/>
      <c r="LIB85" s="13"/>
      <c r="LIC85" s="13"/>
      <c r="LID85" s="13"/>
      <c r="LIE85" s="13"/>
      <c r="LIF85" s="13"/>
      <c r="LIG85" s="13"/>
      <c r="LIH85" s="13"/>
      <c r="LII85" s="13"/>
      <c r="LIJ85" s="13"/>
      <c r="LIK85" s="13"/>
      <c r="LIL85" s="13"/>
      <c r="LIM85" s="13"/>
      <c r="LIN85" s="13"/>
      <c r="LIO85" s="13"/>
      <c r="LIP85" s="13"/>
      <c r="LIQ85" s="13"/>
      <c r="LIR85" s="13"/>
      <c r="LIS85" s="13"/>
      <c r="LIT85" s="13"/>
      <c r="LIU85" s="13"/>
      <c r="LIV85" s="13"/>
      <c r="LIW85" s="13"/>
      <c r="LIX85" s="13"/>
      <c r="LIY85" s="13"/>
      <c r="LIZ85" s="13"/>
      <c r="LJA85" s="13"/>
      <c r="LJB85" s="13"/>
      <c r="LJC85" s="13"/>
      <c r="LJD85" s="13"/>
      <c r="LJE85" s="13"/>
      <c r="LJF85" s="13"/>
      <c r="LJG85" s="13"/>
      <c r="LJH85" s="13"/>
      <c r="LJI85" s="13"/>
      <c r="LJJ85" s="13"/>
      <c r="LJK85" s="13"/>
      <c r="LJL85" s="13"/>
      <c r="LJM85" s="13"/>
      <c r="LJN85" s="13"/>
      <c r="LJO85" s="13"/>
      <c r="LJP85" s="13"/>
      <c r="LJQ85" s="13"/>
      <c r="LJR85" s="13"/>
      <c r="LJS85" s="13"/>
      <c r="LJT85" s="13"/>
      <c r="LJU85" s="13"/>
      <c r="LJV85" s="13"/>
      <c r="LJW85" s="13"/>
      <c r="LJX85" s="13"/>
      <c r="LJY85" s="13"/>
      <c r="LJZ85" s="13"/>
      <c r="LKA85" s="13"/>
      <c r="LKB85" s="13"/>
      <c r="LKC85" s="13"/>
      <c r="LKD85" s="13"/>
      <c r="LKE85" s="13"/>
      <c r="LKF85" s="13"/>
      <c r="LKG85" s="13"/>
      <c r="LKH85" s="13"/>
      <c r="LKI85" s="13"/>
      <c r="LKJ85" s="13"/>
      <c r="LKK85" s="13"/>
      <c r="LKL85" s="13"/>
      <c r="LKM85" s="13"/>
      <c r="LKN85" s="13"/>
      <c r="LKO85" s="13"/>
      <c r="LKP85" s="13"/>
      <c r="LKQ85" s="13"/>
      <c r="LKR85" s="13"/>
      <c r="LKS85" s="13"/>
      <c r="LKT85" s="13"/>
      <c r="LKU85" s="13"/>
      <c r="LKV85" s="13"/>
      <c r="LKW85" s="13"/>
      <c r="LKX85" s="13"/>
      <c r="LKY85" s="13"/>
      <c r="LKZ85" s="13"/>
      <c r="LLA85" s="13"/>
      <c r="LLB85" s="13"/>
      <c r="LLC85" s="13"/>
      <c r="LLD85" s="13"/>
      <c r="LLE85" s="13"/>
      <c r="LLF85" s="13"/>
      <c r="LLG85" s="13"/>
      <c r="LLH85" s="13"/>
      <c r="LLI85" s="13"/>
      <c r="LLJ85" s="13"/>
      <c r="LLK85" s="13"/>
      <c r="LLL85" s="13"/>
      <c r="LLM85" s="13"/>
      <c r="LLN85" s="13"/>
      <c r="LLO85" s="13"/>
      <c r="LLP85" s="13"/>
      <c r="LLQ85" s="13"/>
      <c r="LLR85" s="13"/>
      <c r="LLS85" s="13"/>
      <c r="LLT85" s="13"/>
      <c r="LLU85" s="13"/>
      <c r="LLV85" s="13"/>
      <c r="LLW85" s="13"/>
      <c r="LLX85" s="13"/>
      <c r="LLY85" s="13"/>
      <c r="LLZ85" s="13"/>
      <c r="LMA85" s="13"/>
      <c r="LMB85" s="13"/>
      <c r="LMC85" s="13"/>
      <c r="LMD85" s="13"/>
      <c r="LME85" s="13"/>
      <c r="LMF85" s="13"/>
      <c r="LMG85" s="13"/>
      <c r="LMH85" s="13"/>
      <c r="LMI85" s="13"/>
      <c r="LMJ85" s="13"/>
      <c r="LMK85" s="13"/>
      <c r="LML85" s="13"/>
      <c r="LMM85" s="13"/>
      <c r="LMN85" s="13"/>
      <c r="LMO85" s="13"/>
      <c r="LMP85" s="13"/>
      <c r="LMQ85" s="13"/>
      <c r="LMR85" s="13"/>
      <c r="LMS85" s="13"/>
      <c r="LMT85" s="13"/>
      <c r="LMU85" s="13"/>
      <c r="LMV85" s="13"/>
      <c r="LMW85" s="13"/>
      <c r="LMX85" s="13"/>
      <c r="LMY85" s="13"/>
      <c r="LMZ85" s="13"/>
      <c r="LNA85" s="13"/>
      <c r="LNB85" s="13"/>
      <c r="LNC85" s="13"/>
      <c r="LND85" s="13"/>
      <c r="LNE85" s="13"/>
      <c r="LNF85" s="13"/>
      <c r="LNG85" s="13"/>
      <c r="LNH85" s="13"/>
      <c r="LNI85" s="13"/>
      <c r="LNJ85" s="13"/>
      <c r="LNK85" s="13"/>
      <c r="LNL85" s="13"/>
      <c r="LNM85" s="13"/>
      <c r="LNN85" s="13"/>
      <c r="LNO85" s="13"/>
      <c r="LNP85" s="13"/>
      <c r="LNQ85" s="13"/>
      <c r="LNR85" s="13"/>
      <c r="LNS85" s="13"/>
      <c r="LNT85" s="13"/>
      <c r="LNU85" s="13"/>
      <c r="LNV85" s="13"/>
      <c r="LNW85" s="13"/>
      <c r="LNX85" s="13"/>
      <c r="LNY85" s="13"/>
      <c r="LNZ85" s="13"/>
      <c r="LOA85" s="13"/>
      <c r="LOB85" s="13"/>
      <c r="LOC85" s="13"/>
      <c r="LOD85" s="13"/>
      <c r="LOE85" s="13"/>
      <c r="LOF85" s="13"/>
      <c r="LOG85" s="13"/>
      <c r="LOH85" s="13"/>
      <c r="LOI85" s="13"/>
      <c r="LOJ85" s="13"/>
      <c r="LOK85" s="13"/>
      <c r="LOL85" s="13"/>
      <c r="LOM85" s="13"/>
      <c r="LON85" s="13"/>
      <c r="LOO85" s="13"/>
      <c r="LOP85" s="13"/>
      <c r="LOQ85" s="13"/>
      <c r="LOR85" s="13"/>
      <c r="LOS85" s="13"/>
      <c r="LOT85" s="13"/>
      <c r="LOU85" s="13"/>
      <c r="LOV85" s="13"/>
      <c r="LOW85" s="13"/>
      <c r="LOX85" s="13"/>
      <c r="LOY85" s="13"/>
      <c r="LOZ85" s="13"/>
      <c r="LPA85" s="13"/>
      <c r="LPB85" s="13"/>
      <c r="LPC85" s="13"/>
      <c r="LPD85" s="13"/>
      <c r="LPE85" s="13"/>
      <c r="LPF85" s="13"/>
      <c r="LPG85" s="13"/>
      <c r="LPH85" s="13"/>
      <c r="LPI85" s="13"/>
      <c r="LPJ85" s="13"/>
      <c r="LPK85" s="13"/>
      <c r="LPL85" s="13"/>
      <c r="LPM85" s="13"/>
      <c r="LPN85" s="13"/>
      <c r="LPO85" s="13"/>
      <c r="LPP85" s="13"/>
      <c r="LPQ85" s="13"/>
      <c r="LPR85" s="13"/>
      <c r="LPS85" s="13"/>
      <c r="LPT85" s="13"/>
      <c r="LPU85" s="13"/>
      <c r="LPV85" s="13"/>
      <c r="LPW85" s="13"/>
      <c r="LPX85" s="13"/>
      <c r="LPY85" s="13"/>
      <c r="LPZ85" s="13"/>
      <c r="LQA85" s="13"/>
      <c r="LQB85" s="13"/>
      <c r="LQC85" s="13"/>
      <c r="LQD85" s="13"/>
      <c r="LQE85" s="13"/>
      <c r="LQF85" s="13"/>
      <c r="LQG85" s="13"/>
      <c r="LQH85" s="13"/>
      <c r="LQI85" s="13"/>
      <c r="LQJ85" s="13"/>
      <c r="LQK85" s="13"/>
      <c r="LQL85" s="13"/>
      <c r="LQM85" s="13"/>
      <c r="LQN85" s="13"/>
      <c r="LQO85" s="13"/>
      <c r="LQP85" s="13"/>
      <c r="LQQ85" s="13"/>
      <c r="LQR85" s="13"/>
      <c r="LQS85" s="13"/>
      <c r="LQT85" s="13"/>
      <c r="LQU85" s="13"/>
      <c r="LQV85" s="13"/>
      <c r="LQW85" s="13"/>
      <c r="LQX85" s="13"/>
      <c r="LQY85" s="13"/>
      <c r="LQZ85" s="13"/>
      <c r="LRA85" s="13"/>
      <c r="LRB85" s="13"/>
      <c r="LRC85" s="13"/>
      <c r="LRD85" s="13"/>
      <c r="LRE85" s="13"/>
      <c r="LRF85" s="13"/>
      <c r="LRG85" s="13"/>
      <c r="LRH85" s="13"/>
      <c r="LRI85" s="13"/>
      <c r="LRJ85" s="13"/>
      <c r="LRK85" s="13"/>
      <c r="LRL85" s="13"/>
      <c r="LRM85" s="13"/>
      <c r="LRN85" s="13"/>
      <c r="LRO85" s="13"/>
      <c r="LRP85" s="13"/>
      <c r="LRQ85" s="13"/>
      <c r="LRR85" s="13"/>
      <c r="LRS85" s="13"/>
      <c r="LRT85" s="13"/>
      <c r="LRU85" s="13"/>
      <c r="LRV85" s="13"/>
      <c r="LRW85" s="13"/>
      <c r="LRX85" s="13"/>
      <c r="LRY85" s="13"/>
      <c r="LRZ85" s="13"/>
      <c r="LSA85" s="13"/>
      <c r="LSB85" s="13"/>
      <c r="LSC85" s="13"/>
      <c r="LSD85" s="13"/>
      <c r="LSE85" s="13"/>
      <c r="LSF85" s="13"/>
      <c r="LSG85" s="13"/>
      <c r="LSH85" s="13"/>
      <c r="LSI85" s="13"/>
      <c r="LSJ85" s="13"/>
      <c r="LSK85" s="13"/>
      <c r="LSL85" s="13"/>
      <c r="LSM85" s="13"/>
      <c r="LSN85" s="13"/>
      <c r="LSO85" s="13"/>
      <c r="LSP85" s="13"/>
      <c r="LSQ85" s="13"/>
      <c r="LSR85" s="13"/>
      <c r="LSS85" s="13"/>
      <c r="LST85" s="13"/>
      <c r="LSU85" s="13"/>
      <c r="LSV85" s="13"/>
      <c r="LSW85" s="13"/>
      <c r="LSX85" s="13"/>
      <c r="LSY85" s="13"/>
      <c r="LSZ85" s="13"/>
      <c r="LTA85" s="13"/>
      <c r="LTB85" s="13"/>
      <c r="LTC85" s="13"/>
      <c r="LTD85" s="13"/>
      <c r="LTE85" s="13"/>
      <c r="LTF85" s="13"/>
      <c r="LTG85" s="13"/>
      <c r="LTH85" s="13"/>
      <c r="LTI85" s="13"/>
      <c r="LTJ85" s="13"/>
      <c r="LTK85" s="13"/>
      <c r="LTL85" s="13"/>
      <c r="LTM85" s="13"/>
      <c r="LTN85" s="13"/>
      <c r="LTO85" s="13"/>
      <c r="LTP85" s="13"/>
      <c r="LTQ85" s="13"/>
      <c r="LTR85" s="13"/>
      <c r="LTS85" s="13"/>
      <c r="LTT85" s="13"/>
      <c r="LTU85" s="13"/>
      <c r="LTV85" s="13"/>
      <c r="LTW85" s="13"/>
      <c r="LTX85" s="13"/>
      <c r="LTY85" s="13"/>
      <c r="LTZ85" s="13"/>
      <c r="LUA85" s="13"/>
      <c r="LUB85" s="13"/>
      <c r="LUC85" s="13"/>
      <c r="LUD85" s="13"/>
      <c r="LUE85" s="13"/>
      <c r="LUF85" s="13"/>
      <c r="LUG85" s="13"/>
      <c r="LUH85" s="13"/>
      <c r="LUI85" s="13"/>
      <c r="LUJ85" s="13"/>
      <c r="LUK85" s="13"/>
      <c r="LUL85" s="13"/>
      <c r="LUM85" s="13"/>
      <c r="LUN85" s="13"/>
      <c r="LUO85" s="13"/>
      <c r="LUP85" s="13"/>
      <c r="LUQ85" s="13"/>
      <c r="LUR85" s="13"/>
      <c r="LUS85" s="13"/>
      <c r="LUT85" s="13"/>
      <c r="LUU85" s="13"/>
      <c r="LUV85" s="13"/>
      <c r="LUW85" s="13"/>
      <c r="LUX85" s="13"/>
      <c r="LUY85" s="13"/>
      <c r="LUZ85" s="13"/>
      <c r="LVA85" s="13"/>
      <c r="LVB85" s="13"/>
      <c r="LVC85" s="13"/>
      <c r="LVD85" s="13"/>
      <c r="LVE85" s="13"/>
      <c r="LVF85" s="13"/>
      <c r="LVG85" s="13"/>
      <c r="LVH85" s="13"/>
      <c r="LVI85" s="13"/>
      <c r="LVJ85" s="13"/>
      <c r="LVK85" s="13"/>
      <c r="LVL85" s="13"/>
      <c r="LVM85" s="13"/>
      <c r="LVN85" s="13"/>
      <c r="LVO85" s="13"/>
      <c r="LVP85" s="13"/>
      <c r="LVQ85" s="13"/>
      <c r="LVR85" s="13"/>
      <c r="LVS85" s="13"/>
      <c r="LVT85" s="13"/>
      <c r="LVU85" s="13"/>
      <c r="LVV85" s="13"/>
      <c r="LVW85" s="13"/>
      <c r="LVX85" s="13"/>
      <c r="LVY85" s="13"/>
      <c r="LVZ85" s="13"/>
      <c r="LWA85" s="13"/>
      <c r="LWB85" s="13"/>
      <c r="LWC85" s="13"/>
      <c r="LWD85" s="13"/>
      <c r="LWE85" s="13"/>
      <c r="LWF85" s="13"/>
      <c r="LWG85" s="13"/>
      <c r="LWH85" s="13"/>
      <c r="LWI85" s="13"/>
      <c r="LWJ85" s="13"/>
      <c r="LWK85" s="13"/>
      <c r="LWL85" s="13"/>
      <c r="LWM85" s="13"/>
      <c r="LWN85" s="13"/>
      <c r="LWO85" s="13"/>
      <c r="LWP85" s="13"/>
      <c r="LWQ85" s="13"/>
      <c r="LWR85" s="13"/>
      <c r="LWS85" s="13"/>
      <c r="LWT85" s="13"/>
      <c r="LWU85" s="13"/>
      <c r="LWV85" s="13"/>
      <c r="LWW85" s="13"/>
      <c r="LWX85" s="13"/>
      <c r="LWY85" s="13"/>
      <c r="LWZ85" s="13"/>
      <c r="LXA85" s="13"/>
      <c r="LXB85" s="13"/>
      <c r="LXC85" s="13"/>
      <c r="LXD85" s="13"/>
      <c r="LXE85" s="13"/>
      <c r="LXF85" s="13"/>
      <c r="LXG85" s="13"/>
      <c r="LXH85" s="13"/>
      <c r="LXI85" s="13"/>
      <c r="LXJ85" s="13"/>
      <c r="LXK85" s="13"/>
      <c r="LXL85" s="13"/>
      <c r="LXM85" s="13"/>
      <c r="LXN85" s="13"/>
      <c r="LXO85" s="13"/>
      <c r="LXP85" s="13"/>
      <c r="LXQ85" s="13"/>
      <c r="LXR85" s="13"/>
      <c r="LXS85" s="13"/>
      <c r="LXT85" s="13"/>
      <c r="LXU85" s="13"/>
      <c r="LXV85" s="13"/>
      <c r="LXW85" s="13"/>
      <c r="LXX85" s="13"/>
      <c r="LXY85" s="13"/>
      <c r="LXZ85" s="13"/>
      <c r="LYA85" s="13"/>
      <c r="LYB85" s="13"/>
      <c r="LYC85" s="13"/>
      <c r="LYD85" s="13"/>
      <c r="LYE85" s="13"/>
      <c r="LYF85" s="13"/>
      <c r="LYG85" s="13"/>
      <c r="LYH85" s="13"/>
      <c r="LYI85" s="13"/>
      <c r="LYJ85" s="13"/>
      <c r="LYK85" s="13"/>
      <c r="LYL85" s="13"/>
      <c r="LYM85" s="13"/>
      <c r="LYN85" s="13"/>
      <c r="LYO85" s="13"/>
      <c r="LYP85" s="13"/>
      <c r="LYQ85" s="13"/>
      <c r="LYR85" s="13"/>
      <c r="LYS85" s="13"/>
      <c r="LYT85" s="13"/>
      <c r="LYU85" s="13"/>
      <c r="LYV85" s="13"/>
      <c r="LYW85" s="13"/>
      <c r="LYX85" s="13"/>
      <c r="LYY85" s="13"/>
      <c r="LYZ85" s="13"/>
      <c r="LZA85" s="13"/>
      <c r="LZB85" s="13"/>
      <c r="LZC85" s="13"/>
      <c r="LZD85" s="13"/>
      <c r="LZE85" s="13"/>
      <c r="LZF85" s="13"/>
      <c r="LZG85" s="13"/>
      <c r="LZH85" s="13"/>
      <c r="LZI85" s="13"/>
      <c r="LZJ85" s="13"/>
      <c r="LZK85" s="13"/>
      <c r="LZL85" s="13"/>
      <c r="LZM85" s="13"/>
      <c r="LZN85" s="13"/>
      <c r="LZO85" s="13"/>
      <c r="LZP85" s="13"/>
      <c r="LZQ85" s="13"/>
      <c r="LZR85" s="13"/>
      <c r="LZS85" s="13"/>
      <c r="LZT85" s="13"/>
      <c r="LZU85" s="13"/>
      <c r="LZV85" s="13"/>
      <c r="LZW85" s="13"/>
      <c r="LZX85" s="13"/>
      <c r="LZY85" s="13"/>
      <c r="LZZ85" s="13"/>
      <c r="MAA85" s="13"/>
      <c r="MAB85" s="13"/>
      <c r="MAC85" s="13"/>
      <c r="MAD85" s="13"/>
      <c r="MAE85" s="13"/>
      <c r="MAF85" s="13"/>
      <c r="MAG85" s="13"/>
      <c r="MAH85" s="13"/>
      <c r="MAI85" s="13"/>
      <c r="MAJ85" s="13"/>
      <c r="MAK85" s="13"/>
      <c r="MAL85" s="13"/>
      <c r="MAM85" s="13"/>
      <c r="MAN85" s="13"/>
      <c r="MAO85" s="13"/>
      <c r="MAP85" s="13"/>
      <c r="MAQ85" s="13"/>
      <c r="MAR85" s="13"/>
      <c r="MAS85" s="13"/>
      <c r="MAT85" s="13"/>
      <c r="MAU85" s="13"/>
      <c r="MAV85" s="13"/>
      <c r="MAW85" s="13"/>
      <c r="MAX85" s="13"/>
      <c r="MAY85" s="13"/>
      <c r="MAZ85" s="13"/>
      <c r="MBA85" s="13"/>
      <c r="MBB85" s="13"/>
      <c r="MBC85" s="13"/>
      <c r="MBD85" s="13"/>
      <c r="MBE85" s="13"/>
      <c r="MBF85" s="13"/>
      <c r="MBG85" s="13"/>
      <c r="MBH85" s="13"/>
      <c r="MBI85" s="13"/>
      <c r="MBJ85" s="13"/>
      <c r="MBK85" s="13"/>
      <c r="MBL85" s="13"/>
      <c r="MBM85" s="13"/>
      <c r="MBN85" s="13"/>
      <c r="MBO85" s="13"/>
      <c r="MBP85" s="13"/>
      <c r="MBQ85" s="13"/>
      <c r="MBR85" s="13"/>
      <c r="MBS85" s="13"/>
      <c r="MBT85" s="13"/>
      <c r="MBU85" s="13"/>
      <c r="MBV85" s="13"/>
      <c r="MBW85" s="13"/>
      <c r="MBX85" s="13"/>
      <c r="MBY85" s="13"/>
      <c r="MBZ85" s="13"/>
      <c r="MCA85" s="13"/>
      <c r="MCB85" s="13"/>
      <c r="MCC85" s="13"/>
      <c r="MCD85" s="13"/>
      <c r="MCE85" s="13"/>
      <c r="MCF85" s="13"/>
      <c r="MCG85" s="13"/>
      <c r="MCH85" s="13"/>
      <c r="MCI85" s="13"/>
      <c r="MCJ85" s="13"/>
      <c r="MCK85" s="13"/>
      <c r="MCL85" s="13"/>
      <c r="MCM85" s="13"/>
      <c r="MCN85" s="13"/>
      <c r="MCO85" s="13"/>
      <c r="MCP85" s="13"/>
      <c r="MCQ85" s="13"/>
      <c r="MCR85" s="13"/>
      <c r="MCS85" s="13"/>
      <c r="MCT85" s="13"/>
      <c r="MCU85" s="13"/>
      <c r="MCV85" s="13"/>
      <c r="MCW85" s="13"/>
      <c r="MCX85" s="13"/>
      <c r="MCY85" s="13"/>
      <c r="MCZ85" s="13"/>
      <c r="MDA85" s="13"/>
      <c r="MDB85" s="13"/>
      <c r="MDC85" s="13"/>
      <c r="MDD85" s="13"/>
      <c r="MDE85" s="13"/>
      <c r="MDF85" s="13"/>
      <c r="MDG85" s="13"/>
      <c r="MDH85" s="13"/>
      <c r="MDI85" s="13"/>
      <c r="MDJ85" s="13"/>
      <c r="MDK85" s="13"/>
      <c r="MDL85" s="13"/>
      <c r="MDM85" s="13"/>
      <c r="MDN85" s="13"/>
      <c r="MDO85" s="13"/>
      <c r="MDP85" s="13"/>
      <c r="MDQ85" s="13"/>
      <c r="MDR85" s="13"/>
      <c r="MDS85" s="13"/>
      <c r="MDT85" s="13"/>
      <c r="MDU85" s="13"/>
      <c r="MDV85" s="13"/>
      <c r="MDW85" s="13"/>
      <c r="MDX85" s="13"/>
      <c r="MDY85" s="13"/>
      <c r="MDZ85" s="13"/>
      <c r="MEA85" s="13"/>
      <c r="MEB85" s="13"/>
      <c r="MEC85" s="13"/>
      <c r="MED85" s="13"/>
      <c r="MEE85" s="13"/>
      <c r="MEF85" s="13"/>
      <c r="MEG85" s="13"/>
      <c r="MEH85" s="13"/>
      <c r="MEI85" s="13"/>
      <c r="MEJ85" s="13"/>
      <c r="MEK85" s="13"/>
      <c r="MEL85" s="13"/>
      <c r="MEM85" s="13"/>
      <c r="MEN85" s="13"/>
      <c r="MEO85" s="13"/>
      <c r="MEP85" s="13"/>
      <c r="MEQ85" s="13"/>
      <c r="MER85" s="13"/>
      <c r="MES85" s="13"/>
      <c r="MET85" s="13"/>
      <c r="MEU85" s="13"/>
      <c r="MEV85" s="13"/>
      <c r="MEW85" s="13"/>
      <c r="MEX85" s="13"/>
      <c r="MEY85" s="13"/>
      <c r="MEZ85" s="13"/>
      <c r="MFA85" s="13"/>
      <c r="MFB85" s="13"/>
      <c r="MFC85" s="13"/>
      <c r="MFD85" s="13"/>
      <c r="MFE85" s="13"/>
      <c r="MFF85" s="13"/>
      <c r="MFG85" s="13"/>
      <c r="MFH85" s="13"/>
      <c r="MFI85" s="13"/>
      <c r="MFJ85" s="13"/>
      <c r="MFK85" s="13"/>
      <c r="MFL85" s="13"/>
      <c r="MFM85" s="13"/>
      <c r="MFN85" s="13"/>
      <c r="MFO85" s="13"/>
      <c r="MFP85" s="13"/>
      <c r="MFQ85" s="13"/>
      <c r="MFR85" s="13"/>
      <c r="MFS85" s="13"/>
      <c r="MFT85" s="13"/>
      <c r="MFU85" s="13"/>
      <c r="MFV85" s="13"/>
      <c r="MFW85" s="13"/>
      <c r="MFX85" s="13"/>
      <c r="MFY85" s="13"/>
      <c r="MFZ85" s="13"/>
      <c r="MGA85" s="13"/>
      <c r="MGB85" s="13"/>
      <c r="MGC85" s="13"/>
      <c r="MGD85" s="13"/>
      <c r="MGE85" s="13"/>
      <c r="MGF85" s="13"/>
      <c r="MGG85" s="13"/>
      <c r="MGH85" s="13"/>
      <c r="MGI85" s="13"/>
      <c r="MGJ85" s="13"/>
      <c r="MGK85" s="13"/>
      <c r="MGL85" s="13"/>
      <c r="MGM85" s="13"/>
      <c r="MGN85" s="13"/>
      <c r="MGO85" s="13"/>
      <c r="MGP85" s="13"/>
      <c r="MGQ85" s="13"/>
      <c r="MGR85" s="13"/>
      <c r="MGS85" s="13"/>
      <c r="MGT85" s="13"/>
      <c r="MGU85" s="13"/>
      <c r="MGV85" s="13"/>
      <c r="MGW85" s="13"/>
      <c r="MGX85" s="13"/>
      <c r="MGY85" s="13"/>
      <c r="MGZ85" s="13"/>
      <c r="MHA85" s="13"/>
      <c r="MHB85" s="13"/>
      <c r="MHC85" s="13"/>
      <c r="MHD85" s="13"/>
      <c r="MHE85" s="13"/>
      <c r="MHF85" s="13"/>
      <c r="MHG85" s="13"/>
      <c r="MHH85" s="13"/>
      <c r="MHI85" s="13"/>
      <c r="MHJ85" s="13"/>
      <c r="MHK85" s="13"/>
      <c r="MHL85" s="13"/>
      <c r="MHM85" s="13"/>
      <c r="MHN85" s="13"/>
      <c r="MHO85" s="13"/>
      <c r="MHP85" s="13"/>
      <c r="MHQ85" s="13"/>
      <c r="MHR85" s="13"/>
      <c r="MHS85" s="13"/>
      <c r="MHT85" s="13"/>
      <c r="MHU85" s="13"/>
      <c r="MHV85" s="13"/>
      <c r="MHW85" s="13"/>
      <c r="MHX85" s="13"/>
      <c r="MHY85" s="13"/>
      <c r="MHZ85" s="13"/>
      <c r="MIA85" s="13"/>
      <c r="MIB85" s="13"/>
      <c r="MIC85" s="13"/>
      <c r="MID85" s="13"/>
      <c r="MIE85" s="13"/>
      <c r="MIF85" s="13"/>
      <c r="MIG85" s="13"/>
      <c r="MIH85" s="13"/>
      <c r="MII85" s="13"/>
      <c r="MIJ85" s="13"/>
      <c r="MIK85" s="13"/>
      <c r="MIL85" s="13"/>
      <c r="MIM85" s="13"/>
      <c r="MIN85" s="13"/>
      <c r="MIO85" s="13"/>
      <c r="MIP85" s="13"/>
      <c r="MIQ85" s="13"/>
      <c r="MIR85" s="13"/>
      <c r="MIS85" s="13"/>
      <c r="MIT85" s="13"/>
      <c r="MIU85" s="13"/>
      <c r="MIV85" s="13"/>
      <c r="MIW85" s="13"/>
      <c r="MIX85" s="13"/>
      <c r="MIY85" s="13"/>
      <c r="MIZ85" s="13"/>
      <c r="MJA85" s="13"/>
      <c r="MJB85" s="13"/>
      <c r="MJC85" s="13"/>
      <c r="MJD85" s="13"/>
      <c r="MJE85" s="13"/>
      <c r="MJF85" s="13"/>
      <c r="MJG85" s="13"/>
      <c r="MJH85" s="13"/>
      <c r="MJI85" s="13"/>
      <c r="MJJ85" s="13"/>
      <c r="MJK85" s="13"/>
      <c r="MJL85" s="13"/>
      <c r="MJM85" s="13"/>
      <c r="MJN85" s="13"/>
      <c r="MJO85" s="13"/>
      <c r="MJP85" s="13"/>
      <c r="MJQ85" s="13"/>
      <c r="MJR85" s="13"/>
      <c r="MJS85" s="13"/>
      <c r="MJT85" s="13"/>
      <c r="MJU85" s="13"/>
      <c r="MJV85" s="13"/>
      <c r="MJW85" s="13"/>
      <c r="MJX85" s="13"/>
      <c r="MJY85" s="13"/>
      <c r="MJZ85" s="13"/>
      <c r="MKA85" s="13"/>
      <c r="MKB85" s="13"/>
      <c r="MKC85" s="13"/>
      <c r="MKD85" s="13"/>
      <c r="MKE85" s="13"/>
      <c r="MKF85" s="13"/>
      <c r="MKG85" s="13"/>
      <c r="MKH85" s="13"/>
      <c r="MKI85" s="13"/>
      <c r="MKJ85" s="13"/>
      <c r="MKK85" s="13"/>
      <c r="MKL85" s="13"/>
      <c r="MKM85" s="13"/>
      <c r="MKN85" s="13"/>
      <c r="MKO85" s="13"/>
      <c r="MKP85" s="13"/>
      <c r="MKQ85" s="13"/>
      <c r="MKR85" s="13"/>
      <c r="MKS85" s="13"/>
      <c r="MKT85" s="13"/>
      <c r="MKU85" s="13"/>
      <c r="MKV85" s="13"/>
      <c r="MKW85" s="13"/>
      <c r="MKX85" s="13"/>
      <c r="MKY85" s="13"/>
      <c r="MKZ85" s="13"/>
      <c r="MLA85" s="13"/>
      <c r="MLB85" s="13"/>
      <c r="MLC85" s="13"/>
      <c r="MLD85" s="13"/>
      <c r="MLE85" s="13"/>
      <c r="MLF85" s="13"/>
      <c r="MLG85" s="13"/>
      <c r="MLH85" s="13"/>
      <c r="MLI85" s="13"/>
      <c r="MLJ85" s="13"/>
      <c r="MLK85" s="13"/>
      <c r="MLL85" s="13"/>
      <c r="MLM85" s="13"/>
      <c r="MLN85" s="13"/>
      <c r="MLO85" s="13"/>
      <c r="MLP85" s="13"/>
      <c r="MLQ85" s="13"/>
      <c r="MLR85" s="13"/>
      <c r="MLS85" s="13"/>
      <c r="MLT85" s="13"/>
      <c r="MLU85" s="13"/>
      <c r="MLV85" s="13"/>
      <c r="MLW85" s="13"/>
      <c r="MLX85" s="13"/>
      <c r="MLY85" s="13"/>
      <c r="MLZ85" s="13"/>
      <c r="MMA85" s="13"/>
      <c r="MMB85" s="13"/>
      <c r="MMC85" s="13"/>
      <c r="MMD85" s="13"/>
      <c r="MME85" s="13"/>
      <c r="MMF85" s="13"/>
      <c r="MMG85" s="13"/>
      <c r="MMH85" s="13"/>
      <c r="MMI85" s="13"/>
      <c r="MMJ85" s="13"/>
      <c r="MMK85" s="13"/>
      <c r="MML85" s="13"/>
      <c r="MMM85" s="13"/>
      <c r="MMN85" s="13"/>
      <c r="MMO85" s="13"/>
      <c r="MMP85" s="13"/>
      <c r="MMQ85" s="13"/>
      <c r="MMR85" s="13"/>
      <c r="MMS85" s="13"/>
      <c r="MMT85" s="13"/>
      <c r="MMU85" s="13"/>
      <c r="MMV85" s="13"/>
      <c r="MMW85" s="13"/>
      <c r="MMX85" s="13"/>
      <c r="MMY85" s="13"/>
      <c r="MMZ85" s="13"/>
      <c r="MNA85" s="13"/>
      <c r="MNB85" s="13"/>
      <c r="MNC85" s="13"/>
      <c r="MND85" s="13"/>
      <c r="MNE85" s="13"/>
      <c r="MNF85" s="13"/>
      <c r="MNG85" s="13"/>
      <c r="MNH85" s="13"/>
      <c r="MNI85" s="13"/>
      <c r="MNJ85" s="13"/>
      <c r="MNK85" s="13"/>
      <c r="MNL85" s="13"/>
      <c r="MNM85" s="13"/>
      <c r="MNN85" s="13"/>
      <c r="MNO85" s="13"/>
      <c r="MNP85" s="13"/>
      <c r="MNQ85" s="13"/>
      <c r="MNR85" s="13"/>
      <c r="MNS85" s="13"/>
      <c r="MNT85" s="13"/>
      <c r="MNU85" s="13"/>
      <c r="MNV85" s="13"/>
      <c r="MNW85" s="13"/>
      <c r="MNX85" s="13"/>
      <c r="MNY85" s="13"/>
      <c r="MNZ85" s="13"/>
      <c r="MOA85" s="13"/>
      <c r="MOB85" s="13"/>
      <c r="MOC85" s="13"/>
      <c r="MOD85" s="13"/>
      <c r="MOE85" s="13"/>
      <c r="MOF85" s="13"/>
      <c r="MOG85" s="13"/>
      <c r="MOH85" s="13"/>
      <c r="MOI85" s="13"/>
      <c r="MOJ85" s="13"/>
      <c r="MOK85" s="13"/>
      <c r="MOL85" s="13"/>
      <c r="MOM85" s="13"/>
      <c r="MON85" s="13"/>
      <c r="MOO85" s="13"/>
      <c r="MOP85" s="13"/>
      <c r="MOQ85" s="13"/>
      <c r="MOR85" s="13"/>
      <c r="MOS85" s="13"/>
      <c r="MOT85" s="13"/>
      <c r="MOU85" s="13"/>
      <c r="MOV85" s="13"/>
      <c r="MOW85" s="13"/>
      <c r="MOX85" s="13"/>
      <c r="MOY85" s="13"/>
      <c r="MOZ85" s="13"/>
      <c r="MPA85" s="13"/>
      <c r="MPB85" s="13"/>
      <c r="MPC85" s="13"/>
      <c r="MPD85" s="13"/>
      <c r="MPE85" s="13"/>
      <c r="MPF85" s="13"/>
      <c r="MPG85" s="13"/>
      <c r="MPH85" s="13"/>
      <c r="MPI85" s="13"/>
      <c r="MPJ85" s="13"/>
      <c r="MPK85" s="13"/>
      <c r="MPL85" s="13"/>
      <c r="MPM85" s="13"/>
      <c r="MPN85" s="13"/>
      <c r="MPO85" s="13"/>
      <c r="MPP85" s="13"/>
      <c r="MPQ85" s="13"/>
      <c r="MPR85" s="13"/>
      <c r="MPS85" s="13"/>
      <c r="MPT85" s="13"/>
      <c r="MPU85" s="13"/>
      <c r="MPV85" s="13"/>
      <c r="MPW85" s="13"/>
      <c r="MPX85" s="13"/>
      <c r="MPY85" s="13"/>
      <c r="MPZ85" s="13"/>
      <c r="MQA85" s="13"/>
      <c r="MQB85" s="13"/>
      <c r="MQC85" s="13"/>
      <c r="MQD85" s="13"/>
      <c r="MQE85" s="13"/>
      <c r="MQF85" s="13"/>
      <c r="MQG85" s="13"/>
      <c r="MQH85" s="13"/>
      <c r="MQI85" s="13"/>
      <c r="MQJ85" s="13"/>
      <c r="MQK85" s="13"/>
      <c r="MQL85" s="13"/>
      <c r="MQM85" s="13"/>
      <c r="MQN85" s="13"/>
      <c r="MQO85" s="13"/>
      <c r="MQP85" s="13"/>
      <c r="MQQ85" s="13"/>
      <c r="MQR85" s="13"/>
      <c r="MQS85" s="13"/>
      <c r="MQT85" s="13"/>
      <c r="MQU85" s="13"/>
      <c r="MQV85" s="13"/>
      <c r="MQW85" s="13"/>
      <c r="MQX85" s="13"/>
      <c r="MQY85" s="13"/>
      <c r="MQZ85" s="13"/>
      <c r="MRA85" s="13"/>
      <c r="MRB85" s="13"/>
      <c r="MRC85" s="13"/>
      <c r="MRD85" s="13"/>
      <c r="MRE85" s="13"/>
      <c r="MRF85" s="13"/>
      <c r="MRG85" s="13"/>
      <c r="MRH85" s="13"/>
      <c r="MRI85" s="13"/>
      <c r="MRJ85" s="13"/>
      <c r="MRK85" s="13"/>
      <c r="MRL85" s="13"/>
      <c r="MRM85" s="13"/>
      <c r="MRN85" s="13"/>
      <c r="MRO85" s="13"/>
      <c r="MRP85" s="13"/>
      <c r="MRQ85" s="13"/>
      <c r="MRR85" s="13"/>
      <c r="MRS85" s="13"/>
      <c r="MRT85" s="13"/>
      <c r="MRU85" s="13"/>
      <c r="MRV85" s="13"/>
      <c r="MRW85" s="13"/>
      <c r="MRX85" s="13"/>
      <c r="MRY85" s="13"/>
      <c r="MRZ85" s="13"/>
      <c r="MSA85" s="13"/>
      <c r="MSB85" s="13"/>
      <c r="MSC85" s="13"/>
      <c r="MSD85" s="13"/>
      <c r="MSE85" s="13"/>
      <c r="MSF85" s="13"/>
      <c r="MSG85" s="13"/>
      <c r="MSH85" s="13"/>
      <c r="MSI85" s="13"/>
      <c r="MSJ85" s="13"/>
      <c r="MSK85" s="13"/>
      <c r="MSL85" s="13"/>
      <c r="MSM85" s="13"/>
      <c r="MSN85" s="13"/>
      <c r="MSO85" s="13"/>
      <c r="MSP85" s="13"/>
      <c r="MSQ85" s="13"/>
      <c r="MSR85" s="13"/>
      <c r="MSS85" s="13"/>
      <c r="MST85" s="13"/>
      <c r="MSU85" s="13"/>
      <c r="MSV85" s="13"/>
      <c r="MSW85" s="13"/>
      <c r="MSX85" s="13"/>
      <c r="MSY85" s="13"/>
      <c r="MSZ85" s="13"/>
      <c r="MTA85" s="13"/>
      <c r="MTB85" s="13"/>
      <c r="MTC85" s="13"/>
      <c r="MTD85" s="13"/>
      <c r="MTE85" s="13"/>
      <c r="MTF85" s="13"/>
      <c r="MTG85" s="13"/>
      <c r="MTH85" s="13"/>
      <c r="MTI85" s="13"/>
      <c r="MTJ85" s="13"/>
      <c r="MTK85" s="13"/>
      <c r="MTL85" s="13"/>
      <c r="MTM85" s="13"/>
      <c r="MTN85" s="13"/>
      <c r="MTO85" s="13"/>
      <c r="MTP85" s="13"/>
      <c r="MTQ85" s="13"/>
      <c r="MTR85" s="13"/>
      <c r="MTS85" s="13"/>
      <c r="MTT85" s="13"/>
      <c r="MTU85" s="13"/>
      <c r="MTV85" s="13"/>
      <c r="MTW85" s="13"/>
      <c r="MTX85" s="13"/>
      <c r="MTY85" s="13"/>
      <c r="MTZ85" s="13"/>
      <c r="MUA85" s="13"/>
      <c r="MUB85" s="13"/>
      <c r="MUC85" s="13"/>
      <c r="MUD85" s="13"/>
      <c r="MUE85" s="13"/>
      <c r="MUF85" s="13"/>
      <c r="MUG85" s="13"/>
      <c r="MUH85" s="13"/>
      <c r="MUI85" s="13"/>
      <c r="MUJ85" s="13"/>
      <c r="MUK85" s="13"/>
      <c r="MUL85" s="13"/>
      <c r="MUM85" s="13"/>
      <c r="MUN85" s="13"/>
      <c r="MUO85" s="13"/>
      <c r="MUP85" s="13"/>
      <c r="MUQ85" s="13"/>
      <c r="MUR85" s="13"/>
      <c r="MUS85" s="13"/>
      <c r="MUT85" s="13"/>
      <c r="MUU85" s="13"/>
      <c r="MUV85" s="13"/>
      <c r="MUW85" s="13"/>
      <c r="MUX85" s="13"/>
      <c r="MUY85" s="13"/>
      <c r="MUZ85" s="13"/>
      <c r="MVA85" s="13"/>
      <c r="MVB85" s="13"/>
      <c r="MVC85" s="13"/>
      <c r="MVD85" s="13"/>
      <c r="MVE85" s="13"/>
      <c r="MVF85" s="13"/>
      <c r="MVG85" s="13"/>
      <c r="MVH85" s="13"/>
      <c r="MVI85" s="13"/>
      <c r="MVJ85" s="13"/>
      <c r="MVK85" s="13"/>
      <c r="MVL85" s="13"/>
      <c r="MVM85" s="13"/>
      <c r="MVN85" s="13"/>
      <c r="MVO85" s="13"/>
      <c r="MVP85" s="13"/>
      <c r="MVQ85" s="13"/>
      <c r="MVR85" s="13"/>
      <c r="MVS85" s="13"/>
      <c r="MVT85" s="13"/>
      <c r="MVU85" s="13"/>
      <c r="MVV85" s="13"/>
      <c r="MVW85" s="13"/>
      <c r="MVX85" s="13"/>
      <c r="MVY85" s="13"/>
      <c r="MVZ85" s="13"/>
      <c r="MWA85" s="13"/>
      <c r="MWB85" s="13"/>
      <c r="MWC85" s="13"/>
      <c r="MWD85" s="13"/>
      <c r="MWE85" s="13"/>
      <c r="MWF85" s="13"/>
      <c r="MWG85" s="13"/>
      <c r="MWH85" s="13"/>
      <c r="MWI85" s="13"/>
      <c r="MWJ85" s="13"/>
      <c r="MWK85" s="13"/>
      <c r="MWL85" s="13"/>
      <c r="MWM85" s="13"/>
      <c r="MWN85" s="13"/>
      <c r="MWO85" s="13"/>
      <c r="MWP85" s="13"/>
      <c r="MWQ85" s="13"/>
      <c r="MWR85" s="13"/>
      <c r="MWS85" s="13"/>
      <c r="MWT85" s="13"/>
      <c r="MWU85" s="13"/>
      <c r="MWV85" s="13"/>
      <c r="MWW85" s="13"/>
      <c r="MWX85" s="13"/>
      <c r="MWY85" s="13"/>
      <c r="MWZ85" s="13"/>
      <c r="MXA85" s="13"/>
      <c r="MXB85" s="13"/>
      <c r="MXC85" s="13"/>
      <c r="MXD85" s="13"/>
      <c r="MXE85" s="13"/>
      <c r="MXF85" s="13"/>
      <c r="MXG85" s="13"/>
      <c r="MXH85" s="13"/>
      <c r="MXI85" s="13"/>
      <c r="MXJ85" s="13"/>
      <c r="MXK85" s="13"/>
      <c r="MXL85" s="13"/>
      <c r="MXM85" s="13"/>
      <c r="MXN85" s="13"/>
      <c r="MXO85" s="13"/>
      <c r="MXP85" s="13"/>
      <c r="MXQ85" s="13"/>
      <c r="MXR85" s="13"/>
      <c r="MXS85" s="13"/>
      <c r="MXT85" s="13"/>
      <c r="MXU85" s="13"/>
      <c r="MXV85" s="13"/>
      <c r="MXW85" s="13"/>
      <c r="MXX85" s="13"/>
      <c r="MXY85" s="13"/>
      <c r="MXZ85" s="13"/>
      <c r="MYA85" s="13"/>
      <c r="MYB85" s="13"/>
      <c r="MYC85" s="13"/>
      <c r="MYD85" s="13"/>
      <c r="MYE85" s="13"/>
      <c r="MYF85" s="13"/>
      <c r="MYG85" s="13"/>
      <c r="MYH85" s="13"/>
      <c r="MYI85" s="13"/>
      <c r="MYJ85" s="13"/>
      <c r="MYK85" s="13"/>
      <c r="MYL85" s="13"/>
      <c r="MYM85" s="13"/>
      <c r="MYN85" s="13"/>
      <c r="MYO85" s="13"/>
      <c r="MYP85" s="13"/>
      <c r="MYQ85" s="13"/>
      <c r="MYR85" s="13"/>
      <c r="MYS85" s="13"/>
      <c r="MYT85" s="13"/>
      <c r="MYU85" s="13"/>
      <c r="MYV85" s="13"/>
      <c r="MYW85" s="13"/>
      <c r="MYX85" s="13"/>
      <c r="MYY85" s="13"/>
      <c r="MYZ85" s="13"/>
      <c r="MZA85" s="13"/>
      <c r="MZB85" s="13"/>
      <c r="MZC85" s="13"/>
      <c r="MZD85" s="13"/>
      <c r="MZE85" s="13"/>
      <c r="MZF85" s="13"/>
      <c r="MZG85" s="13"/>
      <c r="MZH85" s="13"/>
      <c r="MZI85" s="13"/>
      <c r="MZJ85" s="13"/>
      <c r="MZK85" s="13"/>
      <c r="MZL85" s="13"/>
      <c r="MZM85" s="13"/>
      <c r="MZN85" s="13"/>
      <c r="MZO85" s="13"/>
      <c r="MZP85" s="13"/>
      <c r="MZQ85" s="13"/>
      <c r="MZR85" s="13"/>
      <c r="MZS85" s="13"/>
      <c r="MZT85" s="13"/>
      <c r="MZU85" s="13"/>
      <c r="MZV85" s="13"/>
      <c r="MZW85" s="13"/>
      <c r="MZX85" s="13"/>
      <c r="MZY85" s="13"/>
      <c r="MZZ85" s="13"/>
      <c r="NAA85" s="13"/>
      <c r="NAB85" s="13"/>
      <c r="NAC85" s="13"/>
      <c r="NAD85" s="13"/>
      <c r="NAE85" s="13"/>
      <c r="NAF85" s="13"/>
      <c r="NAG85" s="13"/>
      <c r="NAH85" s="13"/>
      <c r="NAI85" s="13"/>
      <c r="NAJ85" s="13"/>
      <c r="NAK85" s="13"/>
      <c r="NAL85" s="13"/>
      <c r="NAM85" s="13"/>
      <c r="NAN85" s="13"/>
      <c r="NAO85" s="13"/>
      <c r="NAP85" s="13"/>
      <c r="NAQ85" s="13"/>
      <c r="NAR85" s="13"/>
      <c r="NAS85" s="13"/>
      <c r="NAT85" s="13"/>
      <c r="NAU85" s="13"/>
      <c r="NAV85" s="13"/>
      <c r="NAW85" s="13"/>
      <c r="NAX85" s="13"/>
      <c r="NAY85" s="13"/>
      <c r="NAZ85" s="13"/>
      <c r="NBA85" s="13"/>
      <c r="NBB85" s="13"/>
      <c r="NBC85" s="13"/>
      <c r="NBD85" s="13"/>
      <c r="NBE85" s="13"/>
      <c r="NBF85" s="13"/>
      <c r="NBG85" s="13"/>
      <c r="NBH85" s="13"/>
      <c r="NBI85" s="13"/>
      <c r="NBJ85" s="13"/>
      <c r="NBK85" s="13"/>
      <c r="NBL85" s="13"/>
      <c r="NBM85" s="13"/>
      <c r="NBN85" s="13"/>
      <c r="NBO85" s="13"/>
      <c r="NBP85" s="13"/>
      <c r="NBQ85" s="13"/>
      <c r="NBR85" s="13"/>
      <c r="NBS85" s="13"/>
      <c r="NBT85" s="13"/>
      <c r="NBU85" s="13"/>
      <c r="NBV85" s="13"/>
      <c r="NBW85" s="13"/>
      <c r="NBX85" s="13"/>
      <c r="NBY85" s="13"/>
      <c r="NBZ85" s="13"/>
      <c r="NCA85" s="13"/>
      <c r="NCB85" s="13"/>
      <c r="NCC85" s="13"/>
      <c r="NCD85" s="13"/>
      <c r="NCE85" s="13"/>
      <c r="NCF85" s="13"/>
      <c r="NCG85" s="13"/>
      <c r="NCH85" s="13"/>
      <c r="NCI85" s="13"/>
      <c r="NCJ85" s="13"/>
      <c r="NCK85" s="13"/>
      <c r="NCL85" s="13"/>
      <c r="NCM85" s="13"/>
      <c r="NCN85" s="13"/>
      <c r="NCO85" s="13"/>
      <c r="NCP85" s="13"/>
      <c r="NCQ85" s="13"/>
      <c r="NCR85" s="13"/>
      <c r="NCS85" s="13"/>
      <c r="NCT85" s="13"/>
      <c r="NCU85" s="13"/>
      <c r="NCV85" s="13"/>
      <c r="NCW85" s="13"/>
      <c r="NCX85" s="13"/>
      <c r="NCY85" s="13"/>
      <c r="NCZ85" s="13"/>
      <c r="NDA85" s="13"/>
      <c r="NDB85" s="13"/>
      <c r="NDC85" s="13"/>
      <c r="NDD85" s="13"/>
      <c r="NDE85" s="13"/>
      <c r="NDF85" s="13"/>
      <c r="NDG85" s="13"/>
      <c r="NDH85" s="13"/>
      <c r="NDI85" s="13"/>
      <c r="NDJ85" s="13"/>
      <c r="NDK85" s="13"/>
      <c r="NDL85" s="13"/>
      <c r="NDM85" s="13"/>
      <c r="NDN85" s="13"/>
      <c r="NDO85" s="13"/>
      <c r="NDP85" s="13"/>
      <c r="NDQ85" s="13"/>
      <c r="NDR85" s="13"/>
      <c r="NDS85" s="13"/>
      <c r="NDT85" s="13"/>
      <c r="NDU85" s="13"/>
      <c r="NDV85" s="13"/>
      <c r="NDW85" s="13"/>
      <c r="NDX85" s="13"/>
      <c r="NDY85" s="13"/>
      <c r="NDZ85" s="13"/>
      <c r="NEA85" s="13"/>
      <c r="NEB85" s="13"/>
      <c r="NEC85" s="13"/>
      <c r="NED85" s="13"/>
      <c r="NEE85" s="13"/>
      <c r="NEF85" s="13"/>
      <c r="NEG85" s="13"/>
      <c r="NEH85" s="13"/>
      <c r="NEI85" s="13"/>
      <c r="NEJ85" s="13"/>
      <c r="NEK85" s="13"/>
      <c r="NEL85" s="13"/>
      <c r="NEM85" s="13"/>
      <c r="NEN85" s="13"/>
      <c r="NEO85" s="13"/>
      <c r="NEP85" s="13"/>
      <c r="NEQ85" s="13"/>
      <c r="NER85" s="13"/>
      <c r="NES85" s="13"/>
      <c r="NET85" s="13"/>
      <c r="NEU85" s="13"/>
      <c r="NEV85" s="13"/>
      <c r="NEW85" s="13"/>
      <c r="NEX85" s="13"/>
      <c r="NEY85" s="13"/>
      <c r="NEZ85" s="13"/>
      <c r="NFA85" s="13"/>
      <c r="NFB85" s="13"/>
      <c r="NFC85" s="13"/>
      <c r="NFD85" s="13"/>
      <c r="NFE85" s="13"/>
      <c r="NFF85" s="13"/>
      <c r="NFG85" s="13"/>
      <c r="NFH85" s="13"/>
      <c r="NFI85" s="13"/>
      <c r="NFJ85" s="13"/>
      <c r="NFK85" s="13"/>
      <c r="NFL85" s="13"/>
      <c r="NFM85" s="13"/>
      <c r="NFN85" s="13"/>
      <c r="NFO85" s="13"/>
      <c r="NFP85" s="13"/>
      <c r="NFQ85" s="13"/>
      <c r="NFR85" s="13"/>
      <c r="NFS85" s="13"/>
      <c r="NFT85" s="13"/>
      <c r="NFU85" s="13"/>
      <c r="NFV85" s="13"/>
      <c r="NFW85" s="13"/>
      <c r="NFX85" s="13"/>
      <c r="NFY85" s="13"/>
      <c r="NFZ85" s="13"/>
      <c r="NGA85" s="13"/>
      <c r="NGB85" s="13"/>
      <c r="NGC85" s="13"/>
      <c r="NGD85" s="13"/>
      <c r="NGE85" s="13"/>
      <c r="NGF85" s="13"/>
      <c r="NGG85" s="13"/>
      <c r="NGH85" s="13"/>
      <c r="NGI85" s="13"/>
      <c r="NGJ85" s="13"/>
      <c r="NGK85" s="13"/>
      <c r="NGL85" s="13"/>
      <c r="NGM85" s="13"/>
      <c r="NGN85" s="13"/>
      <c r="NGO85" s="13"/>
      <c r="NGP85" s="13"/>
      <c r="NGQ85" s="13"/>
      <c r="NGR85" s="13"/>
      <c r="NGS85" s="13"/>
      <c r="NGT85" s="13"/>
      <c r="NGU85" s="13"/>
      <c r="NGV85" s="13"/>
      <c r="NGW85" s="13"/>
      <c r="NGX85" s="13"/>
      <c r="NGY85" s="13"/>
      <c r="NGZ85" s="13"/>
      <c r="NHA85" s="13"/>
      <c r="NHB85" s="13"/>
      <c r="NHC85" s="13"/>
      <c r="NHD85" s="13"/>
      <c r="NHE85" s="13"/>
      <c r="NHF85" s="13"/>
      <c r="NHG85" s="13"/>
      <c r="NHH85" s="13"/>
      <c r="NHI85" s="13"/>
      <c r="NHJ85" s="13"/>
      <c r="NHK85" s="13"/>
      <c r="NHL85" s="13"/>
      <c r="NHM85" s="13"/>
      <c r="NHN85" s="13"/>
      <c r="NHO85" s="13"/>
      <c r="NHP85" s="13"/>
      <c r="NHQ85" s="13"/>
      <c r="NHR85" s="13"/>
      <c r="NHS85" s="13"/>
      <c r="NHT85" s="13"/>
      <c r="NHU85" s="13"/>
      <c r="NHV85" s="13"/>
      <c r="NHW85" s="13"/>
      <c r="NHX85" s="13"/>
      <c r="NHY85" s="13"/>
      <c r="NHZ85" s="13"/>
      <c r="NIA85" s="13"/>
      <c r="NIB85" s="13"/>
      <c r="NIC85" s="13"/>
      <c r="NID85" s="13"/>
      <c r="NIE85" s="13"/>
      <c r="NIF85" s="13"/>
      <c r="NIG85" s="13"/>
      <c r="NIH85" s="13"/>
      <c r="NII85" s="13"/>
      <c r="NIJ85" s="13"/>
      <c r="NIK85" s="13"/>
      <c r="NIL85" s="13"/>
      <c r="NIM85" s="13"/>
      <c r="NIN85" s="13"/>
      <c r="NIO85" s="13"/>
      <c r="NIP85" s="13"/>
      <c r="NIQ85" s="13"/>
      <c r="NIR85" s="13"/>
      <c r="NIS85" s="13"/>
      <c r="NIT85" s="13"/>
      <c r="NIU85" s="13"/>
      <c r="NIV85" s="13"/>
      <c r="NIW85" s="13"/>
      <c r="NIX85" s="13"/>
      <c r="NIY85" s="13"/>
      <c r="NIZ85" s="13"/>
      <c r="NJA85" s="13"/>
      <c r="NJB85" s="13"/>
      <c r="NJC85" s="13"/>
      <c r="NJD85" s="13"/>
      <c r="NJE85" s="13"/>
      <c r="NJF85" s="13"/>
      <c r="NJG85" s="13"/>
      <c r="NJH85" s="13"/>
      <c r="NJI85" s="13"/>
      <c r="NJJ85" s="13"/>
      <c r="NJK85" s="13"/>
      <c r="NJL85" s="13"/>
      <c r="NJM85" s="13"/>
      <c r="NJN85" s="13"/>
      <c r="NJO85" s="13"/>
      <c r="NJP85" s="13"/>
      <c r="NJQ85" s="13"/>
      <c r="NJR85" s="13"/>
      <c r="NJS85" s="13"/>
      <c r="NJT85" s="13"/>
      <c r="NJU85" s="13"/>
      <c r="NJV85" s="13"/>
      <c r="NJW85" s="13"/>
      <c r="NJX85" s="13"/>
      <c r="NJY85" s="13"/>
      <c r="NJZ85" s="13"/>
      <c r="NKA85" s="13"/>
      <c r="NKB85" s="13"/>
      <c r="NKC85" s="13"/>
      <c r="NKD85" s="13"/>
      <c r="NKE85" s="13"/>
      <c r="NKF85" s="13"/>
      <c r="NKG85" s="13"/>
      <c r="NKH85" s="13"/>
      <c r="NKI85" s="13"/>
      <c r="NKJ85" s="13"/>
      <c r="NKK85" s="13"/>
      <c r="NKL85" s="13"/>
      <c r="NKM85" s="13"/>
      <c r="NKN85" s="13"/>
      <c r="NKO85" s="13"/>
      <c r="NKP85" s="13"/>
      <c r="NKQ85" s="13"/>
      <c r="NKR85" s="13"/>
      <c r="NKS85" s="13"/>
      <c r="NKT85" s="13"/>
      <c r="NKU85" s="13"/>
      <c r="NKV85" s="13"/>
      <c r="NKW85" s="13"/>
      <c r="NKX85" s="13"/>
      <c r="NKY85" s="13"/>
      <c r="NKZ85" s="13"/>
      <c r="NLA85" s="13"/>
      <c r="NLB85" s="13"/>
      <c r="NLC85" s="13"/>
      <c r="NLD85" s="13"/>
      <c r="NLE85" s="13"/>
      <c r="NLF85" s="13"/>
      <c r="NLG85" s="13"/>
      <c r="NLH85" s="13"/>
      <c r="NLI85" s="13"/>
      <c r="NLJ85" s="13"/>
      <c r="NLK85" s="13"/>
      <c r="NLL85" s="13"/>
      <c r="NLM85" s="13"/>
      <c r="NLN85" s="13"/>
      <c r="NLO85" s="13"/>
      <c r="NLP85" s="13"/>
      <c r="NLQ85" s="13"/>
      <c r="NLR85" s="13"/>
      <c r="NLS85" s="13"/>
      <c r="NLT85" s="13"/>
      <c r="NLU85" s="13"/>
      <c r="NLV85" s="13"/>
      <c r="NLW85" s="13"/>
      <c r="NLX85" s="13"/>
      <c r="NLY85" s="13"/>
      <c r="NLZ85" s="13"/>
      <c r="NMA85" s="13"/>
      <c r="NMB85" s="13"/>
      <c r="NMC85" s="13"/>
      <c r="NMD85" s="13"/>
      <c r="NME85" s="13"/>
      <c r="NMF85" s="13"/>
      <c r="NMG85" s="13"/>
      <c r="NMH85" s="13"/>
      <c r="NMI85" s="13"/>
      <c r="NMJ85" s="13"/>
      <c r="NMK85" s="13"/>
      <c r="NML85" s="13"/>
      <c r="NMM85" s="13"/>
      <c r="NMN85" s="13"/>
      <c r="NMO85" s="13"/>
      <c r="NMP85" s="13"/>
      <c r="NMQ85" s="13"/>
      <c r="NMR85" s="13"/>
      <c r="NMS85" s="13"/>
      <c r="NMT85" s="13"/>
      <c r="NMU85" s="13"/>
      <c r="NMV85" s="13"/>
      <c r="NMW85" s="13"/>
      <c r="NMX85" s="13"/>
      <c r="NMY85" s="13"/>
      <c r="NMZ85" s="13"/>
      <c r="NNA85" s="13"/>
      <c r="NNB85" s="13"/>
      <c r="NNC85" s="13"/>
      <c r="NND85" s="13"/>
      <c r="NNE85" s="13"/>
      <c r="NNF85" s="13"/>
      <c r="NNG85" s="13"/>
      <c r="NNH85" s="13"/>
      <c r="NNI85" s="13"/>
      <c r="NNJ85" s="13"/>
      <c r="NNK85" s="13"/>
      <c r="NNL85" s="13"/>
      <c r="NNM85" s="13"/>
      <c r="NNN85" s="13"/>
      <c r="NNO85" s="13"/>
      <c r="NNP85" s="13"/>
      <c r="NNQ85" s="13"/>
      <c r="NNR85" s="13"/>
      <c r="NNS85" s="13"/>
      <c r="NNT85" s="13"/>
      <c r="NNU85" s="13"/>
      <c r="NNV85" s="13"/>
      <c r="NNW85" s="13"/>
      <c r="NNX85" s="13"/>
      <c r="NNY85" s="13"/>
      <c r="NNZ85" s="13"/>
      <c r="NOA85" s="13"/>
      <c r="NOB85" s="13"/>
      <c r="NOC85" s="13"/>
      <c r="NOD85" s="13"/>
      <c r="NOE85" s="13"/>
      <c r="NOF85" s="13"/>
      <c r="NOG85" s="13"/>
      <c r="NOH85" s="13"/>
      <c r="NOI85" s="13"/>
      <c r="NOJ85" s="13"/>
      <c r="NOK85" s="13"/>
      <c r="NOL85" s="13"/>
      <c r="NOM85" s="13"/>
      <c r="NON85" s="13"/>
      <c r="NOO85" s="13"/>
      <c r="NOP85" s="13"/>
      <c r="NOQ85" s="13"/>
      <c r="NOR85" s="13"/>
      <c r="NOS85" s="13"/>
      <c r="NOT85" s="13"/>
      <c r="NOU85" s="13"/>
      <c r="NOV85" s="13"/>
      <c r="NOW85" s="13"/>
      <c r="NOX85" s="13"/>
      <c r="NOY85" s="13"/>
      <c r="NOZ85" s="13"/>
      <c r="NPA85" s="13"/>
      <c r="NPB85" s="13"/>
      <c r="NPC85" s="13"/>
      <c r="NPD85" s="13"/>
      <c r="NPE85" s="13"/>
      <c r="NPF85" s="13"/>
      <c r="NPG85" s="13"/>
      <c r="NPH85" s="13"/>
      <c r="NPI85" s="13"/>
      <c r="NPJ85" s="13"/>
      <c r="NPK85" s="13"/>
      <c r="NPL85" s="13"/>
      <c r="NPM85" s="13"/>
      <c r="NPN85" s="13"/>
      <c r="NPO85" s="13"/>
      <c r="NPP85" s="13"/>
      <c r="NPQ85" s="13"/>
      <c r="NPR85" s="13"/>
      <c r="NPS85" s="13"/>
      <c r="NPT85" s="13"/>
      <c r="NPU85" s="13"/>
      <c r="NPV85" s="13"/>
      <c r="NPW85" s="13"/>
      <c r="NPX85" s="13"/>
      <c r="NPY85" s="13"/>
      <c r="NPZ85" s="13"/>
      <c r="NQA85" s="13"/>
      <c r="NQB85" s="13"/>
      <c r="NQC85" s="13"/>
      <c r="NQD85" s="13"/>
      <c r="NQE85" s="13"/>
      <c r="NQF85" s="13"/>
      <c r="NQG85" s="13"/>
      <c r="NQH85" s="13"/>
      <c r="NQI85" s="13"/>
      <c r="NQJ85" s="13"/>
      <c r="NQK85" s="13"/>
      <c r="NQL85" s="13"/>
      <c r="NQM85" s="13"/>
      <c r="NQN85" s="13"/>
      <c r="NQO85" s="13"/>
      <c r="NQP85" s="13"/>
      <c r="NQQ85" s="13"/>
      <c r="NQR85" s="13"/>
      <c r="NQS85" s="13"/>
      <c r="NQT85" s="13"/>
      <c r="NQU85" s="13"/>
      <c r="NQV85" s="13"/>
      <c r="NQW85" s="13"/>
      <c r="NQX85" s="13"/>
      <c r="NQY85" s="13"/>
      <c r="NQZ85" s="13"/>
      <c r="NRA85" s="13"/>
      <c r="NRB85" s="13"/>
      <c r="NRC85" s="13"/>
      <c r="NRD85" s="13"/>
      <c r="NRE85" s="13"/>
      <c r="NRF85" s="13"/>
      <c r="NRG85" s="13"/>
      <c r="NRH85" s="13"/>
      <c r="NRI85" s="13"/>
      <c r="NRJ85" s="13"/>
      <c r="NRK85" s="13"/>
      <c r="NRL85" s="13"/>
      <c r="NRM85" s="13"/>
      <c r="NRN85" s="13"/>
      <c r="NRO85" s="13"/>
      <c r="NRP85" s="13"/>
      <c r="NRQ85" s="13"/>
      <c r="NRR85" s="13"/>
      <c r="NRS85" s="13"/>
      <c r="NRT85" s="13"/>
      <c r="NRU85" s="13"/>
      <c r="NRV85" s="13"/>
      <c r="NRW85" s="13"/>
      <c r="NRX85" s="13"/>
      <c r="NRY85" s="13"/>
      <c r="NRZ85" s="13"/>
      <c r="NSA85" s="13"/>
      <c r="NSB85" s="13"/>
      <c r="NSC85" s="13"/>
      <c r="NSD85" s="13"/>
      <c r="NSE85" s="13"/>
      <c r="NSF85" s="13"/>
      <c r="NSG85" s="13"/>
      <c r="NSH85" s="13"/>
      <c r="NSI85" s="13"/>
      <c r="NSJ85" s="13"/>
      <c r="NSK85" s="13"/>
      <c r="NSL85" s="13"/>
      <c r="NSM85" s="13"/>
      <c r="NSN85" s="13"/>
      <c r="NSO85" s="13"/>
      <c r="NSP85" s="13"/>
      <c r="NSQ85" s="13"/>
      <c r="NSR85" s="13"/>
      <c r="NSS85" s="13"/>
      <c r="NST85" s="13"/>
      <c r="NSU85" s="13"/>
      <c r="NSV85" s="13"/>
      <c r="NSW85" s="13"/>
      <c r="NSX85" s="13"/>
      <c r="NSY85" s="13"/>
      <c r="NSZ85" s="13"/>
      <c r="NTA85" s="13"/>
      <c r="NTB85" s="13"/>
      <c r="NTC85" s="13"/>
      <c r="NTD85" s="13"/>
      <c r="NTE85" s="13"/>
      <c r="NTF85" s="13"/>
      <c r="NTG85" s="13"/>
      <c r="NTH85" s="13"/>
      <c r="NTI85" s="13"/>
      <c r="NTJ85" s="13"/>
      <c r="NTK85" s="13"/>
      <c r="NTL85" s="13"/>
      <c r="NTM85" s="13"/>
      <c r="NTN85" s="13"/>
      <c r="NTO85" s="13"/>
      <c r="NTP85" s="13"/>
      <c r="NTQ85" s="13"/>
      <c r="NTR85" s="13"/>
      <c r="NTS85" s="13"/>
      <c r="NTT85" s="13"/>
      <c r="NTU85" s="13"/>
      <c r="NTV85" s="13"/>
      <c r="NTW85" s="13"/>
      <c r="NTX85" s="13"/>
      <c r="NTY85" s="13"/>
      <c r="NTZ85" s="13"/>
      <c r="NUA85" s="13"/>
      <c r="NUB85" s="13"/>
      <c r="NUC85" s="13"/>
      <c r="NUD85" s="13"/>
      <c r="NUE85" s="13"/>
      <c r="NUF85" s="13"/>
      <c r="NUG85" s="13"/>
      <c r="NUH85" s="13"/>
      <c r="NUI85" s="13"/>
      <c r="NUJ85" s="13"/>
      <c r="NUK85" s="13"/>
      <c r="NUL85" s="13"/>
      <c r="NUM85" s="13"/>
      <c r="NUN85" s="13"/>
      <c r="NUO85" s="13"/>
      <c r="NUP85" s="13"/>
      <c r="NUQ85" s="13"/>
      <c r="NUR85" s="13"/>
      <c r="NUS85" s="13"/>
      <c r="NUT85" s="13"/>
      <c r="NUU85" s="13"/>
      <c r="NUV85" s="13"/>
      <c r="NUW85" s="13"/>
      <c r="NUX85" s="13"/>
      <c r="NUY85" s="13"/>
      <c r="NUZ85" s="13"/>
      <c r="NVA85" s="13"/>
      <c r="NVB85" s="13"/>
      <c r="NVC85" s="13"/>
      <c r="NVD85" s="13"/>
      <c r="NVE85" s="13"/>
      <c r="NVF85" s="13"/>
      <c r="NVG85" s="13"/>
      <c r="NVH85" s="13"/>
      <c r="NVI85" s="13"/>
      <c r="NVJ85" s="13"/>
      <c r="NVK85" s="13"/>
      <c r="NVL85" s="13"/>
      <c r="NVM85" s="13"/>
      <c r="NVN85" s="13"/>
      <c r="NVO85" s="13"/>
      <c r="NVP85" s="13"/>
      <c r="NVQ85" s="13"/>
      <c r="NVR85" s="13"/>
      <c r="NVS85" s="13"/>
      <c r="NVT85" s="13"/>
      <c r="NVU85" s="13"/>
      <c r="NVV85" s="13"/>
      <c r="NVW85" s="13"/>
      <c r="NVX85" s="13"/>
      <c r="NVY85" s="13"/>
      <c r="NVZ85" s="13"/>
      <c r="NWA85" s="13"/>
      <c r="NWB85" s="13"/>
      <c r="NWC85" s="13"/>
      <c r="NWD85" s="13"/>
      <c r="NWE85" s="13"/>
      <c r="NWF85" s="13"/>
      <c r="NWG85" s="13"/>
      <c r="NWH85" s="13"/>
      <c r="NWI85" s="13"/>
      <c r="NWJ85" s="13"/>
      <c r="NWK85" s="13"/>
      <c r="NWL85" s="13"/>
      <c r="NWM85" s="13"/>
      <c r="NWN85" s="13"/>
      <c r="NWO85" s="13"/>
      <c r="NWP85" s="13"/>
      <c r="NWQ85" s="13"/>
      <c r="NWR85" s="13"/>
      <c r="NWS85" s="13"/>
      <c r="NWT85" s="13"/>
      <c r="NWU85" s="13"/>
      <c r="NWV85" s="13"/>
      <c r="NWW85" s="13"/>
      <c r="NWX85" s="13"/>
      <c r="NWY85" s="13"/>
      <c r="NWZ85" s="13"/>
      <c r="NXA85" s="13"/>
      <c r="NXB85" s="13"/>
      <c r="NXC85" s="13"/>
      <c r="NXD85" s="13"/>
      <c r="NXE85" s="13"/>
      <c r="NXF85" s="13"/>
      <c r="NXG85" s="13"/>
      <c r="NXH85" s="13"/>
      <c r="NXI85" s="13"/>
      <c r="NXJ85" s="13"/>
      <c r="NXK85" s="13"/>
      <c r="NXL85" s="13"/>
      <c r="NXM85" s="13"/>
      <c r="NXN85" s="13"/>
      <c r="NXO85" s="13"/>
      <c r="NXP85" s="13"/>
      <c r="NXQ85" s="13"/>
      <c r="NXR85" s="13"/>
      <c r="NXS85" s="13"/>
      <c r="NXT85" s="13"/>
      <c r="NXU85" s="13"/>
      <c r="NXV85" s="13"/>
      <c r="NXW85" s="13"/>
      <c r="NXX85" s="13"/>
      <c r="NXY85" s="13"/>
      <c r="NXZ85" s="13"/>
      <c r="NYA85" s="13"/>
      <c r="NYB85" s="13"/>
      <c r="NYC85" s="13"/>
      <c r="NYD85" s="13"/>
      <c r="NYE85" s="13"/>
      <c r="NYF85" s="13"/>
      <c r="NYG85" s="13"/>
      <c r="NYH85" s="13"/>
      <c r="NYI85" s="13"/>
      <c r="NYJ85" s="13"/>
      <c r="NYK85" s="13"/>
      <c r="NYL85" s="13"/>
      <c r="NYM85" s="13"/>
      <c r="NYN85" s="13"/>
      <c r="NYO85" s="13"/>
      <c r="NYP85" s="13"/>
      <c r="NYQ85" s="13"/>
      <c r="NYR85" s="13"/>
      <c r="NYS85" s="13"/>
      <c r="NYT85" s="13"/>
      <c r="NYU85" s="13"/>
      <c r="NYV85" s="13"/>
      <c r="NYW85" s="13"/>
      <c r="NYX85" s="13"/>
      <c r="NYY85" s="13"/>
      <c r="NYZ85" s="13"/>
      <c r="NZA85" s="13"/>
      <c r="NZB85" s="13"/>
      <c r="NZC85" s="13"/>
      <c r="NZD85" s="13"/>
      <c r="NZE85" s="13"/>
      <c r="NZF85" s="13"/>
      <c r="NZG85" s="13"/>
      <c r="NZH85" s="13"/>
      <c r="NZI85" s="13"/>
      <c r="NZJ85" s="13"/>
      <c r="NZK85" s="13"/>
      <c r="NZL85" s="13"/>
      <c r="NZM85" s="13"/>
      <c r="NZN85" s="13"/>
      <c r="NZO85" s="13"/>
      <c r="NZP85" s="13"/>
      <c r="NZQ85" s="13"/>
      <c r="NZR85" s="13"/>
      <c r="NZS85" s="13"/>
      <c r="NZT85" s="13"/>
      <c r="NZU85" s="13"/>
      <c r="NZV85" s="13"/>
      <c r="NZW85" s="13"/>
      <c r="NZX85" s="13"/>
      <c r="NZY85" s="13"/>
      <c r="NZZ85" s="13"/>
      <c r="OAA85" s="13"/>
      <c r="OAB85" s="13"/>
      <c r="OAC85" s="13"/>
      <c r="OAD85" s="13"/>
      <c r="OAE85" s="13"/>
      <c r="OAF85" s="13"/>
      <c r="OAG85" s="13"/>
      <c r="OAH85" s="13"/>
      <c r="OAI85" s="13"/>
      <c r="OAJ85" s="13"/>
      <c r="OAK85" s="13"/>
      <c r="OAL85" s="13"/>
      <c r="OAM85" s="13"/>
      <c r="OAN85" s="13"/>
      <c r="OAO85" s="13"/>
      <c r="OAP85" s="13"/>
      <c r="OAQ85" s="13"/>
      <c r="OAR85" s="13"/>
      <c r="OAS85" s="13"/>
      <c r="OAT85" s="13"/>
      <c r="OAU85" s="13"/>
      <c r="OAV85" s="13"/>
      <c r="OAW85" s="13"/>
      <c r="OAX85" s="13"/>
      <c r="OAY85" s="13"/>
      <c r="OAZ85" s="13"/>
      <c r="OBA85" s="13"/>
      <c r="OBB85" s="13"/>
      <c r="OBC85" s="13"/>
      <c r="OBD85" s="13"/>
      <c r="OBE85" s="13"/>
      <c r="OBF85" s="13"/>
      <c r="OBG85" s="13"/>
      <c r="OBH85" s="13"/>
      <c r="OBI85" s="13"/>
      <c r="OBJ85" s="13"/>
      <c r="OBK85" s="13"/>
      <c r="OBL85" s="13"/>
      <c r="OBM85" s="13"/>
      <c r="OBN85" s="13"/>
      <c r="OBO85" s="13"/>
      <c r="OBP85" s="13"/>
      <c r="OBQ85" s="13"/>
      <c r="OBR85" s="13"/>
      <c r="OBS85" s="13"/>
      <c r="OBT85" s="13"/>
      <c r="OBU85" s="13"/>
      <c r="OBV85" s="13"/>
      <c r="OBW85" s="13"/>
      <c r="OBX85" s="13"/>
      <c r="OBY85" s="13"/>
      <c r="OBZ85" s="13"/>
      <c r="OCA85" s="13"/>
      <c r="OCB85" s="13"/>
      <c r="OCC85" s="13"/>
      <c r="OCD85" s="13"/>
      <c r="OCE85" s="13"/>
      <c r="OCF85" s="13"/>
      <c r="OCG85" s="13"/>
      <c r="OCH85" s="13"/>
      <c r="OCI85" s="13"/>
      <c r="OCJ85" s="13"/>
      <c r="OCK85" s="13"/>
      <c r="OCL85" s="13"/>
      <c r="OCM85" s="13"/>
      <c r="OCN85" s="13"/>
      <c r="OCO85" s="13"/>
      <c r="OCP85" s="13"/>
      <c r="OCQ85" s="13"/>
      <c r="OCR85" s="13"/>
      <c r="OCS85" s="13"/>
      <c r="OCT85" s="13"/>
      <c r="OCU85" s="13"/>
      <c r="OCV85" s="13"/>
      <c r="OCW85" s="13"/>
      <c r="OCX85" s="13"/>
      <c r="OCY85" s="13"/>
      <c r="OCZ85" s="13"/>
      <c r="ODA85" s="13"/>
      <c r="ODB85" s="13"/>
      <c r="ODC85" s="13"/>
      <c r="ODD85" s="13"/>
      <c r="ODE85" s="13"/>
      <c r="ODF85" s="13"/>
      <c r="ODG85" s="13"/>
      <c r="ODH85" s="13"/>
      <c r="ODI85" s="13"/>
      <c r="ODJ85" s="13"/>
      <c r="ODK85" s="13"/>
      <c r="ODL85" s="13"/>
      <c r="ODM85" s="13"/>
      <c r="ODN85" s="13"/>
      <c r="ODO85" s="13"/>
      <c r="ODP85" s="13"/>
      <c r="ODQ85" s="13"/>
      <c r="ODR85" s="13"/>
      <c r="ODS85" s="13"/>
      <c r="ODT85" s="13"/>
      <c r="ODU85" s="13"/>
      <c r="ODV85" s="13"/>
      <c r="ODW85" s="13"/>
      <c r="ODX85" s="13"/>
      <c r="ODY85" s="13"/>
      <c r="ODZ85" s="13"/>
      <c r="OEA85" s="13"/>
      <c r="OEB85" s="13"/>
      <c r="OEC85" s="13"/>
      <c r="OED85" s="13"/>
      <c r="OEE85" s="13"/>
      <c r="OEF85" s="13"/>
      <c r="OEG85" s="13"/>
      <c r="OEH85" s="13"/>
      <c r="OEI85" s="13"/>
      <c r="OEJ85" s="13"/>
      <c r="OEK85" s="13"/>
      <c r="OEL85" s="13"/>
      <c r="OEM85" s="13"/>
      <c r="OEN85" s="13"/>
      <c r="OEO85" s="13"/>
      <c r="OEP85" s="13"/>
      <c r="OEQ85" s="13"/>
      <c r="OER85" s="13"/>
      <c r="OES85" s="13"/>
      <c r="OET85" s="13"/>
      <c r="OEU85" s="13"/>
      <c r="OEV85" s="13"/>
      <c r="OEW85" s="13"/>
      <c r="OEX85" s="13"/>
      <c r="OEY85" s="13"/>
      <c r="OEZ85" s="13"/>
      <c r="OFA85" s="13"/>
      <c r="OFB85" s="13"/>
      <c r="OFC85" s="13"/>
      <c r="OFD85" s="13"/>
      <c r="OFE85" s="13"/>
      <c r="OFF85" s="13"/>
      <c r="OFG85" s="13"/>
      <c r="OFH85" s="13"/>
      <c r="OFI85" s="13"/>
      <c r="OFJ85" s="13"/>
      <c r="OFK85" s="13"/>
      <c r="OFL85" s="13"/>
      <c r="OFM85" s="13"/>
      <c r="OFN85" s="13"/>
      <c r="OFO85" s="13"/>
      <c r="OFP85" s="13"/>
      <c r="OFQ85" s="13"/>
      <c r="OFR85" s="13"/>
      <c r="OFS85" s="13"/>
      <c r="OFT85" s="13"/>
      <c r="OFU85" s="13"/>
      <c r="OFV85" s="13"/>
      <c r="OFW85" s="13"/>
      <c r="OFX85" s="13"/>
      <c r="OFY85" s="13"/>
      <c r="OFZ85" s="13"/>
      <c r="OGA85" s="13"/>
      <c r="OGB85" s="13"/>
      <c r="OGC85" s="13"/>
      <c r="OGD85" s="13"/>
      <c r="OGE85" s="13"/>
      <c r="OGF85" s="13"/>
      <c r="OGG85" s="13"/>
      <c r="OGH85" s="13"/>
      <c r="OGI85" s="13"/>
      <c r="OGJ85" s="13"/>
      <c r="OGK85" s="13"/>
      <c r="OGL85" s="13"/>
      <c r="OGM85" s="13"/>
      <c r="OGN85" s="13"/>
      <c r="OGO85" s="13"/>
      <c r="OGP85" s="13"/>
      <c r="OGQ85" s="13"/>
      <c r="OGR85" s="13"/>
      <c r="OGS85" s="13"/>
      <c r="OGT85" s="13"/>
      <c r="OGU85" s="13"/>
      <c r="OGV85" s="13"/>
      <c r="OGW85" s="13"/>
      <c r="OGX85" s="13"/>
      <c r="OGY85" s="13"/>
      <c r="OGZ85" s="13"/>
      <c r="OHA85" s="13"/>
      <c r="OHB85" s="13"/>
      <c r="OHC85" s="13"/>
      <c r="OHD85" s="13"/>
      <c r="OHE85" s="13"/>
      <c r="OHF85" s="13"/>
      <c r="OHG85" s="13"/>
      <c r="OHH85" s="13"/>
      <c r="OHI85" s="13"/>
      <c r="OHJ85" s="13"/>
      <c r="OHK85" s="13"/>
      <c r="OHL85" s="13"/>
      <c r="OHM85" s="13"/>
      <c r="OHN85" s="13"/>
      <c r="OHO85" s="13"/>
      <c r="OHP85" s="13"/>
      <c r="OHQ85" s="13"/>
      <c r="OHR85" s="13"/>
      <c r="OHS85" s="13"/>
      <c r="OHT85" s="13"/>
      <c r="OHU85" s="13"/>
      <c r="OHV85" s="13"/>
      <c r="OHW85" s="13"/>
      <c r="OHX85" s="13"/>
      <c r="OHY85" s="13"/>
      <c r="OHZ85" s="13"/>
      <c r="OIA85" s="13"/>
      <c r="OIB85" s="13"/>
      <c r="OIC85" s="13"/>
      <c r="OID85" s="13"/>
      <c r="OIE85" s="13"/>
      <c r="OIF85" s="13"/>
      <c r="OIG85" s="13"/>
      <c r="OIH85" s="13"/>
      <c r="OII85" s="13"/>
      <c r="OIJ85" s="13"/>
      <c r="OIK85" s="13"/>
      <c r="OIL85" s="13"/>
      <c r="OIM85" s="13"/>
      <c r="OIN85" s="13"/>
      <c r="OIO85" s="13"/>
      <c r="OIP85" s="13"/>
      <c r="OIQ85" s="13"/>
      <c r="OIR85" s="13"/>
      <c r="OIS85" s="13"/>
      <c r="OIT85" s="13"/>
      <c r="OIU85" s="13"/>
      <c r="OIV85" s="13"/>
      <c r="OIW85" s="13"/>
      <c r="OIX85" s="13"/>
      <c r="OIY85" s="13"/>
      <c r="OIZ85" s="13"/>
      <c r="OJA85" s="13"/>
      <c r="OJB85" s="13"/>
      <c r="OJC85" s="13"/>
      <c r="OJD85" s="13"/>
      <c r="OJE85" s="13"/>
      <c r="OJF85" s="13"/>
      <c r="OJG85" s="13"/>
      <c r="OJH85" s="13"/>
      <c r="OJI85" s="13"/>
      <c r="OJJ85" s="13"/>
      <c r="OJK85" s="13"/>
      <c r="OJL85" s="13"/>
      <c r="OJM85" s="13"/>
      <c r="OJN85" s="13"/>
      <c r="OJO85" s="13"/>
      <c r="OJP85" s="13"/>
      <c r="OJQ85" s="13"/>
      <c r="OJR85" s="13"/>
      <c r="OJS85" s="13"/>
      <c r="OJT85" s="13"/>
      <c r="OJU85" s="13"/>
      <c r="OJV85" s="13"/>
      <c r="OJW85" s="13"/>
      <c r="OJX85" s="13"/>
      <c r="OJY85" s="13"/>
      <c r="OJZ85" s="13"/>
      <c r="OKA85" s="13"/>
      <c r="OKB85" s="13"/>
      <c r="OKC85" s="13"/>
      <c r="OKD85" s="13"/>
      <c r="OKE85" s="13"/>
      <c r="OKF85" s="13"/>
      <c r="OKG85" s="13"/>
      <c r="OKH85" s="13"/>
      <c r="OKI85" s="13"/>
      <c r="OKJ85" s="13"/>
      <c r="OKK85" s="13"/>
      <c r="OKL85" s="13"/>
      <c r="OKM85" s="13"/>
      <c r="OKN85" s="13"/>
      <c r="OKO85" s="13"/>
      <c r="OKP85" s="13"/>
      <c r="OKQ85" s="13"/>
      <c r="OKR85" s="13"/>
      <c r="OKS85" s="13"/>
      <c r="OKT85" s="13"/>
      <c r="OKU85" s="13"/>
      <c r="OKV85" s="13"/>
      <c r="OKW85" s="13"/>
      <c r="OKX85" s="13"/>
      <c r="OKY85" s="13"/>
      <c r="OKZ85" s="13"/>
      <c r="OLA85" s="13"/>
      <c r="OLB85" s="13"/>
      <c r="OLC85" s="13"/>
      <c r="OLD85" s="13"/>
      <c r="OLE85" s="13"/>
      <c r="OLF85" s="13"/>
      <c r="OLG85" s="13"/>
      <c r="OLH85" s="13"/>
      <c r="OLI85" s="13"/>
      <c r="OLJ85" s="13"/>
      <c r="OLK85" s="13"/>
      <c r="OLL85" s="13"/>
      <c r="OLM85" s="13"/>
      <c r="OLN85" s="13"/>
      <c r="OLO85" s="13"/>
      <c r="OLP85" s="13"/>
      <c r="OLQ85" s="13"/>
      <c r="OLR85" s="13"/>
      <c r="OLS85" s="13"/>
      <c r="OLT85" s="13"/>
      <c r="OLU85" s="13"/>
      <c r="OLV85" s="13"/>
      <c r="OLW85" s="13"/>
      <c r="OLX85" s="13"/>
      <c r="OLY85" s="13"/>
      <c r="OLZ85" s="13"/>
      <c r="OMA85" s="13"/>
      <c r="OMB85" s="13"/>
      <c r="OMC85" s="13"/>
      <c r="OMD85" s="13"/>
      <c r="OME85" s="13"/>
      <c r="OMF85" s="13"/>
      <c r="OMG85" s="13"/>
      <c r="OMH85" s="13"/>
      <c r="OMI85" s="13"/>
      <c r="OMJ85" s="13"/>
      <c r="OMK85" s="13"/>
      <c r="OML85" s="13"/>
      <c r="OMM85" s="13"/>
      <c r="OMN85" s="13"/>
      <c r="OMO85" s="13"/>
      <c r="OMP85" s="13"/>
      <c r="OMQ85" s="13"/>
      <c r="OMR85" s="13"/>
      <c r="OMS85" s="13"/>
      <c r="OMT85" s="13"/>
      <c r="OMU85" s="13"/>
      <c r="OMV85" s="13"/>
      <c r="OMW85" s="13"/>
      <c r="OMX85" s="13"/>
      <c r="OMY85" s="13"/>
      <c r="OMZ85" s="13"/>
      <c r="ONA85" s="13"/>
      <c r="ONB85" s="13"/>
      <c r="ONC85" s="13"/>
      <c r="OND85" s="13"/>
      <c r="ONE85" s="13"/>
      <c r="ONF85" s="13"/>
      <c r="ONG85" s="13"/>
      <c r="ONH85" s="13"/>
      <c r="ONI85" s="13"/>
      <c r="ONJ85" s="13"/>
      <c r="ONK85" s="13"/>
      <c r="ONL85" s="13"/>
      <c r="ONM85" s="13"/>
      <c r="ONN85" s="13"/>
      <c r="ONO85" s="13"/>
      <c r="ONP85" s="13"/>
      <c r="ONQ85" s="13"/>
      <c r="ONR85" s="13"/>
      <c r="ONS85" s="13"/>
      <c r="ONT85" s="13"/>
      <c r="ONU85" s="13"/>
      <c r="ONV85" s="13"/>
      <c r="ONW85" s="13"/>
      <c r="ONX85" s="13"/>
      <c r="ONY85" s="13"/>
      <c r="ONZ85" s="13"/>
      <c r="OOA85" s="13"/>
      <c r="OOB85" s="13"/>
      <c r="OOC85" s="13"/>
      <c r="OOD85" s="13"/>
      <c r="OOE85" s="13"/>
      <c r="OOF85" s="13"/>
      <c r="OOG85" s="13"/>
      <c r="OOH85" s="13"/>
      <c r="OOI85" s="13"/>
      <c r="OOJ85" s="13"/>
      <c r="OOK85" s="13"/>
      <c r="OOL85" s="13"/>
      <c r="OOM85" s="13"/>
      <c r="OON85" s="13"/>
      <c r="OOO85" s="13"/>
      <c r="OOP85" s="13"/>
      <c r="OOQ85" s="13"/>
      <c r="OOR85" s="13"/>
      <c r="OOS85" s="13"/>
      <c r="OOT85" s="13"/>
      <c r="OOU85" s="13"/>
      <c r="OOV85" s="13"/>
      <c r="OOW85" s="13"/>
      <c r="OOX85" s="13"/>
      <c r="OOY85" s="13"/>
      <c r="OOZ85" s="13"/>
      <c r="OPA85" s="13"/>
      <c r="OPB85" s="13"/>
      <c r="OPC85" s="13"/>
      <c r="OPD85" s="13"/>
      <c r="OPE85" s="13"/>
      <c r="OPF85" s="13"/>
      <c r="OPG85" s="13"/>
      <c r="OPH85" s="13"/>
      <c r="OPI85" s="13"/>
      <c r="OPJ85" s="13"/>
      <c r="OPK85" s="13"/>
      <c r="OPL85" s="13"/>
      <c r="OPM85" s="13"/>
      <c r="OPN85" s="13"/>
      <c r="OPO85" s="13"/>
      <c r="OPP85" s="13"/>
      <c r="OPQ85" s="13"/>
      <c r="OPR85" s="13"/>
      <c r="OPS85" s="13"/>
      <c r="OPT85" s="13"/>
      <c r="OPU85" s="13"/>
      <c r="OPV85" s="13"/>
      <c r="OPW85" s="13"/>
      <c r="OPX85" s="13"/>
      <c r="OPY85" s="13"/>
      <c r="OPZ85" s="13"/>
      <c r="OQA85" s="13"/>
      <c r="OQB85" s="13"/>
      <c r="OQC85" s="13"/>
      <c r="OQD85" s="13"/>
      <c r="OQE85" s="13"/>
      <c r="OQF85" s="13"/>
      <c r="OQG85" s="13"/>
      <c r="OQH85" s="13"/>
      <c r="OQI85" s="13"/>
      <c r="OQJ85" s="13"/>
      <c r="OQK85" s="13"/>
      <c r="OQL85" s="13"/>
      <c r="OQM85" s="13"/>
      <c r="OQN85" s="13"/>
      <c r="OQO85" s="13"/>
      <c r="OQP85" s="13"/>
      <c r="OQQ85" s="13"/>
      <c r="OQR85" s="13"/>
      <c r="OQS85" s="13"/>
      <c r="OQT85" s="13"/>
      <c r="OQU85" s="13"/>
      <c r="OQV85" s="13"/>
      <c r="OQW85" s="13"/>
      <c r="OQX85" s="13"/>
      <c r="OQY85" s="13"/>
      <c r="OQZ85" s="13"/>
      <c r="ORA85" s="13"/>
      <c r="ORB85" s="13"/>
      <c r="ORC85" s="13"/>
      <c r="ORD85" s="13"/>
      <c r="ORE85" s="13"/>
      <c r="ORF85" s="13"/>
      <c r="ORG85" s="13"/>
      <c r="ORH85" s="13"/>
      <c r="ORI85" s="13"/>
      <c r="ORJ85" s="13"/>
      <c r="ORK85" s="13"/>
      <c r="ORL85" s="13"/>
      <c r="ORM85" s="13"/>
      <c r="ORN85" s="13"/>
      <c r="ORO85" s="13"/>
      <c r="ORP85" s="13"/>
      <c r="ORQ85" s="13"/>
      <c r="ORR85" s="13"/>
      <c r="ORS85" s="13"/>
      <c r="ORT85" s="13"/>
      <c r="ORU85" s="13"/>
      <c r="ORV85" s="13"/>
      <c r="ORW85" s="13"/>
      <c r="ORX85" s="13"/>
      <c r="ORY85" s="13"/>
      <c r="ORZ85" s="13"/>
      <c r="OSA85" s="13"/>
      <c r="OSB85" s="13"/>
      <c r="OSC85" s="13"/>
      <c r="OSD85" s="13"/>
      <c r="OSE85" s="13"/>
      <c r="OSF85" s="13"/>
      <c r="OSG85" s="13"/>
      <c r="OSH85" s="13"/>
      <c r="OSI85" s="13"/>
      <c r="OSJ85" s="13"/>
      <c r="OSK85" s="13"/>
      <c r="OSL85" s="13"/>
      <c r="OSM85" s="13"/>
      <c r="OSN85" s="13"/>
      <c r="OSO85" s="13"/>
      <c r="OSP85" s="13"/>
      <c r="OSQ85" s="13"/>
      <c r="OSR85" s="13"/>
      <c r="OSS85" s="13"/>
      <c r="OST85" s="13"/>
      <c r="OSU85" s="13"/>
      <c r="OSV85" s="13"/>
      <c r="OSW85" s="13"/>
      <c r="OSX85" s="13"/>
      <c r="OSY85" s="13"/>
      <c r="OSZ85" s="13"/>
      <c r="OTA85" s="13"/>
      <c r="OTB85" s="13"/>
      <c r="OTC85" s="13"/>
      <c r="OTD85" s="13"/>
      <c r="OTE85" s="13"/>
      <c r="OTF85" s="13"/>
      <c r="OTG85" s="13"/>
      <c r="OTH85" s="13"/>
      <c r="OTI85" s="13"/>
      <c r="OTJ85" s="13"/>
      <c r="OTK85" s="13"/>
      <c r="OTL85" s="13"/>
      <c r="OTM85" s="13"/>
      <c r="OTN85" s="13"/>
      <c r="OTO85" s="13"/>
      <c r="OTP85" s="13"/>
      <c r="OTQ85" s="13"/>
      <c r="OTR85" s="13"/>
      <c r="OTS85" s="13"/>
      <c r="OTT85" s="13"/>
      <c r="OTU85" s="13"/>
      <c r="OTV85" s="13"/>
      <c r="OTW85" s="13"/>
      <c r="OTX85" s="13"/>
      <c r="OTY85" s="13"/>
      <c r="OTZ85" s="13"/>
      <c r="OUA85" s="13"/>
      <c r="OUB85" s="13"/>
      <c r="OUC85" s="13"/>
      <c r="OUD85" s="13"/>
      <c r="OUE85" s="13"/>
      <c r="OUF85" s="13"/>
      <c r="OUG85" s="13"/>
      <c r="OUH85" s="13"/>
      <c r="OUI85" s="13"/>
      <c r="OUJ85" s="13"/>
      <c r="OUK85" s="13"/>
      <c r="OUL85" s="13"/>
      <c r="OUM85" s="13"/>
      <c r="OUN85" s="13"/>
      <c r="OUO85" s="13"/>
      <c r="OUP85" s="13"/>
      <c r="OUQ85" s="13"/>
      <c r="OUR85" s="13"/>
      <c r="OUS85" s="13"/>
      <c r="OUT85" s="13"/>
      <c r="OUU85" s="13"/>
      <c r="OUV85" s="13"/>
      <c r="OUW85" s="13"/>
      <c r="OUX85" s="13"/>
      <c r="OUY85" s="13"/>
      <c r="OUZ85" s="13"/>
      <c r="OVA85" s="13"/>
      <c r="OVB85" s="13"/>
      <c r="OVC85" s="13"/>
      <c r="OVD85" s="13"/>
      <c r="OVE85" s="13"/>
      <c r="OVF85" s="13"/>
      <c r="OVG85" s="13"/>
      <c r="OVH85" s="13"/>
      <c r="OVI85" s="13"/>
      <c r="OVJ85" s="13"/>
      <c r="OVK85" s="13"/>
      <c r="OVL85" s="13"/>
      <c r="OVM85" s="13"/>
      <c r="OVN85" s="13"/>
      <c r="OVO85" s="13"/>
      <c r="OVP85" s="13"/>
      <c r="OVQ85" s="13"/>
      <c r="OVR85" s="13"/>
      <c r="OVS85" s="13"/>
      <c r="OVT85" s="13"/>
      <c r="OVU85" s="13"/>
      <c r="OVV85" s="13"/>
      <c r="OVW85" s="13"/>
      <c r="OVX85" s="13"/>
      <c r="OVY85" s="13"/>
      <c r="OVZ85" s="13"/>
      <c r="OWA85" s="13"/>
      <c r="OWB85" s="13"/>
      <c r="OWC85" s="13"/>
      <c r="OWD85" s="13"/>
      <c r="OWE85" s="13"/>
      <c r="OWF85" s="13"/>
      <c r="OWG85" s="13"/>
      <c r="OWH85" s="13"/>
      <c r="OWI85" s="13"/>
      <c r="OWJ85" s="13"/>
      <c r="OWK85" s="13"/>
      <c r="OWL85" s="13"/>
      <c r="OWM85" s="13"/>
      <c r="OWN85" s="13"/>
      <c r="OWO85" s="13"/>
      <c r="OWP85" s="13"/>
      <c r="OWQ85" s="13"/>
      <c r="OWR85" s="13"/>
      <c r="OWS85" s="13"/>
      <c r="OWT85" s="13"/>
      <c r="OWU85" s="13"/>
      <c r="OWV85" s="13"/>
      <c r="OWW85" s="13"/>
      <c r="OWX85" s="13"/>
      <c r="OWY85" s="13"/>
      <c r="OWZ85" s="13"/>
      <c r="OXA85" s="13"/>
      <c r="OXB85" s="13"/>
      <c r="OXC85" s="13"/>
      <c r="OXD85" s="13"/>
      <c r="OXE85" s="13"/>
      <c r="OXF85" s="13"/>
      <c r="OXG85" s="13"/>
      <c r="OXH85" s="13"/>
      <c r="OXI85" s="13"/>
      <c r="OXJ85" s="13"/>
      <c r="OXK85" s="13"/>
      <c r="OXL85" s="13"/>
      <c r="OXM85" s="13"/>
      <c r="OXN85" s="13"/>
      <c r="OXO85" s="13"/>
      <c r="OXP85" s="13"/>
      <c r="OXQ85" s="13"/>
      <c r="OXR85" s="13"/>
      <c r="OXS85" s="13"/>
      <c r="OXT85" s="13"/>
      <c r="OXU85" s="13"/>
      <c r="OXV85" s="13"/>
      <c r="OXW85" s="13"/>
      <c r="OXX85" s="13"/>
      <c r="OXY85" s="13"/>
      <c r="OXZ85" s="13"/>
      <c r="OYA85" s="13"/>
      <c r="OYB85" s="13"/>
      <c r="OYC85" s="13"/>
      <c r="OYD85" s="13"/>
      <c r="OYE85" s="13"/>
      <c r="OYF85" s="13"/>
      <c r="OYG85" s="13"/>
      <c r="OYH85" s="13"/>
      <c r="OYI85" s="13"/>
      <c r="OYJ85" s="13"/>
      <c r="OYK85" s="13"/>
      <c r="OYL85" s="13"/>
      <c r="OYM85" s="13"/>
      <c r="OYN85" s="13"/>
      <c r="OYO85" s="13"/>
      <c r="OYP85" s="13"/>
      <c r="OYQ85" s="13"/>
      <c r="OYR85" s="13"/>
      <c r="OYS85" s="13"/>
      <c r="OYT85" s="13"/>
      <c r="OYU85" s="13"/>
      <c r="OYV85" s="13"/>
      <c r="OYW85" s="13"/>
      <c r="OYX85" s="13"/>
      <c r="OYY85" s="13"/>
      <c r="OYZ85" s="13"/>
      <c r="OZA85" s="13"/>
      <c r="OZB85" s="13"/>
      <c r="OZC85" s="13"/>
      <c r="OZD85" s="13"/>
      <c r="OZE85" s="13"/>
      <c r="OZF85" s="13"/>
      <c r="OZG85" s="13"/>
      <c r="OZH85" s="13"/>
      <c r="OZI85" s="13"/>
      <c r="OZJ85" s="13"/>
      <c r="OZK85" s="13"/>
      <c r="OZL85" s="13"/>
      <c r="OZM85" s="13"/>
      <c r="OZN85" s="13"/>
      <c r="OZO85" s="13"/>
      <c r="OZP85" s="13"/>
      <c r="OZQ85" s="13"/>
      <c r="OZR85" s="13"/>
      <c r="OZS85" s="13"/>
      <c r="OZT85" s="13"/>
      <c r="OZU85" s="13"/>
      <c r="OZV85" s="13"/>
      <c r="OZW85" s="13"/>
      <c r="OZX85" s="13"/>
      <c r="OZY85" s="13"/>
      <c r="OZZ85" s="13"/>
      <c r="PAA85" s="13"/>
      <c r="PAB85" s="13"/>
      <c r="PAC85" s="13"/>
      <c r="PAD85" s="13"/>
      <c r="PAE85" s="13"/>
      <c r="PAF85" s="13"/>
      <c r="PAG85" s="13"/>
      <c r="PAH85" s="13"/>
      <c r="PAI85" s="13"/>
      <c r="PAJ85" s="13"/>
      <c r="PAK85" s="13"/>
      <c r="PAL85" s="13"/>
      <c r="PAM85" s="13"/>
      <c r="PAN85" s="13"/>
      <c r="PAO85" s="13"/>
      <c r="PAP85" s="13"/>
      <c r="PAQ85" s="13"/>
      <c r="PAR85" s="13"/>
      <c r="PAS85" s="13"/>
      <c r="PAT85" s="13"/>
      <c r="PAU85" s="13"/>
      <c r="PAV85" s="13"/>
      <c r="PAW85" s="13"/>
      <c r="PAX85" s="13"/>
      <c r="PAY85" s="13"/>
      <c r="PAZ85" s="13"/>
      <c r="PBA85" s="13"/>
      <c r="PBB85" s="13"/>
      <c r="PBC85" s="13"/>
      <c r="PBD85" s="13"/>
      <c r="PBE85" s="13"/>
      <c r="PBF85" s="13"/>
      <c r="PBG85" s="13"/>
      <c r="PBH85" s="13"/>
      <c r="PBI85" s="13"/>
      <c r="PBJ85" s="13"/>
      <c r="PBK85" s="13"/>
      <c r="PBL85" s="13"/>
      <c r="PBM85" s="13"/>
      <c r="PBN85" s="13"/>
      <c r="PBO85" s="13"/>
      <c r="PBP85" s="13"/>
      <c r="PBQ85" s="13"/>
      <c r="PBR85" s="13"/>
      <c r="PBS85" s="13"/>
      <c r="PBT85" s="13"/>
      <c r="PBU85" s="13"/>
      <c r="PBV85" s="13"/>
      <c r="PBW85" s="13"/>
      <c r="PBX85" s="13"/>
      <c r="PBY85" s="13"/>
      <c r="PBZ85" s="13"/>
      <c r="PCA85" s="13"/>
      <c r="PCB85" s="13"/>
      <c r="PCC85" s="13"/>
      <c r="PCD85" s="13"/>
      <c r="PCE85" s="13"/>
      <c r="PCF85" s="13"/>
      <c r="PCG85" s="13"/>
      <c r="PCH85" s="13"/>
      <c r="PCI85" s="13"/>
      <c r="PCJ85" s="13"/>
      <c r="PCK85" s="13"/>
      <c r="PCL85" s="13"/>
      <c r="PCM85" s="13"/>
      <c r="PCN85" s="13"/>
      <c r="PCO85" s="13"/>
      <c r="PCP85" s="13"/>
      <c r="PCQ85" s="13"/>
      <c r="PCR85" s="13"/>
      <c r="PCS85" s="13"/>
      <c r="PCT85" s="13"/>
      <c r="PCU85" s="13"/>
      <c r="PCV85" s="13"/>
      <c r="PCW85" s="13"/>
      <c r="PCX85" s="13"/>
      <c r="PCY85" s="13"/>
      <c r="PCZ85" s="13"/>
      <c r="PDA85" s="13"/>
      <c r="PDB85" s="13"/>
      <c r="PDC85" s="13"/>
      <c r="PDD85" s="13"/>
      <c r="PDE85" s="13"/>
      <c r="PDF85" s="13"/>
      <c r="PDG85" s="13"/>
      <c r="PDH85" s="13"/>
      <c r="PDI85" s="13"/>
      <c r="PDJ85" s="13"/>
      <c r="PDK85" s="13"/>
      <c r="PDL85" s="13"/>
      <c r="PDM85" s="13"/>
      <c r="PDN85" s="13"/>
      <c r="PDO85" s="13"/>
      <c r="PDP85" s="13"/>
      <c r="PDQ85" s="13"/>
      <c r="PDR85" s="13"/>
      <c r="PDS85" s="13"/>
      <c r="PDT85" s="13"/>
      <c r="PDU85" s="13"/>
      <c r="PDV85" s="13"/>
      <c r="PDW85" s="13"/>
      <c r="PDX85" s="13"/>
      <c r="PDY85" s="13"/>
      <c r="PDZ85" s="13"/>
      <c r="PEA85" s="13"/>
      <c r="PEB85" s="13"/>
      <c r="PEC85" s="13"/>
      <c r="PED85" s="13"/>
      <c r="PEE85" s="13"/>
      <c r="PEF85" s="13"/>
      <c r="PEG85" s="13"/>
      <c r="PEH85" s="13"/>
      <c r="PEI85" s="13"/>
      <c r="PEJ85" s="13"/>
      <c r="PEK85" s="13"/>
      <c r="PEL85" s="13"/>
      <c r="PEM85" s="13"/>
      <c r="PEN85" s="13"/>
      <c r="PEO85" s="13"/>
      <c r="PEP85" s="13"/>
      <c r="PEQ85" s="13"/>
      <c r="PER85" s="13"/>
      <c r="PES85" s="13"/>
      <c r="PET85" s="13"/>
      <c r="PEU85" s="13"/>
      <c r="PEV85" s="13"/>
      <c r="PEW85" s="13"/>
      <c r="PEX85" s="13"/>
      <c r="PEY85" s="13"/>
      <c r="PEZ85" s="13"/>
      <c r="PFA85" s="13"/>
      <c r="PFB85" s="13"/>
      <c r="PFC85" s="13"/>
      <c r="PFD85" s="13"/>
      <c r="PFE85" s="13"/>
      <c r="PFF85" s="13"/>
      <c r="PFG85" s="13"/>
      <c r="PFH85" s="13"/>
      <c r="PFI85" s="13"/>
      <c r="PFJ85" s="13"/>
      <c r="PFK85" s="13"/>
      <c r="PFL85" s="13"/>
      <c r="PFM85" s="13"/>
      <c r="PFN85" s="13"/>
      <c r="PFO85" s="13"/>
      <c r="PFP85" s="13"/>
      <c r="PFQ85" s="13"/>
      <c r="PFR85" s="13"/>
      <c r="PFS85" s="13"/>
      <c r="PFT85" s="13"/>
      <c r="PFU85" s="13"/>
      <c r="PFV85" s="13"/>
      <c r="PFW85" s="13"/>
      <c r="PFX85" s="13"/>
      <c r="PFY85" s="13"/>
      <c r="PFZ85" s="13"/>
      <c r="PGA85" s="13"/>
      <c r="PGB85" s="13"/>
      <c r="PGC85" s="13"/>
      <c r="PGD85" s="13"/>
      <c r="PGE85" s="13"/>
      <c r="PGF85" s="13"/>
      <c r="PGG85" s="13"/>
      <c r="PGH85" s="13"/>
      <c r="PGI85" s="13"/>
      <c r="PGJ85" s="13"/>
      <c r="PGK85" s="13"/>
      <c r="PGL85" s="13"/>
      <c r="PGM85" s="13"/>
      <c r="PGN85" s="13"/>
      <c r="PGO85" s="13"/>
      <c r="PGP85" s="13"/>
      <c r="PGQ85" s="13"/>
      <c r="PGR85" s="13"/>
      <c r="PGS85" s="13"/>
      <c r="PGT85" s="13"/>
      <c r="PGU85" s="13"/>
      <c r="PGV85" s="13"/>
      <c r="PGW85" s="13"/>
      <c r="PGX85" s="13"/>
      <c r="PGY85" s="13"/>
      <c r="PGZ85" s="13"/>
      <c r="PHA85" s="13"/>
      <c r="PHB85" s="13"/>
      <c r="PHC85" s="13"/>
      <c r="PHD85" s="13"/>
      <c r="PHE85" s="13"/>
      <c r="PHF85" s="13"/>
      <c r="PHG85" s="13"/>
      <c r="PHH85" s="13"/>
      <c r="PHI85" s="13"/>
      <c r="PHJ85" s="13"/>
      <c r="PHK85" s="13"/>
      <c r="PHL85" s="13"/>
      <c r="PHM85" s="13"/>
      <c r="PHN85" s="13"/>
      <c r="PHO85" s="13"/>
      <c r="PHP85" s="13"/>
      <c r="PHQ85" s="13"/>
      <c r="PHR85" s="13"/>
      <c r="PHS85" s="13"/>
      <c r="PHT85" s="13"/>
      <c r="PHU85" s="13"/>
      <c r="PHV85" s="13"/>
      <c r="PHW85" s="13"/>
      <c r="PHX85" s="13"/>
      <c r="PHY85" s="13"/>
      <c r="PHZ85" s="13"/>
      <c r="PIA85" s="13"/>
      <c r="PIB85" s="13"/>
      <c r="PIC85" s="13"/>
      <c r="PID85" s="13"/>
      <c r="PIE85" s="13"/>
      <c r="PIF85" s="13"/>
      <c r="PIG85" s="13"/>
      <c r="PIH85" s="13"/>
      <c r="PII85" s="13"/>
      <c r="PIJ85" s="13"/>
      <c r="PIK85" s="13"/>
      <c r="PIL85" s="13"/>
      <c r="PIM85" s="13"/>
      <c r="PIN85" s="13"/>
      <c r="PIO85" s="13"/>
      <c r="PIP85" s="13"/>
      <c r="PIQ85" s="13"/>
      <c r="PIR85" s="13"/>
      <c r="PIS85" s="13"/>
      <c r="PIT85" s="13"/>
      <c r="PIU85" s="13"/>
      <c r="PIV85" s="13"/>
      <c r="PIW85" s="13"/>
      <c r="PIX85" s="13"/>
      <c r="PIY85" s="13"/>
      <c r="PIZ85" s="13"/>
      <c r="PJA85" s="13"/>
      <c r="PJB85" s="13"/>
      <c r="PJC85" s="13"/>
      <c r="PJD85" s="13"/>
      <c r="PJE85" s="13"/>
      <c r="PJF85" s="13"/>
      <c r="PJG85" s="13"/>
      <c r="PJH85" s="13"/>
      <c r="PJI85" s="13"/>
      <c r="PJJ85" s="13"/>
      <c r="PJK85" s="13"/>
      <c r="PJL85" s="13"/>
      <c r="PJM85" s="13"/>
      <c r="PJN85" s="13"/>
      <c r="PJO85" s="13"/>
      <c r="PJP85" s="13"/>
      <c r="PJQ85" s="13"/>
      <c r="PJR85" s="13"/>
      <c r="PJS85" s="13"/>
      <c r="PJT85" s="13"/>
      <c r="PJU85" s="13"/>
      <c r="PJV85" s="13"/>
      <c r="PJW85" s="13"/>
      <c r="PJX85" s="13"/>
      <c r="PJY85" s="13"/>
      <c r="PJZ85" s="13"/>
      <c r="PKA85" s="13"/>
      <c r="PKB85" s="13"/>
      <c r="PKC85" s="13"/>
      <c r="PKD85" s="13"/>
      <c r="PKE85" s="13"/>
      <c r="PKF85" s="13"/>
      <c r="PKG85" s="13"/>
      <c r="PKH85" s="13"/>
      <c r="PKI85" s="13"/>
      <c r="PKJ85" s="13"/>
      <c r="PKK85" s="13"/>
      <c r="PKL85" s="13"/>
      <c r="PKM85" s="13"/>
      <c r="PKN85" s="13"/>
      <c r="PKO85" s="13"/>
      <c r="PKP85" s="13"/>
      <c r="PKQ85" s="13"/>
      <c r="PKR85" s="13"/>
      <c r="PKS85" s="13"/>
      <c r="PKT85" s="13"/>
      <c r="PKU85" s="13"/>
      <c r="PKV85" s="13"/>
      <c r="PKW85" s="13"/>
      <c r="PKX85" s="13"/>
      <c r="PKY85" s="13"/>
      <c r="PKZ85" s="13"/>
      <c r="PLA85" s="13"/>
      <c r="PLB85" s="13"/>
      <c r="PLC85" s="13"/>
      <c r="PLD85" s="13"/>
      <c r="PLE85" s="13"/>
      <c r="PLF85" s="13"/>
      <c r="PLG85" s="13"/>
      <c r="PLH85" s="13"/>
      <c r="PLI85" s="13"/>
      <c r="PLJ85" s="13"/>
      <c r="PLK85" s="13"/>
      <c r="PLL85" s="13"/>
      <c r="PLM85" s="13"/>
      <c r="PLN85" s="13"/>
      <c r="PLO85" s="13"/>
      <c r="PLP85" s="13"/>
      <c r="PLQ85" s="13"/>
      <c r="PLR85" s="13"/>
      <c r="PLS85" s="13"/>
      <c r="PLT85" s="13"/>
      <c r="PLU85" s="13"/>
      <c r="PLV85" s="13"/>
      <c r="PLW85" s="13"/>
      <c r="PLX85" s="13"/>
      <c r="PLY85" s="13"/>
      <c r="PLZ85" s="13"/>
      <c r="PMA85" s="13"/>
      <c r="PMB85" s="13"/>
      <c r="PMC85" s="13"/>
      <c r="PMD85" s="13"/>
      <c r="PME85" s="13"/>
      <c r="PMF85" s="13"/>
      <c r="PMG85" s="13"/>
      <c r="PMH85" s="13"/>
      <c r="PMI85" s="13"/>
      <c r="PMJ85" s="13"/>
      <c r="PMK85" s="13"/>
      <c r="PML85" s="13"/>
      <c r="PMM85" s="13"/>
      <c r="PMN85" s="13"/>
      <c r="PMO85" s="13"/>
      <c r="PMP85" s="13"/>
      <c r="PMQ85" s="13"/>
      <c r="PMR85" s="13"/>
      <c r="PMS85" s="13"/>
      <c r="PMT85" s="13"/>
      <c r="PMU85" s="13"/>
      <c r="PMV85" s="13"/>
      <c r="PMW85" s="13"/>
      <c r="PMX85" s="13"/>
      <c r="PMY85" s="13"/>
      <c r="PMZ85" s="13"/>
      <c r="PNA85" s="13"/>
      <c r="PNB85" s="13"/>
      <c r="PNC85" s="13"/>
      <c r="PND85" s="13"/>
      <c r="PNE85" s="13"/>
      <c r="PNF85" s="13"/>
      <c r="PNG85" s="13"/>
      <c r="PNH85" s="13"/>
      <c r="PNI85" s="13"/>
      <c r="PNJ85" s="13"/>
      <c r="PNK85" s="13"/>
      <c r="PNL85" s="13"/>
      <c r="PNM85" s="13"/>
      <c r="PNN85" s="13"/>
      <c r="PNO85" s="13"/>
      <c r="PNP85" s="13"/>
      <c r="PNQ85" s="13"/>
      <c r="PNR85" s="13"/>
      <c r="PNS85" s="13"/>
      <c r="PNT85" s="13"/>
      <c r="PNU85" s="13"/>
      <c r="PNV85" s="13"/>
      <c r="PNW85" s="13"/>
      <c r="PNX85" s="13"/>
      <c r="PNY85" s="13"/>
      <c r="PNZ85" s="13"/>
      <c r="POA85" s="13"/>
      <c r="POB85" s="13"/>
      <c r="POC85" s="13"/>
      <c r="POD85" s="13"/>
      <c r="POE85" s="13"/>
      <c r="POF85" s="13"/>
      <c r="POG85" s="13"/>
      <c r="POH85" s="13"/>
      <c r="POI85" s="13"/>
      <c r="POJ85" s="13"/>
      <c r="POK85" s="13"/>
      <c r="POL85" s="13"/>
      <c r="POM85" s="13"/>
      <c r="PON85" s="13"/>
      <c r="POO85" s="13"/>
      <c r="POP85" s="13"/>
      <c r="POQ85" s="13"/>
      <c r="POR85" s="13"/>
      <c r="POS85" s="13"/>
      <c r="POT85" s="13"/>
      <c r="POU85" s="13"/>
      <c r="POV85" s="13"/>
      <c r="POW85" s="13"/>
      <c r="POX85" s="13"/>
      <c r="POY85" s="13"/>
      <c r="POZ85" s="13"/>
      <c r="PPA85" s="13"/>
      <c r="PPB85" s="13"/>
      <c r="PPC85" s="13"/>
      <c r="PPD85" s="13"/>
      <c r="PPE85" s="13"/>
      <c r="PPF85" s="13"/>
      <c r="PPG85" s="13"/>
      <c r="PPH85" s="13"/>
      <c r="PPI85" s="13"/>
      <c r="PPJ85" s="13"/>
      <c r="PPK85" s="13"/>
      <c r="PPL85" s="13"/>
      <c r="PPM85" s="13"/>
      <c r="PPN85" s="13"/>
      <c r="PPO85" s="13"/>
      <c r="PPP85" s="13"/>
      <c r="PPQ85" s="13"/>
      <c r="PPR85" s="13"/>
      <c r="PPS85" s="13"/>
      <c r="PPT85" s="13"/>
      <c r="PPU85" s="13"/>
      <c r="PPV85" s="13"/>
      <c r="PPW85" s="13"/>
      <c r="PPX85" s="13"/>
      <c r="PPY85" s="13"/>
      <c r="PPZ85" s="13"/>
      <c r="PQA85" s="13"/>
      <c r="PQB85" s="13"/>
      <c r="PQC85" s="13"/>
      <c r="PQD85" s="13"/>
      <c r="PQE85" s="13"/>
      <c r="PQF85" s="13"/>
      <c r="PQG85" s="13"/>
      <c r="PQH85" s="13"/>
      <c r="PQI85" s="13"/>
      <c r="PQJ85" s="13"/>
      <c r="PQK85" s="13"/>
      <c r="PQL85" s="13"/>
      <c r="PQM85" s="13"/>
      <c r="PQN85" s="13"/>
      <c r="PQO85" s="13"/>
      <c r="PQP85" s="13"/>
      <c r="PQQ85" s="13"/>
      <c r="PQR85" s="13"/>
      <c r="PQS85" s="13"/>
      <c r="PQT85" s="13"/>
      <c r="PQU85" s="13"/>
      <c r="PQV85" s="13"/>
      <c r="PQW85" s="13"/>
      <c r="PQX85" s="13"/>
      <c r="PQY85" s="13"/>
      <c r="PQZ85" s="13"/>
      <c r="PRA85" s="13"/>
      <c r="PRB85" s="13"/>
      <c r="PRC85" s="13"/>
      <c r="PRD85" s="13"/>
      <c r="PRE85" s="13"/>
      <c r="PRF85" s="13"/>
      <c r="PRG85" s="13"/>
      <c r="PRH85" s="13"/>
      <c r="PRI85" s="13"/>
      <c r="PRJ85" s="13"/>
      <c r="PRK85" s="13"/>
      <c r="PRL85" s="13"/>
      <c r="PRM85" s="13"/>
      <c r="PRN85" s="13"/>
      <c r="PRO85" s="13"/>
      <c r="PRP85" s="13"/>
      <c r="PRQ85" s="13"/>
      <c r="PRR85" s="13"/>
      <c r="PRS85" s="13"/>
      <c r="PRT85" s="13"/>
      <c r="PRU85" s="13"/>
      <c r="PRV85" s="13"/>
      <c r="PRW85" s="13"/>
      <c r="PRX85" s="13"/>
      <c r="PRY85" s="13"/>
      <c r="PRZ85" s="13"/>
      <c r="PSA85" s="13"/>
      <c r="PSB85" s="13"/>
      <c r="PSC85" s="13"/>
      <c r="PSD85" s="13"/>
      <c r="PSE85" s="13"/>
      <c r="PSF85" s="13"/>
      <c r="PSG85" s="13"/>
      <c r="PSH85" s="13"/>
      <c r="PSI85" s="13"/>
      <c r="PSJ85" s="13"/>
      <c r="PSK85" s="13"/>
      <c r="PSL85" s="13"/>
      <c r="PSM85" s="13"/>
      <c r="PSN85" s="13"/>
      <c r="PSO85" s="13"/>
      <c r="PSP85" s="13"/>
      <c r="PSQ85" s="13"/>
      <c r="PSR85" s="13"/>
      <c r="PSS85" s="13"/>
      <c r="PST85" s="13"/>
      <c r="PSU85" s="13"/>
      <c r="PSV85" s="13"/>
      <c r="PSW85" s="13"/>
      <c r="PSX85" s="13"/>
      <c r="PSY85" s="13"/>
      <c r="PSZ85" s="13"/>
      <c r="PTA85" s="13"/>
      <c r="PTB85" s="13"/>
      <c r="PTC85" s="13"/>
      <c r="PTD85" s="13"/>
      <c r="PTE85" s="13"/>
      <c r="PTF85" s="13"/>
      <c r="PTG85" s="13"/>
      <c r="PTH85" s="13"/>
      <c r="PTI85" s="13"/>
      <c r="PTJ85" s="13"/>
      <c r="PTK85" s="13"/>
      <c r="PTL85" s="13"/>
      <c r="PTM85" s="13"/>
      <c r="PTN85" s="13"/>
      <c r="PTO85" s="13"/>
      <c r="PTP85" s="13"/>
      <c r="PTQ85" s="13"/>
      <c r="PTR85" s="13"/>
      <c r="PTS85" s="13"/>
      <c r="PTT85" s="13"/>
      <c r="PTU85" s="13"/>
      <c r="PTV85" s="13"/>
      <c r="PTW85" s="13"/>
      <c r="PTX85" s="13"/>
      <c r="PTY85" s="13"/>
      <c r="PTZ85" s="13"/>
      <c r="PUA85" s="13"/>
      <c r="PUB85" s="13"/>
      <c r="PUC85" s="13"/>
      <c r="PUD85" s="13"/>
      <c r="PUE85" s="13"/>
      <c r="PUF85" s="13"/>
      <c r="PUG85" s="13"/>
      <c r="PUH85" s="13"/>
      <c r="PUI85" s="13"/>
      <c r="PUJ85" s="13"/>
      <c r="PUK85" s="13"/>
      <c r="PUL85" s="13"/>
      <c r="PUM85" s="13"/>
      <c r="PUN85" s="13"/>
      <c r="PUO85" s="13"/>
      <c r="PUP85" s="13"/>
      <c r="PUQ85" s="13"/>
      <c r="PUR85" s="13"/>
      <c r="PUS85" s="13"/>
      <c r="PUT85" s="13"/>
      <c r="PUU85" s="13"/>
      <c r="PUV85" s="13"/>
      <c r="PUW85" s="13"/>
      <c r="PUX85" s="13"/>
      <c r="PUY85" s="13"/>
      <c r="PUZ85" s="13"/>
      <c r="PVA85" s="13"/>
      <c r="PVB85" s="13"/>
      <c r="PVC85" s="13"/>
      <c r="PVD85" s="13"/>
      <c r="PVE85" s="13"/>
      <c r="PVF85" s="13"/>
      <c r="PVG85" s="13"/>
      <c r="PVH85" s="13"/>
      <c r="PVI85" s="13"/>
      <c r="PVJ85" s="13"/>
      <c r="PVK85" s="13"/>
      <c r="PVL85" s="13"/>
      <c r="PVM85" s="13"/>
      <c r="PVN85" s="13"/>
      <c r="PVO85" s="13"/>
      <c r="PVP85" s="13"/>
      <c r="PVQ85" s="13"/>
      <c r="PVR85" s="13"/>
      <c r="PVS85" s="13"/>
      <c r="PVT85" s="13"/>
      <c r="PVU85" s="13"/>
      <c r="PVV85" s="13"/>
      <c r="PVW85" s="13"/>
      <c r="PVX85" s="13"/>
      <c r="PVY85" s="13"/>
      <c r="PVZ85" s="13"/>
      <c r="PWA85" s="13"/>
      <c r="PWB85" s="13"/>
      <c r="PWC85" s="13"/>
      <c r="PWD85" s="13"/>
      <c r="PWE85" s="13"/>
      <c r="PWF85" s="13"/>
      <c r="PWG85" s="13"/>
      <c r="PWH85" s="13"/>
      <c r="PWI85" s="13"/>
      <c r="PWJ85" s="13"/>
      <c r="PWK85" s="13"/>
      <c r="PWL85" s="13"/>
      <c r="PWM85" s="13"/>
      <c r="PWN85" s="13"/>
      <c r="PWO85" s="13"/>
      <c r="PWP85" s="13"/>
      <c r="PWQ85" s="13"/>
      <c r="PWR85" s="13"/>
      <c r="PWS85" s="13"/>
      <c r="PWT85" s="13"/>
      <c r="PWU85" s="13"/>
      <c r="PWV85" s="13"/>
      <c r="PWW85" s="13"/>
      <c r="PWX85" s="13"/>
      <c r="PWY85" s="13"/>
      <c r="PWZ85" s="13"/>
      <c r="PXA85" s="13"/>
      <c r="PXB85" s="13"/>
      <c r="PXC85" s="13"/>
      <c r="PXD85" s="13"/>
      <c r="PXE85" s="13"/>
      <c r="PXF85" s="13"/>
      <c r="PXG85" s="13"/>
      <c r="PXH85" s="13"/>
      <c r="PXI85" s="13"/>
      <c r="PXJ85" s="13"/>
      <c r="PXK85" s="13"/>
      <c r="PXL85" s="13"/>
      <c r="PXM85" s="13"/>
      <c r="PXN85" s="13"/>
      <c r="PXO85" s="13"/>
      <c r="PXP85" s="13"/>
      <c r="PXQ85" s="13"/>
      <c r="PXR85" s="13"/>
      <c r="PXS85" s="13"/>
      <c r="PXT85" s="13"/>
      <c r="PXU85" s="13"/>
      <c r="PXV85" s="13"/>
      <c r="PXW85" s="13"/>
      <c r="PXX85" s="13"/>
      <c r="PXY85" s="13"/>
      <c r="PXZ85" s="13"/>
      <c r="PYA85" s="13"/>
      <c r="PYB85" s="13"/>
      <c r="PYC85" s="13"/>
      <c r="PYD85" s="13"/>
      <c r="PYE85" s="13"/>
      <c r="PYF85" s="13"/>
      <c r="PYG85" s="13"/>
      <c r="PYH85" s="13"/>
      <c r="PYI85" s="13"/>
      <c r="PYJ85" s="13"/>
      <c r="PYK85" s="13"/>
      <c r="PYL85" s="13"/>
      <c r="PYM85" s="13"/>
      <c r="PYN85" s="13"/>
      <c r="PYO85" s="13"/>
      <c r="PYP85" s="13"/>
      <c r="PYQ85" s="13"/>
      <c r="PYR85" s="13"/>
      <c r="PYS85" s="13"/>
      <c r="PYT85" s="13"/>
      <c r="PYU85" s="13"/>
      <c r="PYV85" s="13"/>
      <c r="PYW85" s="13"/>
      <c r="PYX85" s="13"/>
      <c r="PYY85" s="13"/>
      <c r="PYZ85" s="13"/>
      <c r="PZA85" s="13"/>
      <c r="PZB85" s="13"/>
      <c r="PZC85" s="13"/>
      <c r="PZD85" s="13"/>
      <c r="PZE85" s="13"/>
      <c r="PZF85" s="13"/>
      <c r="PZG85" s="13"/>
      <c r="PZH85" s="13"/>
      <c r="PZI85" s="13"/>
      <c r="PZJ85" s="13"/>
      <c r="PZK85" s="13"/>
      <c r="PZL85" s="13"/>
      <c r="PZM85" s="13"/>
      <c r="PZN85" s="13"/>
      <c r="PZO85" s="13"/>
      <c r="PZP85" s="13"/>
      <c r="PZQ85" s="13"/>
      <c r="PZR85" s="13"/>
      <c r="PZS85" s="13"/>
      <c r="PZT85" s="13"/>
      <c r="PZU85" s="13"/>
      <c r="PZV85" s="13"/>
      <c r="PZW85" s="13"/>
      <c r="PZX85" s="13"/>
      <c r="PZY85" s="13"/>
      <c r="PZZ85" s="13"/>
      <c r="QAA85" s="13"/>
      <c r="QAB85" s="13"/>
      <c r="QAC85" s="13"/>
      <c r="QAD85" s="13"/>
      <c r="QAE85" s="13"/>
      <c r="QAF85" s="13"/>
      <c r="QAG85" s="13"/>
      <c r="QAH85" s="13"/>
      <c r="QAI85" s="13"/>
      <c r="QAJ85" s="13"/>
      <c r="QAK85" s="13"/>
      <c r="QAL85" s="13"/>
      <c r="QAM85" s="13"/>
      <c r="QAN85" s="13"/>
      <c r="QAO85" s="13"/>
      <c r="QAP85" s="13"/>
      <c r="QAQ85" s="13"/>
      <c r="QAR85" s="13"/>
      <c r="QAS85" s="13"/>
      <c r="QAT85" s="13"/>
      <c r="QAU85" s="13"/>
      <c r="QAV85" s="13"/>
      <c r="QAW85" s="13"/>
      <c r="QAX85" s="13"/>
      <c r="QAY85" s="13"/>
      <c r="QAZ85" s="13"/>
      <c r="QBA85" s="13"/>
      <c r="QBB85" s="13"/>
      <c r="QBC85" s="13"/>
      <c r="QBD85" s="13"/>
      <c r="QBE85" s="13"/>
      <c r="QBF85" s="13"/>
      <c r="QBG85" s="13"/>
      <c r="QBH85" s="13"/>
      <c r="QBI85" s="13"/>
      <c r="QBJ85" s="13"/>
      <c r="QBK85" s="13"/>
      <c r="QBL85" s="13"/>
      <c r="QBM85" s="13"/>
      <c r="QBN85" s="13"/>
      <c r="QBO85" s="13"/>
      <c r="QBP85" s="13"/>
      <c r="QBQ85" s="13"/>
      <c r="QBR85" s="13"/>
      <c r="QBS85" s="13"/>
      <c r="QBT85" s="13"/>
      <c r="QBU85" s="13"/>
      <c r="QBV85" s="13"/>
      <c r="QBW85" s="13"/>
      <c r="QBX85" s="13"/>
      <c r="QBY85" s="13"/>
      <c r="QBZ85" s="13"/>
      <c r="QCA85" s="13"/>
      <c r="QCB85" s="13"/>
      <c r="QCC85" s="13"/>
      <c r="QCD85" s="13"/>
      <c r="QCE85" s="13"/>
      <c r="QCF85" s="13"/>
      <c r="QCG85" s="13"/>
      <c r="QCH85" s="13"/>
      <c r="QCI85" s="13"/>
      <c r="QCJ85" s="13"/>
      <c r="QCK85" s="13"/>
      <c r="QCL85" s="13"/>
      <c r="QCM85" s="13"/>
      <c r="QCN85" s="13"/>
      <c r="QCO85" s="13"/>
      <c r="QCP85" s="13"/>
      <c r="QCQ85" s="13"/>
      <c r="QCR85" s="13"/>
      <c r="QCS85" s="13"/>
      <c r="QCT85" s="13"/>
      <c r="QCU85" s="13"/>
      <c r="QCV85" s="13"/>
      <c r="QCW85" s="13"/>
      <c r="QCX85" s="13"/>
      <c r="QCY85" s="13"/>
      <c r="QCZ85" s="13"/>
      <c r="QDA85" s="13"/>
      <c r="QDB85" s="13"/>
      <c r="QDC85" s="13"/>
      <c r="QDD85" s="13"/>
      <c r="QDE85" s="13"/>
      <c r="QDF85" s="13"/>
      <c r="QDG85" s="13"/>
      <c r="QDH85" s="13"/>
      <c r="QDI85" s="13"/>
      <c r="QDJ85" s="13"/>
      <c r="QDK85" s="13"/>
      <c r="QDL85" s="13"/>
      <c r="QDM85" s="13"/>
      <c r="QDN85" s="13"/>
      <c r="QDO85" s="13"/>
      <c r="QDP85" s="13"/>
      <c r="QDQ85" s="13"/>
      <c r="QDR85" s="13"/>
      <c r="QDS85" s="13"/>
      <c r="QDT85" s="13"/>
      <c r="QDU85" s="13"/>
      <c r="QDV85" s="13"/>
      <c r="QDW85" s="13"/>
      <c r="QDX85" s="13"/>
      <c r="QDY85" s="13"/>
      <c r="QDZ85" s="13"/>
      <c r="QEA85" s="13"/>
      <c r="QEB85" s="13"/>
      <c r="QEC85" s="13"/>
      <c r="QED85" s="13"/>
      <c r="QEE85" s="13"/>
      <c r="QEF85" s="13"/>
      <c r="QEG85" s="13"/>
      <c r="QEH85" s="13"/>
      <c r="QEI85" s="13"/>
      <c r="QEJ85" s="13"/>
      <c r="QEK85" s="13"/>
      <c r="QEL85" s="13"/>
      <c r="QEM85" s="13"/>
      <c r="QEN85" s="13"/>
      <c r="QEO85" s="13"/>
      <c r="QEP85" s="13"/>
      <c r="QEQ85" s="13"/>
      <c r="QER85" s="13"/>
      <c r="QES85" s="13"/>
      <c r="QET85" s="13"/>
      <c r="QEU85" s="13"/>
      <c r="QEV85" s="13"/>
      <c r="QEW85" s="13"/>
      <c r="QEX85" s="13"/>
      <c r="QEY85" s="13"/>
      <c r="QEZ85" s="13"/>
      <c r="QFA85" s="13"/>
      <c r="QFB85" s="13"/>
      <c r="QFC85" s="13"/>
      <c r="QFD85" s="13"/>
      <c r="QFE85" s="13"/>
      <c r="QFF85" s="13"/>
      <c r="QFG85" s="13"/>
      <c r="QFH85" s="13"/>
      <c r="QFI85" s="13"/>
      <c r="QFJ85" s="13"/>
      <c r="QFK85" s="13"/>
      <c r="QFL85" s="13"/>
      <c r="QFM85" s="13"/>
      <c r="QFN85" s="13"/>
      <c r="QFO85" s="13"/>
      <c r="QFP85" s="13"/>
      <c r="QFQ85" s="13"/>
      <c r="QFR85" s="13"/>
      <c r="QFS85" s="13"/>
      <c r="QFT85" s="13"/>
      <c r="QFU85" s="13"/>
      <c r="QFV85" s="13"/>
      <c r="QFW85" s="13"/>
      <c r="QFX85" s="13"/>
      <c r="QFY85" s="13"/>
      <c r="QFZ85" s="13"/>
      <c r="QGA85" s="13"/>
      <c r="QGB85" s="13"/>
      <c r="QGC85" s="13"/>
      <c r="QGD85" s="13"/>
      <c r="QGE85" s="13"/>
      <c r="QGF85" s="13"/>
      <c r="QGG85" s="13"/>
      <c r="QGH85" s="13"/>
      <c r="QGI85" s="13"/>
      <c r="QGJ85" s="13"/>
      <c r="QGK85" s="13"/>
      <c r="QGL85" s="13"/>
      <c r="QGM85" s="13"/>
      <c r="QGN85" s="13"/>
      <c r="QGO85" s="13"/>
      <c r="QGP85" s="13"/>
      <c r="QGQ85" s="13"/>
      <c r="QGR85" s="13"/>
      <c r="QGS85" s="13"/>
      <c r="QGT85" s="13"/>
      <c r="QGU85" s="13"/>
      <c r="QGV85" s="13"/>
      <c r="QGW85" s="13"/>
      <c r="QGX85" s="13"/>
      <c r="QGY85" s="13"/>
      <c r="QGZ85" s="13"/>
      <c r="QHA85" s="13"/>
      <c r="QHB85" s="13"/>
      <c r="QHC85" s="13"/>
      <c r="QHD85" s="13"/>
      <c r="QHE85" s="13"/>
      <c r="QHF85" s="13"/>
      <c r="QHG85" s="13"/>
      <c r="QHH85" s="13"/>
      <c r="QHI85" s="13"/>
      <c r="QHJ85" s="13"/>
      <c r="QHK85" s="13"/>
      <c r="QHL85" s="13"/>
      <c r="QHM85" s="13"/>
      <c r="QHN85" s="13"/>
      <c r="QHO85" s="13"/>
      <c r="QHP85" s="13"/>
      <c r="QHQ85" s="13"/>
      <c r="QHR85" s="13"/>
      <c r="QHS85" s="13"/>
      <c r="QHT85" s="13"/>
      <c r="QHU85" s="13"/>
      <c r="QHV85" s="13"/>
      <c r="QHW85" s="13"/>
      <c r="QHX85" s="13"/>
      <c r="QHY85" s="13"/>
      <c r="QHZ85" s="13"/>
      <c r="QIA85" s="13"/>
      <c r="QIB85" s="13"/>
      <c r="QIC85" s="13"/>
      <c r="QID85" s="13"/>
      <c r="QIE85" s="13"/>
      <c r="QIF85" s="13"/>
      <c r="QIG85" s="13"/>
      <c r="QIH85" s="13"/>
      <c r="QII85" s="13"/>
      <c r="QIJ85" s="13"/>
      <c r="QIK85" s="13"/>
      <c r="QIL85" s="13"/>
      <c r="QIM85" s="13"/>
      <c r="QIN85" s="13"/>
      <c r="QIO85" s="13"/>
      <c r="QIP85" s="13"/>
      <c r="QIQ85" s="13"/>
      <c r="QIR85" s="13"/>
      <c r="QIS85" s="13"/>
      <c r="QIT85" s="13"/>
      <c r="QIU85" s="13"/>
      <c r="QIV85" s="13"/>
      <c r="QIW85" s="13"/>
      <c r="QIX85" s="13"/>
      <c r="QIY85" s="13"/>
      <c r="QIZ85" s="13"/>
      <c r="QJA85" s="13"/>
      <c r="QJB85" s="13"/>
      <c r="QJC85" s="13"/>
      <c r="QJD85" s="13"/>
      <c r="QJE85" s="13"/>
      <c r="QJF85" s="13"/>
      <c r="QJG85" s="13"/>
      <c r="QJH85" s="13"/>
      <c r="QJI85" s="13"/>
      <c r="QJJ85" s="13"/>
      <c r="QJK85" s="13"/>
      <c r="QJL85" s="13"/>
      <c r="QJM85" s="13"/>
      <c r="QJN85" s="13"/>
      <c r="QJO85" s="13"/>
      <c r="QJP85" s="13"/>
      <c r="QJQ85" s="13"/>
      <c r="QJR85" s="13"/>
      <c r="QJS85" s="13"/>
      <c r="QJT85" s="13"/>
      <c r="QJU85" s="13"/>
      <c r="QJV85" s="13"/>
      <c r="QJW85" s="13"/>
      <c r="QJX85" s="13"/>
      <c r="QJY85" s="13"/>
      <c r="QJZ85" s="13"/>
      <c r="QKA85" s="13"/>
      <c r="QKB85" s="13"/>
      <c r="QKC85" s="13"/>
      <c r="QKD85" s="13"/>
      <c r="QKE85" s="13"/>
      <c r="QKF85" s="13"/>
      <c r="QKG85" s="13"/>
      <c r="QKH85" s="13"/>
      <c r="QKI85" s="13"/>
      <c r="QKJ85" s="13"/>
      <c r="QKK85" s="13"/>
      <c r="QKL85" s="13"/>
      <c r="QKM85" s="13"/>
      <c r="QKN85" s="13"/>
      <c r="QKO85" s="13"/>
      <c r="QKP85" s="13"/>
      <c r="QKQ85" s="13"/>
      <c r="QKR85" s="13"/>
      <c r="QKS85" s="13"/>
      <c r="QKT85" s="13"/>
      <c r="QKU85" s="13"/>
      <c r="QKV85" s="13"/>
      <c r="QKW85" s="13"/>
      <c r="QKX85" s="13"/>
      <c r="QKY85" s="13"/>
      <c r="QKZ85" s="13"/>
      <c r="QLA85" s="13"/>
      <c r="QLB85" s="13"/>
      <c r="QLC85" s="13"/>
      <c r="QLD85" s="13"/>
      <c r="QLE85" s="13"/>
      <c r="QLF85" s="13"/>
      <c r="QLG85" s="13"/>
      <c r="QLH85" s="13"/>
      <c r="QLI85" s="13"/>
      <c r="QLJ85" s="13"/>
      <c r="QLK85" s="13"/>
      <c r="QLL85" s="13"/>
      <c r="QLM85" s="13"/>
      <c r="QLN85" s="13"/>
      <c r="QLO85" s="13"/>
      <c r="QLP85" s="13"/>
      <c r="QLQ85" s="13"/>
      <c r="QLR85" s="13"/>
      <c r="QLS85" s="13"/>
      <c r="QLT85" s="13"/>
      <c r="QLU85" s="13"/>
      <c r="QLV85" s="13"/>
      <c r="QLW85" s="13"/>
      <c r="QLX85" s="13"/>
      <c r="QLY85" s="13"/>
      <c r="QLZ85" s="13"/>
      <c r="QMA85" s="13"/>
      <c r="QMB85" s="13"/>
      <c r="QMC85" s="13"/>
      <c r="QMD85" s="13"/>
      <c r="QME85" s="13"/>
      <c r="QMF85" s="13"/>
      <c r="QMG85" s="13"/>
      <c r="QMH85" s="13"/>
      <c r="QMI85" s="13"/>
      <c r="QMJ85" s="13"/>
      <c r="QMK85" s="13"/>
      <c r="QML85" s="13"/>
      <c r="QMM85" s="13"/>
      <c r="QMN85" s="13"/>
      <c r="QMO85" s="13"/>
      <c r="QMP85" s="13"/>
      <c r="QMQ85" s="13"/>
      <c r="QMR85" s="13"/>
      <c r="QMS85" s="13"/>
      <c r="QMT85" s="13"/>
      <c r="QMU85" s="13"/>
      <c r="QMV85" s="13"/>
      <c r="QMW85" s="13"/>
      <c r="QMX85" s="13"/>
      <c r="QMY85" s="13"/>
      <c r="QMZ85" s="13"/>
      <c r="QNA85" s="13"/>
      <c r="QNB85" s="13"/>
      <c r="QNC85" s="13"/>
      <c r="QND85" s="13"/>
      <c r="QNE85" s="13"/>
      <c r="QNF85" s="13"/>
      <c r="QNG85" s="13"/>
      <c r="QNH85" s="13"/>
      <c r="QNI85" s="13"/>
      <c r="QNJ85" s="13"/>
      <c r="QNK85" s="13"/>
      <c r="QNL85" s="13"/>
      <c r="QNM85" s="13"/>
      <c r="QNN85" s="13"/>
      <c r="QNO85" s="13"/>
      <c r="QNP85" s="13"/>
      <c r="QNQ85" s="13"/>
      <c r="QNR85" s="13"/>
      <c r="QNS85" s="13"/>
      <c r="QNT85" s="13"/>
      <c r="QNU85" s="13"/>
      <c r="QNV85" s="13"/>
      <c r="QNW85" s="13"/>
      <c r="QNX85" s="13"/>
      <c r="QNY85" s="13"/>
      <c r="QNZ85" s="13"/>
      <c r="QOA85" s="13"/>
      <c r="QOB85" s="13"/>
      <c r="QOC85" s="13"/>
      <c r="QOD85" s="13"/>
      <c r="QOE85" s="13"/>
      <c r="QOF85" s="13"/>
      <c r="QOG85" s="13"/>
      <c r="QOH85" s="13"/>
      <c r="QOI85" s="13"/>
      <c r="QOJ85" s="13"/>
      <c r="QOK85" s="13"/>
      <c r="QOL85" s="13"/>
      <c r="QOM85" s="13"/>
      <c r="QON85" s="13"/>
      <c r="QOO85" s="13"/>
      <c r="QOP85" s="13"/>
      <c r="QOQ85" s="13"/>
      <c r="QOR85" s="13"/>
      <c r="QOS85" s="13"/>
      <c r="QOT85" s="13"/>
      <c r="QOU85" s="13"/>
      <c r="QOV85" s="13"/>
      <c r="QOW85" s="13"/>
      <c r="QOX85" s="13"/>
      <c r="QOY85" s="13"/>
      <c r="QOZ85" s="13"/>
      <c r="QPA85" s="13"/>
      <c r="QPB85" s="13"/>
      <c r="QPC85" s="13"/>
      <c r="QPD85" s="13"/>
      <c r="QPE85" s="13"/>
      <c r="QPF85" s="13"/>
      <c r="QPG85" s="13"/>
      <c r="QPH85" s="13"/>
      <c r="QPI85" s="13"/>
      <c r="QPJ85" s="13"/>
      <c r="QPK85" s="13"/>
      <c r="QPL85" s="13"/>
      <c r="QPM85" s="13"/>
      <c r="QPN85" s="13"/>
      <c r="QPO85" s="13"/>
      <c r="QPP85" s="13"/>
      <c r="QPQ85" s="13"/>
      <c r="QPR85" s="13"/>
      <c r="QPS85" s="13"/>
      <c r="QPT85" s="13"/>
      <c r="QPU85" s="13"/>
      <c r="QPV85" s="13"/>
      <c r="QPW85" s="13"/>
      <c r="QPX85" s="13"/>
      <c r="QPY85" s="13"/>
      <c r="QPZ85" s="13"/>
      <c r="QQA85" s="13"/>
      <c r="QQB85" s="13"/>
      <c r="QQC85" s="13"/>
      <c r="QQD85" s="13"/>
      <c r="QQE85" s="13"/>
      <c r="QQF85" s="13"/>
      <c r="QQG85" s="13"/>
      <c r="QQH85" s="13"/>
      <c r="QQI85" s="13"/>
      <c r="QQJ85" s="13"/>
      <c r="QQK85" s="13"/>
      <c r="QQL85" s="13"/>
      <c r="QQM85" s="13"/>
      <c r="QQN85" s="13"/>
      <c r="QQO85" s="13"/>
      <c r="QQP85" s="13"/>
      <c r="QQQ85" s="13"/>
      <c r="QQR85" s="13"/>
      <c r="QQS85" s="13"/>
      <c r="QQT85" s="13"/>
      <c r="QQU85" s="13"/>
      <c r="QQV85" s="13"/>
      <c r="QQW85" s="13"/>
      <c r="QQX85" s="13"/>
      <c r="QQY85" s="13"/>
      <c r="QQZ85" s="13"/>
      <c r="QRA85" s="13"/>
      <c r="QRB85" s="13"/>
      <c r="QRC85" s="13"/>
      <c r="QRD85" s="13"/>
      <c r="QRE85" s="13"/>
      <c r="QRF85" s="13"/>
      <c r="QRG85" s="13"/>
      <c r="QRH85" s="13"/>
      <c r="QRI85" s="13"/>
      <c r="QRJ85" s="13"/>
      <c r="QRK85" s="13"/>
      <c r="QRL85" s="13"/>
      <c r="QRM85" s="13"/>
      <c r="QRN85" s="13"/>
      <c r="QRO85" s="13"/>
      <c r="QRP85" s="13"/>
      <c r="QRQ85" s="13"/>
      <c r="QRR85" s="13"/>
      <c r="QRS85" s="13"/>
      <c r="QRT85" s="13"/>
      <c r="QRU85" s="13"/>
      <c r="QRV85" s="13"/>
      <c r="QRW85" s="13"/>
      <c r="QRX85" s="13"/>
      <c r="QRY85" s="13"/>
      <c r="QRZ85" s="13"/>
      <c r="QSA85" s="13"/>
      <c r="QSB85" s="13"/>
      <c r="QSC85" s="13"/>
      <c r="QSD85" s="13"/>
      <c r="QSE85" s="13"/>
      <c r="QSF85" s="13"/>
      <c r="QSG85" s="13"/>
      <c r="QSH85" s="13"/>
      <c r="QSI85" s="13"/>
      <c r="QSJ85" s="13"/>
      <c r="QSK85" s="13"/>
      <c r="QSL85" s="13"/>
      <c r="QSM85" s="13"/>
      <c r="QSN85" s="13"/>
      <c r="QSO85" s="13"/>
      <c r="QSP85" s="13"/>
      <c r="QSQ85" s="13"/>
      <c r="QSR85" s="13"/>
      <c r="QSS85" s="13"/>
      <c r="QST85" s="13"/>
      <c r="QSU85" s="13"/>
      <c r="QSV85" s="13"/>
      <c r="QSW85" s="13"/>
      <c r="QSX85" s="13"/>
      <c r="QSY85" s="13"/>
      <c r="QSZ85" s="13"/>
      <c r="QTA85" s="13"/>
      <c r="QTB85" s="13"/>
      <c r="QTC85" s="13"/>
      <c r="QTD85" s="13"/>
      <c r="QTE85" s="13"/>
      <c r="QTF85" s="13"/>
      <c r="QTG85" s="13"/>
      <c r="QTH85" s="13"/>
      <c r="QTI85" s="13"/>
      <c r="QTJ85" s="13"/>
      <c r="QTK85" s="13"/>
      <c r="QTL85" s="13"/>
      <c r="QTM85" s="13"/>
      <c r="QTN85" s="13"/>
      <c r="QTO85" s="13"/>
      <c r="QTP85" s="13"/>
      <c r="QTQ85" s="13"/>
      <c r="QTR85" s="13"/>
      <c r="QTS85" s="13"/>
      <c r="QTT85" s="13"/>
      <c r="QTU85" s="13"/>
      <c r="QTV85" s="13"/>
      <c r="QTW85" s="13"/>
      <c r="QTX85" s="13"/>
      <c r="QTY85" s="13"/>
      <c r="QTZ85" s="13"/>
      <c r="QUA85" s="13"/>
      <c r="QUB85" s="13"/>
      <c r="QUC85" s="13"/>
      <c r="QUD85" s="13"/>
      <c r="QUE85" s="13"/>
      <c r="QUF85" s="13"/>
      <c r="QUG85" s="13"/>
      <c r="QUH85" s="13"/>
      <c r="QUI85" s="13"/>
      <c r="QUJ85" s="13"/>
      <c r="QUK85" s="13"/>
      <c r="QUL85" s="13"/>
      <c r="QUM85" s="13"/>
      <c r="QUN85" s="13"/>
      <c r="QUO85" s="13"/>
      <c r="QUP85" s="13"/>
      <c r="QUQ85" s="13"/>
      <c r="QUR85" s="13"/>
      <c r="QUS85" s="13"/>
      <c r="QUT85" s="13"/>
      <c r="QUU85" s="13"/>
      <c r="QUV85" s="13"/>
      <c r="QUW85" s="13"/>
      <c r="QUX85" s="13"/>
      <c r="QUY85" s="13"/>
      <c r="QUZ85" s="13"/>
      <c r="QVA85" s="13"/>
      <c r="QVB85" s="13"/>
      <c r="QVC85" s="13"/>
      <c r="QVD85" s="13"/>
      <c r="QVE85" s="13"/>
      <c r="QVF85" s="13"/>
      <c r="QVG85" s="13"/>
      <c r="QVH85" s="13"/>
      <c r="QVI85" s="13"/>
      <c r="QVJ85" s="13"/>
      <c r="QVK85" s="13"/>
      <c r="QVL85" s="13"/>
      <c r="QVM85" s="13"/>
      <c r="QVN85" s="13"/>
      <c r="QVO85" s="13"/>
      <c r="QVP85" s="13"/>
      <c r="QVQ85" s="13"/>
      <c r="QVR85" s="13"/>
      <c r="QVS85" s="13"/>
      <c r="QVT85" s="13"/>
      <c r="QVU85" s="13"/>
      <c r="QVV85" s="13"/>
      <c r="QVW85" s="13"/>
      <c r="QVX85" s="13"/>
      <c r="QVY85" s="13"/>
      <c r="QVZ85" s="13"/>
      <c r="QWA85" s="13"/>
      <c r="QWB85" s="13"/>
      <c r="QWC85" s="13"/>
      <c r="QWD85" s="13"/>
      <c r="QWE85" s="13"/>
      <c r="QWF85" s="13"/>
      <c r="QWG85" s="13"/>
      <c r="QWH85" s="13"/>
      <c r="QWI85" s="13"/>
      <c r="QWJ85" s="13"/>
      <c r="QWK85" s="13"/>
      <c r="QWL85" s="13"/>
      <c r="QWM85" s="13"/>
      <c r="QWN85" s="13"/>
      <c r="QWO85" s="13"/>
      <c r="QWP85" s="13"/>
      <c r="QWQ85" s="13"/>
      <c r="QWR85" s="13"/>
      <c r="QWS85" s="13"/>
      <c r="QWT85" s="13"/>
      <c r="QWU85" s="13"/>
      <c r="QWV85" s="13"/>
      <c r="QWW85" s="13"/>
      <c r="QWX85" s="13"/>
      <c r="QWY85" s="13"/>
      <c r="QWZ85" s="13"/>
      <c r="QXA85" s="13"/>
      <c r="QXB85" s="13"/>
      <c r="QXC85" s="13"/>
      <c r="QXD85" s="13"/>
      <c r="QXE85" s="13"/>
      <c r="QXF85" s="13"/>
      <c r="QXG85" s="13"/>
      <c r="QXH85" s="13"/>
      <c r="QXI85" s="13"/>
      <c r="QXJ85" s="13"/>
      <c r="QXK85" s="13"/>
      <c r="QXL85" s="13"/>
      <c r="QXM85" s="13"/>
      <c r="QXN85" s="13"/>
      <c r="QXO85" s="13"/>
      <c r="QXP85" s="13"/>
      <c r="QXQ85" s="13"/>
      <c r="QXR85" s="13"/>
      <c r="QXS85" s="13"/>
      <c r="QXT85" s="13"/>
      <c r="QXU85" s="13"/>
      <c r="QXV85" s="13"/>
      <c r="QXW85" s="13"/>
      <c r="QXX85" s="13"/>
      <c r="QXY85" s="13"/>
      <c r="QXZ85" s="13"/>
      <c r="QYA85" s="13"/>
      <c r="QYB85" s="13"/>
      <c r="QYC85" s="13"/>
      <c r="QYD85" s="13"/>
      <c r="QYE85" s="13"/>
      <c r="QYF85" s="13"/>
      <c r="QYG85" s="13"/>
      <c r="QYH85" s="13"/>
      <c r="QYI85" s="13"/>
      <c r="QYJ85" s="13"/>
      <c r="QYK85" s="13"/>
      <c r="QYL85" s="13"/>
      <c r="QYM85" s="13"/>
      <c r="QYN85" s="13"/>
      <c r="QYO85" s="13"/>
      <c r="QYP85" s="13"/>
      <c r="QYQ85" s="13"/>
      <c r="QYR85" s="13"/>
      <c r="QYS85" s="13"/>
      <c r="QYT85" s="13"/>
      <c r="QYU85" s="13"/>
      <c r="QYV85" s="13"/>
      <c r="QYW85" s="13"/>
      <c r="QYX85" s="13"/>
      <c r="QYY85" s="13"/>
      <c r="QYZ85" s="13"/>
      <c r="QZA85" s="13"/>
      <c r="QZB85" s="13"/>
      <c r="QZC85" s="13"/>
      <c r="QZD85" s="13"/>
      <c r="QZE85" s="13"/>
      <c r="QZF85" s="13"/>
      <c r="QZG85" s="13"/>
      <c r="QZH85" s="13"/>
      <c r="QZI85" s="13"/>
      <c r="QZJ85" s="13"/>
      <c r="QZK85" s="13"/>
      <c r="QZL85" s="13"/>
      <c r="QZM85" s="13"/>
      <c r="QZN85" s="13"/>
      <c r="QZO85" s="13"/>
      <c r="QZP85" s="13"/>
      <c r="QZQ85" s="13"/>
      <c r="QZR85" s="13"/>
      <c r="QZS85" s="13"/>
      <c r="QZT85" s="13"/>
      <c r="QZU85" s="13"/>
      <c r="QZV85" s="13"/>
      <c r="QZW85" s="13"/>
      <c r="QZX85" s="13"/>
      <c r="QZY85" s="13"/>
      <c r="QZZ85" s="13"/>
      <c r="RAA85" s="13"/>
      <c r="RAB85" s="13"/>
      <c r="RAC85" s="13"/>
      <c r="RAD85" s="13"/>
      <c r="RAE85" s="13"/>
      <c r="RAF85" s="13"/>
      <c r="RAG85" s="13"/>
      <c r="RAH85" s="13"/>
      <c r="RAI85" s="13"/>
      <c r="RAJ85" s="13"/>
      <c r="RAK85" s="13"/>
      <c r="RAL85" s="13"/>
      <c r="RAM85" s="13"/>
      <c r="RAN85" s="13"/>
      <c r="RAO85" s="13"/>
      <c r="RAP85" s="13"/>
      <c r="RAQ85" s="13"/>
      <c r="RAR85" s="13"/>
      <c r="RAS85" s="13"/>
      <c r="RAT85" s="13"/>
      <c r="RAU85" s="13"/>
      <c r="RAV85" s="13"/>
      <c r="RAW85" s="13"/>
      <c r="RAX85" s="13"/>
      <c r="RAY85" s="13"/>
      <c r="RAZ85" s="13"/>
      <c r="RBA85" s="13"/>
      <c r="RBB85" s="13"/>
      <c r="RBC85" s="13"/>
      <c r="RBD85" s="13"/>
      <c r="RBE85" s="13"/>
      <c r="RBF85" s="13"/>
      <c r="RBG85" s="13"/>
      <c r="RBH85" s="13"/>
      <c r="RBI85" s="13"/>
      <c r="RBJ85" s="13"/>
      <c r="RBK85" s="13"/>
      <c r="RBL85" s="13"/>
      <c r="RBM85" s="13"/>
      <c r="RBN85" s="13"/>
      <c r="RBO85" s="13"/>
      <c r="RBP85" s="13"/>
      <c r="RBQ85" s="13"/>
      <c r="RBR85" s="13"/>
      <c r="RBS85" s="13"/>
      <c r="RBT85" s="13"/>
      <c r="RBU85" s="13"/>
      <c r="RBV85" s="13"/>
      <c r="RBW85" s="13"/>
      <c r="RBX85" s="13"/>
      <c r="RBY85" s="13"/>
      <c r="RBZ85" s="13"/>
      <c r="RCA85" s="13"/>
      <c r="RCB85" s="13"/>
      <c r="RCC85" s="13"/>
      <c r="RCD85" s="13"/>
      <c r="RCE85" s="13"/>
      <c r="RCF85" s="13"/>
      <c r="RCG85" s="13"/>
      <c r="RCH85" s="13"/>
      <c r="RCI85" s="13"/>
      <c r="RCJ85" s="13"/>
      <c r="RCK85" s="13"/>
      <c r="RCL85" s="13"/>
      <c r="RCM85" s="13"/>
      <c r="RCN85" s="13"/>
      <c r="RCO85" s="13"/>
      <c r="RCP85" s="13"/>
      <c r="RCQ85" s="13"/>
      <c r="RCR85" s="13"/>
      <c r="RCS85" s="13"/>
      <c r="RCT85" s="13"/>
      <c r="RCU85" s="13"/>
      <c r="RCV85" s="13"/>
      <c r="RCW85" s="13"/>
      <c r="RCX85" s="13"/>
      <c r="RCY85" s="13"/>
      <c r="RCZ85" s="13"/>
      <c r="RDA85" s="13"/>
      <c r="RDB85" s="13"/>
      <c r="RDC85" s="13"/>
      <c r="RDD85" s="13"/>
      <c r="RDE85" s="13"/>
      <c r="RDF85" s="13"/>
      <c r="RDG85" s="13"/>
      <c r="RDH85" s="13"/>
      <c r="RDI85" s="13"/>
      <c r="RDJ85" s="13"/>
      <c r="RDK85" s="13"/>
      <c r="RDL85" s="13"/>
      <c r="RDM85" s="13"/>
      <c r="RDN85" s="13"/>
      <c r="RDO85" s="13"/>
      <c r="RDP85" s="13"/>
      <c r="RDQ85" s="13"/>
      <c r="RDR85" s="13"/>
      <c r="RDS85" s="13"/>
      <c r="RDT85" s="13"/>
      <c r="RDU85" s="13"/>
      <c r="RDV85" s="13"/>
      <c r="RDW85" s="13"/>
      <c r="RDX85" s="13"/>
      <c r="RDY85" s="13"/>
      <c r="RDZ85" s="13"/>
      <c r="REA85" s="13"/>
      <c r="REB85" s="13"/>
      <c r="REC85" s="13"/>
      <c r="RED85" s="13"/>
      <c r="REE85" s="13"/>
      <c r="REF85" s="13"/>
      <c r="REG85" s="13"/>
      <c r="REH85" s="13"/>
      <c r="REI85" s="13"/>
      <c r="REJ85" s="13"/>
      <c r="REK85" s="13"/>
      <c r="REL85" s="13"/>
      <c r="REM85" s="13"/>
      <c r="REN85" s="13"/>
      <c r="REO85" s="13"/>
      <c r="REP85" s="13"/>
      <c r="REQ85" s="13"/>
      <c r="RER85" s="13"/>
      <c r="RES85" s="13"/>
      <c r="RET85" s="13"/>
      <c r="REU85" s="13"/>
      <c r="REV85" s="13"/>
      <c r="REW85" s="13"/>
      <c r="REX85" s="13"/>
      <c r="REY85" s="13"/>
      <c r="REZ85" s="13"/>
      <c r="RFA85" s="13"/>
      <c r="RFB85" s="13"/>
      <c r="RFC85" s="13"/>
      <c r="RFD85" s="13"/>
      <c r="RFE85" s="13"/>
      <c r="RFF85" s="13"/>
      <c r="RFG85" s="13"/>
      <c r="RFH85" s="13"/>
      <c r="RFI85" s="13"/>
      <c r="RFJ85" s="13"/>
      <c r="RFK85" s="13"/>
      <c r="RFL85" s="13"/>
      <c r="RFM85" s="13"/>
      <c r="RFN85" s="13"/>
      <c r="RFO85" s="13"/>
      <c r="RFP85" s="13"/>
      <c r="RFQ85" s="13"/>
      <c r="RFR85" s="13"/>
      <c r="RFS85" s="13"/>
      <c r="RFT85" s="13"/>
      <c r="RFU85" s="13"/>
      <c r="RFV85" s="13"/>
      <c r="RFW85" s="13"/>
      <c r="RFX85" s="13"/>
      <c r="RFY85" s="13"/>
      <c r="RFZ85" s="13"/>
      <c r="RGA85" s="13"/>
      <c r="RGB85" s="13"/>
      <c r="RGC85" s="13"/>
      <c r="RGD85" s="13"/>
      <c r="RGE85" s="13"/>
      <c r="RGF85" s="13"/>
      <c r="RGG85" s="13"/>
      <c r="RGH85" s="13"/>
      <c r="RGI85" s="13"/>
      <c r="RGJ85" s="13"/>
      <c r="RGK85" s="13"/>
      <c r="RGL85" s="13"/>
      <c r="RGM85" s="13"/>
      <c r="RGN85" s="13"/>
      <c r="RGO85" s="13"/>
      <c r="RGP85" s="13"/>
      <c r="RGQ85" s="13"/>
      <c r="RGR85" s="13"/>
      <c r="RGS85" s="13"/>
      <c r="RGT85" s="13"/>
      <c r="RGU85" s="13"/>
      <c r="RGV85" s="13"/>
      <c r="RGW85" s="13"/>
      <c r="RGX85" s="13"/>
      <c r="RGY85" s="13"/>
      <c r="RGZ85" s="13"/>
      <c r="RHA85" s="13"/>
      <c r="RHB85" s="13"/>
      <c r="RHC85" s="13"/>
      <c r="RHD85" s="13"/>
      <c r="RHE85" s="13"/>
      <c r="RHF85" s="13"/>
      <c r="RHG85" s="13"/>
      <c r="RHH85" s="13"/>
      <c r="RHI85" s="13"/>
      <c r="RHJ85" s="13"/>
      <c r="RHK85" s="13"/>
      <c r="RHL85" s="13"/>
      <c r="RHM85" s="13"/>
      <c r="RHN85" s="13"/>
      <c r="RHO85" s="13"/>
      <c r="RHP85" s="13"/>
      <c r="RHQ85" s="13"/>
      <c r="RHR85" s="13"/>
      <c r="RHS85" s="13"/>
      <c r="RHT85" s="13"/>
      <c r="RHU85" s="13"/>
      <c r="RHV85" s="13"/>
      <c r="RHW85" s="13"/>
      <c r="RHX85" s="13"/>
      <c r="RHY85" s="13"/>
      <c r="RHZ85" s="13"/>
      <c r="RIA85" s="13"/>
      <c r="RIB85" s="13"/>
      <c r="RIC85" s="13"/>
      <c r="RID85" s="13"/>
      <c r="RIE85" s="13"/>
      <c r="RIF85" s="13"/>
      <c r="RIG85" s="13"/>
      <c r="RIH85" s="13"/>
      <c r="RII85" s="13"/>
      <c r="RIJ85" s="13"/>
      <c r="RIK85" s="13"/>
      <c r="RIL85" s="13"/>
      <c r="RIM85" s="13"/>
      <c r="RIN85" s="13"/>
      <c r="RIO85" s="13"/>
      <c r="RIP85" s="13"/>
      <c r="RIQ85" s="13"/>
      <c r="RIR85" s="13"/>
      <c r="RIS85" s="13"/>
      <c r="RIT85" s="13"/>
      <c r="RIU85" s="13"/>
      <c r="RIV85" s="13"/>
      <c r="RIW85" s="13"/>
      <c r="RIX85" s="13"/>
      <c r="RIY85" s="13"/>
      <c r="RIZ85" s="13"/>
      <c r="RJA85" s="13"/>
      <c r="RJB85" s="13"/>
      <c r="RJC85" s="13"/>
      <c r="RJD85" s="13"/>
      <c r="RJE85" s="13"/>
      <c r="RJF85" s="13"/>
      <c r="RJG85" s="13"/>
      <c r="RJH85" s="13"/>
      <c r="RJI85" s="13"/>
      <c r="RJJ85" s="13"/>
      <c r="RJK85" s="13"/>
      <c r="RJL85" s="13"/>
      <c r="RJM85" s="13"/>
      <c r="RJN85" s="13"/>
      <c r="RJO85" s="13"/>
      <c r="RJP85" s="13"/>
      <c r="RJQ85" s="13"/>
      <c r="RJR85" s="13"/>
      <c r="RJS85" s="13"/>
      <c r="RJT85" s="13"/>
      <c r="RJU85" s="13"/>
      <c r="RJV85" s="13"/>
      <c r="RJW85" s="13"/>
      <c r="RJX85" s="13"/>
      <c r="RJY85" s="13"/>
      <c r="RJZ85" s="13"/>
      <c r="RKA85" s="13"/>
      <c r="RKB85" s="13"/>
      <c r="RKC85" s="13"/>
      <c r="RKD85" s="13"/>
      <c r="RKE85" s="13"/>
      <c r="RKF85" s="13"/>
      <c r="RKG85" s="13"/>
      <c r="RKH85" s="13"/>
      <c r="RKI85" s="13"/>
      <c r="RKJ85" s="13"/>
      <c r="RKK85" s="13"/>
      <c r="RKL85" s="13"/>
      <c r="RKM85" s="13"/>
      <c r="RKN85" s="13"/>
      <c r="RKO85" s="13"/>
      <c r="RKP85" s="13"/>
      <c r="RKQ85" s="13"/>
      <c r="RKR85" s="13"/>
      <c r="RKS85" s="13"/>
      <c r="RKT85" s="13"/>
      <c r="RKU85" s="13"/>
      <c r="RKV85" s="13"/>
      <c r="RKW85" s="13"/>
      <c r="RKX85" s="13"/>
      <c r="RKY85" s="13"/>
      <c r="RKZ85" s="13"/>
      <c r="RLA85" s="13"/>
      <c r="RLB85" s="13"/>
      <c r="RLC85" s="13"/>
      <c r="RLD85" s="13"/>
      <c r="RLE85" s="13"/>
      <c r="RLF85" s="13"/>
      <c r="RLG85" s="13"/>
      <c r="RLH85" s="13"/>
      <c r="RLI85" s="13"/>
      <c r="RLJ85" s="13"/>
      <c r="RLK85" s="13"/>
      <c r="RLL85" s="13"/>
      <c r="RLM85" s="13"/>
      <c r="RLN85" s="13"/>
      <c r="RLO85" s="13"/>
      <c r="RLP85" s="13"/>
      <c r="RLQ85" s="13"/>
      <c r="RLR85" s="13"/>
      <c r="RLS85" s="13"/>
      <c r="RLT85" s="13"/>
      <c r="RLU85" s="13"/>
      <c r="RLV85" s="13"/>
      <c r="RLW85" s="13"/>
      <c r="RLX85" s="13"/>
      <c r="RLY85" s="13"/>
      <c r="RLZ85" s="13"/>
      <c r="RMA85" s="13"/>
      <c r="RMB85" s="13"/>
      <c r="RMC85" s="13"/>
      <c r="RMD85" s="13"/>
      <c r="RME85" s="13"/>
      <c r="RMF85" s="13"/>
      <c r="RMG85" s="13"/>
      <c r="RMH85" s="13"/>
      <c r="RMI85" s="13"/>
      <c r="RMJ85" s="13"/>
      <c r="RMK85" s="13"/>
      <c r="RML85" s="13"/>
      <c r="RMM85" s="13"/>
      <c r="RMN85" s="13"/>
      <c r="RMO85" s="13"/>
      <c r="RMP85" s="13"/>
      <c r="RMQ85" s="13"/>
      <c r="RMR85" s="13"/>
      <c r="RMS85" s="13"/>
      <c r="RMT85" s="13"/>
      <c r="RMU85" s="13"/>
      <c r="RMV85" s="13"/>
      <c r="RMW85" s="13"/>
      <c r="RMX85" s="13"/>
      <c r="RMY85" s="13"/>
      <c r="RMZ85" s="13"/>
      <c r="RNA85" s="13"/>
      <c r="RNB85" s="13"/>
      <c r="RNC85" s="13"/>
      <c r="RND85" s="13"/>
      <c r="RNE85" s="13"/>
      <c r="RNF85" s="13"/>
      <c r="RNG85" s="13"/>
      <c r="RNH85" s="13"/>
      <c r="RNI85" s="13"/>
      <c r="RNJ85" s="13"/>
      <c r="RNK85" s="13"/>
      <c r="RNL85" s="13"/>
      <c r="RNM85" s="13"/>
      <c r="RNN85" s="13"/>
      <c r="RNO85" s="13"/>
      <c r="RNP85" s="13"/>
      <c r="RNQ85" s="13"/>
      <c r="RNR85" s="13"/>
      <c r="RNS85" s="13"/>
      <c r="RNT85" s="13"/>
      <c r="RNU85" s="13"/>
      <c r="RNV85" s="13"/>
      <c r="RNW85" s="13"/>
      <c r="RNX85" s="13"/>
      <c r="RNY85" s="13"/>
      <c r="RNZ85" s="13"/>
      <c r="ROA85" s="13"/>
      <c r="ROB85" s="13"/>
      <c r="ROC85" s="13"/>
      <c r="ROD85" s="13"/>
      <c r="ROE85" s="13"/>
      <c r="ROF85" s="13"/>
      <c r="ROG85" s="13"/>
      <c r="ROH85" s="13"/>
      <c r="ROI85" s="13"/>
      <c r="ROJ85" s="13"/>
      <c r="ROK85" s="13"/>
      <c r="ROL85" s="13"/>
      <c r="ROM85" s="13"/>
      <c r="RON85" s="13"/>
      <c r="ROO85" s="13"/>
      <c r="ROP85" s="13"/>
      <c r="ROQ85" s="13"/>
      <c r="ROR85" s="13"/>
      <c r="ROS85" s="13"/>
      <c r="ROT85" s="13"/>
      <c r="ROU85" s="13"/>
      <c r="ROV85" s="13"/>
      <c r="ROW85" s="13"/>
      <c r="ROX85" s="13"/>
      <c r="ROY85" s="13"/>
      <c r="ROZ85" s="13"/>
      <c r="RPA85" s="13"/>
      <c r="RPB85" s="13"/>
      <c r="RPC85" s="13"/>
      <c r="RPD85" s="13"/>
      <c r="RPE85" s="13"/>
      <c r="RPF85" s="13"/>
      <c r="RPG85" s="13"/>
      <c r="RPH85" s="13"/>
      <c r="RPI85" s="13"/>
      <c r="RPJ85" s="13"/>
      <c r="RPK85" s="13"/>
      <c r="RPL85" s="13"/>
      <c r="RPM85" s="13"/>
      <c r="RPN85" s="13"/>
      <c r="RPO85" s="13"/>
      <c r="RPP85" s="13"/>
      <c r="RPQ85" s="13"/>
      <c r="RPR85" s="13"/>
      <c r="RPS85" s="13"/>
      <c r="RPT85" s="13"/>
      <c r="RPU85" s="13"/>
      <c r="RPV85" s="13"/>
      <c r="RPW85" s="13"/>
      <c r="RPX85" s="13"/>
      <c r="RPY85" s="13"/>
      <c r="RPZ85" s="13"/>
      <c r="RQA85" s="13"/>
      <c r="RQB85" s="13"/>
      <c r="RQC85" s="13"/>
      <c r="RQD85" s="13"/>
      <c r="RQE85" s="13"/>
      <c r="RQF85" s="13"/>
      <c r="RQG85" s="13"/>
      <c r="RQH85" s="13"/>
      <c r="RQI85" s="13"/>
      <c r="RQJ85" s="13"/>
      <c r="RQK85" s="13"/>
      <c r="RQL85" s="13"/>
      <c r="RQM85" s="13"/>
      <c r="RQN85" s="13"/>
      <c r="RQO85" s="13"/>
      <c r="RQP85" s="13"/>
      <c r="RQQ85" s="13"/>
      <c r="RQR85" s="13"/>
      <c r="RQS85" s="13"/>
      <c r="RQT85" s="13"/>
      <c r="RQU85" s="13"/>
      <c r="RQV85" s="13"/>
      <c r="RQW85" s="13"/>
      <c r="RQX85" s="13"/>
      <c r="RQY85" s="13"/>
      <c r="RQZ85" s="13"/>
      <c r="RRA85" s="13"/>
      <c r="RRB85" s="13"/>
      <c r="RRC85" s="13"/>
      <c r="RRD85" s="13"/>
      <c r="RRE85" s="13"/>
      <c r="RRF85" s="13"/>
      <c r="RRG85" s="13"/>
      <c r="RRH85" s="13"/>
      <c r="RRI85" s="13"/>
      <c r="RRJ85" s="13"/>
      <c r="RRK85" s="13"/>
      <c r="RRL85" s="13"/>
      <c r="RRM85" s="13"/>
      <c r="RRN85" s="13"/>
      <c r="RRO85" s="13"/>
      <c r="RRP85" s="13"/>
      <c r="RRQ85" s="13"/>
      <c r="RRR85" s="13"/>
      <c r="RRS85" s="13"/>
      <c r="RRT85" s="13"/>
      <c r="RRU85" s="13"/>
      <c r="RRV85" s="13"/>
      <c r="RRW85" s="13"/>
      <c r="RRX85" s="13"/>
      <c r="RRY85" s="13"/>
      <c r="RRZ85" s="13"/>
      <c r="RSA85" s="13"/>
      <c r="RSB85" s="13"/>
      <c r="RSC85" s="13"/>
      <c r="RSD85" s="13"/>
      <c r="RSE85" s="13"/>
      <c r="RSF85" s="13"/>
      <c r="RSG85" s="13"/>
      <c r="RSH85" s="13"/>
      <c r="RSI85" s="13"/>
      <c r="RSJ85" s="13"/>
      <c r="RSK85" s="13"/>
      <c r="RSL85" s="13"/>
      <c r="RSM85" s="13"/>
      <c r="RSN85" s="13"/>
      <c r="RSO85" s="13"/>
      <c r="RSP85" s="13"/>
      <c r="RSQ85" s="13"/>
      <c r="RSR85" s="13"/>
      <c r="RSS85" s="13"/>
      <c r="RST85" s="13"/>
      <c r="RSU85" s="13"/>
      <c r="RSV85" s="13"/>
      <c r="RSW85" s="13"/>
      <c r="RSX85" s="13"/>
      <c r="RSY85" s="13"/>
      <c r="RSZ85" s="13"/>
      <c r="RTA85" s="13"/>
      <c r="RTB85" s="13"/>
      <c r="RTC85" s="13"/>
      <c r="RTD85" s="13"/>
      <c r="RTE85" s="13"/>
      <c r="RTF85" s="13"/>
      <c r="RTG85" s="13"/>
      <c r="RTH85" s="13"/>
      <c r="RTI85" s="13"/>
      <c r="RTJ85" s="13"/>
      <c r="RTK85" s="13"/>
      <c r="RTL85" s="13"/>
      <c r="RTM85" s="13"/>
      <c r="RTN85" s="13"/>
      <c r="RTO85" s="13"/>
      <c r="RTP85" s="13"/>
      <c r="RTQ85" s="13"/>
      <c r="RTR85" s="13"/>
      <c r="RTS85" s="13"/>
      <c r="RTT85" s="13"/>
      <c r="RTU85" s="13"/>
      <c r="RTV85" s="13"/>
      <c r="RTW85" s="13"/>
      <c r="RTX85" s="13"/>
      <c r="RTY85" s="13"/>
      <c r="RTZ85" s="13"/>
      <c r="RUA85" s="13"/>
      <c r="RUB85" s="13"/>
      <c r="RUC85" s="13"/>
      <c r="RUD85" s="13"/>
      <c r="RUE85" s="13"/>
      <c r="RUF85" s="13"/>
      <c r="RUG85" s="13"/>
      <c r="RUH85" s="13"/>
      <c r="RUI85" s="13"/>
      <c r="RUJ85" s="13"/>
      <c r="RUK85" s="13"/>
      <c r="RUL85" s="13"/>
      <c r="RUM85" s="13"/>
      <c r="RUN85" s="13"/>
      <c r="RUO85" s="13"/>
      <c r="RUP85" s="13"/>
      <c r="RUQ85" s="13"/>
      <c r="RUR85" s="13"/>
      <c r="RUS85" s="13"/>
      <c r="RUT85" s="13"/>
      <c r="RUU85" s="13"/>
      <c r="RUV85" s="13"/>
      <c r="RUW85" s="13"/>
      <c r="RUX85" s="13"/>
      <c r="RUY85" s="13"/>
      <c r="RUZ85" s="13"/>
      <c r="RVA85" s="13"/>
      <c r="RVB85" s="13"/>
      <c r="RVC85" s="13"/>
      <c r="RVD85" s="13"/>
      <c r="RVE85" s="13"/>
      <c r="RVF85" s="13"/>
      <c r="RVG85" s="13"/>
      <c r="RVH85" s="13"/>
      <c r="RVI85" s="13"/>
      <c r="RVJ85" s="13"/>
      <c r="RVK85" s="13"/>
      <c r="RVL85" s="13"/>
      <c r="RVM85" s="13"/>
      <c r="RVN85" s="13"/>
      <c r="RVO85" s="13"/>
      <c r="RVP85" s="13"/>
      <c r="RVQ85" s="13"/>
      <c r="RVR85" s="13"/>
      <c r="RVS85" s="13"/>
      <c r="RVT85" s="13"/>
      <c r="RVU85" s="13"/>
      <c r="RVV85" s="13"/>
      <c r="RVW85" s="13"/>
      <c r="RVX85" s="13"/>
      <c r="RVY85" s="13"/>
      <c r="RVZ85" s="13"/>
      <c r="RWA85" s="13"/>
      <c r="RWB85" s="13"/>
      <c r="RWC85" s="13"/>
      <c r="RWD85" s="13"/>
      <c r="RWE85" s="13"/>
      <c r="RWF85" s="13"/>
      <c r="RWG85" s="13"/>
      <c r="RWH85" s="13"/>
      <c r="RWI85" s="13"/>
      <c r="RWJ85" s="13"/>
      <c r="RWK85" s="13"/>
      <c r="RWL85" s="13"/>
      <c r="RWM85" s="13"/>
      <c r="RWN85" s="13"/>
      <c r="RWO85" s="13"/>
      <c r="RWP85" s="13"/>
      <c r="RWQ85" s="13"/>
      <c r="RWR85" s="13"/>
      <c r="RWS85" s="13"/>
      <c r="RWT85" s="13"/>
      <c r="RWU85" s="13"/>
      <c r="RWV85" s="13"/>
      <c r="RWW85" s="13"/>
      <c r="RWX85" s="13"/>
      <c r="RWY85" s="13"/>
      <c r="RWZ85" s="13"/>
      <c r="RXA85" s="13"/>
      <c r="RXB85" s="13"/>
      <c r="RXC85" s="13"/>
      <c r="RXD85" s="13"/>
      <c r="RXE85" s="13"/>
      <c r="RXF85" s="13"/>
      <c r="RXG85" s="13"/>
      <c r="RXH85" s="13"/>
      <c r="RXI85" s="13"/>
      <c r="RXJ85" s="13"/>
      <c r="RXK85" s="13"/>
      <c r="RXL85" s="13"/>
      <c r="RXM85" s="13"/>
      <c r="RXN85" s="13"/>
      <c r="RXO85" s="13"/>
      <c r="RXP85" s="13"/>
      <c r="RXQ85" s="13"/>
      <c r="RXR85" s="13"/>
      <c r="RXS85" s="13"/>
      <c r="RXT85" s="13"/>
      <c r="RXU85" s="13"/>
      <c r="RXV85" s="13"/>
      <c r="RXW85" s="13"/>
      <c r="RXX85" s="13"/>
      <c r="RXY85" s="13"/>
      <c r="RXZ85" s="13"/>
      <c r="RYA85" s="13"/>
      <c r="RYB85" s="13"/>
      <c r="RYC85" s="13"/>
      <c r="RYD85" s="13"/>
      <c r="RYE85" s="13"/>
      <c r="RYF85" s="13"/>
      <c r="RYG85" s="13"/>
      <c r="RYH85" s="13"/>
      <c r="RYI85" s="13"/>
      <c r="RYJ85" s="13"/>
      <c r="RYK85" s="13"/>
      <c r="RYL85" s="13"/>
      <c r="RYM85" s="13"/>
      <c r="RYN85" s="13"/>
      <c r="RYO85" s="13"/>
      <c r="RYP85" s="13"/>
      <c r="RYQ85" s="13"/>
      <c r="RYR85" s="13"/>
      <c r="RYS85" s="13"/>
      <c r="RYT85" s="13"/>
      <c r="RYU85" s="13"/>
      <c r="RYV85" s="13"/>
      <c r="RYW85" s="13"/>
      <c r="RYX85" s="13"/>
      <c r="RYY85" s="13"/>
      <c r="RYZ85" s="13"/>
      <c r="RZA85" s="13"/>
      <c r="RZB85" s="13"/>
      <c r="RZC85" s="13"/>
      <c r="RZD85" s="13"/>
      <c r="RZE85" s="13"/>
      <c r="RZF85" s="13"/>
      <c r="RZG85" s="13"/>
      <c r="RZH85" s="13"/>
      <c r="RZI85" s="13"/>
      <c r="RZJ85" s="13"/>
      <c r="RZK85" s="13"/>
      <c r="RZL85" s="13"/>
      <c r="RZM85" s="13"/>
      <c r="RZN85" s="13"/>
      <c r="RZO85" s="13"/>
      <c r="RZP85" s="13"/>
      <c r="RZQ85" s="13"/>
      <c r="RZR85" s="13"/>
      <c r="RZS85" s="13"/>
      <c r="RZT85" s="13"/>
      <c r="RZU85" s="13"/>
      <c r="RZV85" s="13"/>
      <c r="RZW85" s="13"/>
      <c r="RZX85" s="13"/>
      <c r="RZY85" s="13"/>
      <c r="RZZ85" s="13"/>
      <c r="SAA85" s="13"/>
      <c r="SAB85" s="13"/>
      <c r="SAC85" s="13"/>
      <c r="SAD85" s="13"/>
      <c r="SAE85" s="13"/>
      <c r="SAF85" s="13"/>
      <c r="SAG85" s="13"/>
      <c r="SAH85" s="13"/>
      <c r="SAI85" s="13"/>
      <c r="SAJ85" s="13"/>
      <c r="SAK85" s="13"/>
      <c r="SAL85" s="13"/>
      <c r="SAM85" s="13"/>
      <c r="SAN85" s="13"/>
      <c r="SAO85" s="13"/>
      <c r="SAP85" s="13"/>
      <c r="SAQ85" s="13"/>
      <c r="SAR85" s="13"/>
      <c r="SAS85" s="13"/>
      <c r="SAT85" s="13"/>
      <c r="SAU85" s="13"/>
      <c r="SAV85" s="13"/>
      <c r="SAW85" s="13"/>
      <c r="SAX85" s="13"/>
      <c r="SAY85" s="13"/>
      <c r="SAZ85" s="13"/>
      <c r="SBA85" s="13"/>
      <c r="SBB85" s="13"/>
      <c r="SBC85" s="13"/>
      <c r="SBD85" s="13"/>
      <c r="SBE85" s="13"/>
      <c r="SBF85" s="13"/>
      <c r="SBG85" s="13"/>
      <c r="SBH85" s="13"/>
      <c r="SBI85" s="13"/>
      <c r="SBJ85" s="13"/>
      <c r="SBK85" s="13"/>
      <c r="SBL85" s="13"/>
      <c r="SBM85" s="13"/>
      <c r="SBN85" s="13"/>
      <c r="SBO85" s="13"/>
      <c r="SBP85" s="13"/>
      <c r="SBQ85" s="13"/>
      <c r="SBR85" s="13"/>
      <c r="SBS85" s="13"/>
      <c r="SBT85" s="13"/>
      <c r="SBU85" s="13"/>
      <c r="SBV85" s="13"/>
      <c r="SBW85" s="13"/>
      <c r="SBX85" s="13"/>
      <c r="SBY85" s="13"/>
      <c r="SBZ85" s="13"/>
      <c r="SCA85" s="13"/>
      <c r="SCB85" s="13"/>
      <c r="SCC85" s="13"/>
      <c r="SCD85" s="13"/>
      <c r="SCE85" s="13"/>
      <c r="SCF85" s="13"/>
      <c r="SCG85" s="13"/>
      <c r="SCH85" s="13"/>
      <c r="SCI85" s="13"/>
      <c r="SCJ85" s="13"/>
      <c r="SCK85" s="13"/>
      <c r="SCL85" s="13"/>
      <c r="SCM85" s="13"/>
      <c r="SCN85" s="13"/>
      <c r="SCO85" s="13"/>
      <c r="SCP85" s="13"/>
      <c r="SCQ85" s="13"/>
      <c r="SCR85" s="13"/>
      <c r="SCS85" s="13"/>
      <c r="SCT85" s="13"/>
      <c r="SCU85" s="13"/>
      <c r="SCV85" s="13"/>
      <c r="SCW85" s="13"/>
      <c r="SCX85" s="13"/>
      <c r="SCY85" s="13"/>
      <c r="SCZ85" s="13"/>
      <c r="SDA85" s="13"/>
      <c r="SDB85" s="13"/>
      <c r="SDC85" s="13"/>
      <c r="SDD85" s="13"/>
      <c r="SDE85" s="13"/>
      <c r="SDF85" s="13"/>
      <c r="SDG85" s="13"/>
      <c r="SDH85" s="13"/>
      <c r="SDI85" s="13"/>
      <c r="SDJ85" s="13"/>
      <c r="SDK85" s="13"/>
      <c r="SDL85" s="13"/>
      <c r="SDM85" s="13"/>
      <c r="SDN85" s="13"/>
      <c r="SDO85" s="13"/>
      <c r="SDP85" s="13"/>
      <c r="SDQ85" s="13"/>
      <c r="SDR85" s="13"/>
      <c r="SDS85" s="13"/>
      <c r="SDT85" s="13"/>
      <c r="SDU85" s="13"/>
      <c r="SDV85" s="13"/>
      <c r="SDW85" s="13"/>
      <c r="SDX85" s="13"/>
      <c r="SDY85" s="13"/>
      <c r="SDZ85" s="13"/>
      <c r="SEA85" s="13"/>
      <c r="SEB85" s="13"/>
      <c r="SEC85" s="13"/>
      <c r="SED85" s="13"/>
      <c r="SEE85" s="13"/>
      <c r="SEF85" s="13"/>
      <c r="SEG85" s="13"/>
      <c r="SEH85" s="13"/>
      <c r="SEI85" s="13"/>
      <c r="SEJ85" s="13"/>
      <c r="SEK85" s="13"/>
      <c r="SEL85" s="13"/>
      <c r="SEM85" s="13"/>
      <c r="SEN85" s="13"/>
      <c r="SEO85" s="13"/>
      <c r="SEP85" s="13"/>
      <c r="SEQ85" s="13"/>
      <c r="SER85" s="13"/>
      <c r="SES85" s="13"/>
      <c r="SET85" s="13"/>
      <c r="SEU85" s="13"/>
      <c r="SEV85" s="13"/>
      <c r="SEW85" s="13"/>
      <c r="SEX85" s="13"/>
      <c r="SEY85" s="13"/>
      <c r="SEZ85" s="13"/>
      <c r="SFA85" s="13"/>
      <c r="SFB85" s="13"/>
      <c r="SFC85" s="13"/>
      <c r="SFD85" s="13"/>
      <c r="SFE85" s="13"/>
      <c r="SFF85" s="13"/>
      <c r="SFG85" s="13"/>
      <c r="SFH85" s="13"/>
      <c r="SFI85" s="13"/>
      <c r="SFJ85" s="13"/>
      <c r="SFK85" s="13"/>
      <c r="SFL85" s="13"/>
      <c r="SFM85" s="13"/>
      <c r="SFN85" s="13"/>
      <c r="SFO85" s="13"/>
      <c r="SFP85" s="13"/>
      <c r="SFQ85" s="13"/>
      <c r="SFR85" s="13"/>
      <c r="SFS85" s="13"/>
      <c r="SFT85" s="13"/>
      <c r="SFU85" s="13"/>
      <c r="SFV85" s="13"/>
      <c r="SFW85" s="13"/>
      <c r="SFX85" s="13"/>
      <c r="SFY85" s="13"/>
      <c r="SFZ85" s="13"/>
      <c r="SGA85" s="13"/>
      <c r="SGB85" s="13"/>
      <c r="SGC85" s="13"/>
      <c r="SGD85" s="13"/>
      <c r="SGE85" s="13"/>
      <c r="SGF85" s="13"/>
      <c r="SGG85" s="13"/>
      <c r="SGH85" s="13"/>
      <c r="SGI85" s="13"/>
      <c r="SGJ85" s="13"/>
      <c r="SGK85" s="13"/>
      <c r="SGL85" s="13"/>
      <c r="SGM85" s="13"/>
      <c r="SGN85" s="13"/>
      <c r="SGO85" s="13"/>
      <c r="SGP85" s="13"/>
      <c r="SGQ85" s="13"/>
      <c r="SGR85" s="13"/>
      <c r="SGS85" s="13"/>
      <c r="SGT85" s="13"/>
      <c r="SGU85" s="13"/>
      <c r="SGV85" s="13"/>
      <c r="SGW85" s="13"/>
      <c r="SGX85" s="13"/>
      <c r="SGY85" s="13"/>
      <c r="SGZ85" s="13"/>
      <c r="SHA85" s="13"/>
      <c r="SHB85" s="13"/>
      <c r="SHC85" s="13"/>
      <c r="SHD85" s="13"/>
      <c r="SHE85" s="13"/>
      <c r="SHF85" s="13"/>
      <c r="SHG85" s="13"/>
      <c r="SHH85" s="13"/>
      <c r="SHI85" s="13"/>
      <c r="SHJ85" s="13"/>
      <c r="SHK85" s="13"/>
      <c r="SHL85" s="13"/>
      <c r="SHM85" s="13"/>
      <c r="SHN85" s="13"/>
      <c r="SHO85" s="13"/>
      <c r="SHP85" s="13"/>
      <c r="SHQ85" s="13"/>
      <c r="SHR85" s="13"/>
      <c r="SHS85" s="13"/>
      <c r="SHT85" s="13"/>
      <c r="SHU85" s="13"/>
      <c r="SHV85" s="13"/>
      <c r="SHW85" s="13"/>
      <c r="SHX85" s="13"/>
      <c r="SHY85" s="13"/>
      <c r="SHZ85" s="13"/>
      <c r="SIA85" s="13"/>
      <c r="SIB85" s="13"/>
      <c r="SIC85" s="13"/>
      <c r="SID85" s="13"/>
      <c r="SIE85" s="13"/>
      <c r="SIF85" s="13"/>
      <c r="SIG85" s="13"/>
      <c r="SIH85" s="13"/>
      <c r="SII85" s="13"/>
      <c r="SIJ85" s="13"/>
      <c r="SIK85" s="13"/>
      <c r="SIL85" s="13"/>
      <c r="SIM85" s="13"/>
      <c r="SIN85" s="13"/>
      <c r="SIO85" s="13"/>
      <c r="SIP85" s="13"/>
      <c r="SIQ85" s="13"/>
      <c r="SIR85" s="13"/>
      <c r="SIS85" s="13"/>
      <c r="SIT85" s="13"/>
      <c r="SIU85" s="13"/>
      <c r="SIV85" s="13"/>
      <c r="SIW85" s="13"/>
      <c r="SIX85" s="13"/>
      <c r="SIY85" s="13"/>
      <c r="SIZ85" s="13"/>
      <c r="SJA85" s="13"/>
      <c r="SJB85" s="13"/>
      <c r="SJC85" s="13"/>
      <c r="SJD85" s="13"/>
      <c r="SJE85" s="13"/>
      <c r="SJF85" s="13"/>
      <c r="SJG85" s="13"/>
      <c r="SJH85" s="13"/>
      <c r="SJI85" s="13"/>
      <c r="SJJ85" s="13"/>
      <c r="SJK85" s="13"/>
      <c r="SJL85" s="13"/>
      <c r="SJM85" s="13"/>
      <c r="SJN85" s="13"/>
      <c r="SJO85" s="13"/>
      <c r="SJP85" s="13"/>
      <c r="SJQ85" s="13"/>
      <c r="SJR85" s="13"/>
      <c r="SJS85" s="13"/>
      <c r="SJT85" s="13"/>
      <c r="SJU85" s="13"/>
      <c r="SJV85" s="13"/>
      <c r="SJW85" s="13"/>
      <c r="SJX85" s="13"/>
      <c r="SJY85" s="13"/>
      <c r="SJZ85" s="13"/>
      <c r="SKA85" s="13"/>
      <c r="SKB85" s="13"/>
      <c r="SKC85" s="13"/>
      <c r="SKD85" s="13"/>
      <c r="SKE85" s="13"/>
      <c r="SKF85" s="13"/>
      <c r="SKG85" s="13"/>
      <c r="SKH85" s="13"/>
      <c r="SKI85" s="13"/>
      <c r="SKJ85" s="13"/>
      <c r="SKK85" s="13"/>
      <c r="SKL85" s="13"/>
      <c r="SKM85" s="13"/>
      <c r="SKN85" s="13"/>
      <c r="SKO85" s="13"/>
      <c r="SKP85" s="13"/>
      <c r="SKQ85" s="13"/>
      <c r="SKR85" s="13"/>
      <c r="SKS85" s="13"/>
      <c r="SKT85" s="13"/>
      <c r="SKU85" s="13"/>
      <c r="SKV85" s="13"/>
      <c r="SKW85" s="13"/>
      <c r="SKX85" s="13"/>
      <c r="SKY85" s="13"/>
      <c r="SKZ85" s="13"/>
      <c r="SLA85" s="13"/>
      <c r="SLB85" s="13"/>
      <c r="SLC85" s="13"/>
      <c r="SLD85" s="13"/>
      <c r="SLE85" s="13"/>
      <c r="SLF85" s="13"/>
      <c r="SLG85" s="13"/>
      <c r="SLH85" s="13"/>
      <c r="SLI85" s="13"/>
      <c r="SLJ85" s="13"/>
      <c r="SLK85" s="13"/>
      <c r="SLL85" s="13"/>
      <c r="SLM85" s="13"/>
      <c r="SLN85" s="13"/>
      <c r="SLO85" s="13"/>
      <c r="SLP85" s="13"/>
      <c r="SLQ85" s="13"/>
      <c r="SLR85" s="13"/>
      <c r="SLS85" s="13"/>
      <c r="SLT85" s="13"/>
      <c r="SLU85" s="13"/>
      <c r="SLV85" s="13"/>
      <c r="SLW85" s="13"/>
      <c r="SLX85" s="13"/>
      <c r="SLY85" s="13"/>
      <c r="SLZ85" s="13"/>
      <c r="SMA85" s="13"/>
      <c r="SMB85" s="13"/>
      <c r="SMC85" s="13"/>
      <c r="SMD85" s="13"/>
      <c r="SME85" s="13"/>
      <c r="SMF85" s="13"/>
      <c r="SMG85" s="13"/>
      <c r="SMH85" s="13"/>
      <c r="SMI85" s="13"/>
      <c r="SMJ85" s="13"/>
      <c r="SMK85" s="13"/>
      <c r="SML85" s="13"/>
      <c r="SMM85" s="13"/>
      <c r="SMN85" s="13"/>
      <c r="SMO85" s="13"/>
      <c r="SMP85" s="13"/>
      <c r="SMQ85" s="13"/>
      <c r="SMR85" s="13"/>
      <c r="SMS85" s="13"/>
      <c r="SMT85" s="13"/>
      <c r="SMU85" s="13"/>
      <c r="SMV85" s="13"/>
      <c r="SMW85" s="13"/>
      <c r="SMX85" s="13"/>
      <c r="SMY85" s="13"/>
      <c r="SMZ85" s="13"/>
      <c r="SNA85" s="13"/>
      <c r="SNB85" s="13"/>
      <c r="SNC85" s="13"/>
      <c r="SND85" s="13"/>
      <c r="SNE85" s="13"/>
      <c r="SNF85" s="13"/>
      <c r="SNG85" s="13"/>
      <c r="SNH85" s="13"/>
      <c r="SNI85" s="13"/>
      <c r="SNJ85" s="13"/>
      <c r="SNK85" s="13"/>
      <c r="SNL85" s="13"/>
      <c r="SNM85" s="13"/>
      <c r="SNN85" s="13"/>
      <c r="SNO85" s="13"/>
      <c r="SNP85" s="13"/>
      <c r="SNQ85" s="13"/>
      <c r="SNR85" s="13"/>
      <c r="SNS85" s="13"/>
      <c r="SNT85" s="13"/>
      <c r="SNU85" s="13"/>
      <c r="SNV85" s="13"/>
      <c r="SNW85" s="13"/>
      <c r="SNX85" s="13"/>
      <c r="SNY85" s="13"/>
      <c r="SNZ85" s="13"/>
      <c r="SOA85" s="13"/>
      <c r="SOB85" s="13"/>
      <c r="SOC85" s="13"/>
      <c r="SOD85" s="13"/>
      <c r="SOE85" s="13"/>
      <c r="SOF85" s="13"/>
      <c r="SOG85" s="13"/>
      <c r="SOH85" s="13"/>
      <c r="SOI85" s="13"/>
      <c r="SOJ85" s="13"/>
      <c r="SOK85" s="13"/>
      <c r="SOL85" s="13"/>
      <c r="SOM85" s="13"/>
      <c r="SON85" s="13"/>
      <c r="SOO85" s="13"/>
      <c r="SOP85" s="13"/>
      <c r="SOQ85" s="13"/>
      <c r="SOR85" s="13"/>
      <c r="SOS85" s="13"/>
      <c r="SOT85" s="13"/>
      <c r="SOU85" s="13"/>
      <c r="SOV85" s="13"/>
      <c r="SOW85" s="13"/>
      <c r="SOX85" s="13"/>
      <c r="SOY85" s="13"/>
      <c r="SOZ85" s="13"/>
      <c r="SPA85" s="13"/>
      <c r="SPB85" s="13"/>
      <c r="SPC85" s="13"/>
      <c r="SPD85" s="13"/>
      <c r="SPE85" s="13"/>
      <c r="SPF85" s="13"/>
      <c r="SPG85" s="13"/>
      <c r="SPH85" s="13"/>
      <c r="SPI85" s="13"/>
      <c r="SPJ85" s="13"/>
      <c r="SPK85" s="13"/>
      <c r="SPL85" s="13"/>
      <c r="SPM85" s="13"/>
      <c r="SPN85" s="13"/>
      <c r="SPO85" s="13"/>
      <c r="SPP85" s="13"/>
      <c r="SPQ85" s="13"/>
      <c r="SPR85" s="13"/>
      <c r="SPS85" s="13"/>
      <c r="SPT85" s="13"/>
      <c r="SPU85" s="13"/>
      <c r="SPV85" s="13"/>
      <c r="SPW85" s="13"/>
      <c r="SPX85" s="13"/>
      <c r="SPY85" s="13"/>
      <c r="SPZ85" s="13"/>
      <c r="SQA85" s="13"/>
      <c r="SQB85" s="13"/>
      <c r="SQC85" s="13"/>
      <c r="SQD85" s="13"/>
      <c r="SQE85" s="13"/>
      <c r="SQF85" s="13"/>
      <c r="SQG85" s="13"/>
      <c r="SQH85" s="13"/>
      <c r="SQI85" s="13"/>
      <c r="SQJ85" s="13"/>
      <c r="SQK85" s="13"/>
      <c r="SQL85" s="13"/>
      <c r="SQM85" s="13"/>
      <c r="SQN85" s="13"/>
      <c r="SQO85" s="13"/>
      <c r="SQP85" s="13"/>
      <c r="SQQ85" s="13"/>
      <c r="SQR85" s="13"/>
      <c r="SQS85" s="13"/>
      <c r="SQT85" s="13"/>
      <c r="SQU85" s="13"/>
      <c r="SQV85" s="13"/>
      <c r="SQW85" s="13"/>
      <c r="SQX85" s="13"/>
      <c r="SQY85" s="13"/>
      <c r="SQZ85" s="13"/>
      <c r="SRA85" s="13"/>
      <c r="SRB85" s="13"/>
      <c r="SRC85" s="13"/>
      <c r="SRD85" s="13"/>
      <c r="SRE85" s="13"/>
      <c r="SRF85" s="13"/>
      <c r="SRG85" s="13"/>
      <c r="SRH85" s="13"/>
      <c r="SRI85" s="13"/>
      <c r="SRJ85" s="13"/>
      <c r="SRK85" s="13"/>
      <c r="SRL85" s="13"/>
      <c r="SRM85" s="13"/>
      <c r="SRN85" s="13"/>
      <c r="SRO85" s="13"/>
      <c r="SRP85" s="13"/>
      <c r="SRQ85" s="13"/>
      <c r="SRR85" s="13"/>
      <c r="SRS85" s="13"/>
      <c r="SRT85" s="13"/>
      <c r="SRU85" s="13"/>
      <c r="SRV85" s="13"/>
      <c r="SRW85" s="13"/>
      <c r="SRX85" s="13"/>
      <c r="SRY85" s="13"/>
      <c r="SRZ85" s="13"/>
      <c r="SSA85" s="13"/>
      <c r="SSB85" s="13"/>
      <c r="SSC85" s="13"/>
      <c r="SSD85" s="13"/>
      <c r="SSE85" s="13"/>
      <c r="SSF85" s="13"/>
      <c r="SSG85" s="13"/>
      <c r="SSH85" s="13"/>
      <c r="SSI85" s="13"/>
      <c r="SSJ85" s="13"/>
      <c r="SSK85" s="13"/>
      <c r="SSL85" s="13"/>
      <c r="SSM85" s="13"/>
      <c r="SSN85" s="13"/>
      <c r="SSO85" s="13"/>
      <c r="SSP85" s="13"/>
      <c r="SSQ85" s="13"/>
      <c r="SSR85" s="13"/>
      <c r="SSS85" s="13"/>
      <c r="SST85" s="13"/>
      <c r="SSU85" s="13"/>
      <c r="SSV85" s="13"/>
      <c r="SSW85" s="13"/>
      <c r="SSX85" s="13"/>
      <c r="SSY85" s="13"/>
      <c r="SSZ85" s="13"/>
      <c r="STA85" s="13"/>
      <c r="STB85" s="13"/>
      <c r="STC85" s="13"/>
      <c r="STD85" s="13"/>
      <c r="STE85" s="13"/>
      <c r="STF85" s="13"/>
      <c r="STG85" s="13"/>
      <c r="STH85" s="13"/>
      <c r="STI85" s="13"/>
      <c r="STJ85" s="13"/>
      <c r="STK85" s="13"/>
      <c r="STL85" s="13"/>
      <c r="STM85" s="13"/>
      <c r="STN85" s="13"/>
      <c r="STO85" s="13"/>
      <c r="STP85" s="13"/>
      <c r="STQ85" s="13"/>
      <c r="STR85" s="13"/>
      <c r="STS85" s="13"/>
      <c r="STT85" s="13"/>
      <c r="STU85" s="13"/>
      <c r="STV85" s="13"/>
      <c r="STW85" s="13"/>
      <c r="STX85" s="13"/>
      <c r="STY85" s="13"/>
      <c r="STZ85" s="13"/>
      <c r="SUA85" s="13"/>
      <c r="SUB85" s="13"/>
      <c r="SUC85" s="13"/>
      <c r="SUD85" s="13"/>
      <c r="SUE85" s="13"/>
      <c r="SUF85" s="13"/>
      <c r="SUG85" s="13"/>
      <c r="SUH85" s="13"/>
      <c r="SUI85" s="13"/>
      <c r="SUJ85" s="13"/>
      <c r="SUK85" s="13"/>
      <c r="SUL85" s="13"/>
      <c r="SUM85" s="13"/>
      <c r="SUN85" s="13"/>
      <c r="SUO85" s="13"/>
      <c r="SUP85" s="13"/>
      <c r="SUQ85" s="13"/>
      <c r="SUR85" s="13"/>
      <c r="SUS85" s="13"/>
      <c r="SUT85" s="13"/>
      <c r="SUU85" s="13"/>
      <c r="SUV85" s="13"/>
      <c r="SUW85" s="13"/>
      <c r="SUX85" s="13"/>
      <c r="SUY85" s="13"/>
      <c r="SUZ85" s="13"/>
      <c r="SVA85" s="13"/>
      <c r="SVB85" s="13"/>
      <c r="SVC85" s="13"/>
      <c r="SVD85" s="13"/>
      <c r="SVE85" s="13"/>
      <c r="SVF85" s="13"/>
      <c r="SVG85" s="13"/>
      <c r="SVH85" s="13"/>
      <c r="SVI85" s="13"/>
      <c r="SVJ85" s="13"/>
      <c r="SVK85" s="13"/>
      <c r="SVL85" s="13"/>
      <c r="SVM85" s="13"/>
      <c r="SVN85" s="13"/>
      <c r="SVO85" s="13"/>
      <c r="SVP85" s="13"/>
      <c r="SVQ85" s="13"/>
      <c r="SVR85" s="13"/>
      <c r="SVS85" s="13"/>
      <c r="SVT85" s="13"/>
      <c r="SVU85" s="13"/>
      <c r="SVV85" s="13"/>
      <c r="SVW85" s="13"/>
      <c r="SVX85" s="13"/>
      <c r="SVY85" s="13"/>
      <c r="SVZ85" s="13"/>
      <c r="SWA85" s="13"/>
      <c r="SWB85" s="13"/>
      <c r="SWC85" s="13"/>
      <c r="SWD85" s="13"/>
      <c r="SWE85" s="13"/>
      <c r="SWF85" s="13"/>
      <c r="SWG85" s="13"/>
      <c r="SWH85" s="13"/>
      <c r="SWI85" s="13"/>
      <c r="SWJ85" s="13"/>
      <c r="SWK85" s="13"/>
      <c r="SWL85" s="13"/>
      <c r="SWM85" s="13"/>
      <c r="SWN85" s="13"/>
      <c r="SWO85" s="13"/>
      <c r="SWP85" s="13"/>
      <c r="SWQ85" s="13"/>
      <c r="SWR85" s="13"/>
      <c r="SWS85" s="13"/>
      <c r="SWT85" s="13"/>
      <c r="SWU85" s="13"/>
      <c r="SWV85" s="13"/>
      <c r="SWW85" s="13"/>
      <c r="SWX85" s="13"/>
      <c r="SWY85" s="13"/>
      <c r="SWZ85" s="13"/>
      <c r="SXA85" s="13"/>
      <c r="SXB85" s="13"/>
      <c r="SXC85" s="13"/>
      <c r="SXD85" s="13"/>
      <c r="SXE85" s="13"/>
      <c r="SXF85" s="13"/>
      <c r="SXG85" s="13"/>
      <c r="SXH85" s="13"/>
      <c r="SXI85" s="13"/>
      <c r="SXJ85" s="13"/>
      <c r="SXK85" s="13"/>
      <c r="SXL85" s="13"/>
      <c r="SXM85" s="13"/>
      <c r="SXN85" s="13"/>
      <c r="SXO85" s="13"/>
      <c r="SXP85" s="13"/>
      <c r="SXQ85" s="13"/>
      <c r="SXR85" s="13"/>
      <c r="SXS85" s="13"/>
      <c r="SXT85" s="13"/>
      <c r="SXU85" s="13"/>
      <c r="SXV85" s="13"/>
      <c r="SXW85" s="13"/>
      <c r="SXX85" s="13"/>
      <c r="SXY85" s="13"/>
      <c r="SXZ85" s="13"/>
      <c r="SYA85" s="13"/>
      <c r="SYB85" s="13"/>
      <c r="SYC85" s="13"/>
      <c r="SYD85" s="13"/>
      <c r="SYE85" s="13"/>
      <c r="SYF85" s="13"/>
      <c r="SYG85" s="13"/>
      <c r="SYH85" s="13"/>
      <c r="SYI85" s="13"/>
      <c r="SYJ85" s="13"/>
      <c r="SYK85" s="13"/>
      <c r="SYL85" s="13"/>
      <c r="SYM85" s="13"/>
      <c r="SYN85" s="13"/>
      <c r="SYO85" s="13"/>
      <c r="SYP85" s="13"/>
      <c r="SYQ85" s="13"/>
      <c r="SYR85" s="13"/>
      <c r="SYS85" s="13"/>
      <c r="SYT85" s="13"/>
      <c r="SYU85" s="13"/>
      <c r="SYV85" s="13"/>
      <c r="SYW85" s="13"/>
      <c r="SYX85" s="13"/>
      <c r="SYY85" s="13"/>
      <c r="SYZ85" s="13"/>
      <c r="SZA85" s="13"/>
      <c r="SZB85" s="13"/>
      <c r="SZC85" s="13"/>
      <c r="SZD85" s="13"/>
      <c r="SZE85" s="13"/>
      <c r="SZF85" s="13"/>
      <c r="SZG85" s="13"/>
      <c r="SZH85" s="13"/>
      <c r="SZI85" s="13"/>
      <c r="SZJ85" s="13"/>
      <c r="SZK85" s="13"/>
      <c r="SZL85" s="13"/>
      <c r="SZM85" s="13"/>
      <c r="SZN85" s="13"/>
      <c r="SZO85" s="13"/>
      <c r="SZP85" s="13"/>
      <c r="SZQ85" s="13"/>
      <c r="SZR85" s="13"/>
      <c r="SZS85" s="13"/>
      <c r="SZT85" s="13"/>
      <c r="SZU85" s="13"/>
      <c r="SZV85" s="13"/>
      <c r="SZW85" s="13"/>
      <c r="SZX85" s="13"/>
      <c r="SZY85" s="13"/>
      <c r="SZZ85" s="13"/>
      <c r="TAA85" s="13"/>
      <c r="TAB85" s="13"/>
      <c r="TAC85" s="13"/>
      <c r="TAD85" s="13"/>
      <c r="TAE85" s="13"/>
      <c r="TAF85" s="13"/>
      <c r="TAG85" s="13"/>
      <c r="TAH85" s="13"/>
      <c r="TAI85" s="13"/>
      <c r="TAJ85" s="13"/>
      <c r="TAK85" s="13"/>
      <c r="TAL85" s="13"/>
      <c r="TAM85" s="13"/>
      <c r="TAN85" s="13"/>
      <c r="TAO85" s="13"/>
      <c r="TAP85" s="13"/>
      <c r="TAQ85" s="13"/>
      <c r="TAR85" s="13"/>
      <c r="TAS85" s="13"/>
      <c r="TAT85" s="13"/>
      <c r="TAU85" s="13"/>
      <c r="TAV85" s="13"/>
      <c r="TAW85" s="13"/>
      <c r="TAX85" s="13"/>
      <c r="TAY85" s="13"/>
      <c r="TAZ85" s="13"/>
      <c r="TBA85" s="13"/>
      <c r="TBB85" s="13"/>
      <c r="TBC85" s="13"/>
      <c r="TBD85" s="13"/>
      <c r="TBE85" s="13"/>
      <c r="TBF85" s="13"/>
      <c r="TBG85" s="13"/>
      <c r="TBH85" s="13"/>
      <c r="TBI85" s="13"/>
      <c r="TBJ85" s="13"/>
      <c r="TBK85" s="13"/>
      <c r="TBL85" s="13"/>
      <c r="TBM85" s="13"/>
      <c r="TBN85" s="13"/>
      <c r="TBO85" s="13"/>
      <c r="TBP85" s="13"/>
      <c r="TBQ85" s="13"/>
      <c r="TBR85" s="13"/>
      <c r="TBS85" s="13"/>
      <c r="TBT85" s="13"/>
      <c r="TBU85" s="13"/>
      <c r="TBV85" s="13"/>
      <c r="TBW85" s="13"/>
      <c r="TBX85" s="13"/>
      <c r="TBY85" s="13"/>
      <c r="TBZ85" s="13"/>
      <c r="TCA85" s="13"/>
      <c r="TCB85" s="13"/>
      <c r="TCC85" s="13"/>
      <c r="TCD85" s="13"/>
      <c r="TCE85" s="13"/>
      <c r="TCF85" s="13"/>
      <c r="TCG85" s="13"/>
      <c r="TCH85" s="13"/>
      <c r="TCI85" s="13"/>
      <c r="TCJ85" s="13"/>
      <c r="TCK85" s="13"/>
      <c r="TCL85" s="13"/>
      <c r="TCM85" s="13"/>
      <c r="TCN85" s="13"/>
      <c r="TCO85" s="13"/>
      <c r="TCP85" s="13"/>
      <c r="TCQ85" s="13"/>
      <c r="TCR85" s="13"/>
      <c r="TCS85" s="13"/>
      <c r="TCT85" s="13"/>
      <c r="TCU85" s="13"/>
      <c r="TCV85" s="13"/>
      <c r="TCW85" s="13"/>
      <c r="TCX85" s="13"/>
      <c r="TCY85" s="13"/>
      <c r="TCZ85" s="13"/>
      <c r="TDA85" s="13"/>
      <c r="TDB85" s="13"/>
      <c r="TDC85" s="13"/>
      <c r="TDD85" s="13"/>
      <c r="TDE85" s="13"/>
      <c r="TDF85" s="13"/>
      <c r="TDG85" s="13"/>
      <c r="TDH85" s="13"/>
      <c r="TDI85" s="13"/>
      <c r="TDJ85" s="13"/>
      <c r="TDK85" s="13"/>
      <c r="TDL85" s="13"/>
      <c r="TDM85" s="13"/>
      <c r="TDN85" s="13"/>
      <c r="TDO85" s="13"/>
      <c r="TDP85" s="13"/>
      <c r="TDQ85" s="13"/>
      <c r="TDR85" s="13"/>
      <c r="TDS85" s="13"/>
      <c r="TDT85" s="13"/>
      <c r="TDU85" s="13"/>
      <c r="TDV85" s="13"/>
      <c r="TDW85" s="13"/>
      <c r="TDX85" s="13"/>
      <c r="TDY85" s="13"/>
      <c r="TDZ85" s="13"/>
      <c r="TEA85" s="13"/>
      <c r="TEB85" s="13"/>
      <c r="TEC85" s="13"/>
      <c r="TED85" s="13"/>
      <c r="TEE85" s="13"/>
      <c r="TEF85" s="13"/>
      <c r="TEG85" s="13"/>
      <c r="TEH85" s="13"/>
      <c r="TEI85" s="13"/>
      <c r="TEJ85" s="13"/>
      <c r="TEK85" s="13"/>
      <c r="TEL85" s="13"/>
      <c r="TEM85" s="13"/>
      <c r="TEN85" s="13"/>
      <c r="TEO85" s="13"/>
      <c r="TEP85" s="13"/>
      <c r="TEQ85" s="13"/>
      <c r="TER85" s="13"/>
      <c r="TES85" s="13"/>
      <c r="TET85" s="13"/>
      <c r="TEU85" s="13"/>
      <c r="TEV85" s="13"/>
      <c r="TEW85" s="13"/>
      <c r="TEX85" s="13"/>
      <c r="TEY85" s="13"/>
      <c r="TEZ85" s="13"/>
      <c r="TFA85" s="13"/>
      <c r="TFB85" s="13"/>
      <c r="TFC85" s="13"/>
      <c r="TFD85" s="13"/>
      <c r="TFE85" s="13"/>
      <c r="TFF85" s="13"/>
      <c r="TFG85" s="13"/>
      <c r="TFH85" s="13"/>
      <c r="TFI85" s="13"/>
      <c r="TFJ85" s="13"/>
      <c r="TFK85" s="13"/>
      <c r="TFL85" s="13"/>
      <c r="TFM85" s="13"/>
      <c r="TFN85" s="13"/>
      <c r="TFO85" s="13"/>
      <c r="TFP85" s="13"/>
      <c r="TFQ85" s="13"/>
      <c r="TFR85" s="13"/>
      <c r="TFS85" s="13"/>
      <c r="TFT85" s="13"/>
      <c r="TFU85" s="13"/>
      <c r="TFV85" s="13"/>
      <c r="TFW85" s="13"/>
      <c r="TFX85" s="13"/>
      <c r="TFY85" s="13"/>
      <c r="TFZ85" s="13"/>
      <c r="TGA85" s="13"/>
      <c r="TGB85" s="13"/>
      <c r="TGC85" s="13"/>
      <c r="TGD85" s="13"/>
      <c r="TGE85" s="13"/>
      <c r="TGF85" s="13"/>
      <c r="TGG85" s="13"/>
      <c r="TGH85" s="13"/>
      <c r="TGI85" s="13"/>
      <c r="TGJ85" s="13"/>
      <c r="TGK85" s="13"/>
      <c r="TGL85" s="13"/>
      <c r="TGM85" s="13"/>
      <c r="TGN85" s="13"/>
      <c r="TGO85" s="13"/>
      <c r="TGP85" s="13"/>
      <c r="TGQ85" s="13"/>
      <c r="TGR85" s="13"/>
      <c r="TGS85" s="13"/>
      <c r="TGT85" s="13"/>
      <c r="TGU85" s="13"/>
      <c r="TGV85" s="13"/>
      <c r="TGW85" s="13"/>
      <c r="TGX85" s="13"/>
      <c r="TGY85" s="13"/>
      <c r="TGZ85" s="13"/>
      <c r="THA85" s="13"/>
      <c r="THB85" s="13"/>
      <c r="THC85" s="13"/>
      <c r="THD85" s="13"/>
      <c r="THE85" s="13"/>
      <c r="THF85" s="13"/>
      <c r="THG85" s="13"/>
      <c r="THH85" s="13"/>
      <c r="THI85" s="13"/>
      <c r="THJ85" s="13"/>
      <c r="THK85" s="13"/>
      <c r="THL85" s="13"/>
      <c r="THM85" s="13"/>
      <c r="THN85" s="13"/>
      <c r="THO85" s="13"/>
      <c r="THP85" s="13"/>
      <c r="THQ85" s="13"/>
      <c r="THR85" s="13"/>
      <c r="THS85" s="13"/>
      <c r="THT85" s="13"/>
      <c r="THU85" s="13"/>
      <c r="THV85" s="13"/>
      <c r="THW85" s="13"/>
      <c r="THX85" s="13"/>
      <c r="THY85" s="13"/>
      <c r="THZ85" s="13"/>
      <c r="TIA85" s="13"/>
      <c r="TIB85" s="13"/>
      <c r="TIC85" s="13"/>
      <c r="TID85" s="13"/>
      <c r="TIE85" s="13"/>
      <c r="TIF85" s="13"/>
      <c r="TIG85" s="13"/>
      <c r="TIH85" s="13"/>
      <c r="TII85" s="13"/>
      <c r="TIJ85" s="13"/>
      <c r="TIK85" s="13"/>
      <c r="TIL85" s="13"/>
      <c r="TIM85" s="13"/>
      <c r="TIN85" s="13"/>
      <c r="TIO85" s="13"/>
      <c r="TIP85" s="13"/>
      <c r="TIQ85" s="13"/>
      <c r="TIR85" s="13"/>
      <c r="TIS85" s="13"/>
      <c r="TIT85" s="13"/>
      <c r="TIU85" s="13"/>
      <c r="TIV85" s="13"/>
      <c r="TIW85" s="13"/>
      <c r="TIX85" s="13"/>
      <c r="TIY85" s="13"/>
      <c r="TIZ85" s="13"/>
      <c r="TJA85" s="13"/>
      <c r="TJB85" s="13"/>
      <c r="TJC85" s="13"/>
      <c r="TJD85" s="13"/>
      <c r="TJE85" s="13"/>
      <c r="TJF85" s="13"/>
      <c r="TJG85" s="13"/>
      <c r="TJH85" s="13"/>
      <c r="TJI85" s="13"/>
      <c r="TJJ85" s="13"/>
      <c r="TJK85" s="13"/>
      <c r="TJL85" s="13"/>
      <c r="TJM85" s="13"/>
      <c r="TJN85" s="13"/>
      <c r="TJO85" s="13"/>
      <c r="TJP85" s="13"/>
      <c r="TJQ85" s="13"/>
      <c r="TJR85" s="13"/>
      <c r="TJS85" s="13"/>
      <c r="TJT85" s="13"/>
      <c r="TJU85" s="13"/>
      <c r="TJV85" s="13"/>
      <c r="TJW85" s="13"/>
      <c r="TJX85" s="13"/>
      <c r="TJY85" s="13"/>
      <c r="TJZ85" s="13"/>
      <c r="TKA85" s="13"/>
      <c r="TKB85" s="13"/>
      <c r="TKC85" s="13"/>
      <c r="TKD85" s="13"/>
      <c r="TKE85" s="13"/>
      <c r="TKF85" s="13"/>
      <c r="TKG85" s="13"/>
      <c r="TKH85" s="13"/>
      <c r="TKI85" s="13"/>
      <c r="TKJ85" s="13"/>
      <c r="TKK85" s="13"/>
      <c r="TKL85" s="13"/>
      <c r="TKM85" s="13"/>
      <c r="TKN85" s="13"/>
      <c r="TKO85" s="13"/>
      <c r="TKP85" s="13"/>
      <c r="TKQ85" s="13"/>
      <c r="TKR85" s="13"/>
      <c r="TKS85" s="13"/>
      <c r="TKT85" s="13"/>
      <c r="TKU85" s="13"/>
      <c r="TKV85" s="13"/>
      <c r="TKW85" s="13"/>
      <c r="TKX85" s="13"/>
      <c r="TKY85" s="13"/>
      <c r="TKZ85" s="13"/>
      <c r="TLA85" s="13"/>
      <c r="TLB85" s="13"/>
      <c r="TLC85" s="13"/>
      <c r="TLD85" s="13"/>
      <c r="TLE85" s="13"/>
      <c r="TLF85" s="13"/>
      <c r="TLG85" s="13"/>
      <c r="TLH85" s="13"/>
      <c r="TLI85" s="13"/>
      <c r="TLJ85" s="13"/>
      <c r="TLK85" s="13"/>
      <c r="TLL85" s="13"/>
      <c r="TLM85" s="13"/>
      <c r="TLN85" s="13"/>
      <c r="TLO85" s="13"/>
      <c r="TLP85" s="13"/>
      <c r="TLQ85" s="13"/>
      <c r="TLR85" s="13"/>
      <c r="TLS85" s="13"/>
      <c r="TLT85" s="13"/>
      <c r="TLU85" s="13"/>
      <c r="TLV85" s="13"/>
      <c r="TLW85" s="13"/>
      <c r="TLX85" s="13"/>
      <c r="TLY85" s="13"/>
      <c r="TLZ85" s="13"/>
      <c r="TMA85" s="13"/>
      <c r="TMB85" s="13"/>
      <c r="TMC85" s="13"/>
      <c r="TMD85" s="13"/>
      <c r="TME85" s="13"/>
      <c r="TMF85" s="13"/>
      <c r="TMG85" s="13"/>
      <c r="TMH85" s="13"/>
      <c r="TMI85" s="13"/>
      <c r="TMJ85" s="13"/>
      <c r="TMK85" s="13"/>
      <c r="TML85" s="13"/>
      <c r="TMM85" s="13"/>
      <c r="TMN85" s="13"/>
      <c r="TMO85" s="13"/>
      <c r="TMP85" s="13"/>
      <c r="TMQ85" s="13"/>
      <c r="TMR85" s="13"/>
      <c r="TMS85" s="13"/>
      <c r="TMT85" s="13"/>
      <c r="TMU85" s="13"/>
      <c r="TMV85" s="13"/>
      <c r="TMW85" s="13"/>
      <c r="TMX85" s="13"/>
      <c r="TMY85" s="13"/>
      <c r="TMZ85" s="13"/>
      <c r="TNA85" s="13"/>
      <c r="TNB85" s="13"/>
      <c r="TNC85" s="13"/>
      <c r="TND85" s="13"/>
      <c r="TNE85" s="13"/>
      <c r="TNF85" s="13"/>
      <c r="TNG85" s="13"/>
      <c r="TNH85" s="13"/>
      <c r="TNI85" s="13"/>
      <c r="TNJ85" s="13"/>
      <c r="TNK85" s="13"/>
      <c r="TNL85" s="13"/>
      <c r="TNM85" s="13"/>
      <c r="TNN85" s="13"/>
      <c r="TNO85" s="13"/>
      <c r="TNP85" s="13"/>
      <c r="TNQ85" s="13"/>
      <c r="TNR85" s="13"/>
      <c r="TNS85" s="13"/>
      <c r="TNT85" s="13"/>
      <c r="TNU85" s="13"/>
      <c r="TNV85" s="13"/>
      <c r="TNW85" s="13"/>
      <c r="TNX85" s="13"/>
      <c r="TNY85" s="13"/>
      <c r="TNZ85" s="13"/>
      <c r="TOA85" s="13"/>
      <c r="TOB85" s="13"/>
      <c r="TOC85" s="13"/>
      <c r="TOD85" s="13"/>
      <c r="TOE85" s="13"/>
      <c r="TOF85" s="13"/>
      <c r="TOG85" s="13"/>
      <c r="TOH85" s="13"/>
      <c r="TOI85" s="13"/>
      <c r="TOJ85" s="13"/>
      <c r="TOK85" s="13"/>
      <c r="TOL85" s="13"/>
      <c r="TOM85" s="13"/>
      <c r="TON85" s="13"/>
      <c r="TOO85" s="13"/>
      <c r="TOP85" s="13"/>
      <c r="TOQ85" s="13"/>
      <c r="TOR85" s="13"/>
      <c r="TOS85" s="13"/>
      <c r="TOT85" s="13"/>
      <c r="TOU85" s="13"/>
      <c r="TOV85" s="13"/>
      <c r="TOW85" s="13"/>
      <c r="TOX85" s="13"/>
      <c r="TOY85" s="13"/>
      <c r="TOZ85" s="13"/>
      <c r="TPA85" s="13"/>
      <c r="TPB85" s="13"/>
      <c r="TPC85" s="13"/>
      <c r="TPD85" s="13"/>
      <c r="TPE85" s="13"/>
      <c r="TPF85" s="13"/>
      <c r="TPG85" s="13"/>
      <c r="TPH85" s="13"/>
      <c r="TPI85" s="13"/>
      <c r="TPJ85" s="13"/>
      <c r="TPK85" s="13"/>
      <c r="TPL85" s="13"/>
      <c r="TPM85" s="13"/>
      <c r="TPN85" s="13"/>
      <c r="TPO85" s="13"/>
      <c r="TPP85" s="13"/>
      <c r="TPQ85" s="13"/>
      <c r="TPR85" s="13"/>
      <c r="TPS85" s="13"/>
      <c r="TPT85" s="13"/>
      <c r="TPU85" s="13"/>
      <c r="TPV85" s="13"/>
      <c r="TPW85" s="13"/>
      <c r="TPX85" s="13"/>
      <c r="TPY85" s="13"/>
      <c r="TPZ85" s="13"/>
      <c r="TQA85" s="13"/>
      <c r="TQB85" s="13"/>
      <c r="TQC85" s="13"/>
      <c r="TQD85" s="13"/>
      <c r="TQE85" s="13"/>
      <c r="TQF85" s="13"/>
      <c r="TQG85" s="13"/>
      <c r="TQH85" s="13"/>
      <c r="TQI85" s="13"/>
      <c r="TQJ85" s="13"/>
      <c r="TQK85" s="13"/>
      <c r="TQL85" s="13"/>
      <c r="TQM85" s="13"/>
      <c r="TQN85" s="13"/>
      <c r="TQO85" s="13"/>
      <c r="TQP85" s="13"/>
      <c r="TQQ85" s="13"/>
      <c r="TQR85" s="13"/>
      <c r="TQS85" s="13"/>
      <c r="TQT85" s="13"/>
      <c r="TQU85" s="13"/>
      <c r="TQV85" s="13"/>
      <c r="TQW85" s="13"/>
      <c r="TQX85" s="13"/>
      <c r="TQY85" s="13"/>
      <c r="TQZ85" s="13"/>
      <c r="TRA85" s="13"/>
      <c r="TRB85" s="13"/>
      <c r="TRC85" s="13"/>
      <c r="TRD85" s="13"/>
      <c r="TRE85" s="13"/>
      <c r="TRF85" s="13"/>
      <c r="TRG85" s="13"/>
      <c r="TRH85" s="13"/>
      <c r="TRI85" s="13"/>
      <c r="TRJ85" s="13"/>
      <c r="TRK85" s="13"/>
      <c r="TRL85" s="13"/>
      <c r="TRM85" s="13"/>
      <c r="TRN85" s="13"/>
      <c r="TRO85" s="13"/>
      <c r="TRP85" s="13"/>
      <c r="TRQ85" s="13"/>
      <c r="TRR85" s="13"/>
      <c r="TRS85" s="13"/>
      <c r="TRT85" s="13"/>
      <c r="TRU85" s="13"/>
      <c r="TRV85" s="13"/>
      <c r="TRW85" s="13"/>
      <c r="TRX85" s="13"/>
      <c r="TRY85" s="13"/>
      <c r="TRZ85" s="13"/>
      <c r="TSA85" s="13"/>
      <c r="TSB85" s="13"/>
      <c r="TSC85" s="13"/>
      <c r="TSD85" s="13"/>
      <c r="TSE85" s="13"/>
      <c r="TSF85" s="13"/>
      <c r="TSG85" s="13"/>
      <c r="TSH85" s="13"/>
      <c r="TSI85" s="13"/>
      <c r="TSJ85" s="13"/>
      <c r="TSK85" s="13"/>
      <c r="TSL85" s="13"/>
      <c r="TSM85" s="13"/>
      <c r="TSN85" s="13"/>
      <c r="TSO85" s="13"/>
      <c r="TSP85" s="13"/>
      <c r="TSQ85" s="13"/>
      <c r="TSR85" s="13"/>
      <c r="TSS85" s="13"/>
      <c r="TST85" s="13"/>
      <c r="TSU85" s="13"/>
      <c r="TSV85" s="13"/>
      <c r="TSW85" s="13"/>
      <c r="TSX85" s="13"/>
      <c r="TSY85" s="13"/>
      <c r="TSZ85" s="13"/>
      <c r="TTA85" s="13"/>
      <c r="TTB85" s="13"/>
      <c r="TTC85" s="13"/>
      <c r="TTD85" s="13"/>
      <c r="TTE85" s="13"/>
      <c r="TTF85" s="13"/>
      <c r="TTG85" s="13"/>
      <c r="TTH85" s="13"/>
      <c r="TTI85" s="13"/>
      <c r="TTJ85" s="13"/>
      <c r="TTK85" s="13"/>
      <c r="TTL85" s="13"/>
      <c r="TTM85" s="13"/>
      <c r="TTN85" s="13"/>
      <c r="TTO85" s="13"/>
      <c r="TTP85" s="13"/>
      <c r="TTQ85" s="13"/>
      <c r="TTR85" s="13"/>
      <c r="TTS85" s="13"/>
      <c r="TTT85" s="13"/>
      <c r="TTU85" s="13"/>
      <c r="TTV85" s="13"/>
      <c r="TTW85" s="13"/>
      <c r="TTX85" s="13"/>
      <c r="TTY85" s="13"/>
      <c r="TTZ85" s="13"/>
      <c r="TUA85" s="13"/>
      <c r="TUB85" s="13"/>
      <c r="TUC85" s="13"/>
      <c r="TUD85" s="13"/>
      <c r="TUE85" s="13"/>
      <c r="TUF85" s="13"/>
      <c r="TUG85" s="13"/>
      <c r="TUH85" s="13"/>
      <c r="TUI85" s="13"/>
      <c r="TUJ85" s="13"/>
      <c r="TUK85" s="13"/>
      <c r="TUL85" s="13"/>
      <c r="TUM85" s="13"/>
      <c r="TUN85" s="13"/>
      <c r="TUO85" s="13"/>
      <c r="TUP85" s="13"/>
      <c r="TUQ85" s="13"/>
      <c r="TUR85" s="13"/>
      <c r="TUS85" s="13"/>
      <c r="TUT85" s="13"/>
      <c r="TUU85" s="13"/>
      <c r="TUV85" s="13"/>
      <c r="TUW85" s="13"/>
      <c r="TUX85" s="13"/>
      <c r="TUY85" s="13"/>
      <c r="TUZ85" s="13"/>
      <c r="TVA85" s="13"/>
      <c r="TVB85" s="13"/>
      <c r="TVC85" s="13"/>
      <c r="TVD85" s="13"/>
      <c r="TVE85" s="13"/>
      <c r="TVF85" s="13"/>
      <c r="TVG85" s="13"/>
      <c r="TVH85" s="13"/>
      <c r="TVI85" s="13"/>
      <c r="TVJ85" s="13"/>
      <c r="TVK85" s="13"/>
      <c r="TVL85" s="13"/>
      <c r="TVM85" s="13"/>
      <c r="TVN85" s="13"/>
      <c r="TVO85" s="13"/>
      <c r="TVP85" s="13"/>
      <c r="TVQ85" s="13"/>
      <c r="TVR85" s="13"/>
      <c r="TVS85" s="13"/>
      <c r="TVT85" s="13"/>
      <c r="TVU85" s="13"/>
      <c r="TVV85" s="13"/>
      <c r="TVW85" s="13"/>
      <c r="TVX85" s="13"/>
      <c r="TVY85" s="13"/>
      <c r="TVZ85" s="13"/>
      <c r="TWA85" s="13"/>
      <c r="TWB85" s="13"/>
      <c r="TWC85" s="13"/>
      <c r="TWD85" s="13"/>
      <c r="TWE85" s="13"/>
      <c r="TWF85" s="13"/>
      <c r="TWG85" s="13"/>
      <c r="TWH85" s="13"/>
      <c r="TWI85" s="13"/>
      <c r="TWJ85" s="13"/>
      <c r="TWK85" s="13"/>
      <c r="TWL85" s="13"/>
      <c r="TWM85" s="13"/>
      <c r="TWN85" s="13"/>
      <c r="TWO85" s="13"/>
      <c r="TWP85" s="13"/>
      <c r="TWQ85" s="13"/>
      <c r="TWR85" s="13"/>
      <c r="TWS85" s="13"/>
      <c r="TWT85" s="13"/>
      <c r="TWU85" s="13"/>
      <c r="TWV85" s="13"/>
      <c r="TWW85" s="13"/>
      <c r="TWX85" s="13"/>
      <c r="TWY85" s="13"/>
      <c r="TWZ85" s="13"/>
      <c r="TXA85" s="13"/>
      <c r="TXB85" s="13"/>
      <c r="TXC85" s="13"/>
      <c r="TXD85" s="13"/>
      <c r="TXE85" s="13"/>
      <c r="TXF85" s="13"/>
      <c r="TXG85" s="13"/>
      <c r="TXH85" s="13"/>
      <c r="TXI85" s="13"/>
      <c r="TXJ85" s="13"/>
      <c r="TXK85" s="13"/>
      <c r="TXL85" s="13"/>
      <c r="TXM85" s="13"/>
      <c r="TXN85" s="13"/>
      <c r="TXO85" s="13"/>
      <c r="TXP85" s="13"/>
      <c r="TXQ85" s="13"/>
      <c r="TXR85" s="13"/>
      <c r="TXS85" s="13"/>
      <c r="TXT85" s="13"/>
      <c r="TXU85" s="13"/>
      <c r="TXV85" s="13"/>
      <c r="TXW85" s="13"/>
      <c r="TXX85" s="13"/>
      <c r="TXY85" s="13"/>
      <c r="TXZ85" s="13"/>
      <c r="TYA85" s="13"/>
      <c r="TYB85" s="13"/>
      <c r="TYC85" s="13"/>
      <c r="TYD85" s="13"/>
      <c r="TYE85" s="13"/>
      <c r="TYF85" s="13"/>
      <c r="TYG85" s="13"/>
      <c r="TYH85" s="13"/>
      <c r="TYI85" s="13"/>
      <c r="TYJ85" s="13"/>
      <c r="TYK85" s="13"/>
      <c r="TYL85" s="13"/>
      <c r="TYM85" s="13"/>
      <c r="TYN85" s="13"/>
      <c r="TYO85" s="13"/>
      <c r="TYP85" s="13"/>
      <c r="TYQ85" s="13"/>
      <c r="TYR85" s="13"/>
      <c r="TYS85" s="13"/>
      <c r="TYT85" s="13"/>
      <c r="TYU85" s="13"/>
      <c r="TYV85" s="13"/>
      <c r="TYW85" s="13"/>
      <c r="TYX85" s="13"/>
      <c r="TYY85" s="13"/>
      <c r="TYZ85" s="13"/>
      <c r="TZA85" s="13"/>
      <c r="TZB85" s="13"/>
      <c r="TZC85" s="13"/>
      <c r="TZD85" s="13"/>
      <c r="TZE85" s="13"/>
      <c r="TZF85" s="13"/>
      <c r="TZG85" s="13"/>
      <c r="TZH85" s="13"/>
      <c r="TZI85" s="13"/>
      <c r="TZJ85" s="13"/>
      <c r="TZK85" s="13"/>
      <c r="TZL85" s="13"/>
      <c r="TZM85" s="13"/>
      <c r="TZN85" s="13"/>
      <c r="TZO85" s="13"/>
      <c r="TZP85" s="13"/>
      <c r="TZQ85" s="13"/>
      <c r="TZR85" s="13"/>
      <c r="TZS85" s="13"/>
      <c r="TZT85" s="13"/>
      <c r="TZU85" s="13"/>
      <c r="TZV85" s="13"/>
      <c r="TZW85" s="13"/>
      <c r="TZX85" s="13"/>
      <c r="TZY85" s="13"/>
      <c r="TZZ85" s="13"/>
      <c r="UAA85" s="13"/>
      <c r="UAB85" s="13"/>
      <c r="UAC85" s="13"/>
      <c r="UAD85" s="13"/>
      <c r="UAE85" s="13"/>
      <c r="UAF85" s="13"/>
      <c r="UAG85" s="13"/>
      <c r="UAH85" s="13"/>
      <c r="UAI85" s="13"/>
      <c r="UAJ85" s="13"/>
      <c r="UAK85" s="13"/>
      <c r="UAL85" s="13"/>
      <c r="UAM85" s="13"/>
      <c r="UAN85" s="13"/>
      <c r="UAO85" s="13"/>
      <c r="UAP85" s="13"/>
      <c r="UAQ85" s="13"/>
      <c r="UAR85" s="13"/>
      <c r="UAS85" s="13"/>
      <c r="UAT85" s="13"/>
      <c r="UAU85" s="13"/>
      <c r="UAV85" s="13"/>
      <c r="UAW85" s="13"/>
      <c r="UAX85" s="13"/>
      <c r="UAY85" s="13"/>
      <c r="UAZ85" s="13"/>
      <c r="UBA85" s="13"/>
      <c r="UBB85" s="13"/>
      <c r="UBC85" s="13"/>
      <c r="UBD85" s="13"/>
      <c r="UBE85" s="13"/>
      <c r="UBF85" s="13"/>
      <c r="UBG85" s="13"/>
      <c r="UBH85" s="13"/>
      <c r="UBI85" s="13"/>
      <c r="UBJ85" s="13"/>
      <c r="UBK85" s="13"/>
      <c r="UBL85" s="13"/>
      <c r="UBM85" s="13"/>
      <c r="UBN85" s="13"/>
      <c r="UBO85" s="13"/>
      <c r="UBP85" s="13"/>
      <c r="UBQ85" s="13"/>
      <c r="UBR85" s="13"/>
      <c r="UBS85" s="13"/>
      <c r="UBT85" s="13"/>
      <c r="UBU85" s="13"/>
      <c r="UBV85" s="13"/>
      <c r="UBW85" s="13"/>
      <c r="UBX85" s="13"/>
      <c r="UBY85" s="13"/>
      <c r="UBZ85" s="13"/>
      <c r="UCA85" s="13"/>
      <c r="UCB85" s="13"/>
      <c r="UCC85" s="13"/>
      <c r="UCD85" s="13"/>
      <c r="UCE85" s="13"/>
      <c r="UCF85" s="13"/>
      <c r="UCG85" s="13"/>
      <c r="UCH85" s="13"/>
      <c r="UCI85" s="13"/>
      <c r="UCJ85" s="13"/>
      <c r="UCK85" s="13"/>
      <c r="UCL85" s="13"/>
      <c r="UCM85" s="13"/>
      <c r="UCN85" s="13"/>
      <c r="UCO85" s="13"/>
      <c r="UCP85" s="13"/>
      <c r="UCQ85" s="13"/>
      <c r="UCR85" s="13"/>
      <c r="UCS85" s="13"/>
      <c r="UCT85" s="13"/>
      <c r="UCU85" s="13"/>
      <c r="UCV85" s="13"/>
      <c r="UCW85" s="13"/>
      <c r="UCX85" s="13"/>
      <c r="UCY85" s="13"/>
      <c r="UCZ85" s="13"/>
      <c r="UDA85" s="13"/>
      <c r="UDB85" s="13"/>
      <c r="UDC85" s="13"/>
      <c r="UDD85" s="13"/>
      <c r="UDE85" s="13"/>
      <c r="UDF85" s="13"/>
      <c r="UDG85" s="13"/>
      <c r="UDH85" s="13"/>
      <c r="UDI85" s="13"/>
      <c r="UDJ85" s="13"/>
      <c r="UDK85" s="13"/>
      <c r="UDL85" s="13"/>
      <c r="UDM85" s="13"/>
      <c r="UDN85" s="13"/>
      <c r="UDO85" s="13"/>
      <c r="UDP85" s="13"/>
      <c r="UDQ85" s="13"/>
      <c r="UDR85" s="13"/>
      <c r="UDS85" s="13"/>
      <c r="UDT85" s="13"/>
      <c r="UDU85" s="13"/>
      <c r="UDV85" s="13"/>
      <c r="UDW85" s="13"/>
      <c r="UDX85" s="13"/>
      <c r="UDY85" s="13"/>
      <c r="UDZ85" s="13"/>
      <c r="UEA85" s="13"/>
      <c r="UEB85" s="13"/>
      <c r="UEC85" s="13"/>
      <c r="UED85" s="13"/>
      <c r="UEE85" s="13"/>
      <c r="UEF85" s="13"/>
      <c r="UEG85" s="13"/>
      <c r="UEH85" s="13"/>
      <c r="UEI85" s="13"/>
      <c r="UEJ85" s="13"/>
      <c r="UEK85" s="13"/>
      <c r="UEL85" s="13"/>
      <c r="UEM85" s="13"/>
      <c r="UEN85" s="13"/>
      <c r="UEO85" s="13"/>
      <c r="UEP85" s="13"/>
      <c r="UEQ85" s="13"/>
      <c r="UER85" s="13"/>
      <c r="UES85" s="13"/>
      <c r="UET85" s="13"/>
      <c r="UEU85" s="13"/>
      <c r="UEV85" s="13"/>
      <c r="UEW85" s="13"/>
      <c r="UEX85" s="13"/>
      <c r="UEY85" s="13"/>
      <c r="UEZ85" s="13"/>
      <c r="UFA85" s="13"/>
      <c r="UFB85" s="13"/>
      <c r="UFC85" s="13"/>
      <c r="UFD85" s="13"/>
      <c r="UFE85" s="13"/>
      <c r="UFF85" s="13"/>
      <c r="UFG85" s="13"/>
      <c r="UFH85" s="13"/>
      <c r="UFI85" s="13"/>
      <c r="UFJ85" s="13"/>
      <c r="UFK85" s="13"/>
      <c r="UFL85" s="13"/>
      <c r="UFM85" s="13"/>
      <c r="UFN85" s="13"/>
      <c r="UFO85" s="13"/>
      <c r="UFP85" s="13"/>
      <c r="UFQ85" s="13"/>
      <c r="UFR85" s="13"/>
      <c r="UFS85" s="13"/>
      <c r="UFT85" s="13"/>
      <c r="UFU85" s="13"/>
      <c r="UFV85" s="13"/>
      <c r="UFW85" s="13"/>
      <c r="UFX85" s="13"/>
      <c r="UFY85" s="13"/>
      <c r="UFZ85" s="13"/>
      <c r="UGA85" s="13"/>
      <c r="UGB85" s="13"/>
      <c r="UGC85" s="13"/>
      <c r="UGD85" s="13"/>
      <c r="UGE85" s="13"/>
      <c r="UGF85" s="13"/>
      <c r="UGG85" s="13"/>
      <c r="UGH85" s="13"/>
      <c r="UGI85" s="13"/>
      <c r="UGJ85" s="13"/>
      <c r="UGK85" s="13"/>
      <c r="UGL85" s="13"/>
      <c r="UGM85" s="13"/>
      <c r="UGN85" s="13"/>
      <c r="UGO85" s="13"/>
      <c r="UGP85" s="13"/>
      <c r="UGQ85" s="13"/>
      <c r="UGR85" s="13"/>
      <c r="UGS85" s="13"/>
      <c r="UGT85" s="13"/>
      <c r="UGU85" s="13"/>
      <c r="UGV85" s="13"/>
      <c r="UGW85" s="13"/>
      <c r="UGX85" s="13"/>
      <c r="UGY85" s="13"/>
      <c r="UGZ85" s="13"/>
      <c r="UHA85" s="13"/>
      <c r="UHB85" s="13"/>
      <c r="UHC85" s="13"/>
      <c r="UHD85" s="13"/>
      <c r="UHE85" s="13"/>
      <c r="UHF85" s="13"/>
      <c r="UHG85" s="13"/>
      <c r="UHH85" s="13"/>
      <c r="UHI85" s="13"/>
      <c r="UHJ85" s="13"/>
      <c r="UHK85" s="13"/>
      <c r="UHL85" s="13"/>
      <c r="UHM85" s="13"/>
      <c r="UHN85" s="13"/>
      <c r="UHO85" s="13"/>
      <c r="UHP85" s="13"/>
      <c r="UHQ85" s="13"/>
      <c r="UHR85" s="13"/>
      <c r="UHS85" s="13"/>
      <c r="UHT85" s="13"/>
      <c r="UHU85" s="13"/>
      <c r="UHV85" s="13"/>
      <c r="UHW85" s="13"/>
      <c r="UHX85" s="13"/>
      <c r="UHY85" s="13"/>
      <c r="UHZ85" s="13"/>
      <c r="UIA85" s="13"/>
      <c r="UIB85" s="13"/>
      <c r="UIC85" s="13"/>
      <c r="UID85" s="13"/>
      <c r="UIE85" s="13"/>
      <c r="UIF85" s="13"/>
      <c r="UIG85" s="13"/>
      <c r="UIH85" s="13"/>
      <c r="UII85" s="13"/>
      <c r="UIJ85" s="13"/>
      <c r="UIK85" s="13"/>
      <c r="UIL85" s="13"/>
      <c r="UIM85" s="13"/>
      <c r="UIN85" s="13"/>
      <c r="UIO85" s="13"/>
      <c r="UIP85" s="13"/>
      <c r="UIQ85" s="13"/>
      <c r="UIR85" s="13"/>
      <c r="UIS85" s="13"/>
      <c r="UIT85" s="13"/>
      <c r="UIU85" s="13"/>
      <c r="UIV85" s="13"/>
      <c r="UIW85" s="13"/>
      <c r="UIX85" s="13"/>
      <c r="UIY85" s="13"/>
      <c r="UIZ85" s="13"/>
      <c r="UJA85" s="13"/>
      <c r="UJB85" s="13"/>
      <c r="UJC85" s="13"/>
      <c r="UJD85" s="13"/>
      <c r="UJE85" s="13"/>
      <c r="UJF85" s="13"/>
      <c r="UJG85" s="13"/>
      <c r="UJH85" s="13"/>
      <c r="UJI85" s="13"/>
      <c r="UJJ85" s="13"/>
      <c r="UJK85" s="13"/>
      <c r="UJL85" s="13"/>
      <c r="UJM85" s="13"/>
      <c r="UJN85" s="13"/>
      <c r="UJO85" s="13"/>
      <c r="UJP85" s="13"/>
      <c r="UJQ85" s="13"/>
      <c r="UJR85" s="13"/>
      <c r="UJS85" s="13"/>
      <c r="UJT85" s="13"/>
      <c r="UJU85" s="13"/>
      <c r="UJV85" s="13"/>
      <c r="UJW85" s="13"/>
      <c r="UJX85" s="13"/>
      <c r="UJY85" s="13"/>
      <c r="UJZ85" s="13"/>
      <c r="UKA85" s="13"/>
      <c r="UKB85" s="13"/>
      <c r="UKC85" s="13"/>
      <c r="UKD85" s="13"/>
      <c r="UKE85" s="13"/>
      <c r="UKF85" s="13"/>
      <c r="UKG85" s="13"/>
      <c r="UKH85" s="13"/>
      <c r="UKI85" s="13"/>
      <c r="UKJ85" s="13"/>
      <c r="UKK85" s="13"/>
      <c r="UKL85" s="13"/>
      <c r="UKM85" s="13"/>
      <c r="UKN85" s="13"/>
      <c r="UKO85" s="13"/>
      <c r="UKP85" s="13"/>
      <c r="UKQ85" s="13"/>
      <c r="UKR85" s="13"/>
      <c r="UKS85" s="13"/>
      <c r="UKT85" s="13"/>
      <c r="UKU85" s="13"/>
      <c r="UKV85" s="13"/>
      <c r="UKW85" s="13"/>
      <c r="UKX85" s="13"/>
      <c r="UKY85" s="13"/>
      <c r="UKZ85" s="13"/>
      <c r="ULA85" s="13"/>
      <c r="ULB85" s="13"/>
      <c r="ULC85" s="13"/>
      <c r="ULD85" s="13"/>
      <c r="ULE85" s="13"/>
      <c r="ULF85" s="13"/>
      <c r="ULG85" s="13"/>
      <c r="ULH85" s="13"/>
      <c r="ULI85" s="13"/>
      <c r="ULJ85" s="13"/>
      <c r="ULK85" s="13"/>
      <c r="ULL85" s="13"/>
      <c r="ULM85" s="13"/>
      <c r="ULN85" s="13"/>
      <c r="ULO85" s="13"/>
      <c r="ULP85" s="13"/>
      <c r="ULQ85" s="13"/>
      <c r="ULR85" s="13"/>
      <c r="ULS85" s="13"/>
      <c r="ULT85" s="13"/>
      <c r="ULU85" s="13"/>
      <c r="ULV85" s="13"/>
      <c r="ULW85" s="13"/>
      <c r="ULX85" s="13"/>
      <c r="ULY85" s="13"/>
      <c r="ULZ85" s="13"/>
      <c r="UMA85" s="13"/>
      <c r="UMB85" s="13"/>
      <c r="UMC85" s="13"/>
      <c r="UMD85" s="13"/>
      <c r="UME85" s="13"/>
      <c r="UMF85" s="13"/>
      <c r="UMG85" s="13"/>
      <c r="UMH85" s="13"/>
      <c r="UMI85" s="13"/>
      <c r="UMJ85" s="13"/>
      <c r="UMK85" s="13"/>
      <c r="UML85" s="13"/>
      <c r="UMM85" s="13"/>
      <c r="UMN85" s="13"/>
      <c r="UMO85" s="13"/>
      <c r="UMP85" s="13"/>
      <c r="UMQ85" s="13"/>
      <c r="UMR85" s="13"/>
      <c r="UMS85" s="13"/>
      <c r="UMT85" s="13"/>
      <c r="UMU85" s="13"/>
      <c r="UMV85" s="13"/>
      <c r="UMW85" s="13"/>
      <c r="UMX85" s="13"/>
      <c r="UMY85" s="13"/>
      <c r="UMZ85" s="13"/>
      <c r="UNA85" s="13"/>
      <c r="UNB85" s="13"/>
      <c r="UNC85" s="13"/>
      <c r="UND85" s="13"/>
      <c r="UNE85" s="13"/>
      <c r="UNF85" s="13"/>
      <c r="UNG85" s="13"/>
      <c r="UNH85" s="13"/>
      <c r="UNI85" s="13"/>
      <c r="UNJ85" s="13"/>
      <c r="UNK85" s="13"/>
      <c r="UNL85" s="13"/>
      <c r="UNM85" s="13"/>
      <c r="UNN85" s="13"/>
      <c r="UNO85" s="13"/>
      <c r="UNP85" s="13"/>
      <c r="UNQ85" s="13"/>
      <c r="UNR85" s="13"/>
      <c r="UNS85" s="13"/>
      <c r="UNT85" s="13"/>
      <c r="UNU85" s="13"/>
      <c r="UNV85" s="13"/>
      <c r="UNW85" s="13"/>
      <c r="UNX85" s="13"/>
      <c r="UNY85" s="13"/>
      <c r="UNZ85" s="13"/>
      <c r="UOA85" s="13"/>
      <c r="UOB85" s="13"/>
      <c r="UOC85" s="13"/>
      <c r="UOD85" s="13"/>
      <c r="UOE85" s="13"/>
      <c r="UOF85" s="13"/>
      <c r="UOG85" s="13"/>
      <c r="UOH85" s="13"/>
      <c r="UOI85" s="13"/>
      <c r="UOJ85" s="13"/>
      <c r="UOK85" s="13"/>
      <c r="UOL85" s="13"/>
      <c r="UOM85" s="13"/>
      <c r="UON85" s="13"/>
      <c r="UOO85" s="13"/>
      <c r="UOP85" s="13"/>
      <c r="UOQ85" s="13"/>
      <c r="UOR85" s="13"/>
      <c r="UOS85" s="13"/>
      <c r="UOT85" s="13"/>
      <c r="UOU85" s="13"/>
      <c r="UOV85" s="13"/>
      <c r="UOW85" s="13"/>
      <c r="UOX85" s="13"/>
      <c r="UOY85" s="13"/>
      <c r="UOZ85" s="13"/>
      <c r="UPA85" s="13"/>
      <c r="UPB85" s="13"/>
      <c r="UPC85" s="13"/>
      <c r="UPD85" s="13"/>
      <c r="UPE85" s="13"/>
      <c r="UPF85" s="13"/>
      <c r="UPG85" s="13"/>
      <c r="UPH85" s="13"/>
      <c r="UPI85" s="13"/>
      <c r="UPJ85" s="13"/>
      <c r="UPK85" s="13"/>
      <c r="UPL85" s="13"/>
      <c r="UPM85" s="13"/>
      <c r="UPN85" s="13"/>
      <c r="UPO85" s="13"/>
      <c r="UPP85" s="13"/>
      <c r="UPQ85" s="13"/>
      <c r="UPR85" s="13"/>
      <c r="UPS85" s="13"/>
      <c r="UPT85" s="13"/>
      <c r="UPU85" s="13"/>
      <c r="UPV85" s="13"/>
      <c r="UPW85" s="13"/>
      <c r="UPX85" s="13"/>
      <c r="UPY85" s="13"/>
      <c r="UPZ85" s="13"/>
      <c r="UQA85" s="13"/>
      <c r="UQB85" s="13"/>
      <c r="UQC85" s="13"/>
      <c r="UQD85" s="13"/>
      <c r="UQE85" s="13"/>
      <c r="UQF85" s="13"/>
      <c r="UQG85" s="13"/>
      <c r="UQH85" s="13"/>
      <c r="UQI85" s="13"/>
      <c r="UQJ85" s="13"/>
      <c r="UQK85" s="13"/>
      <c r="UQL85" s="13"/>
      <c r="UQM85" s="13"/>
      <c r="UQN85" s="13"/>
      <c r="UQO85" s="13"/>
      <c r="UQP85" s="13"/>
      <c r="UQQ85" s="13"/>
      <c r="UQR85" s="13"/>
      <c r="UQS85" s="13"/>
      <c r="UQT85" s="13"/>
      <c r="UQU85" s="13"/>
      <c r="UQV85" s="13"/>
      <c r="UQW85" s="13"/>
      <c r="UQX85" s="13"/>
      <c r="UQY85" s="13"/>
      <c r="UQZ85" s="13"/>
      <c r="URA85" s="13"/>
      <c r="URB85" s="13"/>
      <c r="URC85" s="13"/>
      <c r="URD85" s="13"/>
      <c r="URE85" s="13"/>
      <c r="URF85" s="13"/>
      <c r="URG85" s="13"/>
      <c r="URH85" s="13"/>
      <c r="URI85" s="13"/>
      <c r="URJ85" s="13"/>
      <c r="URK85" s="13"/>
      <c r="URL85" s="13"/>
      <c r="URM85" s="13"/>
      <c r="URN85" s="13"/>
      <c r="URO85" s="13"/>
      <c r="URP85" s="13"/>
      <c r="URQ85" s="13"/>
      <c r="URR85" s="13"/>
      <c r="URS85" s="13"/>
      <c r="URT85" s="13"/>
      <c r="URU85" s="13"/>
      <c r="URV85" s="13"/>
      <c r="URW85" s="13"/>
      <c r="URX85" s="13"/>
      <c r="URY85" s="13"/>
      <c r="URZ85" s="13"/>
      <c r="USA85" s="13"/>
      <c r="USB85" s="13"/>
      <c r="USC85" s="13"/>
      <c r="USD85" s="13"/>
      <c r="USE85" s="13"/>
      <c r="USF85" s="13"/>
      <c r="USG85" s="13"/>
      <c r="USH85" s="13"/>
      <c r="USI85" s="13"/>
      <c r="USJ85" s="13"/>
      <c r="USK85" s="13"/>
      <c r="USL85" s="13"/>
      <c r="USM85" s="13"/>
      <c r="USN85" s="13"/>
      <c r="USO85" s="13"/>
      <c r="USP85" s="13"/>
      <c r="USQ85" s="13"/>
      <c r="USR85" s="13"/>
      <c r="USS85" s="13"/>
      <c r="UST85" s="13"/>
      <c r="USU85" s="13"/>
      <c r="USV85" s="13"/>
      <c r="USW85" s="13"/>
      <c r="USX85" s="13"/>
      <c r="USY85" s="13"/>
      <c r="USZ85" s="13"/>
      <c r="UTA85" s="13"/>
      <c r="UTB85" s="13"/>
      <c r="UTC85" s="13"/>
      <c r="UTD85" s="13"/>
      <c r="UTE85" s="13"/>
      <c r="UTF85" s="13"/>
      <c r="UTG85" s="13"/>
      <c r="UTH85" s="13"/>
      <c r="UTI85" s="13"/>
      <c r="UTJ85" s="13"/>
      <c r="UTK85" s="13"/>
      <c r="UTL85" s="13"/>
      <c r="UTM85" s="13"/>
      <c r="UTN85" s="13"/>
      <c r="UTO85" s="13"/>
      <c r="UTP85" s="13"/>
      <c r="UTQ85" s="13"/>
      <c r="UTR85" s="13"/>
      <c r="UTS85" s="13"/>
      <c r="UTT85" s="13"/>
      <c r="UTU85" s="13"/>
      <c r="UTV85" s="13"/>
      <c r="UTW85" s="13"/>
      <c r="UTX85" s="13"/>
      <c r="UTY85" s="13"/>
      <c r="UTZ85" s="13"/>
      <c r="UUA85" s="13"/>
      <c r="UUB85" s="13"/>
      <c r="UUC85" s="13"/>
      <c r="UUD85" s="13"/>
      <c r="UUE85" s="13"/>
      <c r="UUF85" s="13"/>
      <c r="UUG85" s="13"/>
      <c r="UUH85" s="13"/>
      <c r="UUI85" s="13"/>
      <c r="UUJ85" s="13"/>
      <c r="UUK85" s="13"/>
      <c r="UUL85" s="13"/>
      <c r="UUM85" s="13"/>
      <c r="UUN85" s="13"/>
      <c r="UUO85" s="13"/>
      <c r="UUP85" s="13"/>
      <c r="UUQ85" s="13"/>
      <c r="UUR85" s="13"/>
      <c r="UUS85" s="13"/>
      <c r="UUT85" s="13"/>
      <c r="UUU85" s="13"/>
      <c r="UUV85" s="13"/>
      <c r="UUW85" s="13"/>
      <c r="UUX85" s="13"/>
      <c r="UUY85" s="13"/>
      <c r="UUZ85" s="13"/>
      <c r="UVA85" s="13"/>
      <c r="UVB85" s="13"/>
      <c r="UVC85" s="13"/>
      <c r="UVD85" s="13"/>
      <c r="UVE85" s="13"/>
      <c r="UVF85" s="13"/>
      <c r="UVG85" s="13"/>
      <c r="UVH85" s="13"/>
      <c r="UVI85" s="13"/>
      <c r="UVJ85" s="13"/>
      <c r="UVK85" s="13"/>
      <c r="UVL85" s="13"/>
      <c r="UVM85" s="13"/>
      <c r="UVN85" s="13"/>
      <c r="UVO85" s="13"/>
      <c r="UVP85" s="13"/>
      <c r="UVQ85" s="13"/>
      <c r="UVR85" s="13"/>
      <c r="UVS85" s="13"/>
      <c r="UVT85" s="13"/>
      <c r="UVU85" s="13"/>
      <c r="UVV85" s="13"/>
      <c r="UVW85" s="13"/>
      <c r="UVX85" s="13"/>
      <c r="UVY85" s="13"/>
      <c r="UVZ85" s="13"/>
      <c r="UWA85" s="13"/>
      <c r="UWB85" s="13"/>
      <c r="UWC85" s="13"/>
      <c r="UWD85" s="13"/>
      <c r="UWE85" s="13"/>
      <c r="UWF85" s="13"/>
      <c r="UWG85" s="13"/>
      <c r="UWH85" s="13"/>
      <c r="UWI85" s="13"/>
      <c r="UWJ85" s="13"/>
      <c r="UWK85" s="13"/>
      <c r="UWL85" s="13"/>
      <c r="UWM85" s="13"/>
      <c r="UWN85" s="13"/>
      <c r="UWO85" s="13"/>
      <c r="UWP85" s="13"/>
      <c r="UWQ85" s="13"/>
      <c r="UWR85" s="13"/>
      <c r="UWS85" s="13"/>
      <c r="UWT85" s="13"/>
      <c r="UWU85" s="13"/>
      <c r="UWV85" s="13"/>
      <c r="UWW85" s="13"/>
      <c r="UWX85" s="13"/>
      <c r="UWY85" s="13"/>
      <c r="UWZ85" s="13"/>
      <c r="UXA85" s="13"/>
      <c r="UXB85" s="13"/>
      <c r="UXC85" s="13"/>
      <c r="UXD85" s="13"/>
      <c r="UXE85" s="13"/>
      <c r="UXF85" s="13"/>
      <c r="UXG85" s="13"/>
      <c r="UXH85" s="13"/>
      <c r="UXI85" s="13"/>
      <c r="UXJ85" s="13"/>
      <c r="UXK85" s="13"/>
      <c r="UXL85" s="13"/>
      <c r="UXM85" s="13"/>
      <c r="UXN85" s="13"/>
      <c r="UXO85" s="13"/>
      <c r="UXP85" s="13"/>
      <c r="UXQ85" s="13"/>
      <c r="UXR85" s="13"/>
      <c r="UXS85" s="13"/>
      <c r="UXT85" s="13"/>
      <c r="UXU85" s="13"/>
      <c r="UXV85" s="13"/>
      <c r="UXW85" s="13"/>
      <c r="UXX85" s="13"/>
      <c r="UXY85" s="13"/>
      <c r="UXZ85" s="13"/>
      <c r="UYA85" s="13"/>
      <c r="UYB85" s="13"/>
      <c r="UYC85" s="13"/>
      <c r="UYD85" s="13"/>
      <c r="UYE85" s="13"/>
      <c r="UYF85" s="13"/>
      <c r="UYG85" s="13"/>
      <c r="UYH85" s="13"/>
      <c r="UYI85" s="13"/>
      <c r="UYJ85" s="13"/>
      <c r="UYK85" s="13"/>
      <c r="UYL85" s="13"/>
      <c r="UYM85" s="13"/>
      <c r="UYN85" s="13"/>
      <c r="UYO85" s="13"/>
      <c r="UYP85" s="13"/>
      <c r="UYQ85" s="13"/>
      <c r="UYR85" s="13"/>
      <c r="UYS85" s="13"/>
      <c r="UYT85" s="13"/>
      <c r="UYU85" s="13"/>
      <c r="UYV85" s="13"/>
      <c r="UYW85" s="13"/>
      <c r="UYX85" s="13"/>
      <c r="UYY85" s="13"/>
      <c r="UYZ85" s="13"/>
      <c r="UZA85" s="13"/>
      <c r="UZB85" s="13"/>
      <c r="UZC85" s="13"/>
      <c r="UZD85" s="13"/>
      <c r="UZE85" s="13"/>
      <c r="UZF85" s="13"/>
      <c r="UZG85" s="13"/>
      <c r="UZH85" s="13"/>
      <c r="UZI85" s="13"/>
      <c r="UZJ85" s="13"/>
      <c r="UZK85" s="13"/>
      <c r="UZL85" s="13"/>
      <c r="UZM85" s="13"/>
      <c r="UZN85" s="13"/>
      <c r="UZO85" s="13"/>
      <c r="UZP85" s="13"/>
      <c r="UZQ85" s="13"/>
      <c r="UZR85" s="13"/>
      <c r="UZS85" s="13"/>
      <c r="UZT85" s="13"/>
      <c r="UZU85" s="13"/>
      <c r="UZV85" s="13"/>
      <c r="UZW85" s="13"/>
      <c r="UZX85" s="13"/>
      <c r="UZY85" s="13"/>
      <c r="UZZ85" s="13"/>
      <c r="VAA85" s="13"/>
      <c r="VAB85" s="13"/>
      <c r="VAC85" s="13"/>
      <c r="VAD85" s="13"/>
      <c r="VAE85" s="13"/>
      <c r="VAF85" s="13"/>
      <c r="VAG85" s="13"/>
      <c r="VAH85" s="13"/>
      <c r="VAI85" s="13"/>
      <c r="VAJ85" s="13"/>
      <c r="VAK85" s="13"/>
      <c r="VAL85" s="13"/>
      <c r="VAM85" s="13"/>
      <c r="VAN85" s="13"/>
      <c r="VAO85" s="13"/>
      <c r="VAP85" s="13"/>
      <c r="VAQ85" s="13"/>
      <c r="VAR85" s="13"/>
      <c r="VAS85" s="13"/>
      <c r="VAT85" s="13"/>
      <c r="VAU85" s="13"/>
      <c r="VAV85" s="13"/>
      <c r="VAW85" s="13"/>
      <c r="VAX85" s="13"/>
      <c r="VAY85" s="13"/>
      <c r="VAZ85" s="13"/>
      <c r="VBA85" s="13"/>
      <c r="VBB85" s="13"/>
      <c r="VBC85" s="13"/>
      <c r="VBD85" s="13"/>
      <c r="VBE85" s="13"/>
      <c r="VBF85" s="13"/>
      <c r="VBG85" s="13"/>
      <c r="VBH85" s="13"/>
      <c r="VBI85" s="13"/>
      <c r="VBJ85" s="13"/>
      <c r="VBK85" s="13"/>
      <c r="VBL85" s="13"/>
      <c r="VBM85" s="13"/>
      <c r="VBN85" s="13"/>
      <c r="VBO85" s="13"/>
      <c r="VBP85" s="13"/>
      <c r="VBQ85" s="13"/>
      <c r="VBR85" s="13"/>
      <c r="VBS85" s="13"/>
      <c r="VBT85" s="13"/>
      <c r="VBU85" s="13"/>
      <c r="VBV85" s="13"/>
      <c r="VBW85" s="13"/>
      <c r="VBX85" s="13"/>
      <c r="VBY85" s="13"/>
      <c r="VBZ85" s="13"/>
      <c r="VCA85" s="13"/>
      <c r="VCB85" s="13"/>
      <c r="VCC85" s="13"/>
      <c r="VCD85" s="13"/>
      <c r="VCE85" s="13"/>
      <c r="VCF85" s="13"/>
      <c r="VCG85" s="13"/>
      <c r="VCH85" s="13"/>
      <c r="VCI85" s="13"/>
      <c r="VCJ85" s="13"/>
      <c r="VCK85" s="13"/>
      <c r="VCL85" s="13"/>
      <c r="VCM85" s="13"/>
      <c r="VCN85" s="13"/>
      <c r="VCO85" s="13"/>
      <c r="VCP85" s="13"/>
      <c r="VCQ85" s="13"/>
      <c r="VCR85" s="13"/>
      <c r="VCS85" s="13"/>
      <c r="VCT85" s="13"/>
      <c r="VCU85" s="13"/>
      <c r="VCV85" s="13"/>
      <c r="VCW85" s="13"/>
      <c r="VCX85" s="13"/>
      <c r="VCY85" s="13"/>
      <c r="VCZ85" s="13"/>
      <c r="VDA85" s="13"/>
      <c r="VDB85" s="13"/>
      <c r="VDC85" s="13"/>
      <c r="VDD85" s="13"/>
      <c r="VDE85" s="13"/>
      <c r="VDF85" s="13"/>
      <c r="VDG85" s="13"/>
      <c r="VDH85" s="13"/>
      <c r="VDI85" s="13"/>
      <c r="VDJ85" s="13"/>
      <c r="VDK85" s="13"/>
      <c r="VDL85" s="13"/>
      <c r="VDM85" s="13"/>
      <c r="VDN85" s="13"/>
      <c r="VDO85" s="13"/>
      <c r="VDP85" s="13"/>
      <c r="VDQ85" s="13"/>
      <c r="VDR85" s="13"/>
      <c r="VDS85" s="13"/>
      <c r="VDT85" s="13"/>
      <c r="VDU85" s="13"/>
      <c r="VDV85" s="13"/>
      <c r="VDW85" s="13"/>
      <c r="VDX85" s="13"/>
      <c r="VDY85" s="13"/>
      <c r="VDZ85" s="13"/>
      <c r="VEA85" s="13"/>
      <c r="VEB85" s="13"/>
      <c r="VEC85" s="13"/>
      <c r="VED85" s="13"/>
      <c r="VEE85" s="13"/>
      <c r="VEF85" s="13"/>
      <c r="VEG85" s="13"/>
      <c r="VEH85" s="13"/>
      <c r="VEI85" s="13"/>
      <c r="VEJ85" s="13"/>
      <c r="VEK85" s="13"/>
      <c r="VEL85" s="13"/>
      <c r="VEM85" s="13"/>
      <c r="VEN85" s="13"/>
      <c r="VEO85" s="13"/>
      <c r="VEP85" s="13"/>
      <c r="VEQ85" s="13"/>
      <c r="VER85" s="13"/>
      <c r="VES85" s="13"/>
      <c r="VET85" s="13"/>
      <c r="VEU85" s="13"/>
      <c r="VEV85" s="13"/>
      <c r="VEW85" s="13"/>
      <c r="VEX85" s="13"/>
      <c r="VEY85" s="13"/>
      <c r="VEZ85" s="13"/>
      <c r="VFA85" s="13"/>
      <c r="VFB85" s="13"/>
      <c r="VFC85" s="13"/>
      <c r="VFD85" s="13"/>
      <c r="VFE85" s="13"/>
      <c r="VFF85" s="13"/>
      <c r="VFG85" s="13"/>
      <c r="VFH85" s="13"/>
      <c r="VFI85" s="13"/>
      <c r="VFJ85" s="13"/>
      <c r="VFK85" s="13"/>
      <c r="VFL85" s="13"/>
      <c r="VFM85" s="13"/>
      <c r="VFN85" s="13"/>
      <c r="VFO85" s="13"/>
      <c r="VFP85" s="13"/>
      <c r="VFQ85" s="13"/>
      <c r="VFR85" s="13"/>
      <c r="VFS85" s="13"/>
      <c r="VFT85" s="13"/>
      <c r="VFU85" s="13"/>
      <c r="VFV85" s="13"/>
      <c r="VFW85" s="13"/>
      <c r="VFX85" s="13"/>
      <c r="VFY85" s="13"/>
      <c r="VFZ85" s="13"/>
      <c r="VGA85" s="13"/>
      <c r="VGB85" s="13"/>
      <c r="VGC85" s="13"/>
      <c r="VGD85" s="13"/>
      <c r="VGE85" s="13"/>
      <c r="VGF85" s="13"/>
      <c r="VGG85" s="13"/>
      <c r="VGH85" s="13"/>
      <c r="VGI85" s="13"/>
      <c r="VGJ85" s="13"/>
      <c r="VGK85" s="13"/>
      <c r="VGL85" s="13"/>
      <c r="VGM85" s="13"/>
      <c r="VGN85" s="13"/>
      <c r="VGO85" s="13"/>
      <c r="VGP85" s="13"/>
      <c r="VGQ85" s="13"/>
      <c r="VGR85" s="13"/>
      <c r="VGS85" s="13"/>
      <c r="VGT85" s="13"/>
      <c r="VGU85" s="13"/>
      <c r="VGV85" s="13"/>
      <c r="VGW85" s="13"/>
      <c r="VGX85" s="13"/>
      <c r="VGY85" s="13"/>
      <c r="VGZ85" s="13"/>
      <c r="VHA85" s="13"/>
      <c r="VHB85" s="13"/>
      <c r="VHC85" s="13"/>
      <c r="VHD85" s="13"/>
      <c r="VHE85" s="13"/>
      <c r="VHF85" s="13"/>
      <c r="VHG85" s="13"/>
      <c r="VHH85" s="13"/>
      <c r="VHI85" s="13"/>
      <c r="VHJ85" s="13"/>
      <c r="VHK85" s="13"/>
      <c r="VHL85" s="13"/>
      <c r="VHM85" s="13"/>
      <c r="VHN85" s="13"/>
      <c r="VHO85" s="13"/>
      <c r="VHP85" s="13"/>
      <c r="VHQ85" s="13"/>
      <c r="VHR85" s="13"/>
      <c r="VHS85" s="13"/>
      <c r="VHT85" s="13"/>
      <c r="VHU85" s="13"/>
      <c r="VHV85" s="13"/>
      <c r="VHW85" s="13"/>
      <c r="VHX85" s="13"/>
      <c r="VHY85" s="13"/>
      <c r="VHZ85" s="13"/>
      <c r="VIA85" s="13"/>
      <c r="VIB85" s="13"/>
      <c r="VIC85" s="13"/>
      <c r="VID85" s="13"/>
      <c r="VIE85" s="13"/>
      <c r="VIF85" s="13"/>
      <c r="VIG85" s="13"/>
      <c r="VIH85" s="13"/>
      <c r="VII85" s="13"/>
      <c r="VIJ85" s="13"/>
      <c r="VIK85" s="13"/>
      <c r="VIL85" s="13"/>
      <c r="VIM85" s="13"/>
      <c r="VIN85" s="13"/>
      <c r="VIO85" s="13"/>
      <c r="VIP85" s="13"/>
      <c r="VIQ85" s="13"/>
      <c r="VIR85" s="13"/>
      <c r="VIS85" s="13"/>
      <c r="VIT85" s="13"/>
      <c r="VIU85" s="13"/>
      <c r="VIV85" s="13"/>
      <c r="VIW85" s="13"/>
      <c r="VIX85" s="13"/>
      <c r="VIY85" s="13"/>
      <c r="VIZ85" s="13"/>
      <c r="VJA85" s="13"/>
      <c r="VJB85" s="13"/>
      <c r="VJC85" s="13"/>
      <c r="VJD85" s="13"/>
      <c r="VJE85" s="13"/>
      <c r="VJF85" s="13"/>
      <c r="VJG85" s="13"/>
      <c r="VJH85" s="13"/>
      <c r="VJI85" s="13"/>
      <c r="VJJ85" s="13"/>
      <c r="VJK85" s="13"/>
      <c r="VJL85" s="13"/>
      <c r="VJM85" s="13"/>
      <c r="VJN85" s="13"/>
      <c r="VJO85" s="13"/>
      <c r="VJP85" s="13"/>
      <c r="VJQ85" s="13"/>
      <c r="VJR85" s="13"/>
      <c r="VJS85" s="13"/>
      <c r="VJT85" s="13"/>
      <c r="VJU85" s="13"/>
      <c r="VJV85" s="13"/>
      <c r="VJW85" s="13"/>
      <c r="VJX85" s="13"/>
      <c r="VJY85" s="13"/>
      <c r="VJZ85" s="13"/>
      <c r="VKA85" s="13"/>
      <c r="VKB85" s="13"/>
      <c r="VKC85" s="13"/>
      <c r="VKD85" s="13"/>
      <c r="VKE85" s="13"/>
      <c r="VKF85" s="13"/>
      <c r="VKG85" s="13"/>
      <c r="VKH85" s="13"/>
      <c r="VKI85" s="13"/>
      <c r="VKJ85" s="13"/>
      <c r="VKK85" s="13"/>
      <c r="VKL85" s="13"/>
      <c r="VKM85" s="13"/>
      <c r="VKN85" s="13"/>
      <c r="VKO85" s="13"/>
      <c r="VKP85" s="13"/>
      <c r="VKQ85" s="13"/>
      <c r="VKR85" s="13"/>
      <c r="VKS85" s="13"/>
      <c r="VKT85" s="13"/>
      <c r="VKU85" s="13"/>
      <c r="VKV85" s="13"/>
      <c r="VKW85" s="13"/>
      <c r="VKX85" s="13"/>
      <c r="VKY85" s="13"/>
      <c r="VKZ85" s="13"/>
      <c r="VLA85" s="13"/>
      <c r="VLB85" s="13"/>
      <c r="VLC85" s="13"/>
      <c r="VLD85" s="13"/>
      <c r="VLE85" s="13"/>
      <c r="VLF85" s="13"/>
      <c r="VLG85" s="13"/>
      <c r="VLH85" s="13"/>
      <c r="VLI85" s="13"/>
      <c r="VLJ85" s="13"/>
      <c r="VLK85" s="13"/>
      <c r="VLL85" s="13"/>
      <c r="VLM85" s="13"/>
      <c r="VLN85" s="13"/>
      <c r="VLO85" s="13"/>
      <c r="VLP85" s="13"/>
      <c r="VLQ85" s="13"/>
      <c r="VLR85" s="13"/>
      <c r="VLS85" s="13"/>
      <c r="VLT85" s="13"/>
      <c r="VLU85" s="13"/>
      <c r="VLV85" s="13"/>
      <c r="VLW85" s="13"/>
      <c r="VLX85" s="13"/>
      <c r="VLY85" s="13"/>
      <c r="VLZ85" s="13"/>
      <c r="VMA85" s="13"/>
      <c r="VMB85" s="13"/>
      <c r="VMC85" s="13"/>
      <c r="VMD85" s="13"/>
      <c r="VME85" s="13"/>
      <c r="VMF85" s="13"/>
      <c r="VMG85" s="13"/>
      <c r="VMH85" s="13"/>
      <c r="VMI85" s="13"/>
      <c r="VMJ85" s="13"/>
      <c r="VMK85" s="13"/>
      <c r="VML85" s="13"/>
      <c r="VMM85" s="13"/>
      <c r="VMN85" s="13"/>
      <c r="VMO85" s="13"/>
      <c r="VMP85" s="13"/>
      <c r="VMQ85" s="13"/>
      <c r="VMR85" s="13"/>
      <c r="VMS85" s="13"/>
      <c r="VMT85" s="13"/>
      <c r="VMU85" s="13"/>
      <c r="VMV85" s="13"/>
      <c r="VMW85" s="13"/>
      <c r="VMX85" s="13"/>
      <c r="VMY85" s="13"/>
      <c r="VMZ85" s="13"/>
      <c r="VNA85" s="13"/>
      <c r="VNB85" s="13"/>
      <c r="VNC85" s="13"/>
      <c r="VND85" s="13"/>
      <c r="VNE85" s="13"/>
      <c r="VNF85" s="13"/>
      <c r="VNG85" s="13"/>
      <c r="VNH85" s="13"/>
      <c r="VNI85" s="13"/>
      <c r="VNJ85" s="13"/>
      <c r="VNK85" s="13"/>
      <c r="VNL85" s="13"/>
      <c r="VNM85" s="13"/>
      <c r="VNN85" s="13"/>
      <c r="VNO85" s="13"/>
      <c r="VNP85" s="13"/>
      <c r="VNQ85" s="13"/>
      <c r="VNR85" s="13"/>
      <c r="VNS85" s="13"/>
      <c r="VNT85" s="13"/>
      <c r="VNU85" s="13"/>
      <c r="VNV85" s="13"/>
      <c r="VNW85" s="13"/>
      <c r="VNX85" s="13"/>
      <c r="VNY85" s="13"/>
      <c r="VNZ85" s="13"/>
      <c r="VOA85" s="13"/>
      <c r="VOB85" s="13"/>
      <c r="VOC85" s="13"/>
      <c r="VOD85" s="13"/>
      <c r="VOE85" s="13"/>
      <c r="VOF85" s="13"/>
      <c r="VOG85" s="13"/>
      <c r="VOH85" s="13"/>
      <c r="VOI85" s="13"/>
      <c r="VOJ85" s="13"/>
      <c r="VOK85" s="13"/>
      <c r="VOL85" s="13"/>
      <c r="VOM85" s="13"/>
      <c r="VON85" s="13"/>
      <c r="VOO85" s="13"/>
      <c r="VOP85" s="13"/>
      <c r="VOQ85" s="13"/>
      <c r="VOR85" s="13"/>
      <c r="VOS85" s="13"/>
      <c r="VOT85" s="13"/>
      <c r="VOU85" s="13"/>
      <c r="VOV85" s="13"/>
      <c r="VOW85" s="13"/>
      <c r="VOX85" s="13"/>
      <c r="VOY85" s="13"/>
      <c r="VOZ85" s="13"/>
      <c r="VPA85" s="13"/>
      <c r="VPB85" s="13"/>
      <c r="VPC85" s="13"/>
      <c r="VPD85" s="13"/>
      <c r="VPE85" s="13"/>
      <c r="VPF85" s="13"/>
      <c r="VPG85" s="13"/>
      <c r="VPH85" s="13"/>
      <c r="VPI85" s="13"/>
      <c r="VPJ85" s="13"/>
      <c r="VPK85" s="13"/>
      <c r="VPL85" s="13"/>
      <c r="VPM85" s="13"/>
      <c r="VPN85" s="13"/>
      <c r="VPO85" s="13"/>
      <c r="VPP85" s="13"/>
      <c r="VPQ85" s="13"/>
      <c r="VPR85" s="13"/>
      <c r="VPS85" s="13"/>
      <c r="VPT85" s="13"/>
      <c r="VPU85" s="13"/>
      <c r="VPV85" s="13"/>
      <c r="VPW85" s="13"/>
      <c r="VPX85" s="13"/>
      <c r="VPY85" s="13"/>
      <c r="VPZ85" s="13"/>
      <c r="VQA85" s="13"/>
      <c r="VQB85" s="13"/>
      <c r="VQC85" s="13"/>
      <c r="VQD85" s="13"/>
      <c r="VQE85" s="13"/>
      <c r="VQF85" s="13"/>
      <c r="VQG85" s="13"/>
      <c r="VQH85" s="13"/>
      <c r="VQI85" s="13"/>
      <c r="VQJ85" s="13"/>
      <c r="VQK85" s="13"/>
      <c r="VQL85" s="13"/>
      <c r="VQM85" s="13"/>
      <c r="VQN85" s="13"/>
      <c r="VQO85" s="13"/>
      <c r="VQP85" s="13"/>
      <c r="VQQ85" s="13"/>
      <c r="VQR85" s="13"/>
      <c r="VQS85" s="13"/>
      <c r="VQT85" s="13"/>
      <c r="VQU85" s="13"/>
      <c r="VQV85" s="13"/>
      <c r="VQW85" s="13"/>
      <c r="VQX85" s="13"/>
      <c r="VQY85" s="13"/>
      <c r="VQZ85" s="13"/>
      <c r="VRA85" s="13"/>
      <c r="VRB85" s="13"/>
      <c r="VRC85" s="13"/>
      <c r="VRD85" s="13"/>
      <c r="VRE85" s="13"/>
      <c r="VRF85" s="13"/>
      <c r="VRG85" s="13"/>
      <c r="VRH85" s="13"/>
      <c r="VRI85" s="13"/>
      <c r="VRJ85" s="13"/>
      <c r="VRK85" s="13"/>
      <c r="VRL85" s="13"/>
      <c r="VRM85" s="13"/>
      <c r="VRN85" s="13"/>
      <c r="VRO85" s="13"/>
      <c r="VRP85" s="13"/>
      <c r="VRQ85" s="13"/>
      <c r="VRR85" s="13"/>
      <c r="VRS85" s="13"/>
      <c r="VRT85" s="13"/>
      <c r="VRU85" s="13"/>
      <c r="VRV85" s="13"/>
      <c r="VRW85" s="13"/>
      <c r="VRX85" s="13"/>
      <c r="VRY85" s="13"/>
      <c r="VRZ85" s="13"/>
      <c r="VSA85" s="13"/>
      <c r="VSB85" s="13"/>
      <c r="VSC85" s="13"/>
      <c r="VSD85" s="13"/>
      <c r="VSE85" s="13"/>
      <c r="VSF85" s="13"/>
      <c r="VSG85" s="13"/>
      <c r="VSH85" s="13"/>
      <c r="VSI85" s="13"/>
      <c r="VSJ85" s="13"/>
      <c r="VSK85" s="13"/>
      <c r="VSL85" s="13"/>
      <c r="VSM85" s="13"/>
      <c r="VSN85" s="13"/>
      <c r="VSO85" s="13"/>
      <c r="VSP85" s="13"/>
      <c r="VSQ85" s="13"/>
      <c r="VSR85" s="13"/>
      <c r="VSS85" s="13"/>
      <c r="VST85" s="13"/>
      <c r="VSU85" s="13"/>
      <c r="VSV85" s="13"/>
      <c r="VSW85" s="13"/>
      <c r="VSX85" s="13"/>
      <c r="VSY85" s="13"/>
      <c r="VSZ85" s="13"/>
      <c r="VTA85" s="13"/>
      <c r="VTB85" s="13"/>
      <c r="VTC85" s="13"/>
      <c r="VTD85" s="13"/>
      <c r="VTE85" s="13"/>
      <c r="VTF85" s="13"/>
      <c r="VTG85" s="13"/>
      <c r="VTH85" s="13"/>
      <c r="VTI85" s="13"/>
      <c r="VTJ85" s="13"/>
      <c r="VTK85" s="13"/>
      <c r="VTL85" s="13"/>
      <c r="VTM85" s="13"/>
      <c r="VTN85" s="13"/>
      <c r="VTO85" s="13"/>
      <c r="VTP85" s="13"/>
      <c r="VTQ85" s="13"/>
      <c r="VTR85" s="13"/>
      <c r="VTS85" s="13"/>
      <c r="VTT85" s="13"/>
      <c r="VTU85" s="13"/>
      <c r="VTV85" s="13"/>
      <c r="VTW85" s="13"/>
      <c r="VTX85" s="13"/>
      <c r="VTY85" s="13"/>
      <c r="VTZ85" s="13"/>
      <c r="VUA85" s="13"/>
      <c r="VUB85" s="13"/>
      <c r="VUC85" s="13"/>
      <c r="VUD85" s="13"/>
      <c r="VUE85" s="13"/>
      <c r="VUF85" s="13"/>
      <c r="VUG85" s="13"/>
      <c r="VUH85" s="13"/>
      <c r="VUI85" s="13"/>
      <c r="VUJ85" s="13"/>
      <c r="VUK85" s="13"/>
      <c r="VUL85" s="13"/>
      <c r="VUM85" s="13"/>
      <c r="VUN85" s="13"/>
      <c r="VUO85" s="13"/>
      <c r="VUP85" s="13"/>
      <c r="VUQ85" s="13"/>
      <c r="VUR85" s="13"/>
      <c r="VUS85" s="13"/>
      <c r="VUT85" s="13"/>
      <c r="VUU85" s="13"/>
      <c r="VUV85" s="13"/>
      <c r="VUW85" s="13"/>
      <c r="VUX85" s="13"/>
      <c r="VUY85" s="13"/>
      <c r="VUZ85" s="13"/>
      <c r="VVA85" s="13"/>
      <c r="VVB85" s="13"/>
      <c r="VVC85" s="13"/>
      <c r="VVD85" s="13"/>
      <c r="VVE85" s="13"/>
      <c r="VVF85" s="13"/>
      <c r="VVG85" s="13"/>
      <c r="VVH85" s="13"/>
      <c r="VVI85" s="13"/>
      <c r="VVJ85" s="13"/>
      <c r="VVK85" s="13"/>
      <c r="VVL85" s="13"/>
      <c r="VVM85" s="13"/>
      <c r="VVN85" s="13"/>
      <c r="VVO85" s="13"/>
      <c r="VVP85" s="13"/>
      <c r="VVQ85" s="13"/>
      <c r="VVR85" s="13"/>
      <c r="VVS85" s="13"/>
      <c r="VVT85" s="13"/>
      <c r="VVU85" s="13"/>
      <c r="VVV85" s="13"/>
      <c r="VVW85" s="13"/>
      <c r="VVX85" s="13"/>
      <c r="VVY85" s="13"/>
      <c r="VVZ85" s="13"/>
      <c r="VWA85" s="13"/>
      <c r="VWB85" s="13"/>
      <c r="VWC85" s="13"/>
      <c r="VWD85" s="13"/>
      <c r="VWE85" s="13"/>
      <c r="VWF85" s="13"/>
      <c r="VWG85" s="13"/>
      <c r="VWH85" s="13"/>
      <c r="VWI85" s="13"/>
      <c r="VWJ85" s="13"/>
      <c r="VWK85" s="13"/>
      <c r="VWL85" s="13"/>
      <c r="VWM85" s="13"/>
      <c r="VWN85" s="13"/>
      <c r="VWO85" s="13"/>
      <c r="VWP85" s="13"/>
      <c r="VWQ85" s="13"/>
      <c r="VWR85" s="13"/>
      <c r="VWS85" s="13"/>
      <c r="VWT85" s="13"/>
      <c r="VWU85" s="13"/>
      <c r="VWV85" s="13"/>
      <c r="VWW85" s="13"/>
      <c r="VWX85" s="13"/>
      <c r="VWY85" s="13"/>
      <c r="VWZ85" s="13"/>
      <c r="VXA85" s="13"/>
      <c r="VXB85" s="13"/>
      <c r="VXC85" s="13"/>
      <c r="VXD85" s="13"/>
      <c r="VXE85" s="13"/>
      <c r="VXF85" s="13"/>
      <c r="VXG85" s="13"/>
      <c r="VXH85" s="13"/>
      <c r="VXI85" s="13"/>
      <c r="VXJ85" s="13"/>
      <c r="VXK85" s="13"/>
      <c r="VXL85" s="13"/>
      <c r="VXM85" s="13"/>
      <c r="VXN85" s="13"/>
      <c r="VXO85" s="13"/>
      <c r="VXP85" s="13"/>
      <c r="VXQ85" s="13"/>
      <c r="VXR85" s="13"/>
      <c r="VXS85" s="13"/>
      <c r="VXT85" s="13"/>
      <c r="VXU85" s="13"/>
      <c r="VXV85" s="13"/>
      <c r="VXW85" s="13"/>
      <c r="VXX85" s="13"/>
      <c r="VXY85" s="13"/>
      <c r="VXZ85" s="13"/>
      <c r="VYA85" s="13"/>
      <c r="VYB85" s="13"/>
      <c r="VYC85" s="13"/>
      <c r="VYD85" s="13"/>
      <c r="VYE85" s="13"/>
      <c r="VYF85" s="13"/>
      <c r="VYG85" s="13"/>
      <c r="VYH85" s="13"/>
      <c r="VYI85" s="13"/>
      <c r="VYJ85" s="13"/>
      <c r="VYK85" s="13"/>
      <c r="VYL85" s="13"/>
      <c r="VYM85" s="13"/>
      <c r="VYN85" s="13"/>
      <c r="VYO85" s="13"/>
      <c r="VYP85" s="13"/>
      <c r="VYQ85" s="13"/>
      <c r="VYR85" s="13"/>
      <c r="VYS85" s="13"/>
      <c r="VYT85" s="13"/>
      <c r="VYU85" s="13"/>
      <c r="VYV85" s="13"/>
      <c r="VYW85" s="13"/>
      <c r="VYX85" s="13"/>
      <c r="VYY85" s="13"/>
      <c r="VYZ85" s="13"/>
      <c r="VZA85" s="13"/>
      <c r="VZB85" s="13"/>
      <c r="VZC85" s="13"/>
      <c r="VZD85" s="13"/>
      <c r="VZE85" s="13"/>
      <c r="VZF85" s="13"/>
      <c r="VZG85" s="13"/>
      <c r="VZH85" s="13"/>
      <c r="VZI85" s="13"/>
      <c r="VZJ85" s="13"/>
      <c r="VZK85" s="13"/>
      <c r="VZL85" s="13"/>
      <c r="VZM85" s="13"/>
      <c r="VZN85" s="13"/>
      <c r="VZO85" s="13"/>
      <c r="VZP85" s="13"/>
      <c r="VZQ85" s="13"/>
      <c r="VZR85" s="13"/>
      <c r="VZS85" s="13"/>
      <c r="VZT85" s="13"/>
      <c r="VZU85" s="13"/>
      <c r="VZV85" s="13"/>
      <c r="VZW85" s="13"/>
      <c r="VZX85" s="13"/>
      <c r="VZY85" s="13"/>
      <c r="VZZ85" s="13"/>
      <c r="WAA85" s="13"/>
      <c r="WAB85" s="13"/>
      <c r="WAC85" s="13"/>
      <c r="WAD85" s="13"/>
      <c r="WAE85" s="13"/>
      <c r="WAF85" s="13"/>
      <c r="WAG85" s="13"/>
      <c r="WAH85" s="13"/>
      <c r="WAI85" s="13"/>
      <c r="WAJ85" s="13"/>
      <c r="WAK85" s="13"/>
      <c r="WAL85" s="13"/>
      <c r="WAM85" s="13"/>
      <c r="WAN85" s="13"/>
      <c r="WAO85" s="13"/>
      <c r="WAP85" s="13"/>
      <c r="WAQ85" s="13"/>
      <c r="WAR85" s="13"/>
      <c r="WAS85" s="13"/>
      <c r="WAT85" s="13"/>
      <c r="WAU85" s="13"/>
      <c r="WAV85" s="13"/>
      <c r="WAW85" s="13"/>
      <c r="WAX85" s="13"/>
      <c r="WAY85" s="13"/>
      <c r="WAZ85" s="13"/>
      <c r="WBA85" s="13"/>
      <c r="WBB85" s="13"/>
      <c r="WBC85" s="13"/>
      <c r="WBD85" s="13"/>
      <c r="WBE85" s="13"/>
      <c r="WBF85" s="13"/>
      <c r="WBG85" s="13"/>
      <c r="WBH85" s="13"/>
      <c r="WBI85" s="13"/>
      <c r="WBJ85" s="13"/>
      <c r="WBK85" s="13"/>
      <c r="WBL85" s="13"/>
      <c r="WBM85" s="13"/>
      <c r="WBN85" s="13"/>
      <c r="WBO85" s="13"/>
      <c r="WBP85" s="13"/>
      <c r="WBQ85" s="13"/>
      <c r="WBR85" s="13"/>
      <c r="WBS85" s="13"/>
      <c r="WBT85" s="13"/>
      <c r="WBU85" s="13"/>
      <c r="WBV85" s="13"/>
      <c r="WBW85" s="13"/>
      <c r="WBX85" s="13"/>
      <c r="WBY85" s="13"/>
      <c r="WBZ85" s="13"/>
      <c r="WCA85" s="13"/>
      <c r="WCB85" s="13"/>
      <c r="WCC85" s="13"/>
      <c r="WCD85" s="13"/>
      <c r="WCE85" s="13"/>
      <c r="WCF85" s="13"/>
      <c r="WCG85" s="13"/>
      <c r="WCH85" s="13"/>
      <c r="WCI85" s="13"/>
      <c r="WCJ85" s="13"/>
      <c r="WCK85" s="13"/>
      <c r="WCL85" s="13"/>
      <c r="WCM85" s="13"/>
      <c r="WCN85" s="13"/>
      <c r="WCO85" s="13"/>
      <c r="WCP85" s="13"/>
      <c r="WCQ85" s="13"/>
      <c r="WCR85" s="13"/>
      <c r="WCS85" s="13"/>
      <c r="WCT85" s="13"/>
      <c r="WCU85" s="13"/>
      <c r="WCV85" s="13"/>
      <c r="WCW85" s="13"/>
      <c r="WCX85" s="13"/>
      <c r="WCY85" s="13"/>
      <c r="WCZ85" s="13"/>
      <c r="WDA85" s="13"/>
      <c r="WDB85" s="13"/>
      <c r="WDC85" s="13"/>
      <c r="WDD85" s="13"/>
      <c r="WDE85" s="13"/>
      <c r="WDF85" s="13"/>
      <c r="WDG85" s="13"/>
      <c r="WDH85" s="13"/>
      <c r="WDI85" s="13"/>
      <c r="WDJ85" s="13"/>
      <c r="WDK85" s="13"/>
      <c r="WDL85" s="13"/>
      <c r="WDM85" s="13"/>
      <c r="WDN85" s="13"/>
      <c r="WDO85" s="13"/>
      <c r="WDP85" s="13"/>
      <c r="WDQ85" s="13"/>
      <c r="WDR85" s="13"/>
      <c r="WDS85" s="13"/>
      <c r="WDT85" s="13"/>
      <c r="WDU85" s="13"/>
      <c r="WDV85" s="13"/>
      <c r="WDW85" s="13"/>
      <c r="WDX85" s="13"/>
      <c r="WDY85" s="13"/>
      <c r="WDZ85" s="13"/>
      <c r="WEA85" s="13"/>
      <c r="WEB85" s="13"/>
      <c r="WEC85" s="13"/>
      <c r="WED85" s="13"/>
      <c r="WEE85" s="13"/>
      <c r="WEF85" s="13"/>
      <c r="WEG85" s="13"/>
      <c r="WEH85" s="13"/>
      <c r="WEI85" s="13"/>
      <c r="WEJ85" s="13"/>
      <c r="WEK85" s="13"/>
      <c r="WEL85" s="13"/>
      <c r="WEM85" s="13"/>
      <c r="WEN85" s="13"/>
      <c r="WEO85" s="13"/>
      <c r="WEP85" s="13"/>
      <c r="WEQ85" s="13"/>
      <c r="WER85" s="13"/>
      <c r="WES85" s="13"/>
      <c r="WET85" s="13"/>
      <c r="WEU85" s="13"/>
      <c r="WEV85" s="13"/>
      <c r="WEW85" s="13"/>
      <c r="WEX85" s="13"/>
      <c r="WEY85" s="13"/>
      <c r="WEZ85" s="13"/>
      <c r="WFA85" s="13"/>
      <c r="WFB85" s="13"/>
      <c r="WFC85" s="13"/>
      <c r="WFD85" s="13"/>
      <c r="WFE85" s="13"/>
      <c r="WFF85" s="13"/>
      <c r="WFG85" s="13"/>
      <c r="WFH85" s="13"/>
      <c r="WFI85" s="13"/>
      <c r="WFJ85" s="13"/>
      <c r="WFK85" s="13"/>
      <c r="WFL85" s="13"/>
      <c r="WFM85" s="13"/>
      <c r="WFN85" s="13"/>
      <c r="WFO85" s="13"/>
      <c r="WFP85" s="13"/>
      <c r="WFQ85" s="13"/>
      <c r="WFR85" s="13"/>
      <c r="WFS85" s="13"/>
      <c r="WFT85" s="13"/>
      <c r="WFU85" s="13"/>
      <c r="WFV85" s="13"/>
      <c r="WFW85" s="13"/>
      <c r="WFX85" s="13"/>
      <c r="WFY85" s="13"/>
      <c r="WFZ85" s="13"/>
      <c r="WGA85" s="13"/>
      <c r="WGB85" s="13"/>
      <c r="WGC85" s="13"/>
      <c r="WGD85" s="13"/>
      <c r="WGE85" s="13"/>
      <c r="WGF85" s="13"/>
      <c r="WGG85" s="13"/>
      <c r="WGH85" s="13"/>
      <c r="WGI85" s="13"/>
      <c r="WGJ85" s="13"/>
      <c r="WGK85" s="13"/>
      <c r="WGL85" s="13"/>
      <c r="WGM85" s="13"/>
      <c r="WGN85" s="13"/>
      <c r="WGO85" s="13"/>
      <c r="WGP85" s="13"/>
      <c r="WGQ85" s="13"/>
      <c r="WGR85" s="13"/>
      <c r="WGS85" s="13"/>
      <c r="WGT85" s="13"/>
      <c r="WGU85" s="13"/>
      <c r="WGV85" s="13"/>
      <c r="WGW85" s="13"/>
      <c r="WGX85" s="13"/>
      <c r="WGY85" s="13"/>
      <c r="WGZ85" s="13"/>
      <c r="WHA85" s="13"/>
      <c r="WHB85" s="13"/>
      <c r="WHC85" s="13"/>
      <c r="WHD85" s="13"/>
      <c r="WHE85" s="13"/>
      <c r="WHF85" s="13"/>
      <c r="WHG85" s="13"/>
      <c r="WHH85" s="13"/>
      <c r="WHI85" s="13"/>
      <c r="WHJ85" s="13"/>
      <c r="WHK85" s="13"/>
      <c r="WHL85" s="13"/>
      <c r="WHM85" s="13"/>
      <c r="WHN85" s="13"/>
      <c r="WHO85" s="13"/>
      <c r="WHP85" s="13"/>
      <c r="WHQ85" s="13"/>
      <c r="WHR85" s="13"/>
      <c r="WHS85" s="13"/>
      <c r="WHT85" s="13"/>
      <c r="WHU85" s="13"/>
      <c r="WHV85" s="13"/>
      <c r="WHW85" s="13"/>
      <c r="WHX85" s="13"/>
      <c r="WHY85" s="13"/>
      <c r="WHZ85" s="13"/>
      <c r="WIA85" s="13"/>
      <c r="WIB85" s="13"/>
      <c r="WIC85" s="13"/>
      <c r="WID85" s="13"/>
      <c r="WIE85" s="13"/>
      <c r="WIF85" s="13"/>
      <c r="WIG85" s="13"/>
      <c r="WIH85" s="13"/>
      <c r="WII85" s="13"/>
      <c r="WIJ85" s="13"/>
      <c r="WIK85" s="13"/>
      <c r="WIL85" s="13"/>
      <c r="WIM85" s="13"/>
      <c r="WIN85" s="13"/>
      <c r="WIO85" s="13"/>
      <c r="WIP85" s="13"/>
      <c r="WIQ85" s="13"/>
      <c r="WIR85" s="13"/>
      <c r="WIS85" s="13"/>
      <c r="WIT85" s="13"/>
      <c r="WIU85" s="13"/>
      <c r="WIV85" s="13"/>
      <c r="WIW85" s="13"/>
      <c r="WIX85" s="13"/>
      <c r="WIY85" s="13"/>
      <c r="WIZ85" s="13"/>
      <c r="WJA85" s="13"/>
      <c r="WJB85" s="13"/>
      <c r="WJC85" s="13"/>
      <c r="WJD85" s="13"/>
      <c r="WJE85" s="13"/>
      <c r="WJF85" s="13"/>
      <c r="WJG85" s="13"/>
      <c r="WJH85" s="13"/>
      <c r="WJI85" s="13"/>
      <c r="WJJ85" s="13"/>
      <c r="WJK85" s="13"/>
      <c r="WJL85" s="13"/>
      <c r="WJM85" s="13"/>
      <c r="WJN85" s="13"/>
      <c r="WJO85" s="13"/>
      <c r="WJP85" s="13"/>
      <c r="WJQ85" s="13"/>
      <c r="WJR85" s="13"/>
      <c r="WJS85" s="13"/>
      <c r="WJT85" s="13"/>
      <c r="WJU85" s="13"/>
      <c r="WJV85" s="13"/>
      <c r="WJW85" s="13"/>
      <c r="WJX85" s="13"/>
      <c r="WJY85" s="13"/>
      <c r="WJZ85" s="13"/>
      <c r="WKA85" s="13"/>
      <c r="WKB85" s="13"/>
      <c r="WKC85" s="13"/>
      <c r="WKD85" s="13"/>
      <c r="WKE85" s="13"/>
      <c r="WKF85" s="13"/>
      <c r="WKG85" s="13"/>
      <c r="WKH85" s="13"/>
      <c r="WKI85" s="13"/>
      <c r="WKJ85" s="13"/>
      <c r="WKK85" s="13"/>
      <c r="WKL85" s="13"/>
      <c r="WKM85" s="13"/>
      <c r="WKN85" s="13"/>
      <c r="WKO85" s="13"/>
      <c r="WKP85" s="13"/>
      <c r="WKQ85" s="13"/>
      <c r="WKR85" s="13"/>
      <c r="WKS85" s="13"/>
      <c r="WKT85" s="13"/>
      <c r="WKU85" s="13"/>
      <c r="WKV85" s="13"/>
      <c r="WKW85" s="13"/>
      <c r="WKX85" s="13"/>
      <c r="WKY85" s="13"/>
      <c r="WKZ85" s="13"/>
      <c r="WLA85" s="13"/>
      <c r="WLB85" s="13"/>
      <c r="WLC85" s="13"/>
      <c r="WLD85" s="13"/>
      <c r="WLE85" s="13"/>
      <c r="WLF85" s="13"/>
      <c r="WLG85" s="13"/>
      <c r="WLH85" s="13"/>
      <c r="WLI85" s="13"/>
      <c r="WLJ85" s="13"/>
      <c r="WLK85" s="13"/>
      <c r="WLL85" s="13"/>
      <c r="WLM85" s="13"/>
      <c r="WLN85" s="13"/>
      <c r="WLO85" s="13"/>
      <c r="WLP85" s="13"/>
      <c r="WLQ85" s="13"/>
      <c r="WLR85" s="13"/>
      <c r="WLS85" s="13"/>
      <c r="WLT85" s="13"/>
      <c r="WLU85" s="13"/>
      <c r="WLV85" s="13"/>
      <c r="WLW85" s="13"/>
      <c r="WLX85" s="13"/>
      <c r="WLY85" s="13"/>
      <c r="WLZ85" s="13"/>
      <c r="WMA85" s="13"/>
      <c r="WMB85" s="13"/>
      <c r="WMC85" s="13"/>
      <c r="WMD85" s="13"/>
      <c r="WME85" s="13"/>
      <c r="WMF85" s="13"/>
      <c r="WMG85" s="13"/>
      <c r="WMH85" s="13"/>
      <c r="WMI85" s="13"/>
      <c r="WMJ85" s="13"/>
      <c r="WMK85" s="13"/>
      <c r="WML85" s="13"/>
      <c r="WMM85" s="13"/>
      <c r="WMN85" s="13"/>
      <c r="WMO85" s="13"/>
      <c r="WMP85" s="13"/>
      <c r="WMQ85" s="13"/>
      <c r="WMR85" s="13"/>
      <c r="WMS85" s="13"/>
      <c r="WMT85" s="13"/>
      <c r="WMU85" s="13"/>
      <c r="WMV85" s="13"/>
      <c r="WMW85" s="13"/>
      <c r="WMX85" s="13"/>
      <c r="WMY85" s="13"/>
      <c r="WMZ85" s="13"/>
      <c r="WNA85" s="13"/>
      <c r="WNB85" s="13"/>
      <c r="WNC85" s="13"/>
      <c r="WND85" s="13"/>
      <c r="WNE85" s="13"/>
      <c r="WNF85" s="13"/>
      <c r="WNG85" s="13"/>
      <c r="WNH85" s="13"/>
      <c r="WNI85" s="13"/>
      <c r="WNJ85" s="13"/>
      <c r="WNK85" s="13"/>
      <c r="WNL85" s="13"/>
      <c r="WNM85" s="13"/>
      <c r="WNN85" s="13"/>
      <c r="WNO85" s="13"/>
      <c r="WNP85" s="13"/>
      <c r="WNQ85" s="13"/>
      <c r="WNR85" s="13"/>
      <c r="WNS85" s="13"/>
      <c r="WNT85" s="13"/>
      <c r="WNU85" s="13"/>
      <c r="WNV85" s="13"/>
      <c r="WNW85" s="13"/>
      <c r="WNX85" s="13"/>
      <c r="WNY85" s="13"/>
      <c r="WNZ85" s="13"/>
      <c r="WOA85" s="13"/>
      <c r="WOB85" s="13"/>
      <c r="WOC85" s="13"/>
      <c r="WOD85" s="13"/>
      <c r="WOE85" s="13"/>
      <c r="WOF85" s="13"/>
      <c r="WOG85" s="13"/>
      <c r="WOH85" s="13"/>
      <c r="WOI85" s="13"/>
      <c r="WOJ85" s="13"/>
      <c r="WOK85" s="13"/>
      <c r="WOL85" s="13"/>
      <c r="WOM85" s="13"/>
      <c r="WON85" s="13"/>
      <c r="WOO85" s="13"/>
      <c r="WOP85" s="13"/>
      <c r="WOQ85" s="13"/>
      <c r="WOR85" s="13"/>
      <c r="WOS85" s="13"/>
      <c r="WOT85" s="13"/>
      <c r="WOU85" s="13"/>
      <c r="WOV85" s="13"/>
      <c r="WOW85" s="13"/>
      <c r="WOX85" s="13"/>
      <c r="WOY85" s="13"/>
      <c r="WOZ85" s="13"/>
      <c r="WPA85" s="13"/>
      <c r="WPB85" s="13"/>
      <c r="WPC85" s="13"/>
      <c r="WPD85" s="13"/>
      <c r="WPE85" s="13"/>
      <c r="WPF85" s="13"/>
      <c r="WPG85" s="13"/>
      <c r="WPH85" s="13"/>
      <c r="WPI85" s="13"/>
      <c r="WPJ85" s="13"/>
      <c r="WPK85" s="13"/>
      <c r="WPL85" s="13"/>
      <c r="WPM85" s="13"/>
      <c r="WPN85" s="13"/>
      <c r="WPO85" s="13"/>
      <c r="WPP85" s="13"/>
      <c r="WPQ85" s="13"/>
      <c r="WPR85" s="13"/>
      <c r="WPS85" s="13"/>
      <c r="WPT85" s="13"/>
      <c r="WPU85" s="13"/>
      <c r="WPV85" s="13"/>
      <c r="WPW85" s="13"/>
      <c r="WPX85" s="13"/>
      <c r="WPY85" s="13"/>
      <c r="WPZ85" s="13"/>
      <c r="WQA85" s="13"/>
      <c r="WQB85" s="13"/>
      <c r="WQC85" s="13"/>
      <c r="WQD85" s="13"/>
      <c r="WQE85" s="13"/>
      <c r="WQF85" s="13"/>
      <c r="WQG85" s="13"/>
      <c r="WQH85" s="13"/>
      <c r="WQI85" s="13"/>
      <c r="WQJ85" s="13"/>
      <c r="WQK85" s="13"/>
      <c r="WQL85" s="13"/>
      <c r="WQM85" s="13"/>
      <c r="WQN85" s="13"/>
      <c r="WQO85" s="13"/>
      <c r="WQP85" s="13"/>
      <c r="WQQ85" s="13"/>
      <c r="WQR85" s="13"/>
      <c r="WQS85" s="13"/>
      <c r="WQT85" s="13"/>
      <c r="WQU85" s="13"/>
      <c r="WQV85" s="13"/>
      <c r="WQW85" s="13"/>
      <c r="WQX85" s="13"/>
      <c r="WQY85" s="13"/>
      <c r="WQZ85" s="13"/>
      <c r="WRA85" s="13"/>
      <c r="WRB85" s="13"/>
      <c r="WRC85" s="13"/>
      <c r="WRD85" s="13"/>
      <c r="WRE85" s="13"/>
      <c r="WRF85" s="13"/>
      <c r="WRG85" s="13"/>
      <c r="WRH85" s="13"/>
      <c r="WRI85" s="13"/>
      <c r="WRJ85" s="13"/>
      <c r="WRK85" s="13"/>
      <c r="WRL85" s="13"/>
      <c r="WRM85" s="13"/>
      <c r="WRN85" s="13"/>
      <c r="WRO85" s="13"/>
      <c r="WRP85" s="13"/>
      <c r="WRQ85" s="13"/>
      <c r="WRR85" s="13"/>
      <c r="WRS85" s="13"/>
      <c r="WRT85" s="13"/>
      <c r="WRU85" s="13"/>
      <c r="WRV85" s="13"/>
      <c r="WRW85" s="13"/>
      <c r="WRX85" s="13"/>
      <c r="WRY85" s="13"/>
      <c r="WRZ85" s="13"/>
      <c r="WSA85" s="13"/>
      <c r="WSB85" s="13"/>
      <c r="WSC85" s="13"/>
      <c r="WSD85" s="13"/>
      <c r="WSE85" s="13"/>
      <c r="WSF85" s="13"/>
      <c r="WSG85" s="13"/>
      <c r="WSH85" s="13"/>
      <c r="WSI85" s="13"/>
      <c r="WSJ85" s="13"/>
      <c r="WSK85" s="13"/>
      <c r="WSL85" s="13"/>
      <c r="WSM85" s="13"/>
      <c r="WSN85" s="13"/>
      <c r="WSO85" s="13"/>
      <c r="WSP85" s="13"/>
      <c r="WSQ85" s="13"/>
      <c r="WSR85" s="13"/>
      <c r="WSS85" s="13"/>
      <c r="WST85" s="13"/>
      <c r="WSU85" s="13"/>
      <c r="WSV85" s="13"/>
      <c r="WSW85" s="13"/>
      <c r="WSX85" s="13"/>
      <c r="WSY85" s="13"/>
      <c r="WSZ85" s="13"/>
      <c r="WTA85" s="13"/>
      <c r="WTB85" s="13"/>
      <c r="WTC85" s="13"/>
      <c r="WTD85" s="13"/>
      <c r="WTE85" s="13"/>
      <c r="WTF85" s="13"/>
      <c r="WTG85" s="13"/>
      <c r="WTH85" s="13"/>
      <c r="WTI85" s="13"/>
      <c r="WTJ85" s="13"/>
      <c r="WTK85" s="13"/>
      <c r="WTL85" s="13"/>
      <c r="WTM85" s="13"/>
      <c r="WTN85" s="13"/>
      <c r="WTO85" s="13"/>
      <c r="WTP85" s="13"/>
      <c r="WTQ85" s="13"/>
      <c r="WTR85" s="13"/>
      <c r="WTS85" s="13"/>
      <c r="WTT85" s="13"/>
      <c r="WTU85" s="13"/>
      <c r="WTV85" s="13"/>
      <c r="WTW85" s="13"/>
      <c r="WTX85" s="13"/>
      <c r="WTY85" s="13"/>
      <c r="WTZ85" s="13"/>
      <c r="WUA85" s="13"/>
      <c r="WUB85" s="13"/>
      <c r="WUC85" s="13"/>
      <c r="WUD85" s="13"/>
      <c r="WUE85" s="13"/>
      <c r="WUF85" s="13"/>
      <c r="WUG85" s="13"/>
      <c r="WUH85" s="13"/>
      <c r="WUI85" s="13"/>
      <c r="WUJ85" s="13"/>
      <c r="WUK85" s="13"/>
      <c r="WUL85" s="13"/>
      <c r="WUM85" s="13"/>
      <c r="WUN85" s="13"/>
      <c r="WUO85" s="13"/>
      <c r="WUP85" s="13"/>
      <c r="WUQ85" s="13"/>
      <c r="WUR85" s="13"/>
      <c r="WUS85" s="13"/>
      <c r="WUT85" s="13"/>
      <c r="WUU85" s="13"/>
      <c r="WUV85" s="13"/>
      <c r="WUW85" s="13"/>
      <c r="WUX85" s="13"/>
      <c r="WUY85" s="13"/>
      <c r="WUZ85" s="13"/>
      <c r="WVA85" s="13"/>
      <c r="WVB85" s="13"/>
      <c r="WVC85" s="13"/>
      <c r="WVD85" s="13"/>
      <c r="WVE85" s="13"/>
      <c r="WVF85" s="13"/>
      <c r="WVG85" s="13"/>
      <c r="WVH85" s="13"/>
      <c r="WVI85" s="13"/>
      <c r="WVJ85" s="13"/>
      <c r="WVK85" s="13"/>
      <c r="WVL85" s="13"/>
      <c r="WVM85" s="13"/>
      <c r="WVN85" s="13"/>
      <c r="WVO85" s="13"/>
      <c r="WVP85" s="13"/>
      <c r="WVQ85" s="13"/>
      <c r="WVR85" s="13"/>
      <c r="WVS85" s="13"/>
      <c r="WVT85" s="13"/>
      <c r="WVU85" s="13"/>
      <c r="WVV85" s="13"/>
      <c r="WVW85" s="13"/>
      <c r="WVX85" s="13"/>
      <c r="WVY85" s="13"/>
      <c r="WVZ85" s="13"/>
      <c r="WWA85" s="13"/>
      <c r="WWB85" s="13"/>
      <c r="WWC85" s="13"/>
      <c r="WWD85" s="13"/>
      <c r="WWE85" s="13"/>
      <c r="WWF85" s="13"/>
      <c r="WWG85" s="13"/>
      <c r="WWH85" s="13"/>
      <c r="WWI85" s="13"/>
      <c r="WWJ85" s="13"/>
      <c r="WWK85" s="13"/>
      <c r="WWL85" s="13"/>
      <c r="WWM85" s="13"/>
      <c r="WWN85" s="13"/>
      <c r="WWO85" s="13"/>
      <c r="WWP85" s="13"/>
      <c r="WWQ85" s="13"/>
      <c r="WWR85" s="13"/>
      <c r="WWS85" s="13"/>
      <c r="WWT85" s="13"/>
      <c r="WWU85" s="13"/>
      <c r="WWV85" s="13"/>
      <c r="WWW85" s="13"/>
      <c r="WWX85" s="13"/>
      <c r="WWY85" s="13"/>
      <c r="WWZ85" s="13"/>
      <c r="WXA85" s="13"/>
      <c r="WXB85" s="13"/>
      <c r="WXC85" s="13"/>
      <c r="WXD85" s="13"/>
      <c r="WXE85" s="13"/>
      <c r="WXF85" s="13"/>
      <c r="WXG85" s="13"/>
      <c r="WXH85" s="13"/>
      <c r="WXI85" s="13"/>
      <c r="WXJ85" s="13"/>
      <c r="WXK85" s="13"/>
      <c r="WXL85" s="13"/>
      <c r="WXM85" s="13"/>
      <c r="WXN85" s="13"/>
      <c r="WXO85" s="13"/>
      <c r="WXP85" s="13"/>
      <c r="WXQ85" s="13"/>
      <c r="WXR85" s="13"/>
      <c r="WXS85" s="13"/>
      <c r="WXT85" s="13"/>
      <c r="WXU85" s="13"/>
      <c r="WXV85" s="13"/>
      <c r="WXW85" s="13"/>
      <c r="WXX85" s="13"/>
      <c r="WXY85" s="13"/>
      <c r="WXZ85" s="13"/>
      <c r="WYA85" s="13"/>
      <c r="WYB85" s="13"/>
      <c r="WYC85" s="13"/>
      <c r="WYD85" s="13"/>
      <c r="WYE85" s="13"/>
      <c r="WYF85" s="13"/>
      <c r="WYG85" s="13"/>
      <c r="WYH85" s="13"/>
      <c r="WYI85" s="13"/>
      <c r="WYJ85" s="13"/>
      <c r="WYK85" s="13"/>
      <c r="WYL85" s="13"/>
      <c r="WYM85" s="13"/>
      <c r="WYN85" s="13"/>
      <c r="WYO85" s="13"/>
      <c r="WYP85" s="13"/>
      <c r="WYQ85" s="13"/>
      <c r="WYR85" s="13"/>
      <c r="WYS85" s="13"/>
      <c r="WYT85" s="13"/>
      <c r="WYU85" s="13"/>
      <c r="WYV85" s="13"/>
      <c r="WYW85" s="13"/>
      <c r="WYX85" s="13"/>
      <c r="WYY85" s="13"/>
      <c r="WYZ85" s="13"/>
      <c r="WZA85" s="13"/>
      <c r="WZB85" s="13"/>
      <c r="WZC85" s="13"/>
      <c r="WZD85" s="13"/>
      <c r="WZE85" s="13"/>
      <c r="WZF85" s="13"/>
      <c r="WZG85" s="13"/>
      <c r="WZH85" s="13"/>
      <c r="WZI85" s="13"/>
      <c r="WZJ85" s="13"/>
      <c r="WZK85" s="13"/>
      <c r="WZL85" s="13"/>
      <c r="WZM85" s="13"/>
      <c r="WZN85" s="13"/>
      <c r="WZO85" s="13"/>
      <c r="WZP85" s="13"/>
      <c r="WZQ85" s="13"/>
      <c r="WZR85" s="13"/>
      <c r="WZS85" s="13"/>
      <c r="WZT85" s="13"/>
      <c r="WZU85" s="13"/>
      <c r="WZV85" s="13"/>
      <c r="WZW85" s="13"/>
      <c r="WZX85" s="13"/>
      <c r="WZY85" s="13"/>
      <c r="WZZ85" s="13"/>
      <c r="XAA85" s="13"/>
      <c r="XAB85" s="13"/>
      <c r="XAC85" s="13"/>
      <c r="XAD85" s="13"/>
      <c r="XAE85" s="13"/>
      <c r="XAF85" s="13"/>
      <c r="XAG85" s="13"/>
      <c r="XAH85" s="13"/>
      <c r="XAI85" s="13"/>
      <c r="XAJ85" s="13"/>
      <c r="XAK85" s="13"/>
      <c r="XAL85" s="13"/>
      <c r="XAM85" s="13"/>
      <c r="XAN85" s="13"/>
      <c r="XAO85" s="13"/>
      <c r="XAP85" s="13"/>
      <c r="XAQ85" s="13"/>
      <c r="XAR85" s="13"/>
      <c r="XAS85" s="13"/>
      <c r="XAT85" s="13"/>
      <c r="XAU85" s="13"/>
      <c r="XAV85" s="13"/>
      <c r="XAW85" s="13"/>
      <c r="XAX85" s="13"/>
      <c r="XAY85" s="13"/>
      <c r="XAZ85" s="13"/>
      <c r="XBA85" s="13"/>
      <c r="XBB85" s="13"/>
      <c r="XBC85" s="13"/>
      <c r="XBD85" s="13"/>
      <c r="XBE85" s="13"/>
      <c r="XBF85" s="13"/>
      <c r="XBG85" s="13"/>
      <c r="XBH85" s="13"/>
      <c r="XBI85" s="13"/>
      <c r="XBJ85" s="13"/>
      <c r="XBK85" s="13"/>
      <c r="XBL85" s="13"/>
      <c r="XBM85" s="13"/>
      <c r="XBN85" s="13"/>
      <c r="XBO85" s="13"/>
      <c r="XBP85" s="13"/>
      <c r="XBQ85" s="13"/>
      <c r="XBR85" s="13"/>
      <c r="XBS85" s="13"/>
      <c r="XBT85" s="13"/>
      <c r="XBU85" s="13"/>
      <c r="XBV85" s="13"/>
      <c r="XBW85" s="13"/>
      <c r="XBX85" s="13"/>
      <c r="XBY85" s="13"/>
      <c r="XBZ85" s="13"/>
      <c r="XCA85" s="13"/>
      <c r="XCB85" s="13"/>
      <c r="XCC85" s="13"/>
      <c r="XCD85" s="13"/>
      <c r="XCE85" s="13"/>
      <c r="XCF85" s="13"/>
      <c r="XCG85" s="13"/>
      <c r="XCH85" s="13"/>
      <c r="XCI85" s="13"/>
      <c r="XCJ85" s="13"/>
      <c r="XCK85" s="13"/>
      <c r="XCL85" s="13"/>
      <c r="XCM85" s="13"/>
      <c r="XCN85" s="13"/>
      <c r="XCO85" s="13"/>
      <c r="XCP85" s="13"/>
      <c r="XCQ85" s="13"/>
      <c r="XCR85" s="13"/>
      <c r="XCS85" s="13"/>
      <c r="XCT85" s="13"/>
      <c r="XCU85" s="13"/>
      <c r="XCV85" s="13"/>
      <c r="XCW85" s="13"/>
      <c r="XCX85" s="13"/>
      <c r="XCY85" s="13"/>
      <c r="XCZ85" s="13"/>
      <c r="XDA85" s="13"/>
      <c r="XDB85" s="13"/>
      <c r="XDC85" s="13"/>
      <c r="XDD85" s="13"/>
      <c r="XDE85" s="13"/>
      <c r="XDF85" s="13"/>
      <c r="XDG85" s="13"/>
      <c r="XDH85" s="13"/>
      <c r="XDI85" s="13"/>
      <c r="XDJ85" s="13"/>
      <c r="XDK85" s="13"/>
      <c r="XDL85" s="13"/>
      <c r="XDM85" s="13"/>
      <c r="XDN85" s="13"/>
      <c r="XDO85" s="13"/>
      <c r="XDP85" s="13"/>
      <c r="XDQ85" s="13"/>
      <c r="XDR85" s="13"/>
      <c r="XDS85" s="13"/>
      <c r="XDT85" s="13"/>
      <c r="XDU85" s="13"/>
      <c r="XDV85" s="13"/>
      <c r="XDW85" s="13"/>
      <c r="XDX85" s="13"/>
      <c r="XDY85" s="13"/>
      <c r="XDZ85" s="13"/>
      <c r="XEA85" s="13"/>
      <c r="XEB85" s="13"/>
      <c r="XEC85" s="13"/>
      <c r="XED85" s="13"/>
      <c r="XEE85" s="13"/>
      <c r="XEF85" s="13"/>
      <c r="XEG85" s="13"/>
      <c r="XEH85" s="13"/>
      <c r="XEI85" s="13"/>
      <c r="XEJ85" s="13"/>
      <c r="XEK85" s="13"/>
      <c r="XEL85" s="13"/>
      <c r="XEM85" s="13"/>
      <c r="XEN85" s="13"/>
      <c r="XEO85" s="13"/>
      <c r="XEP85" s="13"/>
      <c r="XEQ85" s="13"/>
      <c r="XER85" s="13"/>
      <c r="XES85" s="13"/>
      <c r="XET85" s="13"/>
      <c r="XEU85" s="13"/>
      <c r="XEV85" s="13"/>
      <c r="XEW85" s="13"/>
      <c r="XEX85" s="13"/>
      <c r="XEY85" s="13"/>
      <c r="XEZ85" s="13"/>
      <c r="XFA85" s="13"/>
      <c r="XFB85" s="13"/>
      <c r="XFC85" s="13"/>
      <c r="XFD85" s="13"/>
    </row>
    <row r="86" spans="1:16384" x14ac:dyDescent="0.2">
      <c r="A86" s="6" t="s">
        <v>119</v>
      </c>
      <c r="B86" s="30">
        <v>3.52</v>
      </c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/>
      <c r="DRF86" s="13"/>
      <c r="DRG86" s="13"/>
      <c r="DRH86" s="13"/>
      <c r="DRI86" s="13"/>
      <c r="DRJ86" s="13"/>
      <c r="DRK86" s="13"/>
      <c r="DRL86" s="13"/>
      <c r="DRM86" s="13"/>
      <c r="DRN86" s="13"/>
      <c r="DRO86" s="13"/>
      <c r="DRP86" s="13"/>
      <c r="DRQ86" s="13"/>
      <c r="DRR86" s="13"/>
      <c r="DRS86" s="13"/>
      <c r="DRT86" s="13"/>
      <c r="DRU86" s="13"/>
      <c r="DRV86" s="13"/>
      <c r="DRW86" s="13"/>
      <c r="DRX86" s="13"/>
      <c r="DRY86" s="13"/>
      <c r="DRZ86" s="13"/>
      <c r="DSA86" s="13"/>
      <c r="DSB86" s="13"/>
      <c r="DSC86" s="13"/>
      <c r="DSD86" s="13"/>
      <c r="DSE86" s="13"/>
      <c r="DSF86" s="13"/>
      <c r="DSG86" s="13"/>
      <c r="DSH86" s="13"/>
      <c r="DSI86" s="13"/>
      <c r="DSJ86" s="13"/>
      <c r="DSK86" s="13"/>
      <c r="DSL86" s="13"/>
      <c r="DSM86" s="13"/>
      <c r="DSN86" s="13"/>
      <c r="DSO86" s="13"/>
      <c r="DSP86" s="13"/>
      <c r="DSQ86" s="13"/>
      <c r="DSR86" s="13"/>
      <c r="DSS86" s="13"/>
      <c r="DST86" s="13"/>
      <c r="DSU86" s="13"/>
      <c r="DSV86" s="13"/>
      <c r="DSW86" s="13"/>
      <c r="DSX86" s="13"/>
      <c r="DSY86" s="13"/>
      <c r="DSZ86" s="13"/>
      <c r="DTA86" s="13"/>
      <c r="DTB86" s="13"/>
      <c r="DTC86" s="13"/>
      <c r="DTD86" s="13"/>
      <c r="DTE86" s="13"/>
      <c r="DTF86" s="13"/>
      <c r="DTG86" s="13"/>
      <c r="DTH86" s="13"/>
      <c r="DTI86" s="13"/>
      <c r="DTJ86" s="13"/>
      <c r="DTK86" s="13"/>
      <c r="DTL86" s="13"/>
      <c r="DTM86" s="13"/>
      <c r="DTN86" s="13"/>
      <c r="DTO86" s="13"/>
      <c r="DTP86" s="13"/>
      <c r="DTQ86" s="13"/>
      <c r="DTR86" s="13"/>
      <c r="DTS86" s="13"/>
      <c r="DTT86" s="13"/>
      <c r="DTU86" s="13"/>
      <c r="DTV86" s="13"/>
      <c r="DTW86" s="13"/>
      <c r="DTX86" s="13"/>
      <c r="DTY86" s="13"/>
      <c r="DTZ86" s="13"/>
      <c r="DUA86" s="13"/>
      <c r="DUB86" s="13"/>
      <c r="DUC86" s="13"/>
      <c r="DUD86" s="13"/>
      <c r="DUE86" s="13"/>
      <c r="DUF86" s="13"/>
      <c r="DUG86" s="13"/>
      <c r="DUH86" s="13"/>
      <c r="DUI86" s="13"/>
      <c r="DUJ86" s="13"/>
      <c r="DUK86" s="13"/>
      <c r="DUL86" s="13"/>
      <c r="DUM86" s="13"/>
      <c r="DUN86" s="13"/>
      <c r="DUO86" s="13"/>
      <c r="DUP86" s="13"/>
      <c r="DUQ86" s="13"/>
      <c r="DUR86" s="13"/>
      <c r="DUS86" s="13"/>
      <c r="DUT86" s="13"/>
      <c r="DUU86" s="13"/>
      <c r="DUV86" s="13"/>
      <c r="DUW86" s="13"/>
      <c r="DUX86" s="13"/>
      <c r="DUY86" s="13"/>
      <c r="DUZ86" s="13"/>
      <c r="DVA86" s="13"/>
      <c r="DVB86" s="13"/>
      <c r="DVC86" s="13"/>
      <c r="DVD86" s="13"/>
      <c r="DVE86" s="13"/>
      <c r="DVF86" s="13"/>
      <c r="DVG86" s="13"/>
      <c r="DVH86" s="13"/>
      <c r="DVI86" s="13"/>
      <c r="DVJ86" s="13"/>
      <c r="DVK86" s="13"/>
      <c r="DVL86" s="13"/>
      <c r="DVM86" s="13"/>
      <c r="DVN86" s="13"/>
      <c r="DVO86" s="13"/>
      <c r="DVP86" s="13"/>
      <c r="DVQ86" s="13"/>
      <c r="DVR86" s="13"/>
      <c r="DVS86" s="13"/>
      <c r="DVT86" s="13"/>
      <c r="DVU86" s="13"/>
      <c r="DVV86" s="13"/>
      <c r="DVW86" s="13"/>
      <c r="DVX86" s="13"/>
      <c r="DVY86" s="13"/>
      <c r="DVZ86" s="13"/>
      <c r="DWA86" s="13"/>
      <c r="DWB86" s="13"/>
      <c r="DWC86" s="13"/>
      <c r="DWD86" s="13"/>
      <c r="DWE86" s="13"/>
      <c r="DWF86" s="13"/>
      <c r="DWG86" s="13"/>
      <c r="DWH86" s="13"/>
      <c r="DWI86" s="13"/>
      <c r="DWJ86" s="13"/>
      <c r="DWK86" s="13"/>
      <c r="DWL86" s="13"/>
      <c r="DWM86" s="13"/>
      <c r="DWN86" s="13"/>
      <c r="DWO86" s="13"/>
      <c r="DWP86" s="13"/>
      <c r="DWQ86" s="13"/>
      <c r="DWR86" s="13"/>
      <c r="DWS86" s="13"/>
      <c r="DWT86" s="13"/>
      <c r="DWU86" s="13"/>
      <c r="DWV86" s="13"/>
      <c r="DWW86" s="13"/>
      <c r="DWX86" s="13"/>
      <c r="DWY86" s="13"/>
      <c r="DWZ86" s="13"/>
      <c r="DXA86" s="13"/>
      <c r="DXB86" s="13"/>
      <c r="DXC86" s="13"/>
      <c r="DXD86" s="13"/>
      <c r="DXE86" s="13"/>
      <c r="DXF86" s="13"/>
      <c r="DXG86" s="13"/>
      <c r="DXH86" s="13"/>
      <c r="DXI86" s="13"/>
      <c r="DXJ86" s="13"/>
      <c r="DXK86" s="13"/>
      <c r="DXL86" s="13"/>
      <c r="DXM86" s="13"/>
      <c r="DXN86" s="13"/>
      <c r="DXO86" s="13"/>
      <c r="DXP86" s="13"/>
      <c r="DXQ86" s="13"/>
      <c r="DXR86" s="13"/>
      <c r="DXS86" s="13"/>
      <c r="DXT86" s="13"/>
      <c r="DXU86" s="13"/>
      <c r="DXV86" s="13"/>
      <c r="DXW86" s="13"/>
      <c r="DXX86" s="13"/>
      <c r="DXY86" s="13"/>
      <c r="DXZ86" s="13"/>
      <c r="DYA86" s="13"/>
      <c r="DYB86" s="13"/>
      <c r="DYC86" s="13"/>
      <c r="DYD86" s="13"/>
      <c r="DYE86" s="13"/>
      <c r="DYF86" s="13"/>
      <c r="DYG86" s="13"/>
      <c r="DYH86" s="13"/>
      <c r="DYI86" s="13"/>
      <c r="DYJ86" s="13"/>
      <c r="DYK86" s="13"/>
      <c r="DYL86" s="13"/>
      <c r="DYM86" s="13"/>
      <c r="DYN86" s="13"/>
      <c r="DYO86" s="13"/>
      <c r="DYP86" s="13"/>
      <c r="DYQ86" s="13"/>
      <c r="DYR86" s="13"/>
      <c r="DYS86" s="13"/>
      <c r="DYT86" s="13"/>
      <c r="DYU86" s="13"/>
      <c r="DYV86" s="13"/>
      <c r="DYW86" s="13"/>
      <c r="DYX86" s="13"/>
      <c r="DYY86" s="13"/>
      <c r="DYZ86" s="13"/>
      <c r="DZA86" s="13"/>
      <c r="DZB86" s="13"/>
      <c r="DZC86" s="13"/>
      <c r="DZD86" s="13"/>
      <c r="DZE86" s="13"/>
      <c r="DZF86" s="13"/>
      <c r="DZG86" s="13"/>
      <c r="DZH86" s="13"/>
      <c r="DZI86" s="13"/>
      <c r="DZJ86" s="13"/>
      <c r="DZK86" s="13"/>
      <c r="DZL86" s="13"/>
      <c r="DZM86" s="13"/>
      <c r="DZN86" s="13"/>
      <c r="DZO86" s="13"/>
      <c r="DZP86" s="13"/>
      <c r="DZQ86" s="13"/>
      <c r="DZR86" s="13"/>
      <c r="DZS86" s="13"/>
      <c r="DZT86" s="13"/>
      <c r="DZU86" s="13"/>
      <c r="DZV86" s="13"/>
      <c r="DZW86" s="13"/>
      <c r="DZX86" s="13"/>
      <c r="DZY86" s="13"/>
      <c r="DZZ86" s="13"/>
      <c r="EAA86" s="13"/>
      <c r="EAB86" s="13"/>
      <c r="EAC86" s="13"/>
      <c r="EAD86" s="13"/>
      <c r="EAE86" s="13"/>
      <c r="EAF86" s="13"/>
      <c r="EAG86" s="13"/>
      <c r="EAH86" s="13"/>
      <c r="EAI86" s="13"/>
      <c r="EAJ86" s="13"/>
      <c r="EAK86" s="13"/>
      <c r="EAL86" s="13"/>
      <c r="EAM86" s="13"/>
      <c r="EAN86" s="13"/>
      <c r="EAO86" s="13"/>
      <c r="EAP86" s="13"/>
      <c r="EAQ86" s="13"/>
      <c r="EAR86" s="13"/>
      <c r="EAS86" s="13"/>
      <c r="EAT86" s="13"/>
      <c r="EAU86" s="13"/>
      <c r="EAV86" s="13"/>
      <c r="EAW86" s="13"/>
      <c r="EAX86" s="13"/>
      <c r="EAY86" s="13"/>
      <c r="EAZ86" s="13"/>
      <c r="EBA86" s="13"/>
      <c r="EBB86" s="13"/>
      <c r="EBC86" s="13"/>
      <c r="EBD86" s="13"/>
      <c r="EBE86" s="13"/>
      <c r="EBF86" s="13"/>
      <c r="EBG86" s="13"/>
      <c r="EBH86" s="13"/>
      <c r="EBI86" s="13"/>
      <c r="EBJ86" s="13"/>
      <c r="EBK86" s="13"/>
      <c r="EBL86" s="13"/>
      <c r="EBM86" s="13"/>
      <c r="EBN86" s="13"/>
      <c r="EBO86" s="13"/>
      <c r="EBP86" s="13"/>
      <c r="EBQ86" s="13"/>
      <c r="EBR86" s="13"/>
      <c r="EBS86" s="13"/>
      <c r="EBT86" s="13"/>
      <c r="EBU86" s="13"/>
      <c r="EBV86" s="13"/>
      <c r="EBW86" s="13"/>
      <c r="EBX86" s="13"/>
      <c r="EBY86" s="13"/>
      <c r="EBZ86" s="13"/>
      <c r="ECA86" s="13"/>
      <c r="ECB86" s="13"/>
      <c r="ECC86" s="13"/>
      <c r="ECD86" s="13"/>
      <c r="ECE86" s="13"/>
      <c r="ECF86" s="13"/>
      <c r="ECG86" s="13"/>
      <c r="ECH86" s="13"/>
      <c r="ECI86" s="13"/>
      <c r="ECJ86" s="13"/>
      <c r="ECK86" s="13"/>
      <c r="ECL86" s="13"/>
      <c r="ECM86" s="13"/>
      <c r="ECN86" s="13"/>
      <c r="ECO86" s="13"/>
      <c r="ECP86" s="13"/>
      <c r="ECQ86" s="13"/>
      <c r="ECR86" s="13"/>
      <c r="ECS86" s="13"/>
      <c r="ECT86" s="13"/>
      <c r="ECU86" s="13"/>
      <c r="ECV86" s="13"/>
      <c r="ECW86" s="13"/>
      <c r="ECX86" s="13"/>
      <c r="ECY86" s="13"/>
      <c r="ECZ86" s="13"/>
      <c r="EDA86" s="13"/>
      <c r="EDB86" s="13"/>
      <c r="EDC86" s="13"/>
      <c r="EDD86" s="13"/>
      <c r="EDE86" s="13"/>
      <c r="EDF86" s="13"/>
      <c r="EDG86" s="13"/>
      <c r="EDH86" s="13"/>
      <c r="EDI86" s="13"/>
      <c r="EDJ86" s="13"/>
      <c r="EDK86" s="13"/>
      <c r="EDL86" s="13"/>
      <c r="EDM86" s="13"/>
      <c r="EDN86" s="13"/>
      <c r="EDO86" s="13"/>
      <c r="EDP86" s="13"/>
      <c r="EDQ86" s="13"/>
      <c r="EDR86" s="13"/>
      <c r="EDS86" s="13"/>
      <c r="EDT86" s="13"/>
      <c r="EDU86" s="13"/>
      <c r="EDV86" s="13"/>
      <c r="EDW86" s="13"/>
      <c r="EDX86" s="13"/>
      <c r="EDY86" s="13"/>
      <c r="EDZ86" s="13"/>
      <c r="EEA86" s="13"/>
      <c r="EEB86" s="13"/>
      <c r="EEC86" s="13"/>
      <c r="EED86" s="13"/>
      <c r="EEE86" s="13"/>
      <c r="EEF86" s="13"/>
      <c r="EEG86" s="13"/>
      <c r="EEH86" s="13"/>
      <c r="EEI86" s="13"/>
      <c r="EEJ86" s="13"/>
      <c r="EEK86" s="13"/>
      <c r="EEL86" s="13"/>
      <c r="EEM86" s="13"/>
      <c r="EEN86" s="13"/>
      <c r="EEO86" s="13"/>
      <c r="EEP86" s="13"/>
      <c r="EEQ86" s="13"/>
      <c r="EER86" s="13"/>
      <c r="EES86" s="13"/>
      <c r="EET86" s="13"/>
      <c r="EEU86" s="13"/>
      <c r="EEV86" s="13"/>
      <c r="EEW86" s="13"/>
      <c r="EEX86" s="13"/>
      <c r="EEY86" s="13"/>
      <c r="EEZ86" s="13"/>
      <c r="EFA86" s="13"/>
      <c r="EFB86" s="13"/>
      <c r="EFC86" s="13"/>
      <c r="EFD86" s="13"/>
      <c r="EFE86" s="13"/>
      <c r="EFF86" s="13"/>
      <c r="EFG86" s="13"/>
      <c r="EFH86" s="13"/>
      <c r="EFI86" s="13"/>
      <c r="EFJ86" s="13"/>
      <c r="EFK86" s="13"/>
      <c r="EFL86" s="13"/>
      <c r="EFM86" s="13"/>
      <c r="EFN86" s="13"/>
      <c r="EFO86" s="13"/>
      <c r="EFP86" s="13"/>
      <c r="EFQ86" s="13"/>
      <c r="EFR86" s="13"/>
      <c r="EFS86" s="13"/>
      <c r="EFT86" s="13"/>
      <c r="EFU86" s="13"/>
      <c r="EFV86" s="13"/>
      <c r="EFW86" s="13"/>
      <c r="EFX86" s="13"/>
      <c r="EFY86" s="13"/>
      <c r="EFZ86" s="13"/>
      <c r="EGA86" s="13"/>
      <c r="EGB86" s="13"/>
      <c r="EGC86" s="13"/>
      <c r="EGD86" s="13"/>
      <c r="EGE86" s="13"/>
      <c r="EGF86" s="13"/>
      <c r="EGG86" s="13"/>
      <c r="EGH86" s="13"/>
      <c r="EGI86" s="13"/>
      <c r="EGJ86" s="13"/>
      <c r="EGK86" s="13"/>
      <c r="EGL86" s="13"/>
      <c r="EGM86" s="13"/>
      <c r="EGN86" s="13"/>
      <c r="EGO86" s="13"/>
      <c r="EGP86" s="13"/>
      <c r="EGQ86" s="13"/>
      <c r="EGR86" s="13"/>
      <c r="EGS86" s="13"/>
      <c r="EGT86" s="13"/>
      <c r="EGU86" s="13"/>
      <c r="EGV86" s="13"/>
      <c r="EGW86" s="13"/>
      <c r="EGX86" s="13"/>
      <c r="EGY86" s="13"/>
      <c r="EGZ86" s="13"/>
      <c r="EHA86" s="13"/>
      <c r="EHB86" s="13"/>
      <c r="EHC86" s="13"/>
      <c r="EHD86" s="13"/>
      <c r="EHE86" s="13"/>
      <c r="EHF86" s="13"/>
      <c r="EHG86" s="13"/>
      <c r="EHH86" s="13"/>
      <c r="EHI86" s="13"/>
      <c r="EHJ86" s="13"/>
      <c r="EHK86" s="13"/>
      <c r="EHL86" s="13"/>
      <c r="EHM86" s="13"/>
      <c r="EHN86" s="13"/>
      <c r="EHO86" s="13"/>
      <c r="EHP86" s="13"/>
      <c r="EHQ86" s="13"/>
      <c r="EHR86" s="13"/>
      <c r="EHS86" s="13"/>
      <c r="EHT86" s="13"/>
      <c r="EHU86" s="13"/>
      <c r="EHV86" s="13"/>
      <c r="EHW86" s="13"/>
      <c r="EHX86" s="13"/>
      <c r="EHY86" s="13"/>
      <c r="EHZ86" s="13"/>
      <c r="EIA86" s="13"/>
      <c r="EIB86" s="13"/>
      <c r="EIC86" s="13"/>
      <c r="EID86" s="13"/>
      <c r="EIE86" s="13"/>
      <c r="EIF86" s="13"/>
      <c r="EIG86" s="13"/>
      <c r="EIH86" s="13"/>
      <c r="EII86" s="13"/>
      <c r="EIJ86" s="13"/>
      <c r="EIK86" s="13"/>
      <c r="EIL86" s="13"/>
      <c r="EIM86" s="13"/>
      <c r="EIN86" s="13"/>
      <c r="EIO86" s="13"/>
      <c r="EIP86" s="13"/>
      <c r="EIQ86" s="13"/>
      <c r="EIR86" s="13"/>
      <c r="EIS86" s="13"/>
      <c r="EIT86" s="13"/>
      <c r="EIU86" s="13"/>
      <c r="EIV86" s="13"/>
      <c r="EIW86" s="13"/>
      <c r="EIX86" s="13"/>
      <c r="EIY86" s="13"/>
      <c r="EIZ86" s="13"/>
      <c r="EJA86" s="13"/>
      <c r="EJB86" s="13"/>
      <c r="EJC86" s="13"/>
      <c r="EJD86" s="13"/>
      <c r="EJE86" s="13"/>
      <c r="EJF86" s="13"/>
      <c r="EJG86" s="13"/>
      <c r="EJH86" s="13"/>
      <c r="EJI86" s="13"/>
      <c r="EJJ86" s="13"/>
      <c r="EJK86" s="13"/>
      <c r="EJL86" s="13"/>
      <c r="EJM86" s="13"/>
      <c r="EJN86" s="13"/>
      <c r="EJO86" s="13"/>
      <c r="EJP86" s="13"/>
      <c r="EJQ86" s="13"/>
      <c r="EJR86" s="13"/>
      <c r="EJS86" s="13"/>
      <c r="EJT86" s="13"/>
      <c r="EJU86" s="13"/>
      <c r="EJV86" s="13"/>
      <c r="EJW86" s="13"/>
      <c r="EJX86" s="13"/>
      <c r="EJY86" s="13"/>
      <c r="EJZ86" s="13"/>
      <c r="EKA86" s="13"/>
      <c r="EKB86" s="13"/>
      <c r="EKC86" s="13"/>
      <c r="EKD86" s="13"/>
      <c r="EKE86" s="13"/>
      <c r="EKF86" s="13"/>
      <c r="EKG86" s="13"/>
      <c r="EKH86" s="13"/>
      <c r="EKI86" s="13"/>
      <c r="EKJ86" s="13"/>
      <c r="EKK86" s="13"/>
      <c r="EKL86" s="13"/>
      <c r="EKM86" s="13"/>
      <c r="EKN86" s="13"/>
      <c r="EKO86" s="13"/>
      <c r="EKP86" s="13"/>
      <c r="EKQ86" s="13"/>
      <c r="EKR86" s="13"/>
      <c r="EKS86" s="13"/>
      <c r="EKT86" s="13"/>
      <c r="EKU86" s="13"/>
      <c r="EKV86" s="13"/>
      <c r="EKW86" s="13"/>
      <c r="EKX86" s="13"/>
      <c r="EKY86" s="13"/>
      <c r="EKZ86" s="13"/>
      <c r="ELA86" s="13"/>
      <c r="ELB86" s="13"/>
      <c r="ELC86" s="13"/>
      <c r="ELD86" s="13"/>
      <c r="ELE86" s="13"/>
      <c r="ELF86" s="13"/>
      <c r="ELG86" s="13"/>
      <c r="ELH86" s="13"/>
      <c r="ELI86" s="13"/>
      <c r="ELJ86" s="13"/>
      <c r="ELK86" s="13"/>
      <c r="ELL86" s="13"/>
      <c r="ELM86" s="13"/>
      <c r="ELN86" s="13"/>
      <c r="ELO86" s="13"/>
      <c r="ELP86" s="13"/>
      <c r="ELQ86" s="13"/>
      <c r="ELR86" s="13"/>
      <c r="ELS86" s="13"/>
      <c r="ELT86" s="13"/>
      <c r="ELU86" s="13"/>
      <c r="ELV86" s="13"/>
      <c r="ELW86" s="13"/>
      <c r="ELX86" s="13"/>
      <c r="ELY86" s="13"/>
      <c r="ELZ86" s="13"/>
      <c r="EMA86" s="13"/>
      <c r="EMB86" s="13"/>
      <c r="EMC86" s="13"/>
      <c r="EMD86" s="13"/>
      <c r="EME86" s="13"/>
      <c r="EMF86" s="13"/>
      <c r="EMG86" s="13"/>
      <c r="EMH86" s="13"/>
      <c r="EMI86" s="13"/>
      <c r="EMJ86" s="13"/>
      <c r="EMK86" s="13"/>
      <c r="EML86" s="13"/>
      <c r="EMM86" s="13"/>
      <c r="EMN86" s="13"/>
      <c r="EMO86" s="13"/>
      <c r="EMP86" s="13"/>
      <c r="EMQ86" s="13"/>
      <c r="EMR86" s="13"/>
      <c r="EMS86" s="13"/>
      <c r="EMT86" s="13"/>
      <c r="EMU86" s="13"/>
      <c r="EMV86" s="13"/>
      <c r="EMW86" s="13"/>
      <c r="EMX86" s="13"/>
      <c r="EMY86" s="13"/>
      <c r="EMZ86" s="13"/>
      <c r="ENA86" s="13"/>
      <c r="ENB86" s="13"/>
      <c r="ENC86" s="13"/>
      <c r="END86" s="13"/>
      <c r="ENE86" s="13"/>
      <c r="ENF86" s="13"/>
      <c r="ENG86" s="13"/>
      <c r="ENH86" s="13"/>
      <c r="ENI86" s="13"/>
      <c r="ENJ86" s="13"/>
      <c r="ENK86" s="13"/>
      <c r="ENL86" s="13"/>
      <c r="ENM86" s="13"/>
      <c r="ENN86" s="13"/>
      <c r="ENO86" s="13"/>
      <c r="ENP86" s="13"/>
      <c r="ENQ86" s="13"/>
      <c r="ENR86" s="13"/>
      <c r="ENS86" s="13"/>
      <c r="ENT86" s="13"/>
      <c r="ENU86" s="13"/>
      <c r="ENV86" s="13"/>
      <c r="ENW86" s="13"/>
      <c r="ENX86" s="13"/>
      <c r="ENY86" s="13"/>
      <c r="ENZ86" s="13"/>
      <c r="EOA86" s="13"/>
      <c r="EOB86" s="13"/>
      <c r="EOC86" s="13"/>
      <c r="EOD86" s="13"/>
      <c r="EOE86" s="13"/>
      <c r="EOF86" s="13"/>
      <c r="EOG86" s="13"/>
      <c r="EOH86" s="13"/>
      <c r="EOI86" s="13"/>
      <c r="EOJ86" s="13"/>
      <c r="EOK86" s="13"/>
      <c r="EOL86" s="13"/>
      <c r="EOM86" s="13"/>
      <c r="EON86" s="13"/>
      <c r="EOO86" s="13"/>
      <c r="EOP86" s="13"/>
      <c r="EOQ86" s="13"/>
      <c r="EOR86" s="13"/>
      <c r="EOS86" s="13"/>
      <c r="EOT86" s="13"/>
      <c r="EOU86" s="13"/>
      <c r="EOV86" s="13"/>
      <c r="EOW86" s="13"/>
      <c r="EOX86" s="13"/>
      <c r="EOY86" s="13"/>
      <c r="EOZ86" s="13"/>
      <c r="EPA86" s="13"/>
      <c r="EPB86" s="13"/>
      <c r="EPC86" s="13"/>
      <c r="EPD86" s="13"/>
      <c r="EPE86" s="13"/>
      <c r="EPF86" s="13"/>
      <c r="EPG86" s="13"/>
      <c r="EPH86" s="13"/>
      <c r="EPI86" s="13"/>
      <c r="EPJ86" s="13"/>
      <c r="EPK86" s="13"/>
      <c r="EPL86" s="13"/>
      <c r="EPM86" s="13"/>
      <c r="EPN86" s="13"/>
      <c r="EPO86" s="13"/>
      <c r="EPP86" s="13"/>
      <c r="EPQ86" s="13"/>
      <c r="EPR86" s="13"/>
      <c r="EPS86" s="13"/>
      <c r="EPT86" s="13"/>
      <c r="EPU86" s="13"/>
      <c r="EPV86" s="13"/>
      <c r="EPW86" s="13"/>
      <c r="EPX86" s="13"/>
      <c r="EPY86" s="13"/>
      <c r="EPZ86" s="13"/>
      <c r="EQA86" s="13"/>
      <c r="EQB86" s="13"/>
      <c r="EQC86" s="13"/>
      <c r="EQD86" s="13"/>
      <c r="EQE86" s="13"/>
      <c r="EQF86" s="13"/>
      <c r="EQG86" s="13"/>
      <c r="EQH86" s="13"/>
      <c r="EQI86" s="13"/>
      <c r="EQJ86" s="13"/>
      <c r="EQK86" s="13"/>
      <c r="EQL86" s="13"/>
      <c r="EQM86" s="13"/>
      <c r="EQN86" s="13"/>
      <c r="EQO86" s="13"/>
      <c r="EQP86" s="13"/>
      <c r="EQQ86" s="13"/>
      <c r="EQR86" s="13"/>
      <c r="EQS86" s="13"/>
      <c r="EQT86" s="13"/>
      <c r="EQU86" s="13"/>
      <c r="EQV86" s="13"/>
      <c r="EQW86" s="13"/>
      <c r="EQX86" s="13"/>
      <c r="EQY86" s="13"/>
      <c r="EQZ86" s="13"/>
      <c r="ERA86" s="13"/>
      <c r="ERB86" s="13"/>
      <c r="ERC86" s="13"/>
      <c r="ERD86" s="13"/>
      <c r="ERE86" s="13"/>
      <c r="ERF86" s="13"/>
      <c r="ERG86" s="13"/>
      <c r="ERH86" s="13"/>
      <c r="ERI86" s="13"/>
      <c r="ERJ86" s="13"/>
      <c r="ERK86" s="13"/>
      <c r="ERL86" s="13"/>
      <c r="ERM86" s="13"/>
      <c r="ERN86" s="13"/>
      <c r="ERO86" s="13"/>
      <c r="ERP86" s="13"/>
      <c r="ERQ86" s="13"/>
      <c r="ERR86" s="13"/>
      <c r="ERS86" s="13"/>
      <c r="ERT86" s="13"/>
      <c r="ERU86" s="13"/>
      <c r="ERV86" s="13"/>
      <c r="ERW86" s="13"/>
      <c r="ERX86" s="13"/>
      <c r="ERY86" s="13"/>
      <c r="ERZ86" s="13"/>
      <c r="ESA86" s="13"/>
      <c r="ESB86" s="13"/>
      <c r="ESC86" s="13"/>
      <c r="ESD86" s="13"/>
      <c r="ESE86" s="13"/>
      <c r="ESF86" s="13"/>
      <c r="ESG86" s="13"/>
      <c r="ESH86" s="13"/>
      <c r="ESI86" s="13"/>
      <c r="ESJ86" s="13"/>
      <c r="ESK86" s="13"/>
      <c r="ESL86" s="13"/>
      <c r="ESM86" s="13"/>
      <c r="ESN86" s="13"/>
      <c r="ESO86" s="13"/>
      <c r="ESP86" s="13"/>
      <c r="ESQ86" s="13"/>
      <c r="ESR86" s="13"/>
      <c r="ESS86" s="13"/>
      <c r="EST86" s="13"/>
      <c r="ESU86" s="13"/>
      <c r="ESV86" s="13"/>
      <c r="ESW86" s="13"/>
      <c r="ESX86" s="13"/>
      <c r="ESY86" s="13"/>
      <c r="ESZ86" s="13"/>
      <c r="ETA86" s="13"/>
      <c r="ETB86" s="13"/>
      <c r="ETC86" s="13"/>
      <c r="ETD86" s="13"/>
      <c r="ETE86" s="13"/>
      <c r="ETF86" s="13"/>
      <c r="ETG86" s="13"/>
      <c r="ETH86" s="13"/>
      <c r="ETI86" s="13"/>
      <c r="ETJ86" s="13"/>
      <c r="ETK86" s="13"/>
      <c r="ETL86" s="13"/>
      <c r="ETM86" s="13"/>
      <c r="ETN86" s="13"/>
      <c r="ETO86" s="13"/>
      <c r="ETP86" s="13"/>
      <c r="ETQ86" s="13"/>
      <c r="ETR86" s="13"/>
      <c r="ETS86" s="13"/>
      <c r="ETT86" s="13"/>
      <c r="ETU86" s="13"/>
      <c r="ETV86" s="13"/>
      <c r="ETW86" s="13"/>
      <c r="ETX86" s="13"/>
      <c r="ETY86" s="13"/>
      <c r="ETZ86" s="13"/>
      <c r="EUA86" s="13"/>
      <c r="EUB86" s="13"/>
      <c r="EUC86" s="13"/>
      <c r="EUD86" s="13"/>
      <c r="EUE86" s="13"/>
      <c r="EUF86" s="13"/>
      <c r="EUG86" s="13"/>
      <c r="EUH86" s="13"/>
      <c r="EUI86" s="13"/>
      <c r="EUJ86" s="13"/>
      <c r="EUK86" s="13"/>
      <c r="EUL86" s="13"/>
      <c r="EUM86" s="13"/>
      <c r="EUN86" s="13"/>
      <c r="EUO86" s="13"/>
      <c r="EUP86" s="13"/>
      <c r="EUQ86" s="13"/>
      <c r="EUR86" s="13"/>
      <c r="EUS86" s="13"/>
      <c r="EUT86" s="13"/>
      <c r="EUU86" s="13"/>
      <c r="EUV86" s="13"/>
      <c r="EUW86" s="13"/>
      <c r="EUX86" s="13"/>
      <c r="EUY86" s="13"/>
      <c r="EUZ86" s="13"/>
      <c r="EVA86" s="13"/>
      <c r="EVB86" s="13"/>
      <c r="EVC86" s="13"/>
      <c r="EVD86" s="13"/>
      <c r="EVE86" s="13"/>
      <c r="EVF86" s="13"/>
      <c r="EVG86" s="13"/>
      <c r="EVH86" s="13"/>
      <c r="EVI86" s="13"/>
      <c r="EVJ86" s="13"/>
      <c r="EVK86" s="13"/>
      <c r="EVL86" s="13"/>
      <c r="EVM86" s="13"/>
      <c r="EVN86" s="13"/>
      <c r="EVO86" s="13"/>
      <c r="EVP86" s="13"/>
      <c r="EVQ86" s="13"/>
      <c r="EVR86" s="13"/>
      <c r="EVS86" s="13"/>
      <c r="EVT86" s="13"/>
      <c r="EVU86" s="13"/>
      <c r="EVV86" s="13"/>
      <c r="EVW86" s="13"/>
      <c r="EVX86" s="13"/>
      <c r="EVY86" s="13"/>
      <c r="EVZ86" s="13"/>
      <c r="EWA86" s="13"/>
      <c r="EWB86" s="13"/>
      <c r="EWC86" s="13"/>
      <c r="EWD86" s="13"/>
      <c r="EWE86" s="13"/>
      <c r="EWF86" s="13"/>
      <c r="EWG86" s="13"/>
      <c r="EWH86" s="13"/>
      <c r="EWI86" s="13"/>
      <c r="EWJ86" s="13"/>
      <c r="EWK86" s="13"/>
      <c r="EWL86" s="13"/>
      <c r="EWM86" s="13"/>
      <c r="EWN86" s="13"/>
      <c r="EWO86" s="13"/>
      <c r="EWP86" s="13"/>
      <c r="EWQ86" s="13"/>
      <c r="EWR86" s="13"/>
      <c r="EWS86" s="13"/>
      <c r="EWT86" s="13"/>
      <c r="EWU86" s="13"/>
      <c r="EWV86" s="13"/>
      <c r="EWW86" s="13"/>
      <c r="EWX86" s="13"/>
      <c r="EWY86" s="13"/>
      <c r="EWZ86" s="13"/>
      <c r="EXA86" s="13"/>
      <c r="EXB86" s="13"/>
      <c r="EXC86" s="13"/>
      <c r="EXD86" s="13"/>
      <c r="EXE86" s="13"/>
      <c r="EXF86" s="13"/>
      <c r="EXG86" s="13"/>
      <c r="EXH86" s="13"/>
      <c r="EXI86" s="13"/>
      <c r="EXJ86" s="13"/>
      <c r="EXK86" s="13"/>
      <c r="EXL86" s="13"/>
      <c r="EXM86" s="13"/>
      <c r="EXN86" s="13"/>
      <c r="EXO86" s="13"/>
      <c r="EXP86" s="13"/>
      <c r="EXQ86" s="13"/>
      <c r="EXR86" s="13"/>
      <c r="EXS86" s="13"/>
      <c r="EXT86" s="13"/>
      <c r="EXU86" s="13"/>
      <c r="EXV86" s="13"/>
      <c r="EXW86" s="13"/>
      <c r="EXX86" s="13"/>
      <c r="EXY86" s="13"/>
      <c r="EXZ86" s="13"/>
      <c r="EYA86" s="13"/>
      <c r="EYB86" s="13"/>
      <c r="EYC86" s="13"/>
      <c r="EYD86" s="13"/>
      <c r="EYE86" s="13"/>
      <c r="EYF86" s="13"/>
      <c r="EYG86" s="13"/>
      <c r="EYH86" s="13"/>
      <c r="EYI86" s="13"/>
      <c r="EYJ86" s="13"/>
      <c r="EYK86" s="13"/>
      <c r="EYL86" s="13"/>
      <c r="EYM86" s="13"/>
      <c r="EYN86" s="13"/>
      <c r="EYO86" s="13"/>
      <c r="EYP86" s="13"/>
      <c r="EYQ86" s="13"/>
      <c r="EYR86" s="13"/>
      <c r="EYS86" s="13"/>
      <c r="EYT86" s="13"/>
      <c r="EYU86" s="13"/>
      <c r="EYV86" s="13"/>
      <c r="EYW86" s="13"/>
      <c r="EYX86" s="13"/>
      <c r="EYY86" s="13"/>
      <c r="EYZ86" s="13"/>
      <c r="EZA86" s="13"/>
      <c r="EZB86" s="13"/>
      <c r="EZC86" s="13"/>
      <c r="EZD86" s="13"/>
      <c r="EZE86" s="13"/>
      <c r="EZF86" s="13"/>
      <c r="EZG86" s="13"/>
      <c r="EZH86" s="13"/>
      <c r="EZI86" s="13"/>
      <c r="EZJ86" s="13"/>
      <c r="EZK86" s="13"/>
      <c r="EZL86" s="13"/>
      <c r="EZM86" s="13"/>
      <c r="EZN86" s="13"/>
      <c r="EZO86" s="13"/>
      <c r="EZP86" s="13"/>
      <c r="EZQ86" s="13"/>
      <c r="EZR86" s="13"/>
      <c r="EZS86" s="13"/>
      <c r="EZT86" s="13"/>
      <c r="EZU86" s="13"/>
      <c r="EZV86" s="13"/>
      <c r="EZW86" s="13"/>
      <c r="EZX86" s="13"/>
      <c r="EZY86" s="13"/>
      <c r="EZZ86" s="13"/>
      <c r="FAA86" s="13"/>
      <c r="FAB86" s="13"/>
      <c r="FAC86" s="13"/>
      <c r="FAD86" s="13"/>
      <c r="FAE86" s="13"/>
      <c r="FAF86" s="13"/>
      <c r="FAG86" s="13"/>
      <c r="FAH86" s="13"/>
      <c r="FAI86" s="13"/>
      <c r="FAJ86" s="13"/>
      <c r="FAK86" s="13"/>
      <c r="FAL86" s="13"/>
      <c r="FAM86" s="13"/>
      <c r="FAN86" s="13"/>
      <c r="FAO86" s="13"/>
      <c r="FAP86" s="13"/>
      <c r="FAQ86" s="13"/>
      <c r="FAR86" s="13"/>
      <c r="FAS86" s="13"/>
      <c r="FAT86" s="13"/>
      <c r="FAU86" s="13"/>
      <c r="FAV86" s="13"/>
      <c r="FAW86" s="13"/>
      <c r="FAX86" s="13"/>
      <c r="FAY86" s="13"/>
      <c r="FAZ86" s="13"/>
      <c r="FBA86" s="13"/>
      <c r="FBB86" s="13"/>
      <c r="FBC86" s="13"/>
      <c r="FBD86" s="13"/>
      <c r="FBE86" s="13"/>
      <c r="FBF86" s="13"/>
      <c r="FBG86" s="13"/>
      <c r="FBH86" s="13"/>
      <c r="FBI86" s="13"/>
      <c r="FBJ86" s="13"/>
      <c r="FBK86" s="13"/>
      <c r="FBL86" s="13"/>
      <c r="FBM86" s="13"/>
      <c r="FBN86" s="13"/>
      <c r="FBO86" s="13"/>
      <c r="FBP86" s="13"/>
      <c r="FBQ86" s="13"/>
      <c r="FBR86" s="13"/>
      <c r="FBS86" s="13"/>
      <c r="FBT86" s="13"/>
      <c r="FBU86" s="13"/>
      <c r="FBV86" s="13"/>
      <c r="FBW86" s="13"/>
      <c r="FBX86" s="13"/>
      <c r="FBY86" s="13"/>
      <c r="FBZ86" s="13"/>
      <c r="FCA86" s="13"/>
      <c r="FCB86" s="13"/>
      <c r="FCC86" s="13"/>
      <c r="FCD86" s="13"/>
      <c r="FCE86" s="13"/>
      <c r="FCF86" s="13"/>
      <c r="FCG86" s="13"/>
      <c r="FCH86" s="13"/>
      <c r="FCI86" s="13"/>
      <c r="FCJ86" s="13"/>
      <c r="FCK86" s="13"/>
      <c r="FCL86" s="13"/>
      <c r="FCM86" s="13"/>
      <c r="FCN86" s="13"/>
      <c r="FCO86" s="13"/>
      <c r="FCP86" s="13"/>
      <c r="FCQ86" s="13"/>
      <c r="FCR86" s="13"/>
      <c r="FCS86" s="13"/>
      <c r="FCT86" s="13"/>
      <c r="FCU86" s="13"/>
      <c r="FCV86" s="13"/>
      <c r="FCW86" s="13"/>
      <c r="FCX86" s="13"/>
      <c r="FCY86" s="13"/>
      <c r="FCZ86" s="13"/>
      <c r="FDA86" s="13"/>
      <c r="FDB86" s="13"/>
      <c r="FDC86" s="13"/>
      <c r="FDD86" s="13"/>
      <c r="FDE86" s="13"/>
      <c r="FDF86" s="13"/>
      <c r="FDG86" s="13"/>
      <c r="FDH86" s="13"/>
      <c r="FDI86" s="13"/>
      <c r="FDJ86" s="13"/>
      <c r="FDK86" s="13"/>
      <c r="FDL86" s="13"/>
      <c r="FDM86" s="13"/>
      <c r="FDN86" s="13"/>
      <c r="FDO86" s="13"/>
      <c r="FDP86" s="13"/>
      <c r="FDQ86" s="13"/>
      <c r="FDR86" s="13"/>
      <c r="FDS86" s="13"/>
      <c r="FDT86" s="13"/>
      <c r="FDU86" s="13"/>
      <c r="FDV86" s="13"/>
      <c r="FDW86" s="13"/>
      <c r="FDX86" s="13"/>
      <c r="FDY86" s="13"/>
      <c r="FDZ86" s="13"/>
      <c r="FEA86" s="13"/>
      <c r="FEB86" s="13"/>
      <c r="FEC86" s="13"/>
      <c r="FED86" s="13"/>
      <c r="FEE86" s="13"/>
      <c r="FEF86" s="13"/>
      <c r="FEG86" s="13"/>
      <c r="FEH86" s="13"/>
      <c r="FEI86" s="13"/>
      <c r="FEJ86" s="13"/>
      <c r="FEK86" s="13"/>
      <c r="FEL86" s="13"/>
      <c r="FEM86" s="13"/>
      <c r="FEN86" s="13"/>
      <c r="FEO86" s="13"/>
      <c r="FEP86" s="13"/>
      <c r="FEQ86" s="13"/>
      <c r="FER86" s="13"/>
      <c r="FES86" s="13"/>
      <c r="FET86" s="13"/>
      <c r="FEU86" s="13"/>
      <c r="FEV86" s="13"/>
      <c r="FEW86" s="13"/>
      <c r="FEX86" s="13"/>
      <c r="FEY86" s="13"/>
      <c r="FEZ86" s="13"/>
      <c r="FFA86" s="13"/>
      <c r="FFB86" s="13"/>
      <c r="FFC86" s="13"/>
      <c r="FFD86" s="13"/>
      <c r="FFE86" s="13"/>
      <c r="FFF86" s="13"/>
      <c r="FFG86" s="13"/>
      <c r="FFH86" s="13"/>
      <c r="FFI86" s="13"/>
      <c r="FFJ86" s="13"/>
      <c r="FFK86" s="13"/>
      <c r="FFL86" s="13"/>
      <c r="FFM86" s="13"/>
      <c r="FFN86" s="13"/>
      <c r="FFO86" s="13"/>
      <c r="FFP86" s="13"/>
      <c r="FFQ86" s="13"/>
      <c r="FFR86" s="13"/>
      <c r="FFS86" s="13"/>
      <c r="FFT86" s="13"/>
      <c r="FFU86" s="13"/>
      <c r="FFV86" s="13"/>
      <c r="FFW86" s="13"/>
      <c r="FFX86" s="13"/>
      <c r="FFY86" s="13"/>
      <c r="FFZ86" s="13"/>
      <c r="FGA86" s="13"/>
      <c r="FGB86" s="13"/>
      <c r="FGC86" s="13"/>
      <c r="FGD86" s="13"/>
      <c r="FGE86" s="13"/>
      <c r="FGF86" s="13"/>
      <c r="FGG86" s="13"/>
      <c r="FGH86" s="13"/>
      <c r="FGI86" s="13"/>
      <c r="FGJ86" s="13"/>
      <c r="FGK86" s="13"/>
      <c r="FGL86" s="13"/>
      <c r="FGM86" s="13"/>
      <c r="FGN86" s="13"/>
      <c r="FGO86" s="13"/>
      <c r="FGP86" s="13"/>
      <c r="FGQ86" s="13"/>
      <c r="FGR86" s="13"/>
      <c r="FGS86" s="13"/>
      <c r="FGT86" s="13"/>
      <c r="FGU86" s="13"/>
      <c r="FGV86" s="13"/>
      <c r="FGW86" s="13"/>
      <c r="FGX86" s="13"/>
      <c r="FGY86" s="13"/>
      <c r="FGZ86" s="13"/>
      <c r="FHA86" s="13"/>
      <c r="FHB86" s="13"/>
      <c r="FHC86" s="13"/>
      <c r="FHD86" s="13"/>
      <c r="FHE86" s="13"/>
      <c r="FHF86" s="13"/>
      <c r="FHG86" s="13"/>
      <c r="FHH86" s="13"/>
      <c r="FHI86" s="13"/>
      <c r="FHJ86" s="13"/>
      <c r="FHK86" s="13"/>
      <c r="FHL86" s="13"/>
      <c r="FHM86" s="13"/>
      <c r="FHN86" s="13"/>
      <c r="FHO86" s="13"/>
      <c r="FHP86" s="13"/>
      <c r="FHQ86" s="13"/>
      <c r="FHR86" s="13"/>
      <c r="FHS86" s="13"/>
      <c r="FHT86" s="13"/>
      <c r="FHU86" s="13"/>
      <c r="FHV86" s="13"/>
      <c r="FHW86" s="13"/>
      <c r="FHX86" s="13"/>
      <c r="FHY86" s="13"/>
      <c r="FHZ86" s="13"/>
      <c r="FIA86" s="13"/>
      <c r="FIB86" s="13"/>
      <c r="FIC86" s="13"/>
      <c r="FID86" s="13"/>
      <c r="FIE86" s="13"/>
      <c r="FIF86" s="13"/>
      <c r="FIG86" s="13"/>
      <c r="FIH86" s="13"/>
      <c r="FII86" s="13"/>
      <c r="FIJ86" s="13"/>
      <c r="FIK86" s="13"/>
      <c r="FIL86" s="13"/>
      <c r="FIM86" s="13"/>
      <c r="FIN86" s="13"/>
      <c r="FIO86" s="13"/>
      <c r="FIP86" s="13"/>
      <c r="FIQ86" s="13"/>
      <c r="FIR86" s="13"/>
      <c r="FIS86" s="13"/>
      <c r="FIT86" s="13"/>
      <c r="FIU86" s="13"/>
      <c r="FIV86" s="13"/>
      <c r="FIW86" s="13"/>
      <c r="FIX86" s="13"/>
      <c r="FIY86" s="13"/>
      <c r="FIZ86" s="13"/>
      <c r="FJA86" s="13"/>
      <c r="FJB86" s="13"/>
      <c r="FJC86" s="13"/>
      <c r="FJD86" s="13"/>
      <c r="FJE86" s="13"/>
      <c r="FJF86" s="13"/>
      <c r="FJG86" s="13"/>
      <c r="FJH86" s="13"/>
      <c r="FJI86" s="13"/>
      <c r="FJJ86" s="13"/>
      <c r="FJK86" s="13"/>
      <c r="FJL86" s="13"/>
      <c r="FJM86" s="13"/>
      <c r="FJN86" s="13"/>
      <c r="FJO86" s="13"/>
      <c r="FJP86" s="13"/>
      <c r="FJQ86" s="13"/>
      <c r="FJR86" s="13"/>
      <c r="FJS86" s="13"/>
      <c r="FJT86" s="13"/>
      <c r="FJU86" s="13"/>
      <c r="FJV86" s="13"/>
      <c r="FJW86" s="13"/>
      <c r="FJX86" s="13"/>
      <c r="FJY86" s="13"/>
      <c r="FJZ86" s="13"/>
      <c r="FKA86" s="13"/>
      <c r="FKB86" s="13"/>
      <c r="FKC86" s="13"/>
      <c r="FKD86" s="13"/>
      <c r="FKE86" s="13"/>
      <c r="FKF86" s="13"/>
      <c r="FKG86" s="13"/>
      <c r="FKH86" s="13"/>
      <c r="FKI86" s="13"/>
      <c r="FKJ86" s="13"/>
      <c r="FKK86" s="13"/>
      <c r="FKL86" s="13"/>
      <c r="FKM86" s="13"/>
      <c r="FKN86" s="13"/>
      <c r="FKO86" s="13"/>
      <c r="FKP86" s="13"/>
      <c r="FKQ86" s="13"/>
      <c r="FKR86" s="13"/>
      <c r="FKS86" s="13"/>
      <c r="FKT86" s="13"/>
      <c r="FKU86" s="13"/>
      <c r="FKV86" s="13"/>
      <c r="FKW86" s="13"/>
      <c r="FKX86" s="13"/>
      <c r="FKY86" s="13"/>
      <c r="FKZ86" s="13"/>
      <c r="FLA86" s="13"/>
      <c r="FLB86" s="13"/>
      <c r="FLC86" s="13"/>
      <c r="FLD86" s="13"/>
      <c r="FLE86" s="13"/>
      <c r="FLF86" s="13"/>
      <c r="FLG86" s="13"/>
      <c r="FLH86" s="13"/>
      <c r="FLI86" s="13"/>
      <c r="FLJ86" s="13"/>
      <c r="FLK86" s="13"/>
      <c r="FLL86" s="13"/>
      <c r="FLM86" s="13"/>
      <c r="FLN86" s="13"/>
      <c r="FLO86" s="13"/>
      <c r="FLP86" s="13"/>
      <c r="FLQ86" s="13"/>
      <c r="FLR86" s="13"/>
      <c r="FLS86" s="13"/>
      <c r="FLT86" s="13"/>
      <c r="FLU86" s="13"/>
      <c r="FLV86" s="13"/>
      <c r="FLW86" s="13"/>
      <c r="FLX86" s="13"/>
      <c r="FLY86" s="13"/>
      <c r="FLZ86" s="13"/>
      <c r="FMA86" s="13"/>
      <c r="FMB86" s="13"/>
      <c r="FMC86" s="13"/>
      <c r="FMD86" s="13"/>
      <c r="FME86" s="13"/>
      <c r="FMF86" s="13"/>
      <c r="FMG86" s="13"/>
      <c r="FMH86" s="13"/>
      <c r="FMI86" s="13"/>
      <c r="FMJ86" s="13"/>
      <c r="FMK86" s="13"/>
      <c r="FML86" s="13"/>
      <c r="FMM86" s="13"/>
      <c r="FMN86" s="13"/>
      <c r="FMO86" s="13"/>
      <c r="FMP86" s="13"/>
      <c r="FMQ86" s="13"/>
      <c r="FMR86" s="13"/>
      <c r="FMS86" s="13"/>
      <c r="FMT86" s="13"/>
      <c r="FMU86" s="13"/>
      <c r="FMV86" s="13"/>
      <c r="FMW86" s="13"/>
      <c r="FMX86" s="13"/>
      <c r="FMY86" s="13"/>
      <c r="FMZ86" s="13"/>
      <c r="FNA86" s="13"/>
      <c r="FNB86" s="13"/>
      <c r="FNC86" s="13"/>
      <c r="FND86" s="13"/>
      <c r="FNE86" s="13"/>
      <c r="FNF86" s="13"/>
      <c r="FNG86" s="13"/>
      <c r="FNH86" s="13"/>
      <c r="FNI86" s="13"/>
      <c r="FNJ86" s="13"/>
      <c r="FNK86" s="13"/>
      <c r="FNL86" s="13"/>
      <c r="FNM86" s="13"/>
      <c r="FNN86" s="13"/>
      <c r="FNO86" s="13"/>
      <c r="FNP86" s="13"/>
      <c r="FNQ86" s="13"/>
      <c r="FNR86" s="13"/>
      <c r="FNS86" s="13"/>
      <c r="FNT86" s="13"/>
      <c r="FNU86" s="13"/>
      <c r="FNV86" s="13"/>
      <c r="FNW86" s="13"/>
      <c r="FNX86" s="13"/>
      <c r="FNY86" s="13"/>
      <c r="FNZ86" s="13"/>
      <c r="FOA86" s="13"/>
      <c r="FOB86" s="13"/>
      <c r="FOC86" s="13"/>
      <c r="FOD86" s="13"/>
      <c r="FOE86" s="13"/>
      <c r="FOF86" s="13"/>
      <c r="FOG86" s="13"/>
      <c r="FOH86" s="13"/>
      <c r="FOI86" s="13"/>
      <c r="FOJ86" s="13"/>
      <c r="FOK86" s="13"/>
      <c r="FOL86" s="13"/>
      <c r="FOM86" s="13"/>
      <c r="FON86" s="13"/>
      <c r="FOO86" s="13"/>
      <c r="FOP86" s="13"/>
      <c r="FOQ86" s="13"/>
      <c r="FOR86" s="13"/>
      <c r="FOS86" s="13"/>
      <c r="FOT86" s="13"/>
      <c r="FOU86" s="13"/>
      <c r="FOV86" s="13"/>
      <c r="FOW86" s="13"/>
      <c r="FOX86" s="13"/>
      <c r="FOY86" s="13"/>
      <c r="FOZ86" s="13"/>
      <c r="FPA86" s="13"/>
      <c r="FPB86" s="13"/>
      <c r="FPC86" s="13"/>
      <c r="FPD86" s="13"/>
      <c r="FPE86" s="13"/>
      <c r="FPF86" s="13"/>
      <c r="FPG86" s="13"/>
      <c r="FPH86" s="13"/>
      <c r="FPI86" s="13"/>
      <c r="FPJ86" s="13"/>
      <c r="FPK86" s="13"/>
      <c r="FPL86" s="13"/>
      <c r="FPM86" s="13"/>
      <c r="FPN86" s="13"/>
      <c r="FPO86" s="13"/>
      <c r="FPP86" s="13"/>
      <c r="FPQ86" s="13"/>
      <c r="FPR86" s="13"/>
      <c r="FPS86" s="13"/>
      <c r="FPT86" s="13"/>
      <c r="FPU86" s="13"/>
      <c r="FPV86" s="13"/>
      <c r="FPW86" s="13"/>
      <c r="FPX86" s="13"/>
      <c r="FPY86" s="13"/>
      <c r="FPZ86" s="13"/>
      <c r="FQA86" s="13"/>
      <c r="FQB86" s="13"/>
      <c r="FQC86" s="13"/>
      <c r="FQD86" s="13"/>
      <c r="FQE86" s="13"/>
      <c r="FQF86" s="13"/>
      <c r="FQG86" s="13"/>
      <c r="FQH86" s="13"/>
      <c r="FQI86" s="13"/>
      <c r="FQJ86" s="13"/>
      <c r="FQK86" s="13"/>
      <c r="FQL86" s="13"/>
      <c r="FQM86" s="13"/>
      <c r="FQN86" s="13"/>
      <c r="FQO86" s="13"/>
      <c r="FQP86" s="13"/>
      <c r="FQQ86" s="13"/>
      <c r="FQR86" s="13"/>
      <c r="FQS86" s="13"/>
      <c r="FQT86" s="13"/>
      <c r="FQU86" s="13"/>
      <c r="FQV86" s="13"/>
      <c r="FQW86" s="13"/>
      <c r="FQX86" s="13"/>
      <c r="FQY86" s="13"/>
      <c r="FQZ86" s="13"/>
      <c r="FRA86" s="13"/>
      <c r="FRB86" s="13"/>
      <c r="FRC86" s="13"/>
      <c r="FRD86" s="13"/>
      <c r="FRE86" s="13"/>
      <c r="FRF86" s="13"/>
      <c r="FRG86" s="13"/>
      <c r="FRH86" s="13"/>
      <c r="FRI86" s="13"/>
      <c r="FRJ86" s="13"/>
      <c r="FRK86" s="13"/>
      <c r="FRL86" s="13"/>
      <c r="FRM86" s="13"/>
      <c r="FRN86" s="13"/>
      <c r="FRO86" s="13"/>
      <c r="FRP86" s="13"/>
      <c r="FRQ86" s="13"/>
      <c r="FRR86" s="13"/>
      <c r="FRS86" s="13"/>
      <c r="FRT86" s="13"/>
      <c r="FRU86" s="13"/>
      <c r="FRV86" s="13"/>
      <c r="FRW86" s="13"/>
      <c r="FRX86" s="13"/>
      <c r="FRY86" s="13"/>
      <c r="FRZ86" s="13"/>
      <c r="FSA86" s="13"/>
      <c r="FSB86" s="13"/>
      <c r="FSC86" s="13"/>
      <c r="FSD86" s="13"/>
      <c r="FSE86" s="13"/>
      <c r="FSF86" s="13"/>
      <c r="FSG86" s="13"/>
      <c r="FSH86" s="13"/>
      <c r="FSI86" s="13"/>
      <c r="FSJ86" s="13"/>
      <c r="FSK86" s="13"/>
      <c r="FSL86" s="13"/>
      <c r="FSM86" s="13"/>
      <c r="FSN86" s="13"/>
      <c r="FSO86" s="13"/>
      <c r="FSP86" s="13"/>
      <c r="FSQ86" s="13"/>
      <c r="FSR86" s="13"/>
      <c r="FSS86" s="13"/>
      <c r="FST86" s="13"/>
      <c r="FSU86" s="13"/>
      <c r="FSV86" s="13"/>
      <c r="FSW86" s="13"/>
      <c r="FSX86" s="13"/>
      <c r="FSY86" s="13"/>
      <c r="FSZ86" s="13"/>
      <c r="FTA86" s="13"/>
      <c r="FTB86" s="13"/>
      <c r="FTC86" s="13"/>
      <c r="FTD86" s="13"/>
      <c r="FTE86" s="13"/>
      <c r="FTF86" s="13"/>
      <c r="FTG86" s="13"/>
      <c r="FTH86" s="13"/>
      <c r="FTI86" s="13"/>
      <c r="FTJ86" s="13"/>
      <c r="FTK86" s="13"/>
      <c r="FTL86" s="13"/>
      <c r="FTM86" s="13"/>
      <c r="FTN86" s="13"/>
      <c r="FTO86" s="13"/>
      <c r="FTP86" s="13"/>
      <c r="FTQ86" s="13"/>
      <c r="FTR86" s="13"/>
      <c r="FTS86" s="13"/>
      <c r="FTT86" s="13"/>
      <c r="FTU86" s="13"/>
      <c r="FTV86" s="13"/>
      <c r="FTW86" s="13"/>
      <c r="FTX86" s="13"/>
      <c r="FTY86" s="13"/>
      <c r="FTZ86" s="13"/>
      <c r="FUA86" s="13"/>
      <c r="FUB86" s="13"/>
      <c r="FUC86" s="13"/>
      <c r="FUD86" s="13"/>
      <c r="FUE86" s="13"/>
      <c r="FUF86" s="13"/>
      <c r="FUG86" s="13"/>
      <c r="FUH86" s="13"/>
      <c r="FUI86" s="13"/>
      <c r="FUJ86" s="13"/>
      <c r="FUK86" s="13"/>
      <c r="FUL86" s="13"/>
      <c r="FUM86" s="13"/>
      <c r="FUN86" s="13"/>
      <c r="FUO86" s="13"/>
      <c r="FUP86" s="13"/>
      <c r="FUQ86" s="13"/>
      <c r="FUR86" s="13"/>
      <c r="FUS86" s="13"/>
      <c r="FUT86" s="13"/>
      <c r="FUU86" s="13"/>
      <c r="FUV86" s="13"/>
      <c r="FUW86" s="13"/>
      <c r="FUX86" s="13"/>
      <c r="FUY86" s="13"/>
      <c r="FUZ86" s="13"/>
      <c r="FVA86" s="13"/>
      <c r="FVB86" s="13"/>
      <c r="FVC86" s="13"/>
      <c r="FVD86" s="13"/>
      <c r="FVE86" s="13"/>
      <c r="FVF86" s="13"/>
      <c r="FVG86" s="13"/>
      <c r="FVH86" s="13"/>
      <c r="FVI86" s="13"/>
      <c r="FVJ86" s="13"/>
      <c r="FVK86" s="13"/>
      <c r="FVL86" s="13"/>
      <c r="FVM86" s="13"/>
      <c r="FVN86" s="13"/>
      <c r="FVO86" s="13"/>
      <c r="FVP86" s="13"/>
      <c r="FVQ86" s="13"/>
      <c r="FVR86" s="13"/>
      <c r="FVS86" s="13"/>
      <c r="FVT86" s="13"/>
      <c r="FVU86" s="13"/>
      <c r="FVV86" s="13"/>
      <c r="FVW86" s="13"/>
      <c r="FVX86" s="13"/>
      <c r="FVY86" s="13"/>
      <c r="FVZ86" s="13"/>
      <c r="FWA86" s="13"/>
      <c r="FWB86" s="13"/>
      <c r="FWC86" s="13"/>
      <c r="FWD86" s="13"/>
      <c r="FWE86" s="13"/>
      <c r="FWF86" s="13"/>
      <c r="FWG86" s="13"/>
      <c r="FWH86" s="13"/>
      <c r="FWI86" s="13"/>
      <c r="FWJ86" s="13"/>
      <c r="FWK86" s="13"/>
      <c r="FWL86" s="13"/>
      <c r="FWM86" s="13"/>
      <c r="FWN86" s="13"/>
      <c r="FWO86" s="13"/>
      <c r="FWP86" s="13"/>
      <c r="FWQ86" s="13"/>
      <c r="FWR86" s="13"/>
      <c r="FWS86" s="13"/>
      <c r="FWT86" s="13"/>
      <c r="FWU86" s="13"/>
      <c r="FWV86" s="13"/>
      <c r="FWW86" s="13"/>
      <c r="FWX86" s="13"/>
      <c r="FWY86" s="13"/>
      <c r="FWZ86" s="13"/>
      <c r="FXA86" s="13"/>
      <c r="FXB86" s="13"/>
      <c r="FXC86" s="13"/>
      <c r="FXD86" s="13"/>
      <c r="FXE86" s="13"/>
      <c r="FXF86" s="13"/>
      <c r="FXG86" s="13"/>
      <c r="FXH86" s="13"/>
      <c r="FXI86" s="13"/>
      <c r="FXJ86" s="13"/>
      <c r="FXK86" s="13"/>
      <c r="FXL86" s="13"/>
      <c r="FXM86" s="13"/>
      <c r="FXN86" s="13"/>
      <c r="FXO86" s="13"/>
      <c r="FXP86" s="13"/>
      <c r="FXQ86" s="13"/>
      <c r="FXR86" s="13"/>
      <c r="FXS86" s="13"/>
      <c r="FXT86" s="13"/>
      <c r="FXU86" s="13"/>
      <c r="FXV86" s="13"/>
      <c r="FXW86" s="13"/>
      <c r="FXX86" s="13"/>
      <c r="FXY86" s="13"/>
      <c r="FXZ86" s="13"/>
      <c r="FYA86" s="13"/>
      <c r="FYB86" s="13"/>
      <c r="FYC86" s="13"/>
      <c r="FYD86" s="13"/>
      <c r="FYE86" s="13"/>
      <c r="FYF86" s="13"/>
      <c r="FYG86" s="13"/>
      <c r="FYH86" s="13"/>
      <c r="FYI86" s="13"/>
      <c r="FYJ86" s="13"/>
      <c r="FYK86" s="13"/>
      <c r="FYL86" s="13"/>
      <c r="FYM86" s="13"/>
      <c r="FYN86" s="13"/>
      <c r="FYO86" s="13"/>
      <c r="FYP86" s="13"/>
      <c r="FYQ86" s="13"/>
      <c r="FYR86" s="13"/>
      <c r="FYS86" s="13"/>
      <c r="FYT86" s="13"/>
      <c r="FYU86" s="13"/>
      <c r="FYV86" s="13"/>
      <c r="FYW86" s="13"/>
      <c r="FYX86" s="13"/>
      <c r="FYY86" s="13"/>
      <c r="FYZ86" s="13"/>
      <c r="FZA86" s="13"/>
      <c r="FZB86" s="13"/>
      <c r="FZC86" s="13"/>
      <c r="FZD86" s="13"/>
      <c r="FZE86" s="13"/>
      <c r="FZF86" s="13"/>
      <c r="FZG86" s="13"/>
      <c r="FZH86" s="13"/>
      <c r="FZI86" s="13"/>
      <c r="FZJ86" s="13"/>
      <c r="FZK86" s="13"/>
      <c r="FZL86" s="13"/>
      <c r="FZM86" s="13"/>
      <c r="FZN86" s="13"/>
      <c r="FZO86" s="13"/>
      <c r="FZP86" s="13"/>
      <c r="FZQ86" s="13"/>
      <c r="FZR86" s="13"/>
      <c r="FZS86" s="13"/>
      <c r="FZT86" s="13"/>
      <c r="FZU86" s="13"/>
      <c r="FZV86" s="13"/>
      <c r="FZW86" s="13"/>
      <c r="FZX86" s="13"/>
      <c r="FZY86" s="13"/>
      <c r="FZZ86" s="13"/>
      <c r="GAA86" s="13"/>
      <c r="GAB86" s="13"/>
      <c r="GAC86" s="13"/>
      <c r="GAD86" s="13"/>
      <c r="GAE86" s="13"/>
      <c r="GAF86" s="13"/>
      <c r="GAG86" s="13"/>
      <c r="GAH86" s="13"/>
      <c r="GAI86" s="13"/>
      <c r="GAJ86" s="13"/>
      <c r="GAK86" s="13"/>
      <c r="GAL86" s="13"/>
      <c r="GAM86" s="13"/>
      <c r="GAN86" s="13"/>
      <c r="GAO86" s="13"/>
      <c r="GAP86" s="13"/>
      <c r="GAQ86" s="13"/>
      <c r="GAR86" s="13"/>
      <c r="GAS86" s="13"/>
      <c r="GAT86" s="13"/>
      <c r="GAU86" s="13"/>
      <c r="GAV86" s="13"/>
      <c r="GAW86" s="13"/>
      <c r="GAX86" s="13"/>
      <c r="GAY86" s="13"/>
      <c r="GAZ86" s="13"/>
      <c r="GBA86" s="13"/>
      <c r="GBB86" s="13"/>
      <c r="GBC86" s="13"/>
      <c r="GBD86" s="13"/>
      <c r="GBE86" s="13"/>
      <c r="GBF86" s="13"/>
      <c r="GBG86" s="13"/>
      <c r="GBH86" s="13"/>
      <c r="GBI86" s="13"/>
      <c r="GBJ86" s="13"/>
      <c r="GBK86" s="13"/>
      <c r="GBL86" s="13"/>
      <c r="GBM86" s="13"/>
      <c r="GBN86" s="13"/>
      <c r="GBO86" s="13"/>
      <c r="GBP86" s="13"/>
      <c r="GBQ86" s="13"/>
      <c r="GBR86" s="13"/>
      <c r="GBS86" s="13"/>
      <c r="GBT86" s="13"/>
      <c r="GBU86" s="13"/>
      <c r="GBV86" s="13"/>
      <c r="GBW86" s="13"/>
      <c r="GBX86" s="13"/>
      <c r="GBY86" s="13"/>
      <c r="GBZ86" s="13"/>
      <c r="GCA86" s="13"/>
      <c r="GCB86" s="13"/>
      <c r="GCC86" s="13"/>
      <c r="GCD86" s="13"/>
      <c r="GCE86" s="13"/>
      <c r="GCF86" s="13"/>
      <c r="GCG86" s="13"/>
      <c r="GCH86" s="13"/>
      <c r="GCI86" s="13"/>
      <c r="GCJ86" s="13"/>
      <c r="GCK86" s="13"/>
      <c r="GCL86" s="13"/>
      <c r="GCM86" s="13"/>
      <c r="GCN86" s="13"/>
      <c r="GCO86" s="13"/>
      <c r="GCP86" s="13"/>
      <c r="GCQ86" s="13"/>
      <c r="GCR86" s="13"/>
      <c r="GCS86" s="13"/>
      <c r="GCT86" s="13"/>
      <c r="GCU86" s="13"/>
      <c r="GCV86" s="13"/>
      <c r="GCW86" s="13"/>
      <c r="GCX86" s="13"/>
      <c r="GCY86" s="13"/>
      <c r="GCZ86" s="13"/>
      <c r="GDA86" s="13"/>
      <c r="GDB86" s="13"/>
      <c r="GDC86" s="13"/>
      <c r="GDD86" s="13"/>
      <c r="GDE86" s="13"/>
      <c r="GDF86" s="13"/>
      <c r="GDG86" s="13"/>
      <c r="GDH86" s="13"/>
      <c r="GDI86" s="13"/>
      <c r="GDJ86" s="13"/>
      <c r="GDK86" s="13"/>
      <c r="GDL86" s="13"/>
      <c r="GDM86" s="13"/>
      <c r="GDN86" s="13"/>
      <c r="GDO86" s="13"/>
      <c r="GDP86" s="13"/>
      <c r="GDQ86" s="13"/>
      <c r="GDR86" s="13"/>
      <c r="GDS86" s="13"/>
      <c r="GDT86" s="13"/>
      <c r="GDU86" s="13"/>
      <c r="GDV86" s="13"/>
      <c r="GDW86" s="13"/>
      <c r="GDX86" s="13"/>
      <c r="GDY86" s="13"/>
      <c r="GDZ86" s="13"/>
      <c r="GEA86" s="13"/>
      <c r="GEB86" s="13"/>
      <c r="GEC86" s="13"/>
      <c r="GED86" s="13"/>
      <c r="GEE86" s="13"/>
      <c r="GEF86" s="13"/>
      <c r="GEG86" s="13"/>
      <c r="GEH86" s="13"/>
      <c r="GEI86" s="13"/>
      <c r="GEJ86" s="13"/>
      <c r="GEK86" s="13"/>
      <c r="GEL86" s="13"/>
      <c r="GEM86" s="13"/>
      <c r="GEN86" s="13"/>
      <c r="GEO86" s="13"/>
      <c r="GEP86" s="13"/>
      <c r="GEQ86" s="13"/>
      <c r="GER86" s="13"/>
      <c r="GES86" s="13"/>
      <c r="GET86" s="13"/>
      <c r="GEU86" s="13"/>
      <c r="GEV86" s="13"/>
      <c r="GEW86" s="13"/>
      <c r="GEX86" s="13"/>
      <c r="GEY86" s="13"/>
      <c r="GEZ86" s="13"/>
      <c r="GFA86" s="13"/>
      <c r="GFB86" s="13"/>
      <c r="GFC86" s="13"/>
      <c r="GFD86" s="13"/>
      <c r="GFE86" s="13"/>
      <c r="GFF86" s="13"/>
      <c r="GFG86" s="13"/>
      <c r="GFH86" s="13"/>
      <c r="GFI86" s="13"/>
      <c r="GFJ86" s="13"/>
      <c r="GFK86" s="13"/>
      <c r="GFL86" s="13"/>
      <c r="GFM86" s="13"/>
      <c r="GFN86" s="13"/>
      <c r="GFO86" s="13"/>
      <c r="GFP86" s="13"/>
      <c r="GFQ86" s="13"/>
      <c r="GFR86" s="13"/>
      <c r="GFS86" s="13"/>
      <c r="GFT86" s="13"/>
      <c r="GFU86" s="13"/>
      <c r="GFV86" s="13"/>
      <c r="GFW86" s="13"/>
      <c r="GFX86" s="13"/>
      <c r="GFY86" s="13"/>
      <c r="GFZ86" s="13"/>
      <c r="GGA86" s="13"/>
      <c r="GGB86" s="13"/>
      <c r="GGC86" s="13"/>
      <c r="GGD86" s="13"/>
      <c r="GGE86" s="13"/>
      <c r="GGF86" s="13"/>
      <c r="GGG86" s="13"/>
      <c r="GGH86" s="13"/>
      <c r="GGI86" s="13"/>
      <c r="GGJ86" s="13"/>
      <c r="GGK86" s="13"/>
      <c r="GGL86" s="13"/>
      <c r="GGM86" s="13"/>
      <c r="GGN86" s="13"/>
      <c r="GGO86" s="13"/>
      <c r="GGP86" s="13"/>
      <c r="GGQ86" s="13"/>
      <c r="GGR86" s="13"/>
      <c r="GGS86" s="13"/>
      <c r="GGT86" s="13"/>
      <c r="GGU86" s="13"/>
      <c r="GGV86" s="13"/>
      <c r="GGW86" s="13"/>
      <c r="GGX86" s="13"/>
      <c r="GGY86" s="13"/>
      <c r="GGZ86" s="13"/>
      <c r="GHA86" s="13"/>
      <c r="GHB86" s="13"/>
      <c r="GHC86" s="13"/>
      <c r="GHD86" s="13"/>
      <c r="GHE86" s="13"/>
      <c r="GHF86" s="13"/>
      <c r="GHG86" s="13"/>
      <c r="GHH86" s="13"/>
      <c r="GHI86" s="13"/>
      <c r="GHJ86" s="13"/>
      <c r="GHK86" s="13"/>
      <c r="GHL86" s="13"/>
      <c r="GHM86" s="13"/>
      <c r="GHN86" s="13"/>
      <c r="GHO86" s="13"/>
      <c r="GHP86" s="13"/>
      <c r="GHQ86" s="13"/>
      <c r="GHR86" s="13"/>
      <c r="GHS86" s="13"/>
      <c r="GHT86" s="13"/>
      <c r="GHU86" s="13"/>
      <c r="GHV86" s="13"/>
      <c r="GHW86" s="13"/>
      <c r="GHX86" s="13"/>
      <c r="GHY86" s="13"/>
      <c r="GHZ86" s="13"/>
      <c r="GIA86" s="13"/>
      <c r="GIB86" s="13"/>
      <c r="GIC86" s="13"/>
      <c r="GID86" s="13"/>
      <c r="GIE86" s="13"/>
      <c r="GIF86" s="13"/>
      <c r="GIG86" s="13"/>
      <c r="GIH86" s="13"/>
      <c r="GII86" s="13"/>
      <c r="GIJ86" s="13"/>
      <c r="GIK86" s="13"/>
      <c r="GIL86" s="13"/>
      <c r="GIM86" s="13"/>
      <c r="GIN86" s="13"/>
      <c r="GIO86" s="13"/>
      <c r="GIP86" s="13"/>
      <c r="GIQ86" s="13"/>
      <c r="GIR86" s="13"/>
      <c r="GIS86" s="13"/>
      <c r="GIT86" s="13"/>
      <c r="GIU86" s="13"/>
      <c r="GIV86" s="13"/>
      <c r="GIW86" s="13"/>
      <c r="GIX86" s="13"/>
      <c r="GIY86" s="13"/>
      <c r="GIZ86" s="13"/>
      <c r="GJA86" s="13"/>
      <c r="GJB86" s="13"/>
      <c r="GJC86" s="13"/>
      <c r="GJD86" s="13"/>
      <c r="GJE86" s="13"/>
      <c r="GJF86" s="13"/>
      <c r="GJG86" s="13"/>
      <c r="GJH86" s="13"/>
      <c r="GJI86" s="13"/>
      <c r="GJJ86" s="13"/>
      <c r="GJK86" s="13"/>
      <c r="GJL86" s="13"/>
      <c r="GJM86" s="13"/>
      <c r="GJN86" s="13"/>
      <c r="GJO86" s="13"/>
      <c r="GJP86" s="13"/>
      <c r="GJQ86" s="13"/>
      <c r="GJR86" s="13"/>
      <c r="GJS86" s="13"/>
      <c r="GJT86" s="13"/>
      <c r="GJU86" s="13"/>
      <c r="GJV86" s="13"/>
      <c r="GJW86" s="13"/>
      <c r="GJX86" s="13"/>
      <c r="GJY86" s="13"/>
      <c r="GJZ86" s="13"/>
      <c r="GKA86" s="13"/>
      <c r="GKB86" s="13"/>
      <c r="GKC86" s="13"/>
      <c r="GKD86" s="13"/>
      <c r="GKE86" s="13"/>
      <c r="GKF86" s="13"/>
      <c r="GKG86" s="13"/>
      <c r="GKH86" s="13"/>
      <c r="GKI86" s="13"/>
      <c r="GKJ86" s="13"/>
      <c r="GKK86" s="13"/>
      <c r="GKL86" s="13"/>
      <c r="GKM86" s="13"/>
      <c r="GKN86" s="13"/>
      <c r="GKO86" s="13"/>
      <c r="GKP86" s="13"/>
      <c r="GKQ86" s="13"/>
      <c r="GKR86" s="13"/>
      <c r="GKS86" s="13"/>
      <c r="GKT86" s="13"/>
      <c r="GKU86" s="13"/>
      <c r="GKV86" s="13"/>
      <c r="GKW86" s="13"/>
      <c r="GKX86" s="13"/>
      <c r="GKY86" s="13"/>
      <c r="GKZ86" s="13"/>
      <c r="GLA86" s="13"/>
      <c r="GLB86" s="13"/>
      <c r="GLC86" s="13"/>
      <c r="GLD86" s="13"/>
      <c r="GLE86" s="13"/>
      <c r="GLF86" s="13"/>
      <c r="GLG86" s="13"/>
      <c r="GLH86" s="13"/>
      <c r="GLI86" s="13"/>
      <c r="GLJ86" s="13"/>
      <c r="GLK86" s="13"/>
      <c r="GLL86" s="13"/>
      <c r="GLM86" s="13"/>
      <c r="GLN86" s="13"/>
      <c r="GLO86" s="13"/>
      <c r="GLP86" s="13"/>
      <c r="GLQ86" s="13"/>
      <c r="GLR86" s="13"/>
      <c r="GLS86" s="13"/>
      <c r="GLT86" s="13"/>
      <c r="GLU86" s="13"/>
      <c r="GLV86" s="13"/>
      <c r="GLW86" s="13"/>
      <c r="GLX86" s="13"/>
      <c r="GLY86" s="13"/>
      <c r="GLZ86" s="13"/>
      <c r="GMA86" s="13"/>
      <c r="GMB86" s="13"/>
      <c r="GMC86" s="13"/>
      <c r="GMD86" s="13"/>
      <c r="GME86" s="13"/>
      <c r="GMF86" s="13"/>
      <c r="GMG86" s="13"/>
      <c r="GMH86" s="13"/>
      <c r="GMI86" s="13"/>
      <c r="GMJ86" s="13"/>
      <c r="GMK86" s="13"/>
      <c r="GML86" s="13"/>
      <c r="GMM86" s="13"/>
      <c r="GMN86" s="13"/>
      <c r="GMO86" s="13"/>
      <c r="GMP86" s="13"/>
      <c r="GMQ86" s="13"/>
      <c r="GMR86" s="13"/>
      <c r="GMS86" s="13"/>
      <c r="GMT86" s="13"/>
      <c r="GMU86" s="13"/>
      <c r="GMV86" s="13"/>
      <c r="GMW86" s="13"/>
      <c r="GMX86" s="13"/>
      <c r="GMY86" s="13"/>
      <c r="GMZ86" s="13"/>
      <c r="GNA86" s="13"/>
      <c r="GNB86" s="13"/>
      <c r="GNC86" s="13"/>
      <c r="GND86" s="13"/>
      <c r="GNE86" s="13"/>
      <c r="GNF86" s="13"/>
      <c r="GNG86" s="13"/>
      <c r="GNH86" s="13"/>
      <c r="GNI86" s="13"/>
      <c r="GNJ86" s="13"/>
      <c r="GNK86" s="13"/>
      <c r="GNL86" s="13"/>
      <c r="GNM86" s="13"/>
      <c r="GNN86" s="13"/>
      <c r="GNO86" s="13"/>
      <c r="GNP86" s="13"/>
      <c r="GNQ86" s="13"/>
      <c r="GNR86" s="13"/>
      <c r="GNS86" s="13"/>
      <c r="GNT86" s="13"/>
      <c r="GNU86" s="13"/>
      <c r="GNV86" s="13"/>
      <c r="GNW86" s="13"/>
      <c r="GNX86" s="13"/>
      <c r="GNY86" s="13"/>
      <c r="GNZ86" s="13"/>
      <c r="GOA86" s="13"/>
      <c r="GOB86" s="13"/>
      <c r="GOC86" s="13"/>
      <c r="GOD86" s="13"/>
      <c r="GOE86" s="13"/>
      <c r="GOF86" s="13"/>
      <c r="GOG86" s="13"/>
      <c r="GOH86" s="13"/>
      <c r="GOI86" s="13"/>
      <c r="GOJ86" s="13"/>
      <c r="GOK86" s="13"/>
      <c r="GOL86" s="13"/>
      <c r="GOM86" s="13"/>
      <c r="GON86" s="13"/>
      <c r="GOO86" s="13"/>
      <c r="GOP86" s="13"/>
      <c r="GOQ86" s="13"/>
      <c r="GOR86" s="13"/>
      <c r="GOS86" s="13"/>
      <c r="GOT86" s="13"/>
      <c r="GOU86" s="13"/>
      <c r="GOV86" s="13"/>
      <c r="GOW86" s="13"/>
      <c r="GOX86" s="13"/>
      <c r="GOY86" s="13"/>
      <c r="GOZ86" s="13"/>
      <c r="GPA86" s="13"/>
      <c r="GPB86" s="13"/>
      <c r="GPC86" s="13"/>
      <c r="GPD86" s="13"/>
      <c r="GPE86" s="13"/>
      <c r="GPF86" s="13"/>
      <c r="GPG86" s="13"/>
      <c r="GPH86" s="13"/>
      <c r="GPI86" s="13"/>
      <c r="GPJ86" s="13"/>
      <c r="GPK86" s="13"/>
      <c r="GPL86" s="13"/>
      <c r="GPM86" s="13"/>
      <c r="GPN86" s="13"/>
      <c r="GPO86" s="13"/>
      <c r="GPP86" s="13"/>
      <c r="GPQ86" s="13"/>
      <c r="GPR86" s="13"/>
      <c r="GPS86" s="13"/>
      <c r="GPT86" s="13"/>
      <c r="GPU86" s="13"/>
      <c r="GPV86" s="13"/>
      <c r="GPW86" s="13"/>
      <c r="GPX86" s="13"/>
      <c r="GPY86" s="13"/>
      <c r="GPZ86" s="13"/>
      <c r="GQA86" s="13"/>
      <c r="GQB86" s="13"/>
      <c r="GQC86" s="13"/>
      <c r="GQD86" s="13"/>
      <c r="GQE86" s="13"/>
      <c r="GQF86" s="13"/>
      <c r="GQG86" s="13"/>
      <c r="GQH86" s="13"/>
      <c r="GQI86" s="13"/>
      <c r="GQJ86" s="13"/>
      <c r="GQK86" s="13"/>
      <c r="GQL86" s="13"/>
      <c r="GQM86" s="13"/>
      <c r="GQN86" s="13"/>
      <c r="GQO86" s="13"/>
      <c r="GQP86" s="13"/>
      <c r="GQQ86" s="13"/>
      <c r="GQR86" s="13"/>
      <c r="GQS86" s="13"/>
      <c r="GQT86" s="13"/>
      <c r="GQU86" s="13"/>
      <c r="GQV86" s="13"/>
      <c r="GQW86" s="13"/>
      <c r="GQX86" s="13"/>
      <c r="GQY86" s="13"/>
      <c r="GQZ86" s="13"/>
      <c r="GRA86" s="13"/>
      <c r="GRB86" s="13"/>
      <c r="GRC86" s="13"/>
      <c r="GRD86" s="13"/>
      <c r="GRE86" s="13"/>
      <c r="GRF86" s="13"/>
      <c r="GRG86" s="13"/>
      <c r="GRH86" s="13"/>
      <c r="GRI86" s="13"/>
      <c r="GRJ86" s="13"/>
      <c r="GRK86" s="13"/>
      <c r="GRL86" s="13"/>
      <c r="GRM86" s="13"/>
      <c r="GRN86" s="13"/>
      <c r="GRO86" s="13"/>
      <c r="GRP86" s="13"/>
      <c r="GRQ86" s="13"/>
      <c r="GRR86" s="13"/>
      <c r="GRS86" s="13"/>
      <c r="GRT86" s="13"/>
      <c r="GRU86" s="13"/>
      <c r="GRV86" s="13"/>
      <c r="GRW86" s="13"/>
      <c r="GRX86" s="13"/>
      <c r="GRY86" s="13"/>
      <c r="GRZ86" s="13"/>
      <c r="GSA86" s="13"/>
      <c r="GSB86" s="13"/>
      <c r="GSC86" s="13"/>
      <c r="GSD86" s="13"/>
      <c r="GSE86" s="13"/>
      <c r="GSF86" s="13"/>
      <c r="GSG86" s="13"/>
      <c r="GSH86" s="13"/>
      <c r="GSI86" s="13"/>
      <c r="GSJ86" s="13"/>
      <c r="GSK86" s="13"/>
      <c r="GSL86" s="13"/>
      <c r="GSM86" s="13"/>
      <c r="GSN86" s="13"/>
      <c r="GSO86" s="13"/>
      <c r="GSP86" s="13"/>
      <c r="GSQ86" s="13"/>
      <c r="GSR86" s="13"/>
      <c r="GSS86" s="13"/>
      <c r="GST86" s="13"/>
      <c r="GSU86" s="13"/>
      <c r="GSV86" s="13"/>
      <c r="GSW86" s="13"/>
      <c r="GSX86" s="13"/>
      <c r="GSY86" s="13"/>
      <c r="GSZ86" s="13"/>
      <c r="GTA86" s="13"/>
      <c r="GTB86" s="13"/>
      <c r="GTC86" s="13"/>
      <c r="GTD86" s="13"/>
      <c r="GTE86" s="13"/>
      <c r="GTF86" s="13"/>
      <c r="GTG86" s="13"/>
      <c r="GTH86" s="13"/>
      <c r="GTI86" s="13"/>
      <c r="GTJ86" s="13"/>
      <c r="GTK86" s="13"/>
      <c r="GTL86" s="13"/>
      <c r="GTM86" s="13"/>
      <c r="GTN86" s="13"/>
      <c r="GTO86" s="13"/>
      <c r="GTP86" s="13"/>
      <c r="GTQ86" s="13"/>
      <c r="GTR86" s="13"/>
      <c r="GTS86" s="13"/>
      <c r="GTT86" s="13"/>
      <c r="GTU86" s="13"/>
      <c r="GTV86" s="13"/>
      <c r="GTW86" s="13"/>
      <c r="GTX86" s="13"/>
      <c r="GTY86" s="13"/>
      <c r="GTZ86" s="13"/>
      <c r="GUA86" s="13"/>
      <c r="GUB86" s="13"/>
      <c r="GUC86" s="13"/>
      <c r="GUD86" s="13"/>
      <c r="GUE86" s="13"/>
      <c r="GUF86" s="13"/>
      <c r="GUG86" s="13"/>
      <c r="GUH86" s="13"/>
      <c r="GUI86" s="13"/>
      <c r="GUJ86" s="13"/>
      <c r="GUK86" s="13"/>
      <c r="GUL86" s="13"/>
      <c r="GUM86" s="13"/>
      <c r="GUN86" s="13"/>
      <c r="GUO86" s="13"/>
      <c r="GUP86" s="13"/>
      <c r="GUQ86" s="13"/>
      <c r="GUR86" s="13"/>
      <c r="GUS86" s="13"/>
      <c r="GUT86" s="13"/>
      <c r="GUU86" s="13"/>
      <c r="GUV86" s="13"/>
      <c r="GUW86" s="13"/>
      <c r="GUX86" s="13"/>
      <c r="GUY86" s="13"/>
      <c r="GUZ86" s="13"/>
      <c r="GVA86" s="13"/>
      <c r="GVB86" s="13"/>
      <c r="GVC86" s="13"/>
      <c r="GVD86" s="13"/>
      <c r="GVE86" s="13"/>
      <c r="GVF86" s="13"/>
      <c r="GVG86" s="13"/>
      <c r="GVH86" s="13"/>
      <c r="GVI86" s="13"/>
      <c r="GVJ86" s="13"/>
      <c r="GVK86" s="13"/>
      <c r="GVL86" s="13"/>
      <c r="GVM86" s="13"/>
      <c r="GVN86" s="13"/>
      <c r="GVO86" s="13"/>
      <c r="GVP86" s="13"/>
      <c r="GVQ86" s="13"/>
      <c r="GVR86" s="13"/>
      <c r="GVS86" s="13"/>
      <c r="GVT86" s="13"/>
      <c r="GVU86" s="13"/>
      <c r="GVV86" s="13"/>
      <c r="GVW86" s="13"/>
      <c r="GVX86" s="13"/>
      <c r="GVY86" s="13"/>
      <c r="GVZ86" s="13"/>
      <c r="GWA86" s="13"/>
      <c r="GWB86" s="13"/>
      <c r="GWC86" s="13"/>
      <c r="GWD86" s="13"/>
      <c r="GWE86" s="13"/>
      <c r="GWF86" s="13"/>
      <c r="GWG86" s="13"/>
      <c r="GWH86" s="13"/>
      <c r="GWI86" s="13"/>
      <c r="GWJ86" s="13"/>
      <c r="GWK86" s="13"/>
      <c r="GWL86" s="13"/>
      <c r="GWM86" s="13"/>
      <c r="GWN86" s="13"/>
      <c r="GWO86" s="13"/>
      <c r="GWP86" s="13"/>
      <c r="GWQ86" s="13"/>
      <c r="GWR86" s="13"/>
      <c r="GWS86" s="13"/>
      <c r="GWT86" s="13"/>
      <c r="GWU86" s="13"/>
      <c r="GWV86" s="13"/>
      <c r="GWW86" s="13"/>
      <c r="GWX86" s="13"/>
      <c r="GWY86" s="13"/>
      <c r="GWZ86" s="13"/>
      <c r="GXA86" s="13"/>
      <c r="GXB86" s="13"/>
      <c r="GXC86" s="13"/>
      <c r="GXD86" s="13"/>
      <c r="GXE86" s="13"/>
      <c r="GXF86" s="13"/>
      <c r="GXG86" s="13"/>
      <c r="GXH86" s="13"/>
      <c r="GXI86" s="13"/>
      <c r="GXJ86" s="13"/>
      <c r="GXK86" s="13"/>
      <c r="GXL86" s="13"/>
      <c r="GXM86" s="13"/>
      <c r="GXN86" s="13"/>
      <c r="GXO86" s="13"/>
      <c r="GXP86" s="13"/>
      <c r="GXQ86" s="13"/>
      <c r="GXR86" s="13"/>
      <c r="GXS86" s="13"/>
      <c r="GXT86" s="13"/>
      <c r="GXU86" s="13"/>
      <c r="GXV86" s="13"/>
      <c r="GXW86" s="13"/>
      <c r="GXX86" s="13"/>
      <c r="GXY86" s="13"/>
      <c r="GXZ86" s="13"/>
      <c r="GYA86" s="13"/>
      <c r="GYB86" s="13"/>
      <c r="GYC86" s="13"/>
      <c r="GYD86" s="13"/>
      <c r="GYE86" s="13"/>
      <c r="GYF86" s="13"/>
      <c r="GYG86" s="13"/>
      <c r="GYH86" s="13"/>
      <c r="GYI86" s="13"/>
      <c r="GYJ86" s="13"/>
      <c r="GYK86" s="13"/>
      <c r="GYL86" s="13"/>
      <c r="GYM86" s="13"/>
      <c r="GYN86" s="13"/>
      <c r="GYO86" s="13"/>
      <c r="GYP86" s="13"/>
      <c r="GYQ86" s="13"/>
      <c r="GYR86" s="13"/>
      <c r="GYS86" s="13"/>
      <c r="GYT86" s="13"/>
      <c r="GYU86" s="13"/>
      <c r="GYV86" s="13"/>
      <c r="GYW86" s="13"/>
      <c r="GYX86" s="13"/>
      <c r="GYY86" s="13"/>
      <c r="GYZ86" s="13"/>
      <c r="GZA86" s="13"/>
      <c r="GZB86" s="13"/>
      <c r="GZC86" s="13"/>
      <c r="GZD86" s="13"/>
      <c r="GZE86" s="13"/>
      <c r="GZF86" s="13"/>
      <c r="GZG86" s="13"/>
      <c r="GZH86" s="13"/>
      <c r="GZI86" s="13"/>
      <c r="GZJ86" s="13"/>
      <c r="GZK86" s="13"/>
      <c r="GZL86" s="13"/>
      <c r="GZM86" s="13"/>
      <c r="GZN86" s="13"/>
      <c r="GZO86" s="13"/>
      <c r="GZP86" s="13"/>
      <c r="GZQ86" s="13"/>
      <c r="GZR86" s="13"/>
      <c r="GZS86" s="13"/>
      <c r="GZT86" s="13"/>
      <c r="GZU86" s="13"/>
      <c r="GZV86" s="13"/>
      <c r="GZW86" s="13"/>
      <c r="GZX86" s="13"/>
      <c r="GZY86" s="13"/>
      <c r="GZZ86" s="13"/>
      <c r="HAA86" s="13"/>
      <c r="HAB86" s="13"/>
      <c r="HAC86" s="13"/>
      <c r="HAD86" s="13"/>
      <c r="HAE86" s="13"/>
      <c r="HAF86" s="13"/>
      <c r="HAG86" s="13"/>
      <c r="HAH86" s="13"/>
      <c r="HAI86" s="13"/>
      <c r="HAJ86" s="13"/>
      <c r="HAK86" s="13"/>
      <c r="HAL86" s="13"/>
      <c r="HAM86" s="13"/>
      <c r="HAN86" s="13"/>
      <c r="HAO86" s="13"/>
      <c r="HAP86" s="13"/>
      <c r="HAQ86" s="13"/>
      <c r="HAR86" s="13"/>
      <c r="HAS86" s="13"/>
      <c r="HAT86" s="13"/>
      <c r="HAU86" s="13"/>
      <c r="HAV86" s="13"/>
      <c r="HAW86" s="13"/>
      <c r="HAX86" s="13"/>
      <c r="HAY86" s="13"/>
      <c r="HAZ86" s="13"/>
      <c r="HBA86" s="13"/>
      <c r="HBB86" s="13"/>
      <c r="HBC86" s="13"/>
      <c r="HBD86" s="13"/>
      <c r="HBE86" s="13"/>
      <c r="HBF86" s="13"/>
      <c r="HBG86" s="13"/>
      <c r="HBH86" s="13"/>
      <c r="HBI86" s="13"/>
      <c r="HBJ86" s="13"/>
      <c r="HBK86" s="13"/>
      <c r="HBL86" s="13"/>
      <c r="HBM86" s="13"/>
      <c r="HBN86" s="13"/>
      <c r="HBO86" s="13"/>
      <c r="HBP86" s="13"/>
      <c r="HBQ86" s="13"/>
      <c r="HBR86" s="13"/>
      <c r="HBS86" s="13"/>
      <c r="HBT86" s="13"/>
      <c r="HBU86" s="13"/>
      <c r="HBV86" s="13"/>
      <c r="HBW86" s="13"/>
      <c r="HBX86" s="13"/>
      <c r="HBY86" s="13"/>
      <c r="HBZ86" s="13"/>
      <c r="HCA86" s="13"/>
      <c r="HCB86" s="13"/>
      <c r="HCC86" s="13"/>
      <c r="HCD86" s="13"/>
      <c r="HCE86" s="13"/>
      <c r="HCF86" s="13"/>
      <c r="HCG86" s="13"/>
      <c r="HCH86" s="13"/>
      <c r="HCI86" s="13"/>
      <c r="HCJ86" s="13"/>
      <c r="HCK86" s="13"/>
      <c r="HCL86" s="13"/>
      <c r="HCM86" s="13"/>
      <c r="HCN86" s="13"/>
      <c r="HCO86" s="13"/>
      <c r="HCP86" s="13"/>
      <c r="HCQ86" s="13"/>
      <c r="HCR86" s="13"/>
      <c r="HCS86" s="13"/>
      <c r="HCT86" s="13"/>
      <c r="HCU86" s="13"/>
      <c r="HCV86" s="13"/>
      <c r="HCW86" s="13"/>
      <c r="HCX86" s="13"/>
      <c r="HCY86" s="13"/>
      <c r="HCZ86" s="13"/>
      <c r="HDA86" s="13"/>
      <c r="HDB86" s="13"/>
      <c r="HDC86" s="13"/>
      <c r="HDD86" s="13"/>
      <c r="HDE86" s="13"/>
      <c r="HDF86" s="13"/>
      <c r="HDG86" s="13"/>
      <c r="HDH86" s="13"/>
      <c r="HDI86" s="13"/>
      <c r="HDJ86" s="13"/>
      <c r="HDK86" s="13"/>
      <c r="HDL86" s="13"/>
      <c r="HDM86" s="13"/>
      <c r="HDN86" s="13"/>
      <c r="HDO86" s="13"/>
      <c r="HDP86" s="13"/>
      <c r="HDQ86" s="13"/>
      <c r="HDR86" s="13"/>
      <c r="HDS86" s="13"/>
      <c r="HDT86" s="13"/>
      <c r="HDU86" s="13"/>
      <c r="HDV86" s="13"/>
      <c r="HDW86" s="13"/>
      <c r="HDX86" s="13"/>
      <c r="HDY86" s="13"/>
      <c r="HDZ86" s="13"/>
      <c r="HEA86" s="13"/>
      <c r="HEB86" s="13"/>
      <c r="HEC86" s="13"/>
      <c r="HED86" s="13"/>
      <c r="HEE86" s="13"/>
      <c r="HEF86" s="13"/>
      <c r="HEG86" s="13"/>
      <c r="HEH86" s="13"/>
      <c r="HEI86" s="13"/>
      <c r="HEJ86" s="13"/>
      <c r="HEK86" s="13"/>
      <c r="HEL86" s="13"/>
      <c r="HEM86" s="13"/>
      <c r="HEN86" s="13"/>
      <c r="HEO86" s="13"/>
      <c r="HEP86" s="13"/>
      <c r="HEQ86" s="13"/>
      <c r="HER86" s="13"/>
      <c r="HES86" s="13"/>
      <c r="HET86" s="13"/>
      <c r="HEU86" s="13"/>
      <c r="HEV86" s="13"/>
      <c r="HEW86" s="13"/>
      <c r="HEX86" s="13"/>
      <c r="HEY86" s="13"/>
      <c r="HEZ86" s="13"/>
      <c r="HFA86" s="13"/>
      <c r="HFB86" s="13"/>
      <c r="HFC86" s="13"/>
      <c r="HFD86" s="13"/>
      <c r="HFE86" s="13"/>
      <c r="HFF86" s="13"/>
      <c r="HFG86" s="13"/>
      <c r="HFH86" s="13"/>
      <c r="HFI86" s="13"/>
      <c r="HFJ86" s="13"/>
      <c r="HFK86" s="13"/>
      <c r="HFL86" s="13"/>
      <c r="HFM86" s="13"/>
      <c r="HFN86" s="13"/>
      <c r="HFO86" s="13"/>
      <c r="HFP86" s="13"/>
      <c r="HFQ86" s="13"/>
      <c r="HFR86" s="13"/>
      <c r="HFS86" s="13"/>
      <c r="HFT86" s="13"/>
      <c r="HFU86" s="13"/>
      <c r="HFV86" s="13"/>
      <c r="HFW86" s="13"/>
      <c r="HFX86" s="13"/>
      <c r="HFY86" s="13"/>
      <c r="HFZ86" s="13"/>
      <c r="HGA86" s="13"/>
      <c r="HGB86" s="13"/>
      <c r="HGC86" s="13"/>
      <c r="HGD86" s="13"/>
      <c r="HGE86" s="13"/>
      <c r="HGF86" s="13"/>
      <c r="HGG86" s="13"/>
      <c r="HGH86" s="13"/>
      <c r="HGI86" s="13"/>
      <c r="HGJ86" s="13"/>
      <c r="HGK86" s="13"/>
      <c r="HGL86" s="13"/>
      <c r="HGM86" s="13"/>
      <c r="HGN86" s="13"/>
      <c r="HGO86" s="13"/>
      <c r="HGP86" s="13"/>
      <c r="HGQ86" s="13"/>
      <c r="HGR86" s="13"/>
      <c r="HGS86" s="13"/>
      <c r="HGT86" s="13"/>
      <c r="HGU86" s="13"/>
      <c r="HGV86" s="13"/>
      <c r="HGW86" s="13"/>
      <c r="HGX86" s="13"/>
      <c r="HGY86" s="13"/>
      <c r="HGZ86" s="13"/>
      <c r="HHA86" s="13"/>
      <c r="HHB86" s="13"/>
      <c r="HHC86" s="13"/>
      <c r="HHD86" s="13"/>
      <c r="HHE86" s="13"/>
      <c r="HHF86" s="13"/>
      <c r="HHG86" s="13"/>
      <c r="HHH86" s="13"/>
      <c r="HHI86" s="13"/>
      <c r="HHJ86" s="13"/>
      <c r="HHK86" s="13"/>
      <c r="HHL86" s="13"/>
      <c r="HHM86" s="13"/>
      <c r="HHN86" s="13"/>
      <c r="HHO86" s="13"/>
      <c r="HHP86" s="13"/>
      <c r="HHQ86" s="13"/>
      <c r="HHR86" s="13"/>
      <c r="HHS86" s="13"/>
      <c r="HHT86" s="13"/>
      <c r="HHU86" s="13"/>
      <c r="HHV86" s="13"/>
      <c r="HHW86" s="13"/>
      <c r="HHX86" s="13"/>
      <c r="HHY86" s="13"/>
      <c r="HHZ86" s="13"/>
      <c r="HIA86" s="13"/>
      <c r="HIB86" s="13"/>
      <c r="HIC86" s="13"/>
      <c r="HID86" s="13"/>
      <c r="HIE86" s="13"/>
      <c r="HIF86" s="13"/>
      <c r="HIG86" s="13"/>
      <c r="HIH86" s="13"/>
      <c r="HII86" s="13"/>
      <c r="HIJ86" s="13"/>
      <c r="HIK86" s="13"/>
      <c r="HIL86" s="13"/>
      <c r="HIM86" s="13"/>
      <c r="HIN86" s="13"/>
      <c r="HIO86" s="13"/>
      <c r="HIP86" s="13"/>
      <c r="HIQ86" s="13"/>
      <c r="HIR86" s="13"/>
      <c r="HIS86" s="13"/>
      <c r="HIT86" s="13"/>
      <c r="HIU86" s="13"/>
      <c r="HIV86" s="13"/>
      <c r="HIW86" s="13"/>
      <c r="HIX86" s="13"/>
      <c r="HIY86" s="13"/>
      <c r="HIZ86" s="13"/>
      <c r="HJA86" s="13"/>
      <c r="HJB86" s="13"/>
      <c r="HJC86" s="13"/>
      <c r="HJD86" s="13"/>
      <c r="HJE86" s="13"/>
      <c r="HJF86" s="13"/>
      <c r="HJG86" s="13"/>
      <c r="HJH86" s="13"/>
      <c r="HJI86" s="13"/>
      <c r="HJJ86" s="13"/>
      <c r="HJK86" s="13"/>
      <c r="HJL86" s="13"/>
      <c r="HJM86" s="13"/>
      <c r="HJN86" s="13"/>
      <c r="HJO86" s="13"/>
      <c r="HJP86" s="13"/>
      <c r="HJQ86" s="13"/>
      <c r="HJR86" s="13"/>
      <c r="HJS86" s="13"/>
      <c r="HJT86" s="13"/>
      <c r="HJU86" s="13"/>
      <c r="HJV86" s="13"/>
      <c r="HJW86" s="13"/>
      <c r="HJX86" s="13"/>
      <c r="HJY86" s="13"/>
      <c r="HJZ86" s="13"/>
      <c r="HKA86" s="13"/>
      <c r="HKB86" s="13"/>
      <c r="HKC86" s="13"/>
      <c r="HKD86" s="13"/>
      <c r="HKE86" s="13"/>
      <c r="HKF86" s="13"/>
      <c r="HKG86" s="13"/>
      <c r="HKH86" s="13"/>
      <c r="HKI86" s="13"/>
      <c r="HKJ86" s="13"/>
      <c r="HKK86" s="13"/>
      <c r="HKL86" s="13"/>
      <c r="HKM86" s="13"/>
      <c r="HKN86" s="13"/>
      <c r="HKO86" s="13"/>
      <c r="HKP86" s="13"/>
      <c r="HKQ86" s="13"/>
      <c r="HKR86" s="13"/>
      <c r="HKS86" s="13"/>
      <c r="HKT86" s="13"/>
      <c r="HKU86" s="13"/>
      <c r="HKV86" s="13"/>
      <c r="HKW86" s="13"/>
      <c r="HKX86" s="13"/>
      <c r="HKY86" s="13"/>
      <c r="HKZ86" s="13"/>
      <c r="HLA86" s="13"/>
      <c r="HLB86" s="13"/>
      <c r="HLC86" s="13"/>
      <c r="HLD86" s="13"/>
      <c r="HLE86" s="13"/>
      <c r="HLF86" s="13"/>
      <c r="HLG86" s="13"/>
      <c r="HLH86" s="13"/>
      <c r="HLI86" s="13"/>
      <c r="HLJ86" s="13"/>
      <c r="HLK86" s="13"/>
      <c r="HLL86" s="13"/>
      <c r="HLM86" s="13"/>
      <c r="HLN86" s="13"/>
      <c r="HLO86" s="13"/>
      <c r="HLP86" s="13"/>
      <c r="HLQ86" s="13"/>
      <c r="HLR86" s="13"/>
      <c r="HLS86" s="13"/>
      <c r="HLT86" s="13"/>
      <c r="HLU86" s="13"/>
      <c r="HLV86" s="13"/>
      <c r="HLW86" s="13"/>
      <c r="HLX86" s="13"/>
      <c r="HLY86" s="13"/>
      <c r="HLZ86" s="13"/>
      <c r="HMA86" s="13"/>
      <c r="HMB86" s="13"/>
      <c r="HMC86" s="13"/>
      <c r="HMD86" s="13"/>
      <c r="HME86" s="13"/>
      <c r="HMF86" s="13"/>
      <c r="HMG86" s="13"/>
      <c r="HMH86" s="13"/>
      <c r="HMI86" s="13"/>
      <c r="HMJ86" s="13"/>
      <c r="HMK86" s="13"/>
      <c r="HML86" s="13"/>
      <c r="HMM86" s="13"/>
      <c r="HMN86" s="13"/>
      <c r="HMO86" s="13"/>
      <c r="HMP86" s="13"/>
      <c r="HMQ86" s="13"/>
      <c r="HMR86" s="13"/>
      <c r="HMS86" s="13"/>
      <c r="HMT86" s="13"/>
      <c r="HMU86" s="13"/>
      <c r="HMV86" s="13"/>
      <c r="HMW86" s="13"/>
      <c r="HMX86" s="13"/>
      <c r="HMY86" s="13"/>
      <c r="HMZ86" s="13"/>
      <c r="HNA86" s="13"/>
      <c r="HNB86" s="13"/>
      <c r="HNC86" s="13"/>
      <c r="HND86" s="13"/>
      <c r="HNE86" s="13"/>
      <c r="HNF86" s="13"/>
      <c r="HNG86" s="13"/>
      <c r="HNH86" s="13"/>
      <c r="HNI86" s="13"/>
      <c r="HNJ86" s="13"/>
      <c r="HNK86" s="13"/>
      <c r="HNL86" s="13"/>
      <c r="HNM86" s="13"/>
      <c r="HNN86" s="13"/>
      <c r="HNO86" s="13"/>
      <c r="HNP86" s="13"/>
      <c r="HNQ86" s="13"/>
      <c r="HNR86" s="13"/>
      <c r="HNS86" s="13"/>
      <c r="HNT86" s="13"/>
      <c r="HNU86" s="13"/>
      <c r="HNV86" s="13"/>
      <c r="HNW86" s="13"/>
      <c r="HNX86" s="13"/>
      <c r="HNY86" s="13"/>
      <c r="HNZ86" s="13"/>
      <c r="HOA86" s="13"/>
      <c r="HOB86" s="13"/>
      <c r="HOC86" s="13"/>
      <c r="HOD86" s="13"/>
      <c r="HOE86" s="13"/>
      <c r="HOF86" s="13"/>
      <c r="HOG86" s="13"/>
      <c r="HOH86" s="13"/>
      <c r="HOI86" s="13"/>
      <c r="HOJ86" s="13"/>
      <c r="HOK86" s="13"/>
      <c r="HOL86" s="13"/>
      <c r="HOM86" s="13"/>
      <c r="HON86" s="13"/>
      <c r="HOO86" s="13"/>
      <c r="HOP86" s="13"/>
      <c r="HOQ86" s="13"/>
      <c r="HOR86" s="13"/>
      <c r="HOS86" s="13"/>
      <c r="HOT86" s="13"/>
      <c r="HOU86" s="13"/>
      <c r="HOV86" s="13"/>
      <c r="HOW86" s="13"/>
      <c r="HOX86" s="13"/>
      <c r="HOY86" s="13"/>
      <c r="HOZ86" s="13"/>
      <c r="HPA86" s="13"/>
      <c r="HPB86" s="13"/>
      <c r="HPC86" s="13"/>
      <c r="HPD86" s="13"/>
      <c r="HPE86" s="13"/>
      <c r="HPF86" s="13"/>
      <c r="HPG86" s="13"/>
      <c r="HPH86" s="13"/>
      <c r="HPI86" s="13"/>
      <c r="HPJ86" s="13"/>
      <c r="HPK86" s="13"/>
      <c r="HPL86" s="13"/>
      <c r="HPM86" s="13"/>
      <c r="HPN86" s="13"/>
      <c r="HPO86" s="13"/>
      <c r="HPP86" s="13"/>
      <c r="HPQ86" s="13"/>
      <c r="HPR86" s="13"/>
      <c r="HPS86" s="13"/>
      <c r="HPT86" s="13"/>
      <c r="HPU86" s="13"/>
      <c r="HPV86" s="13"/>
      <c r="HPW86" s="13"/>
      <c r="HPX86" s="13"/>
      <c r="HPY86" s="13"/>
      <c r="HPZ86" s="13"/>
      <c r="HQA86" s="13"/>
      <c r="HQB86" s="13"/>
      <c r="HQC86" s="13"/>
      <c r="HQD86" s="13"/>
      <c r="HQE86" s="13"/>
      <c r="HQF86" s="13"/>
      <c r="HQG86" s="13"/>
      <c r="HQH86" s="13"/>
      <c r="HQI86" s="13"/>
      <c r="HQJ86" s="13"/>
      <c r="HQK86" s="13"/>
      <c r="HQL86" s="13"/>
      <c r="HQM86" s="13"/>
      <c r="HQN86" s="13"/>
      <c r="HQO86" s="13"/>
      <c r="HQP86" s="13"/>
      <c r="HQQ86" s="13"/>
      <c r="HQR86" s="13"/>
      <c r="HQS86" s="13"/>
      <c r="HQT86" s="13"/>
      <c r="HQU86" s="13"/>
      <c r="HQV86" s="13"/>
      <c r="HQW86" s="13"/>
      <c r="HQX86" s="13"/>
      <c r="HQY86" s="13"/>
      <c r="HQZ86" s="13"/>
      <c r="HRA86" s="13"/>
      <c r="HRB86" s="13"/>
      <c r="HRC86" s="13"/>
      <c r="HRD86" s="13"/>
      <c r="HRE86" s="13"/>
      <c r="HRF86" s="13"/>
      <c r="HRG86" s="13"/>
      <c r="HRH86" s="13"/>
      <c r="HRI86" s="13"/>
      <c r="HRJ86" s="13"/>
      <c r="HRK86" s="13"/>
      <c r="HRL86" s="13"/>
      <c r="HRM86" s="13"/>
      <c r="HRN86" s="13"/>
      <c r="HRO86" s="13"/>
      <c r="HRP86" s="13"/>
      <c r="HRQ86" s="13"/>
      <c r="HRR86" s="13"/>
      <c r="HRS86" s="13"/>
      <c r="HRT86" s="13"/>
      <c r="HRU86" s="13"/>
      <c r="HRV86" s="13"/>
      <c r="HRW86" s="13"/>
      <c r="HRX86" s="13"/>
      <c r="HRY86" s="13"/>
      <c r="HRZ86" s="13"/>
      <c r="HSA86" s="13"/>
      <c r="HSB86" s="13"/>
      <c r="HSC86" s="13"/>
      <c r="HSD86" s="13"/>
      <c r="HSE86" s="13"/>
      <c r="HSF86" s="13"/>
      <c r="HSG86" s="13"/>
      <c r="HSH86" s="13"/>
      <c r="HSI86" s="13"/>
      <c r="HSJ86" s="13"/>
      <c r="HSK86" s="13"/>
      <c r="HSL86" s="13"/>
      <c r="HSM86" s="13"/>
      <c r="HSN86" s="13"/>
      <c r="HSO86" s="13"/>
      <c r="HSP86" s="13"/>
      <c r="HSQ86" s="13"/>
      <c r="HSR86" s="13"/>
      <c r="HSS86" s="13"/>
      <c r="HST86" s="13"/>
      <c r="HSU86" s="13"/>
      <c r="HSV86" s="13"/>
      <c r="HSW86" s="13"/>
      <c r="HSX86" s="13"/>
      <c r="HSY86" s="13"/>
      <c r="HSZ86" s="13"/>
      <c r="HTA86" s="13"/>
      <c r="HTB86" s="13"/>
      <c r="HTC86" s="13"/>
      <c r="HTD86" s="13"/>
      <c r="HTE86" s="13"/>
      <c r="HTF86" s="13"/>
      <c r="HTG86" s="13"/>
      <c r="HTH86" s="13"/>
      <c r="HTI86" s="13"/>
      <c r="HTJ86" s="13"/>
      <c r="HTK86" s="13"/>
      <c r="HTL86" s="13"/>
      <c r="HTM86" s="13"/>
      <c r="HTN86" s="13"/>
      <c r="HTO86" s="13"/>
      <c r="HTP86" s="13"/>
      <c r="HTQ86" s="13"/>
      <c r="HTR86" s="13"/>
      <c r="HTS86" s="13"/>
      <c r="HTT86" s="13"/>
      <c r="HTU86" s="13"/>
      <c r="HTV86" s="13"/>
      <c r="HTW86" s="13"/>
      <c r="HTX86" s="13"/>
      <c r="HTY86" s="13"/>
      <c r="HTZ86" s="13"/>
      <c r="HUA86" s="13"/>
      <c r="HUB86" s="13"/>
      <c r="HUC86" s="13"/>
      <c r="HUD86" s="13"/>
      <c r="HUE86" s="13"/>
      <c r="HUF86" s="13"/>
      <c r="HUG86" s="13"/>
      <c r="HUH86" s="13"/>
      <c r="HUI86" s="13"/>
      <c r="HUJ86" s="13"/>
      <c r="HUK86" s="13"/>
      <c r="HUL86" s="13"/>
      <c r="HUM86" s="13"/>
      <c r="HUN86" s="13"/>
      <c r="HUO86" s="13"/>
      <c r="HUP86" s="13"/>
      <c r="HUQ86" s="13"/>
      <c r="HUR86" s="13"/>
      <c r="HUS86" s="13"/>
      <c r="HUT86" s="13"/>
      <c r="HUU86" s="13"/>
      <c r="HUV86" s="13"/>
      <c r="HUW86" s="13"/>
      <c r="HUX86" s="13"/>
      <c r="HUY86" s="13"/>
      <c r="HUZ86" s="13"/>
      <c r="HVA86" s="13"/>
      <c r="HVB86" s="13"/>
      <c r="HVC86" s="13"/>
      <c r="HVD86" s="13"/>
      <c r="HVE86" s="13"/>
      <c r="HVF86" s="13"/>
      <c r="HVG86" s="13"/>
      <c r="HVH86" s="13"/>
      <c r="HVI86" s="13"/>
      <c r="HVJ86" s="13"/>
      <c r="HVK86" s="13"/>
      <c r="HVL86" s="13"/>
      <c r="HVM86" s="13"/>
      <c r="HVN86" s="13"/>
      <c r="HVO86" s="13"/>
      <c r="HVP86" s="13"/>
      <c r="HVQ86" s="13"/>
      <c r="HVR86" s="13"/>
      <c r="HVS86" s="13"/>
      <c r="HVT86" s="13"/>
      <c r="HVU86" s="13"/>
      <c r="HVV86" s="13"/>
      <c r="HVW86" s="13"/>
      <c r="HVX86" s="13"/>
      <c r="HVY86" s="13"/>
      <c r="HVZ86" s="13"/>
      <c r="HWA86" s="13"/>
      <c r="HWB86" s="13"/>
      <c r="HWC86" s="13"/>
      <c r="HWD86" s="13"/>
      <c r="HWE86" s="13"/>
      <c r="HWF86" s="13"/>
      <c r="HWG86" s="13"/>
      <c r="HWH86" s="13"/>
      <c r="HWI86" s="13"/>
      <c r="HWJ86" s="13"/>
      <c r="HWK86" s="13"/>
      <c r="HWL86" s="13"/>
      <c r="HWM86" s="13"/>
      <c r="HWN86" s="13"/>
      <c r="HWO86" s="13"/>
      <c r="HWP86" s="13"/>
      <c r="HWQ86" s="13"/>
      <c r="HWR86" s="13"/>
      <c r="HWS86" s="13"/>
      <c r="HWT86" s="13"/>
      <c r="HWU86" s="13"/>
      <c r="HWV86" s="13"/>
      <c r="HWW86" s="13"/>
      <c r="HWX86" s="13"/>
      <c r="HWY86" s="13"/>
      <c r="HWZ86" s="13"/>
      <c r="HXA86" s="13"/>
      <c r="HXB86" s="13"/>
      <c r="HXC86" s="13"/>
      <c r="HXD86" s="13"/>
      <c r="HXE86" s="13"/>
      <c r="HXF86" s="13"/>
      <c r="HXG86" s="13"/>
      <c r="HXH86" s="13"/>
      <c r="HXI86" s="13"/>
      <c r="HXJ86" s="13"/>
      <c r="HXK86" s="13"/>
      <c r="HXL86" s="13"/>
      <c r="HXM86" s="13"/>
      <c r="HXN86" s="13"/>
      <c r="HXO86" s="13"/>
      <c r="HXP86" s="13"/>
      <c r="HXQ86" s="13"/>
      <c r="HXR86" s="13"/>
      <c r="HXS86" s="13"/>
      <c r="HXT86" s="13"/>
      <c r="HXU86" s="13"/>
      <c r="HXV86" s="13"/>
      <c r="HXW86" s="13"/>
      <c r="HXX86" s="13"/>
      <c r="HXY86" s="13"/>
      <c r="HXZ86" s="13"/>
      <c r="HYA86" s="13"/>
      <c r="HYB86" s="13"/>
      <c r="HYC86" s="13"/>
      <c r="HYD86" s="13"/>
      <c r="HYE86" s="13"/>
      <c r="HYF86" s="13"/>
      <c r="HYG86" s="13"/>
      <c r="HYH86" s="13"/>
      <c r="HYI86" s="13"/>
      <c r="HYJ86" s="13"/>
      <c r="HYK86" s="13"/>
      <c r="HYL86" s="13"/>
      <c r="HYM86" s="13"/>
      <c r="HYN86" s="13"/>
      <c r="HYO86" s="13"/>
      <c r="HYP86" s="13"/>
      <c r="HYQ86" s="13"/>
      <c r="HYR86" s="13"/>
      <c r="HYS86" s="13"/>
      <c r="HYT86" s="13"/>
      <c r="HYU86" s="13"/>
      <c r="HYV86" s="13"/>
      <c r="HYW86" s="13"/>
      <c r="HYX86" s="13"/>
      <c r="HYY86" s="13"/>
      <c r="HYZ86" s="13"/>
      <c r="HZA86" s="13"/>
      <c r="HZB86" s="13"/>
      <c r="HZC86" s="13"/>
      <c r="HZD86" s="13"/>
      <c r="HZE86" s="13"/>
      <c r="HZF86" s="13"/>
      <c r="HZG86" s="13"/>
      <c r="HZH86" s="13"/>
      <c r="HZI86" s="13"/>
      <c r="HZJ86" s="13"/>
      <c r="HZK86" s="13"/>
      <c r="HZL86" s="13"/>
      <c r="HZM86" s="13"/>
      <c r="HZN86" s="13"/>
      <c r="HZO86" s="13"/>
      <c r="HZP86" s="13"/>
      <c r="HZQ86" s="13"/>
      <c r="HZR86" s="13"/>
      <c r="HZS86" s="13"/>
      <c r="HZT86" s="13"/>
      <c r="HZU86" s="13"/>
      <c r="HZV86" s="13"/>
      <c r="HZW86" s="13"/>
      <c r="HZX86" s="13"/>
      <c r="HZY86" s="13"/>
      <c r="HZZ86" s="13"/>
      <c r="IAA86" s="13"/>
      <c r="IAB86" s="13"/>
      <c r="IAC86" s="13"/>
      <c r="IAD86" s="13"/>
      <c r="IAE86" s="13"/>
      <c r="IAF86" s="13"/>
      <c r="IAG86" s="13"/>
      <c r="IAH86" s="13"/>
      <c r="IAI86" s="13"/>
      <c r="IAJ86" s="13"/>
      <c r="IAK86" s="13"/>
      <c r="IAL86" s="13"/>
      <c r="IAM86" s="13"/>
      <c r="IAN86" s="13"/>
      <c r="IAO86" s="13"/>
      <c r="IAP86" s="13"/>
      <c r="IAQ86" s="13"/>
      <c r="IAR86" s="13"/>
      <c r="IAS86" s="13"/>
      <c r="IAT86" s="13"/>
      <c r="IAU86" s="13"/>
      <c r="IAV86" s="13"/>
      <c r="IAW86" s="13"/>
      <c r="IAX86" s="13"/>
      <c r="IAY86" s="13"/>
      <c r="IAZ86" s="13"/>
      <c r="IBA86" s="13"/>
      <c r="IBB86" s="13"/>
      <c r="IBC86" s="13"/>
      <c r="IBD86" s="13"/>
      <c r="IBE86" s="13"/>
      <c r="IBF86" s="13"/>
      <c r="IBG86" s="13"/>
      <c r="IBH86" s="13"/>
      <c r="IBI86" s="13"/>
      <c r="IBJ86" s="13"/>
      <c r="IBK86" s="13"/>
      <c r="IBL86" s="13"/>
      <c r="IBM86" s="13"/>
      <c r="IBN86" s="13"/>
      <c r="IBO86" s="13"/>
      <c r="IBP86" s="13"/>
      <c r="IBQ86" s="13"/>
      <c r="IBR86" s="13"/>
      <c r="IBS86" s="13"/>
      <c r="IBT86" s="13"/>
      <c r="IBU86" s="13"/>
      <c r="IBV86" s="13"/>
      <c r="IBW86" s="13"/>
      <c r="IBX86" s="13"/>
      <c r="IBY86" s="13"/>
      <c r="IBZ86" s="13"/>
      <c r="ICA86" s="13"/>
      <c r="ICB86" s="13"/>
      <c r="ICC86" s="13"/>
      <c r="ICD86" s="13"/>
      <c r="ICE86" s="13"/>
      <c r="ICF86" s="13"/>
      <c r="ICG86" s="13"/>
      <c r="ICH86" s="13"/>
      <c r="ICI86" s="13"/>
      <c r="ICJ86" s="13"/>
      <c r="ICK86" s="13"/>
      <c r="ICL86" s="13"/>
      <c r="ICM86" s="13"/>
      <c r="ICN86" s="13"/>
      <c r="ICO86" s="13"/>
      <c r="ICP86" s="13"/>
      <c r="ICQ86" s="13"/>
      <c r="ICR86" s="13"/>
      <c r="ICS86" s="13"/>
      <c r="ICT86" s="13"/>
      <c r="ICU86" s="13"/>
      <c r="ICV86" s="13"/>
      <c r="ICW86" s="13"/>
      <c r="ICX86" s="13"/>
      <c r="ICY86" s="13"/>
      <c r="ICZ86" s="13"/>
      <c r="IDA86" s="13"/>
      <c r="IDB86" s="13"/>
      <c r="IDC86" s="13"/>
      <c r="IDD86" s="13"/>
      <c r="IDE86" s="13"/>
      <c r="IDF86" s="13"/>
      <c r="IDG86" s="13"/>
      <c r="IDH86" s="13"/>
      <c r="IDI86" s="13"/>
      <c r="IDJ86" s="13"/>
      <c r="IDK86" s="13"/>
      <c r="IDL86" s="13"/>
      <c r="IDM86" s="13"/>
      <c r="IDN86" s="13"/>
      <c r="IDO86" s="13"/>
      <c r="IDP86" s="13"/>
      <c r="IDQ86" s="13"/>
      <c r="IDR86" s="13"/>
      <c r="IDS86" s="13"/>
      <c r="IDT86" s="13"/>
      <c r="IDU86" s="13"/>
      <c r="IDV86" s="13"/>
      <c r="IDW86" s="13"/>
      <c r="IDX86" s="13"/>
      <c r="IDY86" s="13"/>
      <c r="IDZ86" s="13"/>
      <c r="IEA86" s="13"/>
      <c r="IEB86" s="13"/>
      <c r="IEC86" s="13"/>
      <c r="IED86" s="13"/>
      <c r="IEE86" s="13"/>
      <c r="IEF86" s="13"/>
      <c r="IEG86" s="13"/>
      <c r="IEH86" s="13"/>
      <c r="IEI86" s="13"/>
      <c r="IEJ86" s="13"/>
      <c r="IEK86" s="13"/>
      <c r="IEL86" s="13"/>
      <c r="IEM86" s="13"/>
      <c r="IEN86" s="13"/>
      <c r="IEO86" s="13"/>
      <c r="IEP86" s="13"/>
      <c r="IEQ86" s="13"/>
      <c r="IER86" s="13"/>
      <c r="IES86" s="13"/>
      <c r="IET86" s="13"/>
      <c r="IEU86" s="13"/>
      <c r="IEV86" s="13"/>
      <c r="IEW86" s="13"/>
      <c r="IEX86" s="13"/>
      <c r="IEY86" s="13"/>
      <c r="IEZ86" s="13"/>
      <c r="IFA86" s="13"/>
      <c r="IFB86" s="13"/>
      <c r="IFC86" s="13"/>
      <c r="IFD86" s="13"/>
      <c r="IFE86" s="13"/>
      <c r="IFF86" s="13"/>
      <c r="IFG86" s="13"/>
      <c r="IFH86" s="13"/>
      <c r="IFI86" s="13"/>
      <c r="IFJ86" s="13"/>
      <c r="IFK86" s="13"/>
      <c r="IFL86" s="13"/>
      <c r="IFM86" s="13"/>
      <c r="IFN86" s="13"/>
      <c r="IFO86" s="13"/>
      <c r="IFP86" s="13"/>
      <c r="IFQ86" s="13"/>
      <c r="IFR86" s="13"/>
      <c r="IFS86" s="13"/>
      <c r="IFT86" s="13"/>
      <c r="IFU86" s="13"/>
      <c r="IFV86" s="13"/>
      <c r="IFW86" s="13"/>
      <c r="IFX86" s="13"/>
      <c r="IFY86" s="13"/>
      <c r="IFZ86" s="13"/>
      <c r="IGA86" s="13"/>
      <c r="IGB86" s="13"/>
      <c r="IGC86" s="13"/>
      <c r="IGD86" s="13"/>
      <c r="IGE86" s="13"/>
      <c r="IGF86" s="13"/>
      <c r="IGG86" s="13"/>
      <c r="IGH86" s="13"/>
      <c r="IGI86" s="13"/>
      <c r="IGJ86" s="13"/>
      <c r="IGK86" s="13"/>
      <c r="IGL86" s="13"/>
      <c r="IGM86" s="13"/>
      <c r="IGN86" s="13"/>
      <c r="IGO86" s="13"/>
      <c r="IGP86" s="13"/>
      <c r="IGQ86" s="13"/>
      <c r="IGR86" s="13"/>
      <c r="IGS86" s="13"/>
      <c r="IGT86" s="13"/>
      <c r="IGU86" s="13"/>
      <c r="IGV86" s="13"/>
      <c r="IGW86" s="13"/>
      <c r="IGX86" s="13"/>
      <c r="IGY86" s="13"/>
      <c r="IGZ86" s="13"/>
      <c r="IHA86" s="13"/>
      <c r="IHB86" s="13"/>
      <c r="IHC86" s="13"/>
      <c r="IHD86" s="13"/>
      <c r="IHE86" s="13"/>
      <c r="IHF86" s="13"/>
      <c r="IHG86" s="13"/>
      <c r="IHH86" s="13"/>
      <c r="IHI86" s="13"/>
      <c r="IHJ86" s="13"/>
      <c r="IHK86" s="13"/>
      <c r="IHL86" s="13"/>
      <c r="IHM86" s="13"/>
      <c r="IHN86" s="13"/>
      <c r="IHO86" s="13"/>
      <c r="IHP86" s="13"/>
      <c r="IHQ86" s="13"/>
      <c r="IHR86" s="13"/>
      <c r="IHS86" s="13"/>
      <c r="IHT86" s="13"/>
      <c r="IHU86" s="13"/>
      <c r="IHV86" s="13"/>
      <c r="IHW86" s="13"/>
      <c r="IHX86" s="13"/>
      <c r="IHY86" s="13"/>
      <c r="IHZ86" s="13"/>
      <c r="IIA86" s="13"/>
      <c r="IIB86" s="13"/>
      <c r="IIC86" s="13"/>
      <c r="IID86" s="13"/>
      <c r="IIE86" s="13"/>
      <c r="IIF86" s="13"/>
      <c r="IIG86" s="13"/>
      <c r="IIH86" s="13"/>
      <c r="III86" s="13"/>
      <c r="IIJ86" s="13"/>
      <c r="IIK86" s="13"/>
      <c r="IIL86" s="13"/>
      <c r="IIM86" s="13"/>
      <c r="IIN86" s="13"/>
      <c r="IIO86" s="13"/>
      <c r="IIP86" s="13"/>
      <c r="IIQ86" s="13"/>
      <c r="IIR86" s="13"/>
      <c r="IIS86" s="13"/>
      <c r="IIT86" s="13"/>
      <c r="IIU86" s="13"/>
      <c r="IIV86" s="13"/>
      <c r="IIW86" s="13"/>
      <c r="IIX86" s="13"/>
      <c r="IIY86" s="13"/>
      <c r="IIZ86" s="13"/>
      <c r="IJA86" s="13"/>
      <c r="IJB86" s="13"/>
      <c r="IJC86" s="13"/>
      <c r="IJD86" s="13"/>
      <c r="IJE86" s="13"/>
      <c r="IJF86" s="13"/>
      <c r="IJG86" s="13"/>
      <c r="IJH86" s="13"/>
      <c r="IJI86" s="13"/>
      <c r="IJJ86" s="13"/>
      <c r="IJK86" s="13"/>
      <c r="IJL86" s="13"/>
      <c r="IJM86" s="13"/>
      <c r="IJN86" s="13"/>
      <c r="IJO86" s="13"/>
      <c r="IJP86" s="13"/>
      <c r="IJQ86" s="13"/>
      <c r="IJR86" s="13"/>
      <c r="IJS86" s="13"/>
      <c r="IJT86" s="13"/>
      <c r="IJU86" s="13"/>
      <c r="IJV86" s="13"/>
      <c r="IJW86" s="13"/>
      <c r="IJX86" s="13"/>
      <c r="IJY86" s="13"/>
      <c r="IJZ86" s="13"/>
      <c r="IKA86" s="13"/>
      <c r="IKB86" s="13"/>
      <c r="IKC86" s="13"/>
      <c r="IKD86" s="13"/>
      <c r="IKE86" s="13"/>
      <c r="IKF86" s="13"/>
      <c r="IKG86" s="13"/>
      <c r="IKH86" s="13"/>
      <c r="IKI86" s="13"/>
      <c r="IKJ86" s="13"/>
      <c r="IKK86" s="13"/>
      <c r="IKL86" s="13"/>
      <c r="IKM86" s="13"/>
      <c r="IKN86" s="13"/>
      <c r="IKO86" s="13"/>
      <c r="IKP86" s="13"/>
      <c r="IKQ86" s="13"/>
      <c r="IKR86" s="13"/>
      <c r="IKS86" s="13"/>
      <c r="IKT86" s="13"/>
      <c r="IKU86" s="13"/>
      <c r="IKV86" s="13"/>
      <c r="IKW86" s="13"/>
      <c r="IKX86" s="13"/>
      <c r="IKY86" s="13"/>
      <c r="IKZ86" s="13"/>
      <c r="ILA86" s="13"/>
      <c r="ILB86" s="13"/>
      <c r="ILC86" s="13"/>
      <c r="ILD86" s="13"/>
      <c r="ILE86" s="13"/>
      <c r="ILF86" s="13"/>
      <c r="ILG86" s="13"/>
      <c r="ILH86" s="13"/>
      <c r="ILI86" s="13"/>
      <c r="ILJ86" s="13"/>
      <c r="ILK86" s="13"/>
      <c r="ILL86" s="13"/>
      <c r="ILM86" s="13"/>
      <c r="ILN86" s="13"/>
      <c r="ILO86" s="13"/>
      <c r="ILP86" s="13"/>
      <c r="ILQ86" s="13"/>
      <c r="ILR86" s="13"/>
      <c r="ILS86" s="13"/>
      <c r="ILT86" s="13"/>
      <c r="ILU86" s="13"/>
      <c r="ILV86" s="13"/>
      <c r="ILW86" s="13"/>
      <c r="ILX86" s="13"/>
      <c r="ILY86" s="13"/>
      <c r="ILZ86" s="13"/>
      <c r="IMA86" s="13"/>
      <c r="IMB86" s="13"/>
      <c r="IMC86" s="13"/>
      <c r="IMD86" s="13"/>
      <c r="IME86" s="13"/>
      <c r="IMF86" s="13"/>
      <c r="IMG86" s="13"/>
      <c r="IMH86" s="13"/>
      <c r="IMI86" s="13"/>
      <c r="IMJ86" s="13"/>
      <c r="IMK86" s="13"/>
      <c r="IML86" s="13"/>
      <c r="IMM86" s="13"/>
      <c r="IMN86" s="13"/>
      <c r="IMO86" s="13"/>
      <c r="IMP86" s="13"/>
      <c r="IMQ86" s="13"/>
      <c r="IMR86" s="13"/>
      <c r="IMS86" s="13"/>
      <c r="IMT86" s="13"/>
      <c r="IMU86" s="13"/>
      <c r="IMV86" s="13"/>
      <c r="IMW86" s="13"/>
      <c r="IMX86" s="13"/>
      <c r="IMY86" s="13"/>
      <c r="IMZ86" s="13"/>
      <c r="INA86" s="13"/>
      <c r="INB86" s="13"/>
      <c r="INC86" s="13"/>
      <c r="IND86" s="13"/>
      <c r="INE86" s="13"/>
      <c r="INF86" s="13"/>
      <c r="ING86" s="13"/>
      <c r="INH86" s="13"/>
      <c r="INI86" s="13"/>
      <c r="INJ86" s="13"/>
      <c r="INK86" s="13"/>
      <c r="INL86" s="13"/>
      <c r="INM86" s="13"/>
      <c r="INN86" s="13"/>
      <c r="INO86" s="13"/>
      <c r="INP86" s="13"/>
      <c r="INQ86" s="13"/>
      <c r="INR86" s="13"/>
      <c r="INS86" s="13"/>
      <c r="INT86" s="13"/>
      <c r="INU86" s="13"/>
      <c r="INV86" s="13"/>
      <c r="INW86" s="13"/>
      <c r="INX86" s="13"/>
      <c r="INY86" s="13"/>
      <c r="INZ86" s="13"/>
      <c r="IOA86" s="13"/>
      <c r="IOB86" s="13"/>
      <c r="IOC86" s="13"/>
      <c r="IOD86" s="13"/>
      <c r="IOE86" s="13"/>
      <c r="IOF86" s="13"/>
      <c r="IOG86" s="13"/>
      <c r="IOH86" s="13"/>
      <c r="IOI86" s="13"/>
      <c r="IOJ86" s="13"/>
      <c r="IOK86" s="13"/>
      <c r="IOL86" s="13"/>
      <c r="IOM86" s="13"/>
      <c r="ION86" s="13"/>
      <c r="IOO86" s="13"/>
      <c r="IOP86" s="13"/>
      <c r="IOQ86" s="13"/>
      <c r="IOR86" s="13"/>
      <c r="IOS86" s="13"/>
      <c r="IOT86" s="13"/>
      <c r="IOU86" s="13"/>
      <c r="IOV86" s="13"/>
      <c r="IOW86" s="13"/>
      <c r="IOX86" s="13"/>
      <c r="IOY86" s="13"/>
      <c r="IOZ86" s="13"/>
      <c r="IPA86" s="13"/>
      <c r="IPB86" s="13"/>
      <c r="IPC86" s="13"/>
      <c r="IPD86" s="13"/>
      <c r="IPE86" s="13"/>
      <c r="IPF86" s="13"/>
      <c r="IPG86" s="13"/>
      <c r="IPH86" s="13"/>
      <c r="IPI86" s="13"/>
      <c r="IPJ86" s="13"/>
      <c r="IPK86" s="13"/>
      <c r="IPL86" s="13"/>
      <c r="IPM86" s="13"/>
      <c r="IPN86" s="13"/>
      <c r="IPO86" s="13"/>
      <c r="IPP86" s="13"/>
      <c r="IPQ86" s="13"/>
      <c r="IPR86" s="13"/>
      <c r="IPS86" s="13"/>
      <c r="IPT86" s="13"/>
      <c r="IPU86" s="13"/>
      <c r="IPV86" s="13"/>
      <c r="IPW86" s="13"/>
      <c r="IPX86" s="13"/>
      <c r="IPY86" s="13"/>
      <c r="IPZ86" s="13"/>
      <c r="IQA86" s="13"/>
      <c r="IQB86" s="13"/>
      <c r="IQC86" s="13"/>
      <c r="IQD86" s="13"/>
      <c r="IQE86" s="13"/>
      <c r="IQF86" s="13"/>
      <c r="IQG86" s="13"/>
      <c r="IQH86" s="13"/>
      <c r="IQI86" s="13"/>
      <c r="IQJ86" s="13"/>
      <c r="IQK86" s="13"/>
      <c r="IQL86" s="13"/>
      <c r="IQM86" s="13"/>
      <c r="IQN86" s="13"/>
      <c r="IQO86" s="13"/>
      <c r="IQP86" s="13"/>
      <c r="IQQ86" s="13"/>
      <c r="IQR86" s="13"/>
      <c r="IQS86" s="13"/>
      <c r="IQT86" s="13"/>
      <c r="IQU86" s="13"/>
      <c r="IQV86" s="13"/>
      <c r="IQW86" s="13"/>
      <c r="IQX86" s="13"/>
      <c r="IQY86" s="13"/>
      <c r="IQZ86" s="13"/>
      <c r="IRA86" s="13"/>
      <c r="IRB86" s="13"/>
      <c r="IRC86" s="13"/>
      <c r="IRD86" s="13"/>
      <c r="IRE86" s="13"/>
      <c r="IRF86" s="13"/>
      <c r="IRG86" s="13"/>
      <c r="IRH86" s="13"/>
      <c r="IRI86" s="13"/>
      <c r="IRJ86" s="13"/>
      <c r="IRK86" s="13"/>
      <c r="IRL86" s="13"/>
      <c r="IRM86" s="13"/>
      <c r="IRN86" s="13"/>
      <c r="IRO86" s="13"/>
      <c r="IRP86" s="13"/>
      <c r="IRQ86" s="13"/>
      <c r="IRR86" s="13"/>
      <c r="IRS86" s="13"/>
      <c r="IRT86" s="13"/>
      <c r="IRU86" s="13"/>
      <c r="IRV86" s="13"/>
      <c r="IRW86" s="13"/>
      <c r="IRX86" s="13"/>
      <c r="IRY86" s="13"/>
      <c r="IRZ86" s="13"/>
      <c r="ISA86" s="13"/>
      <c r="ISB86" s="13"/>
      <c r="ISC86" s="13"/>
      <c r="ISD86" s="13"/>
      <c r="ISE86" s="13"/>
      <c r="ISF86" s="13"/>
      <c r="ISG86" s="13"/>
      <c r="ISH86" s="13"/>
      <c r="ISI86" s="13"/>
      <c r="ISJ86" s="13"/>
      <c r="ISK86" s="13"/>
      <c r="ISL86" s="13"/>
      <c r="ISM86" s="13"/>
      <c r="ISN86" s="13"/>
      <c r="ISO86" s="13"/>
      <c r="ISP86" s="13"/>
      <c r="ISQ86" s="13"/>
      <c r="ISR86" s="13"/>
      <c r="ISS86" s="13"/>
      <c r="IST86" s="13"/>
      <c r="ISU86" s="13"/>
      <c r="ISV86" s="13"/>
      <c r="ISW86" s="13"/>
      <c r="ISX86" s="13"/>
      <c r="ISY86" s="13"/>
      <c r="ISZ86" s="13"/>
      <c r="ITA86" s="13"/>
      <c r="ITB86" s="13"/>
      <c r="ITC86" s="13"/>
      <c r="ITD86" s="13"/>
      <c r="ITE86" s="13"/>
      <c r="ITF86" s="13"/>
      <c r="ITG86" s="13"/>
      <c r="ITH86" s="13"/>
      <c r="ITI86" s="13"/>
      <c r="ITJ86" s="13"/>
      <c r="ITK86" s="13"/>
      <c r="ITL86" s="13"/>
      <c r="ITM86" s="13"/>
      <c r="ITN86" s="13"/>
      <c r="ITO86" s="13"/>
      <c r="ITP86" s="13"/>
      <c r="ITQ86" s="13"/>
      <c r="ITR86" s="13"/>
      <c r="ITS86" s="13"/>
      <c r="ITT86" s="13"/>
      <c r="ITU86" s="13"/>
      <c r="ITV86" s="13"/>
      <c r="ITW86" s="13"/>
      <c r="ITX86" s="13"/>
      <c r="ITY86" s="13"/>
      <c r="ITZ86" s="13"/>
      <c r="IUA86" s="13"/>
      <c r="IUB86" s="13"/>
      <c r="IUC86" s="13"/>
      <c r="IUD86" s="13"/>
      <c r="IUE86" s="13"/>
      <c r="IUF86" s="13"/>
      <c r="IUG86" s="13"/>
      <c r="IUH86" s="13"/>
      <c r="IUI86" s="13"/>
      <c r="IUJ86" s="13"/>
      <c r="IUK86" s="13"/>
      <c r="IUL86" s="13"/>
      <c r="IUM86" s="13"/>
      <c r="IUN86" s="13"/>
      <c r="IUO86" s="13"/>
      <c r="IUP86" s="13"/>
      <c r="IUQ86" s="13"/>
      <c r="IUR86" s="13"/>
      <c r="IUS86" s="13"/>
      <c r="IUT86" s="13"/>
      <c r="IUU86" s="13"/>
      <c r="IUV86" s="13"/>
      <c r="IUW86" s="13"/>
      <c r="IUX86" s="13"/>
      <c r="IUY86" s="13"/>
      <c r="IUZ86" s="13"/>
      <c r="IVA86" s="13"/>
      <c r="IVB86" s="13"/>
      <c r="IVC86" s="13"/>
      <c r="IVD86" s="13"/>
      <c r="IVE86" s="13"/>
      <c r="IVF86" s="13"/>
      <c r="IVG86" s="13"/>
      <c r="IVH86" s="13"/>
      <c r="IVI86" s="13"/>
      <c r="IVJ86" s="13"/>
      <c r="IVK86" s="13"/>
      <c r="IVL86" s="13"/>
      <c r="IVM86" s="13"/>
      <c r="IVN86" s="13"/>
      <c r="IVO86" s="13"/>
      <c r="IVP86" s="13"/>
      <c r="IVQ86" s="13"/>
      <c r="IVR86" s="13"/>
      <c r="IVS86" s="13"/>
      <c r="IVT86" s="13"/>
      <c r="IVU86" s="13"/>
      <c r="IVV86" s="13"/>
      <c r="IVW86" s="13"/>
      <c r="IVX86" s="13"/>
      <c r="IVY86" s="13"/>
      <c r="IVZ86" s="13"/>
      <c r="IWA86" s="13"/>
      <c r="IWB86" s="13"/>
      <c r="IWC86" s="13"/>
      <c r="IWD86" s="13"/>
      <c r="IWE86" s="13"/>
      <c r="IWF86" s="13"/>
      <c r="IWG86" s="13"/>
      <c r="IWH86" s="13"/>
      <c r="IWI86" s="13"/>
      <c r="IWJ86" s="13"/>
      <c r="IWK86" s="13"/>
      <c r="IWL86" s="13"/>
      <c r="IWM86" s="13"/>
      <c r="IWN86" s="13"/>
      <c r="IWO86" s="13"/>
      <c r="IWP86" s="13"/>
      <c r="IWQ86" s="13"/>
      <c r="IWR86" s="13"/>
      <c r="IWS86" s="13"/>
      <c r="IWT86" s="13"/>
      <c r="IWU86" s="13"/>
      <c r="IWV86" s="13"/>
      <c r="IWW86" s="13"/>
      <c r="IWX86" s="13"/>
      <c r="IWY86" s="13"/>
      <c r="IWZ86" s="13"/>
      <c r="IXA86" s="13"/>
      <c r="IXB86" s="13"/>
      <c r="IXC86" s="13"/>
      <c r="IXD86" s="13"/>
      <c r="IXE86" s="13"/>
      <c r="IXF86" s="13"/>
      <c r="IXG86" s="13"/>
      <c r="IXH86" s="13"/>
      <c r="IXI86" s="13"/>
      <c r="IXJ86" s="13"/>
      <c r="IXK86" s="13"/>
      <c r="IXL86" s="13"/>
      <c r="IXM86" s="13"/>
      <c r="IXN86" s="13"/>
      <c r="IXO86" s="13"/>
      <c r="IXP86" s="13"/>
      <c r="IXQ86" s="13"/>
      <c r="IXR86" s="13"/>
      <c r="IXS86" s="13"/>
      <c r="IXT86" s="13"/>
      <c r="IXU86" s="13"/>
      <c r="IXV86" s="13"/>
      <c r="IXW86" s="13"/>
      <c r="IXX86" s="13"/>
      <c r="IXY86" s="13"/>
      <c r="IXZ86" s="13"/>
      <c r="IYA86" s="13"/>
      <c r="IYB86" s="13"/>
      <c r="IYC86" s="13"/>
      <c r="IYD86" s="13"/>
      <c r="IYE86" s="13"/>
      <c r="IYF86" s="13"/>
      <c r="IYG86" s="13"/>
      <c r="IYH86" s="13"/>
      <c r="IYI86" s="13"/>
      <c r="IYJ86" s="13"/>
      <c r="IYK86" s="13"/>
      <c r="IYL86" s="13"/>
      <c r="IYM86" s="13"/>
      <c r="IYN86" s="13"/>
      <c r="IYO86" s="13"/>
      <c r="IYP86" s="13"/>
      <c r="IYQ86" s="13"/>
      <c r="IYR86" s="13"/>
      <c r="IYS86" s="13"/>
      <c r="IYT86" s="13"/>
      <c r="IYU86" s="13"/>
      <c r="IYV86" s="13"/>
      <c r="IYW86" s="13"/>
      <c r="IYX86" s="13"/>
      <c r="IYY86" s="13"/>
      <c r="IYZ86" s="13"/>
      <c r="IZA86" s="13"/>
      <c r="IZB86" s="13"/>
      <c r="IZC86" s="13"/>
      <c r="IZD86" s="13"/>
      <c r="IZE86" s="13"/>
      <c r="IZF86" s="13"/>
      <c r="IZG86" s="13"/>
      <c r="IZH86" s="13"/>
      <c r="IZI86" s="13"/>
      <c r="IZJ86" s="13"/>
      <c r="IZK86" s="13"/>
      <c r="IZL86" s="13"/>
      <c r="IZM86" s="13"/>
      <c r="IZN86" s="13"/>
      <c r="IZO86" s="13"/>
      <c r="IZP86" s="13"/>
      <c r="IZQ86" s="13"/>
      <c r="IZR86" s="13"/>
      <c r="IZS86" s="13"/>
      <c r="IZT86" s="13"/>
      <c r="IZU86" s="13"/>
      <c r="IZV86" s="13"/>
      <c r="IZW86" s="13"/>
      <c r="IZX86" s="13"/>
      <c r="IZY86" s="13"/>
      <c r="IZZ86" s="13"/>
      <c r="JAA86" s="13"/>
      <c r="JAB86" s="13"/>
      <c r="JAC86" s="13"/>
      <c r="JAD86" s="13"/>
      <c r="JAE86" s="13"/>
      <c r="JAF86" s="13"/>
      <c r="JAG86" s="13"/>
      <c r="JAH86" s="13"/>
      <c r="JAI86" s="13"/>
      <c r="JAJ86" s="13"/>
      <c r="JAK86" s="13"/>
      <c r="JAL86" s="13"/>
      <c r="JAM86" s="13"/>
      <c r="JAN86" s="13"/>
      <c r="JAO86" s="13"/>
      <c r="JAP86" s="13"/>
      <c r="JAQ86" s="13"/>
      <c r="JAR86" s="13"/>
      <c r="JAS86" s="13"/>
      <c r="JAT86" s="13"/>
      <c r="JAU86" s="13"/>
      <c r="JAV86" s="13"/>
      <c r="JAW86" s="13"/>
      <c r="JAX86" s="13"/>
      <c r="JAY86" s="13"/>
      <c r="JAZ86" s="13"/>
      <c r="JBA86" s="13"/>
      <c r="JBB86" s="13"/>
      <c r="JBC86" s="13"/>
      <c r="JBD86" s="13"/>
      <c r="JBE86" s="13"/>
      <c r="JBF86" s="13"/>
      <c r="JBG86" s="13"/>
      <c r="JBH86" s="13"/>
      <c r="JBI86" s="13"/>
      <c r="JBJ86" s="13"/>
      <c r="JBK86" s="13"/>
      <c r="JBL86" s="13"/>
      <c r="JBM86" s="13"/>
      <c r="JBN86" s="13"/>
      <c r="JBO86" s="13"/>
      <c r="JBP86" s="13"/>
      <c r="JBQ86" s="13"/>
      <c r="JBR86" s="13"/>
      <c r="JBS86" s="13"/>
      <c r="JBT86" s="13"/>
      <c r="JBU86" s="13"/>
      <c r="JBV86" s="13"/>
      <c r="JBW86" s="13"/>
      <c r="JBX86" s="13"/>
      <c r="JBY86" s="13"/>
      <c r="JBZ86" s="13"/>
      <c r="JCA86" s="13"/>
      <c r="JCB86" s="13"/>
      <c r="JCC86" s="13"/>
      <c r="JCD86" s="13"/>
      <c r="JCE86" s="13"/>
      <c r="JCF86" s="13"/>
      <c r="JCG86" s="13"/>
      <c r="JCH86" s="13"/>
      <c r="JCI86" s="13"/>
      <c r="JCJ86" s="13"/>
      <c r="JCK86" s="13"/>
      <c r="JCL86" s="13"/>
      <c r="JCM86" s="13"/>
      <c r="JCN86" s="13"/>
      <c r="JCO86" s="13"/>
      <c r="JCP86" s="13"/>
      <c r="JCQ86" s="13"/>
      <c r="JCR86" s="13"/>
      <c r="JCS86" s="13"/>
      <c r="JCT86" s="13"/>
      <c r="JCU86" s="13"/>
      <c r="JCV86" s="13"/>
      <c r="JCW86" s="13"/>
      <c r="JCX86" s="13"/>
      <c r="JCY86" s="13"/>
      <c r="JCZ86" s="13"/>
      <c r="JDA86" s="13"/>
      <c r="JDB86" s="13"/>
      <c r="JDC86" s="13"/>
      <c r="JDD86" s="13"/>
      <c r="JDE86" s="13"/>
      <c r="JDF86" s="13"/>
      <c r="JDG86" s="13"/>
      <c r="JDH86" s="13"/>
      <c r="JDI86" s="13"/>
      <c r="JDJ86" s="13"/>
      <c r="JDK86" s="13"/>
      <c r="JDL86" s="13"/>
      <c r="JDM86" s="13"/>
      <c r="JDN86" s="13"/>
      <c r="JDO86" s="13"/>
      <c r="JDP86" s="13"/>
      <c r="JDQ86" s="13"/>
      <c r="JDR86" s="13"/>
      <c r="JDS86" s="13"/>
      <c r="JDT86" s="13"/>
      <c r="JDU86" s="13"/>
      <c r="JDV86" s="13"/>
      <c r="JDW86" s="13"/>
      <c r="JDX86" s="13"/>
      <c r="JDY86" s="13"/>
      <c r="JDZ86" s="13"/>
      <c r="JEA86" s="13"/>
      <c r="JEB86" s="13"/>
      <c r="JEC86" s="13"/>
      <c r="JED86" s="13"/>
      <c r="JEE86" s="13"/>
      <c r="JEF86" s="13"/>
      <c r="JEG86" s="13"/>
      <c r="JEH86" s="13"/>
      <c r="JEI86" s="13"/>
      <c r="JEJ86" s="13"/>
      <c r="JEK86" s="13"/>
      <c r="JEL86" s="13"/>
      <c r="JEM86" s="13"/>
      <c r="JEN86" s="13"/>
      <c r="JEO86" s="13"/>
      <c r="JEP86" s="13"/>
      <c r="JEQ86" s="13"/>
      <c r="JER86" s="13"/>
      <c r="JES86" s="13"/>
      <c r="JET86" s="13"/>
      <c r="JEU86" s="13"/>
      <c r="JEV86" s="13"/>
      <c r="JEW86" s="13"/>
      <c r="JEX86" s="13"/>
      <c r="JEY86" s="13"/>
      <c r="JEZ86" s="13"/>
      <c r="JFA86" s="13"/>
      <c r="JFB86" s="13"/>
      <c r="JFC86" s="13"/>
      <c r="JFD86" s="13"/>
      <c r="JFE86" s="13"/>
      <c r="JFF86" s="13"/>
      <c r="JFG86" s="13"/>
      <c r="JFH86" s="13"/>
      <c r="JFI86" s="13"/>
      <c r="JFJ86" s="13"/>
      <c r="JFK86" s="13"/>
      <c r="JFL86" s="13"/>
      <c r="JFM86" s="13"/>
      <c r="JFN86" s="13"/>
      <c r="JFO86" s="13"/>
      <c r="JFP86" s="13"/>
      <c r="JFQ86" s="13"/>
      <c r="JFR86" s="13"/>
      <c r="JFS86" s="13"/>
      <c r="JFT86" s="13"/>
      <c r="JFU86" s="13"/>
      <c r="JFV86" s="13"/>
      <c r="JFW86" s="13"/>
      <c r="JFX86" s="13"/>
      <c r="JFY86" s="13"/>
      <c r="JFZ86" s="13"/>
      <c r="JGA86" s="13"/>
      <c r="JGB86" s="13"/>
      <c r="JGC86" s="13"/>
      <c r="JGD86" s="13"/>
      <c r="JGE86" s="13"/>
      <c r="JGF86" s="13"/>
      <c r="JGG86" s="13"/>
      <c r="JGH86" s="13"/>
      <c r="JGI86" s="13"/>
      <c r="JGJ86" s="13"/>
      <c r="JGK86" s="13"/>
      <c r="JGL86" s="13"/>
      <c r="JGM86" s="13"/>
      <c r="JGN86" s="13"/>
      <c r="JGO86" s="13"/>
      <c r="JGP86" s="13"/>
      <c r="JGQ86" s="13"/>
      <c r="JGR86" s="13"/>
      <c r="JGS86" s="13"/>
      <c r="JGT86" s="13"/>
      <c r="JGU86" s="13"/>
      <c r="JGV86" s="13"/>
      <c r="JGW86" s="13"/>
      <c r="JGX86" s="13"/>
      <c r="JGY86" s="13"/>
      <c r="JGZ86" s="13"/>
      <c r="JHA86" s="13"/>
      <c r="JHB86" s="13"/>
      <c r="JHC86" s="13"/>
      <c r="JHD86" s="13"/>
      <c r="JHE86" s="13"/>
      <c r="JHF86" s="13"/>
      <c r="JHG86" s="13"/>
      <c r="JHH86" s="13"/>
      <c r="JHI86" s="13"/>
      <c r="JHJ86" s="13"/>
      <c r="JHK86" s="13"/>
      <c r="JHL86" s="13"/>
      <c r="JHM86" s="13"/>
      <c r="JHN86" s="13"/>
      <c r="JHO86" s="13"/>
      <c r="JHP86" s="13"/>
      <c r="JHQ86" s="13"/>
      <c r="JHR86" s="13"/>
      <c r="JHS86" s="13"/>
      <c r="JHT86" s="13"/>
      <c r="JHU86" s="13"/>
      <c r="JHV86" s="13"/>
      <c r="JHW86" s="13"/>
      <c r="JHX86" s="13"/>
      <c r="JHY86" s="13"/>
      <c r="JHZ86" s="13"/>
      <c r="JIA86" s="13"/>
      <c r="JIB86" s="13"/>
      <c r="JIC86" s="13"/>
      <c r="JID86" s="13"/>
      <c r="JIE86" s="13"/>
      <c r="JIF86" s="13"/>
      <c r="JIG86" s="13"/>
      <c r="JIH86" s="13"/>
      <c r="JII86" s="13"/>
      <c r="JIJ86" s="13"/>
      <c r="JIK86" s="13"/>
      <c r="JIL86" s="13"/>
      <c r="JIM86" s="13"/>
      <c r="JIN86" s="13"/>
      <c r="JIO86" s="13"/>
      <c r="JIP86" s="13"/>
      <c r="JIQ86" s="13"/>
      <c r="JIR86" s="13"/>
      <c r="JIS86" s="13"/>
      <c r="JIT86" s="13"/>
      <c r="JIU86" s="13"/>
      <c r="JIV86" s="13"/>
      <c r="JIW86" s="13"/>
      <c r="JIX86" s="13"/>
      <c r="JIY86" s="13"/>
      <c r="JIZ86" s="13"/>
      <c r="JJA86" s="13"/>
      <c r="JJB86" s="13"/>
      <c r="JJC86" s="13"/>
      <c r="JJD86" s="13"/>
      <c r="JJE86" s="13"/>
      <c r="JJF86" s="13"/>
      <c r="JJG86" s="13"/>
      <c r="JJH86" s="13"/>
      <c r="JJI86" s="13"/>
      <c r="JJJ86" s="13"/>
      <c r="JJK86" s="13"/>
      <c r="JJL86" s="13"/>
      <c r="JJM86" s="13"/>
      <c r="JJN86" s="13"/>
      <c r="JJO86" s="13"/>
      <c r="JJP86" s="13"/>
      <c r="JJQ86" s="13"/>
      <c r="JJR86" s="13"/>
      <c r="JJS86" s="13"/>
      <c r="JJT86" s="13"/>
      <c r="JJU86" s="13"/>
      <c r="JJV86" s="13"/>
      <c r="JJW86" s="13"/>
      <c r="JJX86" s="13"/>
      <c r="JJY86" s="13"/>
      <c r="JJZ86" s="13"/>
      <c r="JKA86" s="13"/>
      <c r="JKB86" s="13"/>
      <c r="JKC86" s="13"/>
      <c r="JKD86" s="13"/>
      <c r="JKE86" s="13"/>
      <c r="JKF86" s="13"/>
      <c r="JKG86" s="13"/>
      <c r="JKH86" s="13"/>
      <c r="JKI86" s="13"/>
      <c r="JKJ86" s="13"/>
      <c r="JKK86" s="13"/>
      <c r="JKL86" s="13"/>
      <c r="JKM86" s="13"/>
      <c r="JKN86" s="13"/>
      <c r="JKO86" s="13"/>
      <c r="JKP86" s="13"/>
      <c r="JKQ86" s="13"/>
      <c r="JKR86" s="13"/>
      <c r="JKS86" s="13"/>
      <c r="JKT86" s="13"/>
      <c r="JKU86" s="13"/>
      <c r="JKV86" s="13"/>
      <c r="JKW86" s="13"/>
      <c r="JKX86" s="13"/>
      <c r="JKY86" s="13"/>
      <c r="JKZ86" s="13"/>
      <c r="JLA86" s="13"/>
      <c r="JLB86" s="13"/>
      <c r="JLC86" s="13"/>
      <c r="JLD86" s="13"/>
      <c r="JLE86" s="13"/>
      <c r="JLF86" s="13"/>
      <c r="JLG86" s="13"/>
      <c r="JLH86" s="13"/>
      <c r="JLI86" s="13"/>
      <c r="JLJ86" s="13"/>
      <c r="JLK86" s="13"/>
      <c r="JLL86" s="13"/>
      <c r="JLM86" s="13"/>
      <c r="JLN86" s="13"/>
      <c r="JLO86" s="13"/>
      <c r="JLP86" s="13"/>
      <c r="JLQ86" s="13"/>
      <c r="JLR86" s="13"/>
      <c r="JLS86" s="13"/>
      <c r="JLT86" s="13"/>
      <c r="JLU86" s="13"/>
      <c r="JLV86" s="13"/>
      <c r="JLW86" s="13"/>
      <c r="JLX86" s="13"/>
      <c r="JLY86" s="13"/>
      <c r="JLZ86" s="13"/>
      <c r="JMA86" s="13"/>
      <c r="JMB86" s="13"/>
      <c r="JMC86" s="13"/>
      <c r="JMD86" s="13"/>
      <c r="JME86" s="13"/>
      <c r="JMF86" s="13"/>
      <c r="JMG86" s="13"/>
      <c r="JMH86" s="13"/>
      <c r="JMI86" s="13"/>
      <c r="JMJ86" s="13"/>
      <c r="JMK86" s="13"/>
      <c r="JML86" s="13"/>
      <c r="JMM86" s="13"/>
      <c r="JMN86" s="13"/>
      <c r="JMO86" s="13"/>
      <c r="JMP86" s="13"/>
      <c r="JMQ86" s="13"/>
      <c r="JMR86" s="13"/>
      <c r="JMS86" s="13"/>
      <c r="JMT86" s="13"/>
      <c r="JMU86" s="13"/>
      <c r="JMV86" s="13"/>
      <c r="JMW86" s="13"/>
      <c r="JMX86" s="13"/>
      <c r="JMY86" s="13"/>
      <c r="JMZ86" s="13"/>
      <c r="JNA86" s="13"/>
      <c r="JNB86" s="13"/>
      <c r="JNC86" s="13"/>
      <c r="JND86" s="13"/>
      <c r="JNE86" s="13"/>
      <c r="JNF86" s="13"/>
      <c r="JNG86" s="13"/>
      <c r="JNH86" s="13"/>
      <c r="JNI86" s="13"/>
      <c r="JNJ86" s="13"/>
      <c r="JNK86" s="13"/>
      <c r="JNL86" s="13"/>
      <c r="JNM86" s="13"/>
      <c r="JNN86" s="13"/>
      <c r="JNO86" s="13"/>
      <c r="JNP86" s="13"/>
      <c r="JNQ86" s="13"/>
      <c r="JNR86" s="13"/>
      <c r="JNS86" s="13"/>
      <c r="JNT86" s="13"/>
      <c r="JNU86" s="13"/>
      <c r="JNV86" s="13"/>
      <c r="JNW86" s="13"/>
      <c r="JNX86" s="13"/>
      <c r="JNY86" s="13"/>
      <c r="JNZ86" s="13"/>
      <c r="JOA86" s="13"/>
      <c r="JOB86" s="13"/>
      <c r="JOC86" s="13"/>
      <c r="JOD86" s="13"/>
      <c r="JOE86" s="13"/>
      <c r="JOF86" s="13"/>
      <c r="JOG86" s="13"/>
      <c r="JOH86" s="13"/>
      <c r="JOI86" s="13"/>
      <c r="JOJ86" s="13"/>
      <c r="JOK86" s="13"/>
      <c r="JOL86" s="13"/>
      <c r="JOM86" s="13"/>
      <c r="JON86" s="13"/>
      <c r="JOO86" s="13"/>
      <c r="JOP86" s="13"/>
      <c r="JOQ86" s="13"/>
      <c r="JOR86" s="13"/>
      <c r="JOS86" s="13"/>
      <c r="JOT86" s="13"/>
      <c r="JOU86" s="13"/>
      <c r="JOV86" s="13"/>
      <c r="JOW86" s="13"/>
      <c r="JOX86" s="13"/>
      <c r="JOY86" s="13"/>
      <c r="JOZ86" s="13"/>
      <c r="JPA86" s="13"/>
      <c r="JPB86" s="13"/>
      <c r="JPC86" s="13"/>
      <c r="JPD86" s="13"/>
      <c r="JPE86" s="13"/>
      <c r="JPF86" s="13"/>
      <c r="JPG86" s="13"/>
      <c r="JPH86" s="13"/>
      <c r="JPI86" s="13"/>
      <c r="JPJ86" s="13"/>
      <c r="JPK86" s="13"/>
      <c r="JPL86" s="13"/>
      <c r="JPM86" s="13"/>
      <c r="JPN86" s="13"/>
      <c r="JPO86" s="13"/>
      <c r="JPP86" s="13"/>
      <c r="JPQ86" s="13"/>
      <c r="JPR86" s="13"/>
      <c r="JPS86" s="13"/>
      <c r="JPT86" s="13"/>
      <c r="JPU86" s="13"/>
      <c r="JPV86" s="13"/>
      <c r="JPW86" s="13"/>
      <c r="JPX86" s="13"/>
      <c r="JPY86" s="13"/>
      <c r="JPZ86" s="13"/>
      <c r="JQA86" s="13"/>
      <c r="JQB86" s="13"/>
      <c r="JQC86" s="13"/>
      <c r="JQD86" s="13"/>
      <c r="JQE86" s="13"/>
      <c r="JQF86" s="13"/>
      <c r="JQG86" s="13"/>
      <c r="JQH86" s="13"/>
      <c r="JQI86" s="13"/>
      <c r="JQJ86" s="13"/>
      <c r="JQK86" s="13"/>
      <c r="JQL86" s="13"/>
      <c r="JQM86" s="13"/>
      <c r="JQN86" s="13"/>
      <c r="JQO86" s="13"/>
      <c r="JQP86" s="13"/>
      <c r="JQQ86" s="13"/>
      <c r="JQR86" s="13"/>
      <c r="JQS86" s="13"/>
      <c r="JQT86" s="13"/>
      <c r="JQU86" s="13"/>
      <c r="JQV86" s="13"/>
      <c r="JQW86" s="13"/>
      <c r="JQX86" s="13"/>
      <c r="JQY86" s="13"/>
      <c r="JQZ86" s="13"/>
      <c r="JRA86" s="13"/>
      <c r="JRB86" s="13"/>
      <c r="JRC86" s="13"/>
      <c r="JRD86" s="13"/>
      <c r="JRE86" s="13"/>
      <c r="JRF86" s="13"/>
      <c r="JRG86" s="13"/>
      <c r="JRH86" s="13"/>
      <c r="JRI86" s="13"/>
      <c r="JRJ86" s="13"/>
      <c r="JRK86" s="13"/>
      <c r="JRL86" s="13"/>
      <c r="JRM86" s="13"/>
      <c r="JRN86" s="13"/>
      <c r="JRO86" s="13"/>
      <c r="JRP86" s="13"/>
      <c r="JRQ86" s="13"/>
      <c r="JRR86" s="13"/>
      <c r="JRS86" s="13"/>
      <c r="JRT86" s="13"/>
      <c r="JRU86" s="13"/>
      <c r="JRV86" s="13"/>
      <c r="JRW86" s="13"/>
      <c r="JRX86" s="13"/>
      <c r="JRY86" s="13"/>
      <c r="JRZ86" s="13"/>
      <c r="JSA86" s="13"/>
      <c r="JSB86" s="13"/>
      <c r="JSC86" s="13"/>
      <c r="JSD86" s="13"/>
      <c r="JSE86" s="13"/>
      <c r="JSF86" s="13"/>
      <c r="JSG86" s="13"/>
      <c r="JSH86" s="13"/>
      <c r="JSI86" s="13"/>
      <c r="JSJ86" s="13"/>
      <c r="JSK86" s="13"/>
      <c r="JSL86" s="13"/>
      <c r="JSM86" s="13"/>
      <c r="JSN86" s="13"/>
      <c r="JSO86" s="13"/>
      <c r="JSP86" s="13"/>
      <c r="JSQ86" s="13"/>
      <c r="JSR86" s="13"/>
      <c r="JSS86" s="13"/>
      <c r="JST86" s="13"/>
      <c r="JSU86" s="13"/>
      <c r="JSV86" s="13"/>
      <c r="JSW86" s="13"/>
      <c r="JSX86" s="13"/>
      <c r="JSY86" s="13"/>
      <c r="JSZ86" s="13"/>
      <c r="JTA86" s="13"/>
      <c r="JTB86" s="13"/>
      <c r="JTC86" s="13"/>
      <c r="JTD86" s="13"/>
      <c r="JTE86" s="13"/>
      <c r="JTF86" s="13"/>
      <c r="JTG86" s="13"/>
      <c r="JTH86" s="13"/>
      <c r="JTI86" s="13"/>
      <c r="JTJ86" s="13"/>
      <c r="JTK86" s="13"/>
      <c r="JTL86" s="13"/>
      <c r="JTM86" s="13"/>
      <c r="JTN86" s="13"/>
      <c r="JTO86" s="13"/>
      <c r="JTP86" s="13"/>
      <c r="JTQ86" s="13"/>
      <c r="JTR86" s="13"/>
      <c r="JTS86" s="13"/>
      <c r="JTT86" s="13"/>
      <c r="JTU86" s="13"/>
      <c r="JTV86" s="13"/>
      <c r="JTW86" s="13"/>
      <c r="JTX86" s="13"/>
      <c r="JTY86" s="13"/>
      <c r="JTZ86" s="13"/>
      <c r="JUA86" s="13"/>
      <c r="JUB86" s="13"/>
      <c r="JUC86" s="13"/>
      <c r="JUD86" s="13"/>
      <c r="JUE86" s="13"/>
      <c r="JUF86" s="13"/>
      <c r="JUG86" s="13"/>
      <c r="JUH86" s="13"/>
      <c r="JUI86" s="13"/>
      <c r="JUJ86" s="13"/>
      <c r="JUK86" s="13"/>
      <c r="JUL86" s="13"/>
      <c r="JUM86" s="13"/>
      <c r="JUN86" s="13"/>
      <c r="JUO86" s="13"/>
      <c r="JUP86" s="13"/>
      <c r="JUQ86" s="13"/>
      <c r="JUR86" s="13"/>
      <c r="JUS86" s="13"/>
      <c r="JUT86" s="13"/>
      <c r="JUU86" s="13"/>
      <c r="JUV86" s="13"/>
      <c r="JUW86" s="13"/>
      <c r="JUX86" s="13"/>
      <c r="JUY86" s="13"/>
      <c r="JUZ86" s="13"/>
      <c r="JVA86" s="13"/>
      <c r="JVB86" s="13"/>
      <c r="JVC86" s="13"/>
      <c r="JVD86" s="13"/>
      <c r="JVE86" s="13"/>
      <c r="JVF86" s="13"/>
      <c r="JVG86" s="13"/>
      <c r="JVH86" s="13"/>
      <c r="JVI86" s="13"/>
      <c r="JVJ86" s="13"/>
      <c r="JVK86" s="13"/>
      <c r="JVL86" s="13"/>
      <c r="JVM86" s="13"/>
      <c r="JVN86" s="13"/>
      <c r="JVO86" s="13"/>
      <c r="JVP86" s="13"/>
      <c r="JVQ86" s="13"/>
      <c r="JVR86" s="13"/>
      <c r="JVS86" s="13"/>
      <c r="JVT86" s="13"/>
      <c r="JVU86" s="13"/>
      <c r="JVV86" s="13"/>
      <c r="JVW86" s="13"/>
      <c r="JVX86" s="13"/>
      <c r="JVY86" s="13"/>
      <c r="JVZ86" s="13"/>
      <c r="JWA86" s="13"/>
      <c r="JWB86" s="13"/>
      <c r="JWC86" s="13"/>
      <c r="JWD86" s="13"/>
      <c r="JWE86" s="13"/>
      <c r="JWF86" s="13"/>
      <c r="JWG86" s="13"/>
      <c r="JWH86" s="13"/>
      <c r="JWI86" s="13"/>
      <c r="JWJ86" s="13"/>
      <c r="JWK86" s="13"/>
      <c r="JWL86" s="13"/>
      <c r="JWM86" s="13"/>
      <c r="JWN86" s="13"/>
      <c r="JWO86" s="13"/>
      <c r="JWP86" s="13"/>
      <c r="JWQ86" s="13"/>
      <c r="JWR86" s="13"/>
      <c r="JWS86" s="13"/>
      <c r="JWT86" s="13"/>
      <c r="JWU86" s="13"/>
      <c r="JWV86" s="13"/>
      <c r="JWW86" s="13"/>
      <c r="JWX86" s="13"/>
      <c r="JWY86" s="13"/>
      <c r="JWZ86" s="13"/>
      <c r="JXA86" s="13"/>
      <c r="JXB86" s="13"/>
      <c r="JXC86" s="13"/>
      <c r="JXD86" s="13"/>
      <c r="JXE86" s="13"/>
      <c r="JXF86" s="13"/>
      <c r="JXG86" s="13"/>
      <c r="JXH86" s="13"/>
      <c r="JXI86" s="13"/>
      <c r="JXJ86" s="13"/>
      <c r="JXK86" s="13"/>
      <c r="JXL86" s="13"/>
      <c r="JXM86" s="13"/>
      <c r="JXN86" s="13"/>
      <c r="JXO86" s="13"/>
      <c r="JXP86" s="13"/>
      <c r="JXQ86" s="13"/>
      <c r="JXR86" s="13"/>
      <c r="JXS86" s="13"/>
      <c r="JXT86" s="13"/>
      <c r="JXU86" s="13"/>
      <c r="JXV86" s="13"/>
      <c r="JXW86" s="13"/>
      <c r="JXX86" s="13"/>
      <c r="JXY86" s="13"/>
      <c r="JXZ86" s="13"/>
      <c r="JYA86" s="13"/>
      <c r="JYB86" s="13"/>
      <c r="JYC86" s="13"/>
      <c r="JYD86" s="13"/>
      <c r="JYE86" s="13"/>
      <c r="JYF86" s="13"/>
      <c r="JYG86" s="13"/>
      <c r="JYH86" s="13"/>
      <c r="JYI86" s="13"/>
      <c r="JYJ86" s="13"/>
      <c r="JYK86" s="13"/>
      <c r="JYL86" s="13"/>
      <c r="JYM86" s="13"/>
      <c r="JYN86" s="13"/>
      <c r="JYO86" s="13"/>
      <c r="JYP86" s="13"/>
      <c r="JYQ86" s="13"/>
      <c r="JYR86" s="13"/>
      <c r="JYS86" s="13"/>
      <c r="JYT86" s="13"/>
      <c r="JYU86" s="13"/>
      <c r="JYV86" s="13"/>
      <c r="JYW86" s="13"/>
      <c r="JYX86" s="13"/>
      <c r="JYY86" s="13"/>
      <c r="JYZ86" s="13"/>
      <c r="JZA86" s="13"/>
      <c r="JZB86" s="13"/>
      <c r="JZC86" s="13"/>
      <c r="JZD86" s="13"/>
      <c r="JZE86" s="13"/>
      <c r="JZF86" s="13"/>
      <c r="JZG86" s="13"/>
      <c r="JZH86" s="13"/>
      <c r="JZI86" s="13"/>
      <c r="JZJ86" s="13"/>
      <c r="JZK86" s="13"/>
      <c r="JZL86" s="13"/>
      <c r="JZM86" s="13"/>
      <c r="JZN86" s="13"/>
      <c r="JZO86" s="13"/>
      <c r="JZP86" s="13"/>
      <c r="JZQ86" s="13"/>
      <c r="JZR86" s="13"/>
      <c r="JZS86" s="13"/>
      <c r="JZT86" s="13"/>
      <c r="JZU86" s="13"/>
      <c r="JZV86" s="13"/>
      <c r="JZW86" s="13"/>
      <c r="JZX86" s="13"/>
      <c r="JZY86" s="13"/>
      <c r="JZZ86" s="13"/>
      <c r="KAA86" s="13"/>
      <c r="KAB86" s="13"/>
      <c r="KAC86" s="13"/>
      <c r="KAD86" s="13"/>
      <c r="KAE86" s="13"/>
      <c r="KAF86" s="13"/>
      <c r="KAG86" s="13"/>
      <c r="KAH86" s="13"/>
      <c r="KAI86" s="13"/>
      <c r="KAJ86" s="13"/>
      <c r="KAK86" s="13"/>
      <c r="KAL86" s="13"/>
      <c r="KAM86" s="13"/>
      <c r="KAN86" s="13"/>
      <c r="KAO86" s="13"/>
      <c r="KAP86" s="13"/>
      <c r="KAQ86" s="13"/>
      <c r="KAR86" s="13"/>
      <c r="KAS86" s="13"/>
      <c r="KAT86" s="13"/>
      <c r="KAU86" s="13"/>
      <c r="KAV86" s="13"/>
      <c r="KAW86" s="13"/>
      <c r="KAX86" s="13"/>
      <c r="KAY86" s="13"/>
      <c r="KAZ86" s="13"/>
      <c r="KBA86" s="13"/>
      <c r="KBB86" s="13"/>
      <c r="KBC86" s="13"/>
      <c r="KBD86" s="13"/>
      <c r="KBE86" s="13"/>
      <c r="KBF86" s="13"/>
      <c r="KBG86" s="13"/>
      <c r="KBH86" s="13"/>
      <c r="KBI86" s="13"/>
      <c r="KBJ86" s="13"/>
      <c r="KBK86" s="13"/>
      <c r="KBL86" s="13"/>
      <c r="KBM86" s="13"/>
      <c r="KBN86" s="13"/>
      <c r="KBO86" s="13"/>
      <c r="KBP86" s="13"/>
      <c r="KBQ86" s="13"/>
      <c r="KBR86" s="13"/>
      <c r="KBS86" s="13"/>
      <c r="KBT86" s="13"/>
      <c r="KBU86" s="13"/>
      <c r="KBV86" s="13"/>
      <c r="KBW86" s="13"/>
      <c r="KBX86" s="13"/>
      <c r="KBY86" s="13"/>
      <c r="KBZ86" s="13"/>
      <c r="KCA86" s="13"/>
      <c r="KCB86" s="13"/>
      <c r="KCC86" s="13"/>
      <c r="KCD86" s="13"/>
      <c r="KCE86" s="13"/>
      <c r="KCF86" s="13"/>
      <c r="KCG86" s="13"/>
      <c r="KCH86" s="13"/>
      <c r="KCI86" s="13"/>
      <c r="KCJ86" s="13"/>
      <c r="KCK86" s="13"/>
      <c r="KCL86" s="13"/>
      <c r="KCM86" s="13"/>
      <c r="KCN86" s="13"/>
      <c r="KCO86" s="13"/>
      <c r="KCP86" s="13"/>
      <c r="KCQ86" s="13"/>
      <c r="KCR86" s="13"/>
      <c r="KCS86" s="13"/>
      <c r="KCT86" s="13"/>
      <c r="KCU86" s="13"/>
      <c r="KCV86" s="13"/>
      <c r="KCW86" s="13"/>
      <c r="KCX86" s="13"/>
      <c r="KCY86" s="13"/>
      <c r="KCZ86" s="13"/>
      <c r="KDA86" s="13"/>
      <c r="KDB86" s="13"/>
      <c r="KDC86" s="13"/>
      <c r="KDD86" s="13"/>
      <c r="KDE86" s="13"/>
      <c r="KDF86" s="13"/>
      <c r="KDG86" s="13"/>
      <c r="KDH86" s="13"/>
      <c r="KDI86" s="13"/>
      <c r="KDJ86" s="13"/>
      <c r="KDK86" s="13"/>
      <c r="KDL86" s="13"/>
      <c r="KDM86" s="13"/>
      <c r="KDN86" s="13"/>
      <c r="KDO86" s="13"/>
      <c r="KDP86" s="13"/>
      <c r="KDQ86" s="13"/>
      <c r="KDR86" s="13"/>
      <c r="KDS86" s="13"/>
      <c r="KDT86" s="13"/>
      <c r="KDU86" s="13"/>
      <c r="KDV86" s="13"/>
      <c r="KDW86" s="13"/>
      <c r="KDX86" s="13"/>
      <c r="KDY86" s="13"/>
      <c r="KDZ86" s="13"/>
      <c r="KEA86" s="13"/>
      <c r="KEB86" s="13"/>
      <c r="KEC86" s="13"/>
      <c r="KED86" s="13"/>
      <c r="KEE86" s="13"/>
      <c r="KEF86" s="13"/>
      <c r="KEG86" s="13"/>
      <c r="KEH86" s="13"/>
      <c r="KEI86" s="13"/>
      <c r="KEJ86" s="13"/>
      <c r="KEK86" s="13"/>
      <c r="KEL86" s="13"/>
      <c r="KEM86" s="13"/>
      <c r="KEN86" s="13"/>
      <c r="KEO86" s="13"/>
      <c r="KEP86" s="13"/>
      <c r="KEQ86" s="13"/>
      <c r="KER86" s="13"/>
      <c r="KES86" s="13"/>
      <c r="KET86" s="13"/>
      <c r="KEU86" s="13"/>
      <c r="KEV86" s="13"/>
      <c r="KEW86" s="13"/>
      <c r="KEX86" s="13"/>
      <c r="KEY86" s="13"/>
      <c r="KEZ86" s="13"/>
      <c r="KFA86" s="13"/>
      <c r="KFB86" s="13"/>
      <c r="KFC86" s="13"/>
      <c r="KFD86" s="13"/>
      <c r="KFE86" s="13"/>
      <c r="KFF86" s="13"/>
      <c r="KFG86" s="13"/>
      <c r="KFH86" s="13"/>
      <c r="KFI86" s="13"/>
      <c r="KFJ86" s="13"/>
      <c r="KFK86" s="13"/>
      <c r="KFL86" s="13"/>
      <c r="KFM86" s="13"/>
      <c r="KFN86" s="13"/>
      <c r="KFO86" s="13"/>
      <c r="KFP86" s="13"/>
      <c r="KFQ86" s="13"/>
      <c r="KFR86" s="13"/>
      <c r="KFS86" s="13"/>
      <c r="KFT86" s="13"/>
      <c r="KFU86" s="13"/>
      <c r="KFV86" s="13"/>
      <c r="KFW86" s="13"/>
      <c r="KFX86" s="13"/>
      <c r="KFY86" s="13"/>
      <c r="KFZ86" s="13"/>
      <c r="KGA86" s="13"/>
      <c r="KGB86" s="13"/>
      <c r="KGC86" s="13"/>
      <c r="KGD86" s="13"/>
      <c r="KGE86" s="13"/>
      <c r="KGF86" s="13"/>
      <c r="KGG86" s="13"/>
      <c r="KGH86" s="13"/>
      <c r="KGI86" s="13"/>
      <c r="KGJ86" s="13"/>
      <c r="KGK86" s="13"/>
      <c r="KGL86" s="13"/>
      <c r="KGM86" s="13"/>
      <c r="KGN86" s="13"/>
      <c r="KGO86" s="13"/>
      <c r="KGP86" s="13"/>
      <c r="KGQ86" s="13"/>
      <c r="KGR86" s="13"/>
      <c r="KGS86" s="13"/>
      <c r="KGT86" s="13"/>
      <c r="KGU86" s="13"/>
      <c r="KGV86" s="13"/>
      <c r="KGW86" s="13"/>
      <c r="KGX86" s="13"/>
      <c r="KGY86" s="13"/>
      <c r="KGZ86" s="13"/>
      <c r="KHA86" s="13"/>
      <c r="KHB86" s="13"/>
      <c r="KHC86" s="13"/>
      <c r="KHD86" s="13"/>
      <c r="KHE86" s="13"/>
      <c r="KHF86" s="13"/>
      <c r="KHG86" s="13"/>
      <c r="KHH86" s="13"/>
      <c r="KHI86" s="13"/>
      <c r="KHJ86" s="13"/>
      <c r="KHK86" s="13"/>
      <c r="KHL86" s="13"/>
      <c r="KHM86" s="13"/>
      <c r="KHN86" s="13"/>
      <c r="KHO86" s="13"/>
      <c r="KHP86" s="13"/>
      <c r="KHQ86" s="13"/>
      <c r="KHR86" s="13"/>
      <c r="KHS86" s="13"/>
      <c r="KHT86" s="13"/>
      <c r="KHU86" s="13"/>
      <c r="KHV86" s="13"/>
      <c r="KHW86" s="13"/>
      <c r="KHX86" s="13"/>
      <c r="KHY86" s="13"/>
      <c r="KHZ86" s="13"/>
      <c r="KIA86" s="13"/>
      <c r="KIB86" s="13"/>
      <c r="KIC86" s="13"/>
      <c r="KID86" s="13"/>
      <c r="KIE86" s="13"/>
      <c r="KIF86" s="13"/>
      <c r="KIG86" s="13"/>
      <c r="KIH86" s="13"/>
      <c r="KII86" s="13"/>
      <c r="KIJ86" s="13"/>
      <c r="KIK86" s="13"/>
      <c r="KIL86" s="13"/>
      <c r="KIM86" s="13"/>
      <c r="KIN86" s="13"/>
      <c r="KIO86" s="13"/>
      <c r="KIP86" s="13"/>
      <c r="KIQ86" s="13"/>
      <c r="KIR86" s="13"/>
      <c r="KIS86" s="13"/>
      <c r="KIT86" s="13"/>
      <c r="KIU86" s="13"/>
      <c r="KIV86" s="13"/>
      <c r="KIW86" s="13"/>
      <c r="KIX86" s="13"/>
      <c r="KIY86" s="13"/>
      <c r="KIZ86" s="13"/>
      <c r="KJA86" s="13"/>
      <c r="KJB86" s="13"/>
      <c r="KJC86" s="13"/>
      <c r="KJD86" s="13"/>
      <c r="KJE86" s="13"/>
      <c r="KJF86" s="13"/>
      <c r="KJG86" s="13"/>
      <c r="KJH86" s="13"/>
      <c r="KJI86" s="13"/>
      <c r="KJJ86" s="13"/>
      <c r="KJK86" s="13"/>
      <c r="KJL86" s="13"/>
      <c r="KJM86" s="13"/>
      <c r="KJN86" s="13"/>
      <c r="KJO86" s="13"/>
      <c r="KJP86" s="13"/>
      <c r="KJQ86" s="13"/>
      <c r="KJR86" s="13"/>
      <c r="KJS86" s="13"/>
      <c r="KJT86" s="13"/>
      <c r="KJU86" s="13"/>
      <c r="KJV86" s="13"/>
      <c r="KJW86" s="13"/>
      <c r="KJX86" s="13"/>
      <c r="KJY86" s="13"/>
      <c r="KJZ86" s="13"/>
      <c r="KKA86" s="13"/>
      <c r="KKB86" s="13"/>
      <c r="KKC86" s="13"/>
      <c r="KKD86" s="13"/>
      <c r="KKE86" s="13"/>
      <c r="KKF86" s="13"/>
      <c r="KKG86" s="13"/>
      <c r="KKH86" s="13"/>
      <c r="KKI86" s="13"/>
      <c r="KKJ86" s="13"/>
      <c r="KKK86" s="13"/>
      <c r="KKL86" s="13"/>
      <c r="KKM86" s="13"/>
      <c r="KKN86" s="13"/>
      <c r="KKO86" s="13"/>
      <c r="KKP86" s="13"/>
      <c r="KKQ86" s="13"/>
      <c r="KKR86" s="13"/>
      <c r="KKS86" s="13"/>
      <c r="KKT86" s="13"/>
      <c r="KKU86" s="13"/>
      <c r="KKV86" s="13"/>
      <c r="KKW86" s="13"/>
      <c r="KKX86" s="13"/>
      <c r="KKY86" s="13"/>
      <c r="KKZ86" s="13"/>
      <c r="KLA86" s="13"/>
      <c r="KLB86" s="13"/>
      <c r="KLC86" s="13"/>
      <c r="KLD86" s="13"/>
      <c r="KLE86" s="13"/>
      <c r="KLF86" s="13"/>
      <c r="KLG86" s="13"/>
      <c r="KLH86" s="13"/>
      <c r="KLI86" s="13"/>
      <c r="KLJ86" s="13"/>
      <c r="KLK86" s="13"/>
      <c r="KLL86" s="13"/>
      <c r="KLM86" s="13"/>
      <c r="KLN86" s="13"/>
      <c r="KLO86" s="13"/>
      <c r="KLP86" s="13"/>
      <c r="KLQ86" s="13"/>
      <c r="KLR86" s="13"/>
      <c r="KLS86" s="13"/>
      <c r="KLT86" s="13"/>
      <c r="KLU86" s="13"/>
      <c r="KLV86" s="13"/>
      <c r="KLW86" s="13"/>
      <c r="KLX86" s="13"/>
      <c r="KLY86" s="13"/>
      <c r="KLZ86" s="13"/>
      <c r="KMA86" s="13"/>
      <c r="KMB86" s="13"/>
      <c r="KMC86" s="13"/>
      <c r="KMD86" s="13"/>
      <c r="KME86" s="13"/>
      <c r="KMF86" s="13"/>
      <c r="KMG86" s="13"/>
      <c r="KMH86" s="13"/>
      <c r="KMI86" s="13"/>
      <c r="KMJ86" s="13"/>
      <c r="KMK86" s="13"/>
      <c r="KML86" s="13"/>
      <c r="KMM86" s="13"/>
      <c r="KMN86" s="13"/>
      <c r="KMO86" s="13"/>
      <c r="KMP86" s="13"/>
      <c r="KMQ86" s="13"/>
      <c r="KMR86" s="13"/>
      <c r="KMS86" s="13"/>
      <c r="KMT86" s="13"/>
      <c r="KMU86" s="13"/>
      <c r="KMV86" s="13"/>
      <c r="KMW86" s="13"/>
      <c r="KMX86" s="13"/>
      <c r="KMY86" s="13"/>
      <c r="KMZ86" s="13"/>
      <c r="KNA86" s="13"/>
      <c r="KNB86" s="13"/>
      <c r="KNC86" s="13"/>
      <c r="KND86" s="13"/>
      <c r="KNE86" s="13"/>
      <c r="KNF86" s="13"/>
      <c r="KNG86" s="13"/>
      <c r="KNH86" s="13"/>
      <c r="KNI86" s="13"/>
      <c r="KNJ86" s="13"/>
      <c r="KNK86" s="13"/>
      <c r="KNL86" s="13"/>
      <c r="KNM86" s="13"/>
      <c r="KNN86" s="13"/>
      <c r="KNO86" s="13"/>
      <c r="KNP86" s="13"/>
      <c r="KNQ86" s="13"/>
      <c r="KNR86" s="13"/>
      <c r="KNS86" s="13"/>
      <c r="KNT86" s="13"/>
      <c r="KNU86" s="13"/>
      <c r="KNV86" s="13"/>
      <c r="KNW86" s="13"/>
      <c r="KNX86" s="13"/>
      <c r="KNY86" s="13"/>
      <c r="KNZ86" s="13"/>
      <c r="KOA86" s="13"/>
      <c r="KOB86" s="13"/>
      <c r="KOC86" s="13"/>
      <c r="KOD86" s="13"/>
      <c r="KOE86" s="13"/>
      <c r="KOF86" s="13"/>
      <c r="KOG86" s="13"/>
      <c r="KOH86" s="13"/>
      <c r="KOI86" s="13"/>
      <c r="KOJ86" s="13"/>
      <c r="KOK86" s="13"/>
      <c r="KOL86" s="13"/>
      <c r="KOM86" s="13"/>
      <c r="KON86" s="13"/>
      <c r="KOO86" s="13"/>
      <c r="KOP86" s="13"/>
      <c r="KOQ86" s="13"/>
      <c r="KOR86" s="13"/>
      <c r="KOS86" s="13"/>
      <c r="KOT86" s="13"/>
      <c r="KOU86" s="13"/>
      <c r="KOV86" s="13"/>
      <c r="KOW86" s="13"/>
      <c r="KOX86" s="13"/>
      <c r="KOY86" s="13"/>
      <c r="KOZ86" s="13"/>
      <c r="KPA86" s="13"/>
      <c r="KPB86" s="13"/>
      <c r="KPC86" s="13"/>
      <c r="KPD86" s="13"/>
      <c r="KPE86" s="13"/>
      <c r="KPF86" s="13"/>
      <c r="KPG86" s="13"/>
      <c r="KPH86" s="13"/>
      <c r="KPI86" s="13"/>
      <c r="KPJ86" s="13"/>
      <c r="KPK86" s="13"/>
      <c r="KPL86" s="13"/>
      <c r="KPM86" s="13"/>
      <c r="KPN86" s="13"/>
      <c r="KPO86" s="13"/>
      <c r="KPP86" s="13"/>
      <c r="KPQ86" s="13"/>
      <c r="KPR86" s="13"/>
      <c r="KPS86" s="13"/>
      <c r="KPT86" s="13"/>
      <c r="KPU86" s="13"/>
      <c r="KPV86" s="13"/>
      <c r="KPW86" s="13"/>
      <c r="KPX86" s="13"/>
      <c r="KPY86" s="13"/>
      <c r="KPZ86" s="13"/>
      <c r="KQA86" s="13"/>
      <c r="KQB86" s="13"/>
      <c r="KQC86" s="13"/>
      <c r="KQD86" s="13"/>
      <c r="KQE86" s="13"/>
      <c r="KQF86" s="13"/>
      <c r="KQG86" s="13"/>
      <c r="KQH86" s="13"/>
      <c r="KQI86" s="13"/>
      <c r="KQJ86" s="13"/>
      <c r="KQK86" s="13"/>
      <c r="KQL86" s="13"/>
      <c r="KQM86" s="13"/>
      <c r="KQN86" s="13"/>
      <c r="KQO86" s="13"/>
      <c r="KQP86" s="13"/>
      <c r="KQQ86" s="13"/>
      <c r="KQR86" s="13"/>
      <c r="KQS86" s="13"/>
      <c r="KQT86" s="13"/>
      <c r="KQU86" s="13"/>
      <c r="KQV86" s="13"/>
      <c r="KQW86" s="13"/>
      <c r="KQX86" s="13"/>
      <c r="KQY86" s="13"/>
      <c r="KQZ86" s="13"/>
      <c r="KRA86" s="13"/>
      <c r="KRB86" s="13"/>
      <c r="KRC86" s="13"/>
      <c r="KRD86" s="13"/>
      <c r="KRE86" s="13"/>
      <c r="KRF86" s="13"/>
      <c r="KRG86" s="13"/>
      <c r="KRH86" s="13"/>
      <c r="KRI86" s="13"/>
      <c r="KRJ86" s="13"/>
      <c r="KRK86" s="13"/>
      <c r="KRL86" s="13"/>
      <c r="KRM86" s="13"/>
      <c r="KRN86" s="13"/>
      <c r="KRO86" s="13"/>
      <c r="KRP86" s="13"/>
      <c r="KRQ86" s="13"/>
      <c r="KRR86" s="13"/>
      <c r="KRS86" s="13"/>
      <c r="KRT86" s="13"/>
      <c r="KRU86" s="13"/>
      <c r="KRV86" s="13"/>
      <c r="KRW86" s="13"/>
      <c r="KRX86" s="13"/>
      <c r="KRY86" s="13"/>
      <c r="KRZ86" s="13"/>
      <c r="KSA86" s="13"/>
      <c r="KSB86" s="13"/>
      <c r="KSC86" s="13"/>
      <c r="KSD86" s="13"/>
      <c r="KSE86" s="13"/>
      <c r="KSF86" s="13"/>
      <c r="KSG86" s="13"/>
      <c r="KSH86" s="13"/>
      <c r="KSI86" s="13"/>
      <c r="KSJ86" s="13"/>
      <c r="KSK86" s="13"/>
      <c r="KSL86" s="13"/>
      <c r="KSM86" s="13"/>
      <c r="KSN86" s="13"/>
      <c r="KSO86" s="13"/>
      <c r="KSP86" s="13"/>
      <c r="KSQ86" s="13"/>
      <c r="KSR86" s="13"/>
      <c r="KSS86" s="13"/>
      <c r="KST86" s="13"/>
      <c r="KSU86" s="13"/>
      <c r="KSV86" s="13"/>
      <c r="KSW86" s="13"/>
      <c r="KSX86" s="13"/>
      <c r="KSY86" s="13"/>
      <c r="KSZ86" s="13"/>
      <c r="KTA86" s="13"/>
      <c r="KTB86" s="13"/>
      <c r="KTC86" s="13"/>
      <c r="KTD86" s="13"/>
      <c r="KTE86" s="13"/>
      <c r="KTF86" s="13"/>
      <c r="KTG86" s="13"/>
      <c r="KTH86" s="13"/>
      <c r="KTI86" s="13"/>
      <c r="KTJ86" s="13"/>
      <c r="KTK86" s="13"/>
      <c r="KTL86" s="13"/>
      <c r="KTM86" s="13"/>
      <c r="KTN86" s="13"/>
      <c r="KTO86" s="13"/>
      <c r="KTP86" s="13"/>
      <c r="KTQ86" s="13"/>
      <c r="KTR86" s="13"/>
      <c r="KTS86" s="13"/>
      <c r="KTT86" s="13"/>
      <c r="KTU86" s="13"/>
      <c r="KTV86" s="13"/>
      <c r="KTW86" s="13"/>
      <c r="KTX86" s="13"/>
      <c r="KTY86" s="13"/>
      <c r="KTZ86" s="13"/>
      <c r="KUA86" s="13"/>
      <c r="KUB86" s="13"/>
      <c r="KUC86" s="13"/>
      <c r="KUD86" s="13"/>
      <c r="KUE86" s="13"/>
      <c r="KUF86" s="13"/>
      <c r="KUG86" s="13"/>
      <c r="KUH86" s="13"/>
      <c r="KUI86" s="13"/>
      <c r="KUJ86" s="13"/>
      <c r="KUK86" s="13"/>
      <c r="KUL86" s="13"/>
      <c r="KUM86" s="13"/>
      <c r="KUN86" s="13"/>
      <c r="KUO86" s="13"/>
      <c r="KUP86" s="13"/>
      <c r="KUQ86" s="13"/>
      <c r="KUR86" s="13"/>
      <c r="KUS86" s="13"/>
      <c r="KUT86" s="13"/>
      <c r="KUU86" s="13"/>
      <c r="KUV86" s="13"/>
      <c r="KUW86" s="13"/>
      <c r="KUX86" s="13"/>
      <c r="KUY86" s="13"/>
      <c r="KUZ86" s="13"/>
      <c r="KVA86" s="13"/>
      <c r="KVB86" s="13"/>
      <c r="KVC86" s="13"/>
      <c r="KVD86" s="13"/>
      <c r="KVE86" s="13"/>
      <c r="KVF86" s="13"/>
      <c r="KVG86" s="13"/>
      <c r="KVH86" s="13"/>
      <c r="KVI86" s="13"/>
      <c r="KVJ86" s="13"/>
      <c r="KVK86" s="13"/>
      <c r="KVL86" s="13"/>
      <c r="KVM86" s="13"/>
      <c r="KVN86" s="13"/>
      <c r="KVO86" s="13"/>
      <c r="KVP86" s="13"/>
      <c r="KVQ86" s="13"/>
      <c r="KVR86" s="13"/>
      <c r="KVS86" s="13"/>
      <c r="KVT86" s="13"/>
      <c r="KVU86" s="13"/>
      <c r="KVV86" s="13"/>
      <c r="KVW86" s="13"/>
      <c r="KVX86" s="13"/>
      <c r="KVY86" s="13"/>
      <c r="KVZ86" s="13"/>
      <c r="KWA86" s="13"/>
      <c r="KWB86" s="13"/>
      <c r="KWC86" s="13"/>
      <c r="KWD86" s="13"/>
      <c r="KWE86" s="13"/>
      <c r="KWF86" s="13"/>
      <c r="KWG86" s="13"/>
      <c r="KWH86" s="13"/>
      <c r="KWI86" s="13"/>
      <c r="KWJ86" s="13"/>
      <c r="KWK86" s="13"/>
      <c r="KWL86" s="13"/>
      <c r="KWM86" s="13"/>
      <c r="KWN86" s="13"/>
      <c r="KWO86" s="13"/>
      <c r="KWP86" s="13"/>
      <c r="KWQ86" s="13"/>
      <c r="KWR86" s="13"/>
      <c r="KWS86" s="13"/>
      <c r="KWT86" s="13"/>
      <c r="KWU86" s="13"/>
      <c r="KWV86" s="13"/>
      <c r="KWW86" s="13"/>
      <c r="KWX86" s="13"/>
      <c r="KWY86" s="13"/>
      <c r="KWZ86" s="13"/>
      <c r="KXA86" s="13"/>
      <c r="KXB86" s="13"/>
      <c r="KXC86" s="13"/>
      <c r="KXD86" s="13"/>
      <c r="KXE86" s="13"/>
      <c r="KXF86" s="13"/>
      <c r="KXG86" s="13"/>
      <c r="KXH86" s="13"/>
      <c r="KXI86" s="13"/>
      <c r="KXJ86" s="13"/>
      <c r="KXK86" s="13"/>
      <c r="KXL86" s="13"/>
      <c r="KXM86" s="13"/>
      <c r="KXN86" s="13"/>
      <c r="KXO86" s="13"/>
      <c r="KXP86" s="13"/>
      <c r="KXQ86" s="13"/>
      <c r="KXR86" s="13"/>
      <c r="KXS86" s="13"/>
      <c r="KXT86" s="13"/>
      <c r="KXU86" s="13"/>
      <c r="KXV86" s="13"/>
      <c r="KXW86" s="13"/>
      <c r="KXX86" s="13"/>
      <c r="KXY86" s="13"/>
      <c r="KXZ86" s="13"/>
      <c r="KYA86" s="13"/>
      <c r="KYB86" s="13"/>
      <c r="KYC86" s="13"/>
      <c r="KYD86" s="13"/>
      <c r="KYE86" s="13"/>
      <c r="KYF86" s="13"/>
      <c r="KYG86" s="13"/>
      <c r="KYH86" s="13"/>
      <c r="KYI86" s="13"/>
      <c r="KYJ86" s="13"/>
      <c r="KYK86" s="13"/>
      <c r="KYL86" s="13"/>
      <c r="KYM86" s="13"/>
      <c r="KYN86" s="13"/>
      <c r="KYO86" s="13"/>
      <c r="KYP86" s="13"/>
      <c r="KYQ86" s="13"/>
      <c r="KYR86" s="13"/>
      <c r="KYS86" s="13"/>
      <c r="KYT86" s="13"/>
      <c r="KYU86" s="13"/>
      <c r="KYV86" s="13"/>
      <c r="KYW86" s="13"/>
      <c r="KYX86" s="13"/>
      <c r="KYY86" s="13"/>
      <c r="KYZ86" s="13"/>
      <c r="KZA86" s="13"/>
      <c r="KZB86" s="13"/>
      <c r="KZC86" s="13"/>
      <c r="KZD86" s="13"/>
      <c r="KZE86" s="13"/>
      <c r="KZF86" s="13"/>
      <c r="KZG86" s="13"/>
      <c r="KZH86" s="13"/>
      <c r="KZI86" s="13"/>
      <c r="KZJ86" s="13"/>
      <c r="KZK86" s="13"/>
      <c r="KZL86" s="13"/>
      <c r="KZM86" s="13"/>
      <c r="KZN86" s="13"/>
      <c r="KZO86" s="13"/>
      <c r="KZP86" s="13"/>
      <c r="KZQ86" s="13"/>
      <c r="KZR86" s="13"/>
      <c r="KZS86" s="13"/>
      <c r="KZT86" s="13"/>
      <c r="KZU86" s="13"/>
      <c r="KZV86" s="13"/>
      <c r="KZW86" s="13"/>
      <c r="KZX86" s="13"/>
      <c r="KZY86" s="13"/>
      <c r="KZZ86" s="13"/>
      <c r="LAA86" s="13"/>
      <c r="LAB86" s="13"/>
      <c r="LAC86" s="13"/>
      <c r="LAD86" s="13"/>
      <c r="LAE86" s="13"/>
      <c r="LAF86" s="13"/>
      <c r="LAG86" s="13"/>
      <c r="LAH86" s="13"/>
      <c r="LAI86" s="13"/>
      <c r="LAJ86" s="13"/>
      <c r="LAK86" s="13"/>
      <c r="LAL86" s="13"/>
      <c r="LAM86" s="13"/>
      <c r="LAN86" s="13"/>
      <c r="LAO86" s="13"/>
      <c r="LAP86" s="13"/>
      <c r="LAQ86" s="13"/>
      <c r="LAR86" s="13"/>
      <c r="LAS86" s="13"/>
      <c r="LAT86" s="13"/>
      <c r="LAU86" s="13"/>
      <c r="LAV86" s="13"/>
      <c r="LAW86" s="13"/>
      <c r="LAX86" s="13"/>
      <c r="LAY86" s="13"/>
      <c r="LAZ86" s="13"/>
      <c r="LBA86" s="13"/>
      <c r="LBB86" s="13"/>
      <c r="LBC86" s="13"/>
      <c r="LBD86" s="13"/>
      <c r="LBE86" s="13"/>
      <c r="LBF86" s="13"/>
      <c r="LBG86" s="13"/>
      <c r="LBH86" s="13"/>
      <c r="LBI86" s="13"/>
      <c r="LBJ86" s="13"/>
      <c r="LBK86" s="13"/>
      <c r="LBL86" s="13"/>
      <c r="LBM86" s="13"/>
      <c r="LBN86" s="13"/>
      <c r="LBO86" s="13"/>
      <c r="LBP86" s="13"/>
      <c r="LBQ86" s="13"/>
      <c r="LBR86" s="13"/>
      <c r="LBS86" s="13"/>
      <c r="LBT86" s="13"/>
      <c r="LBU86" s="13"/>
      <c r="LBV86" s="13"/>
      <c r="LBW86" s="13"/>
      <c r="LBX86" s="13"/>
      <c r="LBY86" s="13"/>
      <c r="LBZ86" s="13"/>
      <c r="LCA86" s="13"/>
      <c r="LCB86" s="13"/>
      <c r="LCC86" s="13"/>
      <c r="LCD86" s="13"/>
      <c r="LCE86" s="13"/>
      <c r="LCF86" s="13"/>
      <c r="LCG86" s="13"/>
      <c r="LCH86" s="13"/>
      <c r="LCI86" s="13"/>
      <c r="LCJ86" s="13"/>
      <c r="LCK86" s="13"/>
      <c r="LCL86" s="13"/>
      <c r="LCM86" s="13"/>
      <c r="LCN86" s="13"/>
      <c r="LCO86" s="13"/>
      <c r="LCP86" s="13"/>
      <c r="LCQ86" s="13"/>
      <c r="LCR86" s="13"/>
      <c r="LCS86" s="13"/>
      <c r="LCT86" s="13"/>
      <c r="LCU86" s="13"/>
      <c r="LCV86" s="13"/>
      <c r="LCW86" s="13"/>
      <c r="LCX86" s="13"/>
      <c r="LCY86" s="13"/>
      <c r="LCZ86" s="13"/>
      <c r="LDA86" s="13"/>
      <c r="LDB86" s="13"/>
      <c r="LDC86" s="13"/>
      <c r="LDD86" s="13"/>
      <c r="LDE86" s="13"/>
      <c r="LDF86" s="13"/>
      <c r="LDG86" s="13"/>
      <c r="LDH86" s="13"/>
      <c r="LDI86" s="13"/>
      <c r="LDJ86" s="13"/>
      <c r="LDK86" s="13"/>
      <c r="LDL86" s="13"/>
      <c r="LDM86" s="13"/>
      <c r="LDN86" s="13"/>
      <c r="LDO86" s="13"/>
      <c r="LDP86" s="13"/>
      <c r="LDQ86" s="13"/>
      <c r="LDR86" s="13"/>
      <c r="LDS86" s="13"/>
      <c r="LDT86" s="13"/>
      <c r="LDU86" s="13"/>
      <c r="LDV86" s="13"/>
      <c r="LDW86" s="13"/>
      <c r="LDX86" s="13"/>
      <c r="LDY86" s="13"/>
      <c r="LDZ86" s="13"/>
      <c r="LEA86" s="13"/>
      <c r="LEB86" s="13"/>
      <c r="LEC86" s="13"/>
      <c r="LED86" s="13"/>
      <c r="LEE86" s="13"/>
      <c r="LEF86" s="13"/>
      <c r="LEG86" s="13"/>
      <c r="LEH86" s="13"/>
      <c r="LEI86" s="13"/>
      <c r="LEJ86" s="13"/>
      <c r="LEK86" s="13"/>
      <c r="LEL86" s="13"/>
      <c r="LEM86" s="13"/>
      <c r="LEN86" s="13"/>
      <c r="LEO86" s="13"/>
      <c r="LEP86" s="13"/>
      <c r="LEQ86" s="13"/>
      <c r="LER86" s="13"/>
      <c r="LES86" s="13"/>
      <c r="LET86" s="13"/>
      <c r="LEU86" s="13"/>
      <c r="LEV86" s="13"/>
      <c r="LEW86" s="13"/>
      <c r="LEX86" s="13"/>
      <c r="LEY86" s="13"/>
      <c r="LEZ86" s="13"/>
      <c r="LFA86" s="13"/>
      <c r="LFB86" s="13"/>
      <c r="LFC86" s="13"/>
      <c r="LFD86" s="13"/>
      <c r="LFE86" s="13"/>
      <c r="LFF86" s="13"/>
      <c r="LFG86" s="13"/>
      <c r="LFH86" s="13"/>
      <c r="LFI86" s="13"/>
      <c r="LFJ86" s="13"/>
      <c r="LFK86" s="13"/>
      <c r="LFL86" s="13"/>
      <c r="LFM86" s="13"/>
      <c r="LFN86" s="13"/>
      <c r="LFO86" s="13"/>
      <c r="LFP86" s="13"/>
      <c r="LFQ86" s="13"/>
      <c r="LFR86" s="13"/>
      <c r="LFS86" s="13"/>
      <c r="LFT86" s="13"/>
      <c r="LFU86" s="13"/>
      <c r="LFV86" s="13"/>
      <c r="LFW86" s="13"/>
      <c r="LFX86" s="13"/>
      <c r="LFY86" s="13"/>
      <c r="LFZ86" s="13"/>
      <c r="LGA86" s="13"/>
      <c r="LGB86" s="13"/>
      <c r="LGC86" s="13"/>
      <c r="LGD86" s="13"/>
      <c r="LGE86" s="13"/>
      <c r="LGF86" s="13"/>
      <c r="LGG86" s="13"/>
      <c r="LGH86" s="13"/>
      <c r="LGI86" s="13"/>
      <c r="LGJ86" s="13"/>
      <c r="LGK86" s="13"/>
      <c r="LGL86" s="13"/>
      <c r="LGM86" s="13"/>
      <c r="LGN86" s="13"/>
      <c r="LGO86" s="13"/>
      <c r="LGP86" s="13"/>
      <c r="LGQ86" s="13"/>
      <c r="LGR86" s="13"/>
      <c r="LGS86" s="13"/>
      <c r="LGT86" s="13"/>
      <c r="LGU86" s="13"/>
      <c r="LGV86" s="13"/>
      <c r="LGW86" s="13"/>
      <c r="LGX86" s="13"/>
      <c r="LGY86" s="13"/>
      <c r="LGZ86" s="13"/>
      <c r="LHA86" s="13"/>
      <c r="LHB86" s="13"/>
      <c r="LHC86" s="13"/>
      <c r="LHD86" s="13"/>
      <c r="LHE86" s="13"/>
      <c r="LHF86" s="13"/>
      <c r="LHG86" s="13"/>
      <c r="LHH86" s="13"/>
      <c r="LHI86" s="13"/>
      <c r="LHJ86" s="13"/>
      <c r="LHK86" s="13"/>
      <c r="LHL86" s="13"/>
      <c r="LHM86" s="13"/>
      <c r="LHN86" s="13"/>
      <c r="LHO86" s="13"/>
      <c r="LHP86" s="13"/>
      <c r="LHQ86" s="13"/>
      <c r="LHR86" s="13"/>
      <c r="LHS86" s="13"/>
      <c r="LHT86" s="13"/>
      <c r="LHU86" s="13"/>
      <c r="LHV86" s="13"/>
      <c r="LHW86" s="13"/>
      <c r="LHX86" s="13"/>
      <c r="LHY86" s="13"/>
      <c r="LHZ86" s="13"/>
      <c r="LIA86" s="13"/>
      <c r="LIB86" s="13"/>
      <c r="LIC86" s="13"/>
      <c r="LID86" s="13"/>
      <c r="LIE86" s="13"/>
      <c r="LIF86" s="13"/>
      <c r="LIG86" s="13"/>
      <c r="LIH86" s="13"/>
      <c r="LII86" s="13"/>
      <c r="LIJ86" s="13"/>
      <c r="LIK86" s="13"/>
      <c r="LIL86" s="13"/>
      <c r="LIM86" s="13"/>
      <c r="LIN86" s="13"/>
      <c r="LIO86" s="13"/>
      <c r="LIP86" s="13"/>
      <c r="LIQ86" s="13"/>
      <c r="LIR86" s="13"/>
      <c r="LIS86" s="13"/>
      <c r="LIT86" s="13"/>
      <c r="LIU86" s="13"/>
      <c r="LIV86" s="13"/>
      <c r="LIW86" s="13"/>
      <c r="LIX86" s="13"/>
      <c r="LIY86" s="13"/>
      <c r="LIZ86" s="13"/>
      <c r="LJA86" s="13"/>
      <c r="LJB86" s="13"/>
      <c r="LJC86" s="13"/>
      <c r="LJD86" s="13"/>
      <c r="LJE86" s="13"/>
      <c r="LJF86" s="13"/>
      <c r="LJG86" s="13"/>
      <c r="LJH86" s="13"/>
      <c r="LJI86" s="13"/>
      <c r="LJJ86" s="13"/>
      <c r="LJK86" s="13"/>
      <c r="LJL86" s="13"/>
      <c r="LJM86" s="13"/>
      <c r="LJN86" s="13"/>
      <c r="LJO86" s="13"/>
      <c r="LJP86" s="13"/>
      <c r="LJQ86" s="13"/>
      <c r="LJR86" s="13"/>
      <c r="LJS86" s="13"/>
      <c r="LJT86" s="13"/>
      <c r="LJU86" s="13"/>
      <c r="LJV86" s="13"/>
      <c r="LJW86" s="13"/>
      <c r="LJX86" s="13"/>
      <c r="LJY86" s="13"/>
      <c r="LJZ86" s="13"/>
      <c r="LKA86" s="13"/>
      <c r="LKB86" s="13"/>
      <c r="LKC86" s="13"/>
      <c r="LKD86" s="13"/>
      <c r="LKE86" s="13"/>
      <c r="LKF86" s="13"/>
      <c r="LKG86" s="13"/>
      <c r="LKH86" s="13"/>
      <c r="LKI86" s="13"/>
      <c r="LKJ86" s="13"/>
      <c r="LKK86" s="13"/>
      <c r="LKL86" s="13"/>
      <c r="LKM86" s="13"/>
      <c r="LKN86" s="13"/>
      <c r="LKO86" s="13"/>
      <c r="LKP86" s="13"/>
      <c r="LKQ86" s="13"/>
      <c r="LKR86" s="13"/>
      <c r="LKS86" s="13"/>
      <c r="LKT86" s="13"/>
      <c r="LKU86" s="13"/>
      <c r="LKV86" s="13"/>
      <c r="LKW86" s="13"/>
      <c r="LKX86" s="13"/>
      <c r="LKY86" s="13"/>
      <c r="LKZ86" s="13"/>
      <c r="LLA86" s="13"/>
      <c r="LLB86" s="13"/>
      <c r="LLC86" s="13"/>
      <c r="LLD86" s="13"/>
      <c r="LLE86" s="13"/>
      <c r="LLF86" s="13"/>
      <c r="LLG86" s="13"/>
      <c r="LLH86" s="13"/>
      <c r="LLI86" s="13"/>
      <c r="LLJ86" s="13"/>
      <c r="LLK86" s="13"/>
      <c r="LLL86" s="13"/>
      <c r="LLM86" s="13"/>
      <c r="LLN86" s="13"/>
      <c r="LLO86" s="13"/>
      <c r="LLP86" s="13"/>
      <c r="LLQ86" s="13"/>
      <c r="LLR86" s="13"/>
      <c r="LLS86" s="13"/>
      <c r="LLT86" s="13"/>
      <c r="LLU86" s="13"/>
      <c r="LLV86" s="13"/>
      <c r="LLW86" s="13"/>
      <c r="LLX86" s="13"/>
      <c r="LLY86" s="13"/>
      <c r="LLZ86" s="13"/>
      <c r="LMA86" s="13"/>
      <c r="LMB86" s="13"/>
      <c r="LMC86" s="13"/>
      <c r="LMD86" s="13"/>
      <c r="LME86" s="13"/>
      <c r="LMF86" s="13"/>
      <c r="LMG86" s="13"/>
      <c r="LMH86" s="13"/>
      <c r="LMI86" s="13"/>
      <c r="LMJ86" s="13"/>
      <c r="LMK86" s="13"/>
      <c r="LML86" s="13"/>
      <c r="LMM86" s="13"/>
      <c r="LMN86" s="13"/>
      <c r="LMO86" s="13"/>
      <c r="LMP86" s="13"/>
      <c r="LMQ86" s="13"/>
      <c r="LMR86" s="13"/>
      <c r="LMS86" s="13"/>
      <c r="LMT86" s="13"/>
      <c r="LMU86" s="13"/>
      <c r="LMV86" s="13"/>
      <c r="LMW86" s="13"/>
      <c r="LMX86" s="13"/>
      <c r="LMY86" s="13"/>
      <c r="LMZ86" s="13"/>
      <c r="LNA86" s="13"/>
      <c r="LNB86" s="13"/>
      <c r="LNC86" s="13"/>
      <c r="LND86" s="13"/>
      <c r="LNE86" s="13"/>
      <c r="LNF86" s="13"/>
      <c r="LNG86" s="13"/>
      <c r="LNH86" s="13"/>
      <c r="LNI86" s="13"/>
      <c r="LNJ86" s="13"/>
      <c r="LNK86" s="13"/>
      <c r="LNL86" s="13"/>
      <c r="LNM86" s="13"/>
      <c r="LNN86" s="13"/>
      <c r="LNO86" s="13"/>
      <c r="LNP86" s="13"/>
      <c r="LNQ86" s="13"/>
      <c r="LNR86" s="13"/>
      <c r="LNS86" s="13"/>
      <c r="LNT86" s="13"/>
      <c r="LNU86" s="13"/>
      <c r="LNV86" s="13"/>
      <c r="LNW86" s="13"/>
      <c r="LNX86" s="13"/>
      <c r="LNY86" s="13"/>
      <c r="LNZ86" s="13"/>
      <c r="LOA86" s="13"/>
      <c r="LOB86" s="13"/>
      <c r="LOC86" s="13"/>
      <c r="LOD86" s="13"/>
      <c r="LOE86" s="13"/>
      <c r="LOF86" s="13"/>
      <c r="LOG86" s="13"/>
      <c r="LOH86" s="13"/>
      <c r="LOI86" s="13"/>
      <c r="LOJ86" s="13"/>
      <c r="LOK86" s="13"/>
      <c r="LOL86" s="13"/>
      <c r="LOM86" s="13"/>
      <c r="LON86" s="13"/>
      <c r="LOO86" s="13"/>
      <c r="LOP86" s="13"/>
      <c r="LOQ86" s="13"/>
      <c r="LOR86" s="13"/>
      <c r="LOS86" s="13"/>
      <c r="LOT86" s="13"/>
      <c r="LOU86" s="13"/>
      <c r="LOV86" s="13"/>
      <c r="LOW86" s="13"/>
      <c r="LOX86" s="13"/>
      <c r="LOY86" s="13"/>
      <c r="LOZ86" s="13"/>
      <c r="LPA86" s="13"/>
      <c r="LPB86" s="13"/>
      <c r="LPC86" s="13"/>
      <c r="LPD86" s="13"/>
      <c r="LPE86" s="13"/>
      <c r="LPF86" s="13"/>
      <c r="LPG86" s="13"/>
      <c r="LPH86" s="13"/>
      <c r="LPI86" s="13"/>
      <c r="LPJ86" s="13"/>
      <c r="LPK86" s="13"/>
      <c r="LPL86" s="13"/>
      <c r="LPM86" s="13"/>
      <c r="LPN86" s="13"/>
      <c r="LPO86" s="13"/>
      <c r="LPP86" s="13"/>
      <c r="LPQ86" s="13"/>
      <c r="LPR86" s="13"/>
      <c r="LPS86" s="13"/>
      <c r="LPT86" s="13"/>
      <c r="LPU86" s="13"/>
      <c r="LPV86" s="13"/>
      <c r="LPW86" s="13"/>
      <c r="LPX86" s="13"/>
      <c r="LPY86" s="13"/>
      <c r="LPZ86" s="13"/>
      <c r="LQA86" s="13"/>
      <c r="LQB86" s="13"/>
      <c r="LQC86" s="13"/>
      <c r="LQD86" s="13"/>
      <c r="LQE86" s="13"/>
      <c r="LQF86" s="13"/>
      <c r="LQG86" s="13"/>
      <c r="LQH86" s="13"/>
      <c r="LQI86" s="13"/>
      <c r="LQJ86" s="13"/>
      <c r="LQK86" s="13"/>
      <c r="LQL86" s="13"/>
      <c r="LQM86" s="13"/>
      <c r="LQN86" s="13"/>
      <c r="LQO86" s="13"/>
      <c r="LQP86" s="13"/>
      <c r="LQQ86" s="13"/>
      <c r="LQR86" s="13"/>
      <c r="LQS86" s="13"/>
      <c r="LQT86" s="13"/>
      <c r="LQU86" s="13"/>
      <c r="LQV86" s="13"/>
      <c r="LQW86" s="13"/>
      <c r="LQX86" s="13"/>
      <c r="LQY86" s="13"/>
      <c r="LQZ86" s="13"/>
      <c r="LRA86" s="13"/>
      <c r="LRB86" s="13"/>
      <c r="LRC86" s="13"/>
      <c r="LRD86" s="13"/>
      <c r="LRE86" s="13"/>
      <c r="LRF86" s="13"/>
      <c r="LRG86" s="13"/>
      <c r="LRH86" s="13"/>
      <c r="LRI86" s="13"/>
      <c r="LRJ86" s="13"/>
      <c r="LRK86" s="13"/>
      <c r="LRL86" s="13"/>
      <c r="LRM86" s="13"/>
      <c r="LRN86" s="13"/>
      <c r="LRO86" s="13"/>
      <c r="LRP86" s="13"/>
      <c r="LRQ86" s="13"/>
      <c r="LRR86" s="13"/>
      <c r="LRS86" s="13"/>
      <c r="LRT86" s="13"/>
      <c r="LRU86" s="13"/>
      <c r="LRV86" s="13"/>
      <c r="LRW86" s="13"/>
      <c r="LRX86" s="13"/>
      <c r="LRY86" s="13"/>
      <c r="LRZ86" s="13"/>
      <c r="LSA86" s="13"/>
      <c r="LSB86" s="13"/>
      <c r="LSC86" s="13"/>
      <c r="LSD86" s="13"/>
      <c r="LSE86" s="13"/>
      <c r="LSF86" s="13"/>
      <c r="LSG86" s="13"/>
      <c r="LSH86" s="13"/>
      <c r="LSI86" s="13"/>
      <c r="LSJ86" s="13"/>
      <c r="LSK86" s="13"/>
      <c r="LSL86" s="13"/>
      <c r="LSM86" s="13"/>
      <c r="LSN86" s="13"/>
      <c r="LSO86" s="13"/>
      <c r="LSP86" s="13"/>
      <c r="LSQ86" s="13"/>
      <c r="LSR86" s="13"/>
      <c r="LSS86" s="13"/>
      <c r="LST86" s="13"/>
      <c r="LSU86" s="13"/>
      <c r="LSV86" s="13"/>
      <c r="LSW86" s="13"/>
      <c r="LSX86" s="13"/>
      <c r="LSY86" s="13"/>
      <c r="LSZ86" s="13"/>
      <c r="LTA86" s="13"/>
      <c r="LTB86" s="13"/>
      <c r="LTC86" s="13"/>
      <c r="LTD86" s="13"/>
      <c r="LTE86" s="13"/>
      <c r="LTF86" s="13"/>
      <c r="LTG86" s="13"/>
      <c r="LTH86" s="13"/>
      <c r="LTI86" s="13"/>
      <c r="LTJ86" s="13"/>
      <c r="LTK86" s="13"/>
      <c r="LTL86" s="13"/>
      <c r="LTM86" s="13"/>
      <c r="LTN86" s="13"/>
      <c r="LTO86" s="13"/>
      <c r="LTP86" s="13"/>
      <c r="LTQ86" s="13"/>
      <c r="LTR86" s="13"/>
      <c r="LTS86" s="13"/>
      <c r="LTT86" s="13"/>
      <c r="LTU86" s="13"/>
      <c r="LTV86" s="13"/>
      <c r="LTW86" s="13"/>
      <c r="LTX86" s="13"/>
      <c r="LTY86" s="13"/>
      <c r="LTZ86" s="13"/>
      <c r="LUA86" s="13"/>
      <c r="LUB86" s="13"/>
      <c r="LUC86" s="13"/>
      <c r="LUD86" s="13"/>
      <c r="LUE86" s="13"/>
      <c r="LUF86" s="13"/>
      <c r="LUG86" s="13"/>
      <c r="LUH86" s="13"/>
      <c r="LUI86" s="13"/>
      <c r="LUJ86" s="13"/>
      <c r="LUK86" s="13"/>
      <c r="LUL86" s="13"/>
      <c r="LUM86" s="13"/>
      <c r="LUN86" s="13"/>
      <c r="LUO86" s="13"/>
      <c r="LUP86" s="13"/>
      <c r="LUQ86" s="13"/>
      <c r="LUR86" s="13"/>
      <c r="LUS86" s="13"/>
      <c r="LUT86" s="13"/>
      <c r="LUU86" s="13"/>
      <c r="LUV86" s="13"/>
      <c r="LUW86" s="13"/>
      <c r="LUX86" s="13"/>
      <c r="LUY86" s="13"/>
      <c r="LUZ86" s="13"/>
      <c r="LVA86" s="13"/>
      <c r="LVB86" s="13"/>
      <c r="LVC86" s="13"/>
      <c r="LVD86" s="13"/>
      <c r="LVE86" s="13"/>
      <c r="LVF86" s="13"/>
      <c r="LVG86" s="13"/>
      <c r="LVH86" s="13"/>
      <c r="LVI86" s="13"/>
      <c r="LVJ86" s="13"/>
      <c r="LVK86" s="13"/>
      <c r="LVL86" s="13"/>
      <c r="LVM86" s="13"/>
      <c r="LVN86" s="13"/>
      <c r="LVO86" s="13"/>
      <c r="LVP86" s="13"/>
      <c r="LVQ86" s="13"/>
      <c r="LVR86" s="13"/>
      <c r="LVS86" s="13"/>
      <c r="LVT86" s="13"/>
      <c r="LVU86" s="13"/>
      <c r="LVV86" s="13"/>
      <c r="LVW86" s="13"/>
      <c r="LVX86" s="13"/>
      <c r="LVY86" s="13"/>
      <c r="LVZ86" s="13"/>
      <c r="LWA86" s="13"/>
      <c r="LWB86" s="13"/>
      <c r="LWC86" s="13"/>
      <c r="LWD86" s="13"/>
      <c r="LWE86" s="13"/>
      <c r="LWF86" s="13"/>
      <c r="LWG86" s="13"/>
      <c r="LWH86" s="13"/>
      <c r="LWI86" s="13"/>
      <c r="LWJ86" s="13"/>
      <c r="LWK86" s="13"/>
      <c r="LWL86" s="13"/>
      <c r="LWM86" s="13"/>
      <c r="LWN86" s="13"/>
      <c r="LWO86" s="13"/>
      <c r="LWP86" s="13"/>
      <c r="LWQ86" s="13"/>
      <c r="LWR86" s="13"/>
      <c r="LWS86" s="13"/>
      <c r="LWT86" s="13"/>
      <c r="LWU86" s="13"/>
      <c r="LWV86" s="13"/>
      <c r="LWW86" s="13"/>
      <c r="LWX86" s="13"/>
      <c r="LWY86" s="13"/>
      <c r="LWZ86" s="13"/>
      <c r="LXA86" s="13"/>
      <c r="LXB86" s="13"/>
      <c r="LXC86" s="13"/>
      <c r="LXD86" s="13"/>
      <c r="LXE86" s="13"/>
      <c r="LXF86" s="13"/>
      <c r="LXG86" s="13"/>
      <c r="LXH86" s="13"/>
      <c r="LXI86" s="13"/>
      <c r="LXJ86" s="13"/>
      <c r="LXK86" s="13"/>
      <c r="LXL86" s="13"/>
      <c r="LXM86" s="13"/>
      <c r="LXN86" s="13"/>
      <c r="LXO86" s="13"/>
      <c r="LXP86" s="13"/>
      <c r="LXQ86" s="13"/>
      <c r="LXR86" s="13"/>
      <c r="LXS86" s="13"/>
      <c r="LXT86" s="13"/>
      <c r="LXU86" s="13"/>
      <c r="LXV86" s="13"/>
      <c r="LXW86" s="13"/>
      <c r="LXX86" s="13"/>
      <c r="LXY86" s="13"/>
      <c r="LXZ86" s="13"/>
      <c r="LYA86" s="13"/>
      <c r="LYB86" s="13"/>
      <c r="LYC86" s="13"/>
      <c r="LYD86" s="13"/>
      <c r="LYE86" s="13"/>
      <c r="LYF86" s="13"/>
      <c r="LYG86" s="13"/>
      <c r="LYH86" s="13"/>
      <c r="LYI86" s="13"/>
      <c r="LYJ86" s="13"/>
      <c r="LYK86" s="13"/>
      <c r="LYL86" s="13"/>
      <c r="LYM86" s="13"/>
      <c r="LYN86" s="13"/>
      <c r="LYO86" s="13"/>
      <c r="LYP86" s="13"/>
      <c r="LYQ86" s="13"/>
      <c r="LYR86" s="13"/>
      <c r="LYS86" s="13"/>
      <c r="LYT86" s="13"/>
      <c r="LYU86" s="13"/>
      <c r="LYV86" s="13"/>
      <c r="LYW86" s="13"/>
      <c r="LYX86" s="13"/>
      <c r="LYY86" s="13"/>
      <c r="LYZ86" s="13"/>
      <c r="LZA86" s="13"/>
      <c r="LZB86" s="13"/>
      <c r="LZC86" s="13"/>
      <c r="LZD86" s="13"/>
      <c r="LZE86" s="13"/>
      <c r="LZF86" s="13"/>
      <c r="LZG86" s="13"/>
      <c r="LZH86" s="13"/>
      <c r="LZI86" s="13"/>
      <c r="LZJ86" s="13"/>
      <c r="LZK86" s="13"/>
      <c r="LZL86" s="13"/>
      <c r="LZM86" s="13"/>
      <c r="LZN86" s="13"/>
      <c r="LZO86" s="13"/>
      <c r="LZP86" s="13"/>
      <c r="LZQ86" s="13"/>
      <c r="LZR86" s="13"/>
      <c r="LZS86" s="13"/>
      <c r="LZT86" s="13"/>
      <c r="LZU86" s="13"/>
      <c r="LZV86" s="13"/>
      <c r="LZW86" s="13"/>
      <c r="LZX86" s="13"/>
      <c r="LZY86" s="13"/>
      <c r="LZZ86" s="13"/>
      <c r="MAA86" s="13"/>
      <c r="MAB86" s="13"/>
      <c r="MAC86" s="13"/>
      <c r="MAD86" s="13"/>
      <c r="MAE86" s="13"/>
      <c r="MAF86" s="13"/>
      <c r="MAG86" s="13"/>
      <c r="MAH86" s="13"/>
      <c r="MAI86" s="13"/>
      <c r="MAJ86" s="13"/>
      <c r="MAK86" s="13"/>
      <c r="MAL86" s="13"/>
      <c r="MAM86" s="13"/>
      <c r="MAN86" s="13"/>
      <c r="MAO86" s="13"/>
      <c r="MAP86" s="13"/>
      <c r="MAQ86" s="13"/>
      <c r="MAR86" s="13"/>
      <c r="MAS86" s="13"/>
      <c r="MAT86" s="13"/>
      <c r="MAU86" s="13"/>
      <c r="MAV86" s="13"/>
      <c r="MAW86" s="13"/>
      <c r="MAX86" s="13"/>
      <c r="MAY86" s="13"/>
      <c r="MAZ86" s="13"/>
      <c r="MBA86" s="13"/>
      <c r="MBB86" s="13"/>
      <c r="MBC86" s="13"/>
      <c r="MBD86" s="13"/>
      <c r="MBE86" s="13"/>
      <c r="MBF86" s="13"/>
      <c r="MBG86" s="13"/>
      <c r="MBH86" s="13"/>
      <c r="MBI86" s="13"/>
      <c r="MBJ86" s="13"/>
      <c r="MBK86" s="13"/>
      <c r="MBL86" s="13"/>
      <c r="MBM86" s="13"/>
      <c r="MBN86" s="13"/>
      <c r="MBO86" s="13"/>
      <c r="MBP86" s="13"/>
      <c r="MBQ86" s="13"/>
      <c r="MBR86" s="13"/>
      <c r="MBS86" s="13"/>
      <c r="MBT86" s="13"/>
      <c r="MBU86" s="13"/>
      <c r="MBV86" s="13"/>
      <c r="MBW86" s="13"/>
      <c r="MBX86" s="13"/>
      <c r="MBY86" s="13"/>
      <c r="MBZ86" s="13"/>
      <c r="MCA86" s="13"/>
      <c r="MCB86" s="13"/>
      <c r="MCC86" s="13"/>
      <c r="MCD86" s="13"/>
      <c r="MCE86" s="13"/>
      <c r="MCF86" s="13"/>
      <c r="MCG86" s="13"/>
      <c r="MCH86" s="13"/>
      <c r="MCI86" s="13"/>
      <c r="MCJ86" s="13"/>
      <c r="MCK86" s="13"/>
      <c r="MCL86" s="13"/>
      <c r="MCM86" s="13"/>
      <c r="MCN86" s="13"/>
      <c r="MCO86" s="13"/>
      <c r="MCP86" s="13"/>
      <c r="MCQ86" s="13"/>
      <c r="MCR86" s="13"/>
      <c r="MCS86" s="13"/>
      <c r="MCT86" s="13"/>
      <c r="MCU86" s="13"/>
      <c r="MCV86" s="13"/>
      <c r="MCW86" s="13"/>
      <c r="MCX86" s="13"/>
      <c r="MCY86" s="13"/>
      <c r="MCZ86" s="13"/>
      <c r="MDA86" s="13"/>
      <c r="MDB86" s="13"/>
      <c r="MDC86" s="13"/>
      <c r="MDD86" s="13"/>
      <c r="MDE86" s="13"/>
      <c r="MDF86" s="13"/>
      <c r="MDG86" s="13"/>
      <c r="MDH86" s="13"/>
      <c r="MDI86" s="13"/>
      <c r="MDJ86" s="13"/>
      <c r="MDK86" s="13"/>
      <c r="MDL86" s="13"/>
      <c r="MDM86" s="13"/>
      <c r="MDN86" s="13"/>
      <c r="MDO86" s="13"/>
      <c r="MDP86" s="13"/>
      <c r="MDQ86" s="13"/>
      <c r="MDR86" s="13"/>
      <c r="MDS86" s="13"/>
      <c r="MDT86" s="13"/>
      <c r="MDU86" s="13"/>
      <c r="MDV86" s="13"/>
      <c r="MDW86" s="13"/>
      <c r="MDX86" s="13"/>
      <c r="MDY86" s="13"/>
      <c r="MDZ86" s="13"/>
      <c r="MEA86" s="13"/>
      <c r="MEB86" s="13"/>
      <c r="MEC86" s="13"/>
      <c r="MED86" s="13"/>
      <c r="MEE86" s="13"/>
      <c r="MEF86" s="13"/>
      <c r="MEG86" s="13"/>
      <c r="MEH86" s="13"/>
      <c r="MEI86" s="13"/>
      <c r="MEJ86" s="13"/>
      <c r="MEK86" s="13"/>
      <c r="MEL86" s="13"/>
      <c r="MEM86" s="13"/>
      <c r="MEN86" s="13"/>
      <c r="MEO86" s="13"/>
      <c r="MEP86" s="13"/>
      <c r="MEQ86" s="13"/>
      <c r="MER86" s="13"/>
      <c r="MES86" s="13"/>
      <c r="MET86" s="13"/>
      <c r="MEU86" s="13"/>
      <c r="MEV86" s="13"/>
      <c r="MEW86" s="13"/>
      <c r="MEX86" s="13"/>
      <c r="MEY86" s="13"/>
      <c r="MEZ86" s="13"/>
      <c r="MFA86" s="13"/>
      <c r="MFB86" s="13"/>
      <c r="MFC86" s="13"/>
      <c r="MFD86" s="13"/>
      <c r="MFE86" s="13"/>
      <c r="MFF86" s="13"/>
      <c r="MFG86" s="13"/>
      <c r="MFH86" s="13"/>
      <c r="MFI86" s="13"/>
      <c r="MFJ86" s="13"/>
      <c r="MFK86" s="13"/>
      <c r="MFL86" s="13"/>
      <c r="MFM86" s="13"/>
      <c r="MFN86" s="13"/>
      <c r="MFO86" s="13"/>
      <c r="MFP86" s="13"/>
      <c r="MFQ86" s="13"/>
      <c r="MFR86" s="13"/>
      <c r="MFS86" s="13"/>
      <c r="MFT86" s="13"/>
      <c r="MFU86" s="13"/>
      <c r="MFV86" s="13"/>
      <c r="MFW86" s="13"/>
      <c r="MFX86" s="13"/>
      <c r="MFY86" s="13"/>
      <c r="MFZ86" s="13"/>
      <c r="MGA86" s="13"/>
      <c r="MGB86" s="13"/>
      <c r="MGC86" s="13"/>
      <c r="MGD86" s="13"/>
      <c r="MGE86" s="13"/>
      <c r="MGF86" s="13"/>
      <c r="MGG86" s="13"/>
      <c r="MGH86" s="13"/>
      <c r="MGI86" s="13"/>
      <c r="MGJ86" s="13"/>
      <c r="MGK86" s="13"/>
      <c r="MGL86" s="13"/>
      <c r="MGM86" s="13"/>
      <c r="MGN86" s="13"/>
      <c r="MGO86" s="13"/>
      <c r="MGP86" s="13"/>
      <c r="MGQ86" s="13"/>
      <c r="MGR86" s="13"/>
      <c r="MGS86" s="13"/>
      <c r="MGT86" s="13"/>
      <c r="MGU86" s="13"/>
      <c r="MGV86" s="13"/>
      <c r="MGW86" s="13"/>
      <c r="MGX86" s="13"/>
      <c r="MGY86" s="13"/>
      <c r="MGZ86" s="13"/>
      <c r="MHA86" s="13"/>
      <c r="MHB86" s="13"/>
      <c r="MHC86" s="13"/>
      <c r="MHD86" s="13"/>
      <c r="MHE86" s="13"/>
      <c r="MHF86" s="13"/>
      <c r="MHG86" s="13"/>
      <c r="MHH86" s="13"/>
      <c r="MHI86" s="13"/>
      <c r="MHJ86" s="13"/>
      <c r="MHK86" s="13"/>
      <c r="MHL86" s="13"/>
      <c r="MHM86" s="13"/>
      <c r="MHN86" s="13"/>
      <c r="MHO86" s="13"/>
      <c r="MHP86" s="13"/>
      <c r="MHQ86" s="13"/>
      <c r="MHR86" s="13"/>
      <c r="MHS86" s="13"/>
      <c r="MHT86" s="13"/>
      <c r="MHU86" s="13"/>
      <c r="MHV86" s="13"/>
      <c r="MHW86" s="13"/>
      <c r="MHX86" s="13"/>
      <c r="MHY86" s="13"/>
      <c r="MHZ86" s="13"/>
      <c r="MIA86" s="13"/>
      <c r="MIB86" s="13"/>
      <c r="MIC86" s="13"/>
      <c r="MID86" s="13"/>
      <c r="MIE86" s="13"/>
      <c r="MIF86" s="13"/>
      <c r="MIG86" s="13"/>
      <c r="MIH86" s="13"/>
      <c r="MII86" s="13"/>
      <c r="MIJ86" s="13"/>
      <c r="MIK86" s="13"/>
      <c r="MIL86" s="13"/>
      <c r="MIM86" s="13"/>
      <c r="MIN86" s="13"/>
      <c r="MIO86" s="13"/>
      <c r="MIP86" s="13"/>
      <c r="MIQ86" s="13"/>
      <c r="MIR86" s="13"/>
      <c r="MIS86" s="13"/>
      <c r="MIT86" s="13"/>
      <c r="MIU86" s="13"/>
      <c r="MIV86" s="13"/>
      <c r="MIW86" s="13"/>
      <c r="MIX86" s="13"/>
      <c r="MIY86" s="13"/>
      <c r="MIZ86" s="13"/>
      <c r="MJA86" s="13"/>
      <c r="MJB86" s="13"/>
      <c r="MJC86" s="13"/>
      <c r="MJD86" s="13"/>
      <c r="MJE86" s="13"/>
      <c r="MJF86" s="13"/>
      <c r="MJG86" s="13"/>
      <c r="MJH86" s="13"/>
      <c r="MJI86" s="13"/>
      <c r="MJJ86" s="13"/>
      <c r="MJK86" s="13"/>
      <c r="MJL86" s="13"/>
      <c r="MJM86" s="13"/>
      <c r="MJN86" s="13"/>
      <c r="MJO86" s="13"/>
      <c r="MJP86" s="13"/>
      <c r="MJQ86" s="13"/>
      <c r="MJR86" s="13"/>
      <c r="MJS86" s="13"/>
      <c r="MJT86" s="13"/>
      <c r="MJU86" s="13"/>
      <c r="MJV86" s="13"/>
      <c r="MJW86" s="13"/>
      <c r="MJX86" s="13"/>
      <c r="MJY86" s="13"/>
      <c r="MJZ86" s="13"/>
      <c r="MKA86" s="13"/>
      <c r="MKB86" s="13"/>
      <c r="MKC86" s="13"/>
      <c r="MKD86" s="13"/>
      <c r="MKE86" s="13"/>
      <c r="MKF86" s="13"/>
      <c r="MKG86" s="13"/>
      <c r="MKH86" s="13"/>
      <c r="MKI86" s="13"/>
      <c r="MKJ86" s="13"/>
      <c r="MKK86" s="13"/>
      <c r="MKL86" s="13"/>
      <c r="MKM86" s="13"/>
      <c r="MKN86" s="13"/>
      <c r="MKO86" s="13"/>
      <c r="MKP86" s="13"/>
      <c r="MKQ86" s="13"/>
      <c r="MKR86" s="13"/>
      <c r="MKS86" s="13"/>
      <c r="MKT86" s="13"/>
      <c r="MKU86" s="13"/>
      <c r="MKV86" s="13"/>
      <c r="MKW86" s="13"/>
      <c r="MKX86" s="13"/>
      <c r="MKY86" s="13"/>
      <c r="MKZ86" s="13"/>
      <c r="MLA86" s="13"/>
      <c r="MLB86" s="13"/>
      <c r="MLC86" s="13"/>
      <c r="MLD86" s="13"/>
      <c r="MLE86" s="13"/>
      <c r="MLF86" s="13"/>
      <c r="MLG86" s="13"/>
      <c r="MLH86" s="13"/>
      <c r="MLI86" s="13"/>
      <c r="MLJ86" s="13"/>
      <c r="MLK86" s="13"/>
      <c r="MLL86" s="13"/>
      <c r="MLM86" s="13"/>
      <c r="MLN86" s="13"/>
      <c r="MLO86" s="13"/>
      <c r="MLP86" s="13"/>
      <c r="MLQ86" s="13"/>
      <c r="MLR86" s="13"/>
      <c r="MLS86" s="13"/>
      <c r="MLT86" s="13"/>
      <c r="MLU86" s="13"/>
      <c r="MLV86" s="13"/>
      <c r="MLW86" s="13"/>
      <c r="MLX86" s="13"/>
      <c r="MLY86" s="13"/>
      <c r="MLZ86" s="13"/>
      <c r="MMA86" s="13"/>
      <c r="MMB86" s="13"/>
      <c r="MMC86" s="13"/>
      <c r="MMD86" s="13"/>
      <c r="MME86" s="13"/>
      <c r="MMF86" s="13"/>
      <c r="MMG86" s="13"/>
      <c r="MMH86" s="13"/>
      <c r="MMI86" s="13"/>
      <c r="MMJ86" s="13"/>
      <c r="MMK86" s="13"/>
      <c r="MML86" s="13"/>
      <c r="MMM86" s="13"/>
      <c r="MMN86" s="13"/>
      <c r="MMO86" s="13"/>
      <c r="MMP86" s="13"/>
      <c r="MMQ86" s="13"/>
      <c r="MMR86" s="13"/>
      <c r="MMS86" s="13"/>
      <c r="MMT86" s="13"/>
      <c r="MMU86" s="13"/>
      <c r="MMV86" s="13"/>
      <c r="MMW86" s="13"/>
      <c r="MMX86" s="13"/>
      <c r="MMY86" s="13"/>
      <c r="MMZ86" s="13"/>
      <c r="MNA86" s="13"/>
      <c r="MNB86" s="13"/>
      <c r="MNC86" s="13"/>
      <c r="MND86" s="13"/>
      <c r="MNE86" s="13"/>
      <c r="MNF86" s="13"/>
      <c r="MNG86" s="13"/>
      <c r="MNH86" s="13"/>
      <c r="MNI86" s="13"/>
      <c r="MNJ86" s="13"/>
      <c r="MNK86" s="13"/>
      <c r="MNL86" s="13"/>
      <c r="MNM86" s="13"/>
      <c r="MNN86" s="13"/>
      <c r="MNO86" s="13"/>
      <c r="MNP86" s="13"/>
      <c r="MNQ86" s="13"/>
      <c r="MNR86" s="13"/>
      <c r="MNS86" s="13"/>
      <c r="MNT86" s="13"/>
      <c r="MNU86" s="13"/>
      <c r="MNV86" s="13"/>
      <c r="MNW86" s="13"/>
      <c r="MNX86" s="13"/>
      <c r="MNY86" s="13"/>
      <c r="MNZ86" s="13"/>
      <c r="MOA86" s="13"/>
      <c r="MOB86" s="13"/>
      <c r="MOC86" s="13"/>
      <c r="MOD86" s="13"/>
      <c r="MOE86" s="13"/>
      <c r="MOF86" s="13"/>
      <c r="MOG86" s="13"/>
      <c r="MOH86" s="13"/>
      <c r="MOI86" s="13"/>
      <c r="MOJ86" s="13"/>
      <c r="MOK86" s="13"/>
      <c r="MOL86" s="13"/>
      <c r="MOM86" s="13"/>
      <c r="MON86" s="13"/>
      <c r="MOO86" s="13"/>
      <c r="MOP86" s="13"/>
      <c r="MOQ86" s="13"/>
      <c r="MOR86" s="13"/>
      <c r="MOS86" s="13"/>
      <c r="MOT86" s="13"/>
      <c r="MOU86" s="13"/>
      <c r="MOV86" s="13"/>
      <c r="MOW86" s="13"/>
      <c r="MOX86" s="13"/>
      <c r="MOY86" s="13"/>
      <c r="MOZ86" s="13"/>
      <c r="MPA86" s="13"/>
      <c r="MPB86" s="13"/>
      <c r="MPC86" s="13"/>
      <c r="MPD86" s="13"/>
      <c r="MPE86" s="13"/>
      <c r="MPF86" s="13"/>
      <c r="MPG86" s="13"/>
      <c r="MPH86" s="13"/>
      <c r="MPI86" s="13"/>
      <c r="MPJ86" s="13"/>
      <c r="MPK86" s="13"/>
      <c r="MPL86" s="13"/>
      <c r="MPM86" s="13"/>
      <c r="MPN86" s="13"/>
      <c r="MPO86" s="13"/>
      <c r="MPP86" s="13"/>
      <c r="MPQ86" s="13"/>
      <c r="MPR86" s="13"/>
      <c r="MPS86" s="13"/>
      <c r="MPT86" s="13"/>
      <c r="MPU86" s="13"/>
      <c r="MPV86" s="13"/>
      <c r="MPW86" s="13"/>
      <c r="MPX86" s="13"/>
      <c r="MPY86" s="13"/>
      <c r="MPZ86" s="13"/>
      <c r="MQA86" s="13"/>
      <c r="MQB86" s="13"/>
      <c r="MQC86" s="13"/>
      <c r="MQD86" s="13"/>
      <c r="MQE86" s="13"/>
      <c r="MQF86" s="13"/>
      <c r="MQG86" s="13"/>
      <c r="MQH86" s="13"/>
      <c r="MQI86" s="13"/>
      <c r="MQJ86" s="13"/>
      <c r="MQK86" s="13"/>
      <c r="MQL86" s="13"/>
      <c r="MQM86" s="13"/>
      <c r="MQN86" s="13"/>
      <c r="MQO86" s="13"/>
      <c r="MQP86" s="13"/>
      <c r="MQQ86" s="13"/>
      <c r="MQR86" s="13"/>
      <c r="MQS86" s="13"/>
      <c r="MQT86" s="13"/>
      <c r="MQU86" s="13"/>
      <c r="MQV86" s="13"/>
      <c r="MQW86" s="13"/>
      <c r="MQX86" s="13"/>
      <c r="MQY86" s="13"/>
      <c r="MQZ86" s="13"/>
      <c r="MRA86" s="13"/>
      <c r="MRB86" s="13"/>
      <c r="MRC86" s="13"/>
      <c r="MRD86" s="13"/>
      <c r="MRE86" s="13"/>
      <c r="MRF86" s="13"/>
      <c r="MRG86" s="13"/>
      <c r="MRH86" s="13"/>
      <c r="MRI86" s="13"/>
      <c r="MRJ86" s="13"/>
      <c r="MRK86" s="13"/>
      <c r="MRL86" s="13"/>
      <c r="MRM86" s="13"/>
      <c r="MRN86" s="13"/>
      <c r="MRO86" s="13"/>
      <c r="MRP86" s="13"/>
      <c r="MRQ86" s="13"/>
      <c r="MRR86" s="13"/>
      <c r="MRS86" s="13"/>
      <c r="MRT86" s="13"/>
      <c r="MRU86" s="13"/>
      <c r="MRV86" s="13"/>
      <c r="MRW86" s="13"/>
      <c r="MRX86" s="13"/>
      <c r="MRY86" s="13"/>
      <c r="MRZ86" s="13"/>
      <c r="MSA86" s="13"/>
      <c r="MSB86" s="13"/>
      <c r="MSC86" s="13"/>
      <c r="MSD86" s="13"/>
      <c r="MSE86" s="13"/>
      <c r="MSF86" s="13"/>
      <c r="MSG86" s="13"/>
      <c r="MSH86" s="13"/>
      <c r="MSI86" s="13"/>
      <c r="MSJ86" s="13"/>
      <c r="MSK86" s="13"/>
      <c r="MSL86" s="13"/>
      <c r="MSM86" s="13"/>
      <c r="MSN86" s="13"/>
      <c r="MSO86" s="13"/>
      <c r="MSP86" s="13"/>
      <c r="MSQ86" s="13"/>
      <c r="MSR86" s="13"/>
      <c r="MSS86" s="13"/>
      <c r="MST86" s="13"/>
      <c r="MSU86" s="13"/>
      <c r="MSV86" s="13"/>
      <c r="MSW86" s="13"/>
      <c r="MSX86" s="13"/>
      <c r="MSY86" s="13"/>
      <c r="MSZ86" s="13"/>
      <c r="MTA86" s="13"/>
      <c r="MTB86" s="13"/>
      <c r="MTC86" s="13"/>
      <c r="MTD86" s="13"/>
      <c r="MTE86" s="13"/>
      <c r="MTF86" s="13"/>
      <c r="MTG86" s="13"/>
      <c r="MTH86" s="13"/>
      <c r="MTI86" s="13"/>
      <c r="MTJ86" s="13"/>
      <c r="MTK86" s="13"/>
      <c r="MTL86" s="13"/>
      <c r="MTM86" s="13"/>
      <c r="MTN86" s="13"/>
      <c r="MTO86" s="13"/>
      <c r="MTP86" s="13"/>
      <c r="MTQ86" s="13"/>
      <c r="MTR86" s="13"/>
      <c r="MTS86" s="13"/>
      <c r="MTT86" s="13"/>
      <c r="MTU86" s="13"/>
      <c r="MTV86" s="13"/>
      <c r="MTW86" s="13"/>
      <c r="MTX86" s="13"/>
      <c r="MTY86" s="13"/>
      <c r="MTZ86" s="13"/>
      <c r="MUA86" s="13"/>
      <c r="MUB86" s="13"/>
      <c r="MUC86" s="13"/>
      <c r="MUD86" s="13"/>
      <c r="MUE86" s="13"/>
      <c r="MUF86" s="13"/>
      <c r="MUG86" s="13"/>
      <c r="MUH86" s="13"/>
      <c r="MUI86" s="13"/>
      <c r="MUJ86" s="13"/>
      <c r="MUK86" s="13"/>
      <c r="MUL86" s="13"/>
      <c r="MUM86" s="13"/>
      <c r="MUN86" s="13"/>
      <c r="MUO86" s="13"/>
      <c r="MUP86" s="13"/>
      <c r="MUQ86" s="13"/>
      <c r="MUR86" s="13"/>
      <c r="MUS86" s="13"/>
      <c r="MUT86" s="13"/>
      <c r="MUU86" s="13"/>
      <c r="MUV86" s="13"/>
      <c r="MUW86" s="13"/>
      <c r="MUX86" s="13"/>
      <c r="MUY86" s="13"/>
      <c r="MUZ86" s="13"/>
      <c r="MVA86" s="13"/>
      <c r="MVB86" s="13"/>
      <c r="MVC86" s="13"/>
      <c r="MVD86" s="13"/>
      <c r="MVE86" s="13"/>
      <c r="MVF86" s="13"/>
      <c r="MVG86" s="13"/>
      <c r="MVH86" s="13"/>
      <c r="MVI86" s="13"/>
      <c r="MVJ86" s="13"/>
      <c r="MVK86" s="13"/>
      <c r="MVL86" s="13"/>
      <c r="MVM86" s="13"/>
      <c r="MVN86" s="13"/>
      <c r="MVO86" s="13"/>
      <c r="MVP86" s="13"/>
      <c r="MVQ86" s="13"/>
      <c r="MVR86" s="13"/>
      <c r="MVS86" s="13"/>
      <c r="MVT86" s="13"/>
      <c r="MVU86" s="13"/>
      <c r="MVV86" s="13"/>
      <c r="MVW86" s="13"/>
      <c r="MVX86" s="13"/>
      <c r="MVY86" s="13"/>
      <c r="MVZ86" s="13"/>
      <c r="MWA86" s="13"/>
      <c r="MWB86" s="13"/>
      <c r="MWC86" s="13"/>
      <c r="MWD86" s="13"/>
      <c r="MWE86" s="13"/>
      <c r="MWF86" s="13"/>
      <c r="MWG86" s="13"/>
      <c r="MWH86" s="13"/>
      <c r="MWI86" s="13"/>
      <c r="MWJ86" s="13"/>
      <c r="MWK86" s="13"/>
      <c r="MWL86" s="13"/>
      <c r="MWM86" s="13"/>
      <c r="MWN86" s="13"/>
      <c r="MWO86" s="13"/>
      <c r="MWP86" s="13"/>
      <c r="MWQ86" s="13"/>
      <c r="MWR86" s="13"/>
      <c r="MWS86" s="13"/>
      <c r="MWT86" s="13"/>
      <c r="MWU86" s="13"/>
      <c r="MWV86" s="13"/>
      <c r="MWW86" s="13"/>
      <c r="MWX86" s="13"/>
      <c r="MWY86" s="13"/>
      <c r="MWZ86" s="13"/>
      <c r="MXA86" s="13"/>
      <c r="MXB86" s="13"/>
      <c r="MXC86" s="13"/>
      <c r="MXD86" s="13"/>
      <c r="MXE86" s="13"/>
      <c r="MXF86" s="13"/>
      <c r="MXG86" s="13"/>
      <c r="MXH86" s="13"/>
      <c r="MXI86" s="13"/>
      <c r="MXJ86" s="13"/>
      <c r="MXK86" s="13"/>
      <c r="MXL86" s="13"/>
      <c r="MXM86" s="13"/>
      <c r="MXN86" s="13"/>
      <c r="MXO86" s="13"/>
      <c r="MXP86" s="13"/>
      <c r="MXQ86" s="13"/>
      <c r="MXR86" s="13"/>
      <c r="MXS86" s="13"/>
      <c r="MXT86" s="13"/>
      <c r="MXU86" s="13"/>
      <c r="MXV86" s="13"/>
      <c r="MXW86" s="13"/>
      <c r="MXX86" s="13"/>
      <c r="MXY86" s="13"/>
      <c r="MXZ86" s="13"/>
      <c r="MYA86" s="13"/>
      <c r="MYB86" s="13"/>
      <c r="MYC86" s="13"/>
      <c r="MYD86" s="13"/>
      <c r="MYE86" s="13"/>
      <c r="MYF86" s="13"/>
      <c r="MYG86" s="13"/>
      <c r="MYH86" s="13"/>
      <c r="MYI86" s="13"/>
      <c r="MYJ86" s="13"/>
      <c r="MYK86" s="13"/>
      <c r="MYL86" s="13"/>
      <c r="MYM86" s="13"/>
      <c r="MYN86" s="13"/>
      <c r="MYO86" s="13"/>
      <c r="MYP86" s="13"/>
      <c r="MYQ86" s="13"/>
      <c r="MYR86" s="13"/>
      <c r="MYS86" s="13"/>
      <c r="MYT86" s="13"/>
      <c r="MYU86" s="13"/>
      <c r="MYV86" s="13"/>
      <c r="MYW86" s="13"/>
      <c r="MYX86" s="13"/>
      <c r="MYY86" s="13"/>
      <c r="MYZ86" s="13"/>
      <c r="MZA86" s="13"/>
      <c r="MZB86" s="13"/>
      <c r="MZC86" s="13"/>
      <c r="MZD86" s="13"/>
      <c r="MZE86" s="13"/>
      <c r="MZF86" s="13"/>
      <c r="MZG86" s="13"/>
      <c r="MZH86" s="13"/>
      <c r="MZI86" s="13"/>
      <c r="MZJ86" s="13"/>
      <c r="MZK86" s="13"/>
      <c r="MZL86" s="13"/>
      <c r="MZM86" s="13"/>
      <c r="MZN86" s="13"/>
      <c r="MZO86" s="13"/>
      <c r="MZP86" s="13"/>
      <c r="MZQ86" s="13"/>
      <c r="MZR86" s="13"/>
      <c r="MZS86" s="13"/>
      <c r="MZT86" s="13"/>
      <c r="MZU86" s="13"/>
      <c r="MZV86" s="13"/>
      <c r="MZW86" s="13"/>
      <c r="MZX86" s="13"/>
      <c r="MZY86" s="13"/>
      <c r="MZZ86" s="13"/>
      <c r="NAA86" s="13"/>
      <c r="NAB86" s="13"/>
      <c r="NAC86" s="13"/>
      <c r="NAD86" s="13"/>
      <c r="NAE86" s="13"/>
      <c r="NAF86" s="13"/>
      <c r="NAG86" s="13"/>
      <c r="NAH86" s="13"/>
      <c r="NAI86" s="13"/>
      <c r="NAJ86" s="13"/>
      <c r="NAK86" s="13"/>
      <c r="NAL86" s="13"/>
      <c r="NAM86" s="13"/>
      <c r="NAN86" s="13"/>
      <c r="NAO86" s="13"/>
      <c r="NAP86" s="13"/>
      <c r="NAQ86" s="13"/>
      <c r="NAR86" s="13"/>
      <c r="NAS86" s="13"/>
      <c r="NAT86" s="13"/>
      <c r="NAU86" s="13"/>
      <c r="NAV86" s="13"/>
      <c r="NAW86" s="13"/>
      <c r="NAX86" s="13"/>
      <c r="NAY86" s="13"/>
      <c r="NAZ86" s="13"/>
      <c r="NBA86" s="13"/>
      <c r="NBB86" s="13"/>
      <c r="NBC86" s="13"/>
      <c r="NBD86" s="13"/>
      <c r="NBE86" s="13"/>
      <c r="NBF86" s="13"/>
      <c r="NBG86" s="13"/>
      <c r="NBH86" s="13"/>
      <c r="NBI86" s="13"/>
      <c r="NBJ86" s="13"/>
      <c r="NBK86" s="13"/>
      <c r="NBL86" s="13"/>
      <c r="NBM86" s="13"/>
      <c r="NBN86" s="13"/>
      <c r="NBO86" s="13"/>
      <c r="NBP86" s="13"/>
      <c r="NBQ86" s="13"/>
      <c r="NBR86" s="13"/>
      <c r="NBS86" s="13"/>
      <c r="NBT86" s="13"/>
      <c r="NBU86" s="13"/>
      <c r="NBV86" s="13"/>
      <c r="NBW86" s="13"/>
      <c r="NBX86" s="13"/>
      <c r="NBY86" s="13"/>
      <c r="NBZ86" s="13"/>
      <c r="NCA86" s="13"/>
      <c r="NCB86" s="13"/>
      <c r="NCC86" s="13"/>
      <c r="NCD86" s="13"/>
      <c r="NCE86" s="13"/>
      <c r="NCF86" s="13"/>
      <c r="NCG86" s="13"/>
      <c r="NCH86" s="13"/>
      <c r="NCI86" s="13"/>
      <c r="NCJ86" s="13"/>
      <c r="NCK86" s="13"/>
      <c r="NCL86" s="13"/>
      <c r="NCM86" s="13"/>
      <c r="NCN86" s="13"/>
      <c r="NCO86" s="13"/>
      <c r="NCP86" s="13"/>
      <c r="NCQ86" s="13"/>
      <c r="NCR86" s="13"/>
      <c r="NCS86" s="13"/>
      <c r="NCT86" s="13"/>
      <c r="NCU86" s="13"/>
      <c r="NCV86" s="13"/>
      <c r="NCW86" s="13"/>
      <c r="NCX86" s="13"/>
      <c r="NCY86" s="13"/>
      <c r="NCZ86" s="13"/>
      <c r="NDA86" s="13"/>
      <c r="NDB86" s="13"/>
      <c r="NDC86" s="13"/>
      <c r="NDD86" s="13"/>
      <c r="NDE86" s="13"/>
      <c r="NDF86" s="13"/>
      <c r="NDG86" s="13"/>
      <c r="NDH86" s="13"/>
      <c r="NDI86" s="13"/>
      <c r="NDJ86" s="13"/>
      <c r="NDK86" s="13"/>
      <c r="NDL86" s="13"/>
      <c r="NDM86" s="13"/>
      <c r="NDN86" s="13"/>
      <c r="NDO86" s="13"/>
      <c r="NDP86" s="13"/>
      <c r="NDQ86" s="13"/>
      <c r="NDR86" s="13"/>
      <c r="NDS86" s="13"/>
      <c r="NDT86" s="13"/>
      <c r="NDU86" s="13"/>
      <c r="NDV86" s="13"/>
      <c r="NDW86" s="13"/>
      <c r="NDX86" s="13"/>
      <c r="NDY86" s="13"/>
      <c r="NDZ86" s="13"/>
      <c r="NEA86" s="13"/>
      <c r="NEB86" s="13"/>
      <c r="NEC86" s="13"/>
      <c r="NED86" s="13"/>
      <c r="NEE86" s="13"/>
      <c r="NEF86" s="13"/>
      <c r="NEG86" s="13"/>
      <c r="NEH86" s="13"/>
      <c r="NEI86" s="13"/>
      <c r="NEJ86" s="13"/>
      <c r="NEK86" s="13"/>
      <c r="NEL86" s="13"/>
      <c r="NEM86" s="13"/>
      <c r="NEN86" s="13"/>
      <c r="NEO86" s="13"/>
      <c r="NEP86" s="13"/>
      <c r="NEQ86" s="13"/>
      <c r="NER86" s="13"/>
      <c r="NES86" s="13"/>
      <c r="NET86" s="13"/>
      <c r="NEU86" s="13"/>
      <c r="NEV86" s="13"/>
      <c r="NEW86" s="13"/>
      <c r="NEX86" s="13"/>
      <c r="NEY86" s="13"/>
      <c r="NEZ86" s="13"/>
      <c r="NFA86" s="13"/>
      <c r="NFB86" s="13"/>
      <c r="NFC86" s="13"/>
      <c r="NFD86" s="13"/>
      <c r="NFE86" s="13"/>
      <c r="NFF86" s="13"/>
      <c r="NFG86" s="13"/>
      <c r="NFH86" s="13"/>
      <c r="NFI86" s="13"/>
      <c r="NFJ86" s="13"/>
      <c r="NFK86" s="13"/>
      <c r="NFL86" s="13"/>
      <c r="NFM86" s="13"/>
      <c r="NFN86" s="13"/>
      <c r="NFO86" s="13"/>
      <c r="NFP86" s="13"/>
      <c r="NFQ86" s="13"/>
      <c r="NFR86" s="13"/>
      <c r="NFS86" s="13"/>
      <c r="NFT86" s="13"/>
      <c r="NFU86" s="13"/>
      <c r="NFV86" s="13"/>
      <c r="NFW86" s="13"/>
      <c r="NFX86" s="13"/>
      <c r="NFY86" s="13"/>
      <c r="NFZ86" s="13"/>
      <c r="NGA86" s="13"/>
      <c r="NGB86" s="13"/>
      <c r="NGC86" s="13"/>
      <c r="NGD86" s="13"/>
      <c r="NGE86" s="13"/>
      <c r="NGF86" s="13"/>
      <c r="NGG86" s="13"/>
      <c r="NGH86" s="13"/>
      <c r="NGI86" s="13"/>
      <c r="NGJ86" s="13"/>
      <c r="NGK86" s="13"/>
      <c r="NGL86" s="13"/>
      <c r="NGM86" s="13"/>
      <c r="NGN86" s="13"/>
      <c r="NGO86" s="13"/>
      <c r="NGP86" s="13"/>
      <c r="NGQ86" s="13"/>
      <c r="NGR86" s="13"/>
      <c r="NGS86" s="13"/>
      <c r="NGT86" s="13"/>
      <c r="NGU86" s="13"/>
      <c r="NGV86" s="13"/>
      <c r="NGW86" s="13"/>
      <c r="NGX86" s="13"/>
      <c r="NGY86" s="13"/>
      <c r="NGZ86" s="13"/>
      <c r="NHA86" s="13"/>
      <c r="NHB86" s="13"/>
      <c r="NHC86" s="13"/>
      <c r="NHD86" s="13"/>
      <c r="NHE86" s="13"/>
      <c r="NHF86" s="13"/>
      <c r="NHG86" s="13"/>
      <c r="NHH86" s="13"/>
      <c r="NHI86" s="13"/>
      <c r="NHJ86" s="13"/>
      <c r="NHK86" s="13"/>
      <c r="NHL86" s="13"/>
      <c r="NHM86" s="13"/>
      <c r="NHN86" s="13"/>
      <c r="NHO86" s="13"/>
      <c r="NHP86" s="13"/>
      <c r="NHQ86" s="13"/>
      <c r="NHR86" s="13"/>
      <c r="NHS86" s="13"/>
      <c r="NHT86" s="13"/>
      <c r="NHU86" s="13"/>
      <c r="NHV86" s="13"/>
      <c r="NHW86" s="13"/>
      <c r="NHX86" s="13"/>
      <c r="NHY86" s="13"/>
      <c r="NHZ86" s="13"/>
      <c r="NIA86" s="13"/>
      <c r="NIB86" s="13"/>
      <c r="NIC86" s="13"/>
      <c r="NID86" s="13"/>
      <c r="NIE86" s="13"/>
      <c r="NIF86" s="13"/>
      <c r="NIG86" s="13"/>
      <c r="NIH86" s="13"/>
      <c r="NII86" s="13"/>
      <c r="NIJ86" s="13"/>
      <c r="NIK86" s="13"/>
      <c r="NIL86" s="13"/>
      <c r="NIM86" s="13"/>
      <c r="NIN86" s="13"/>
      <c r="NIO86" s="13"/>
      <c r="NIP86" s="13"/>
      <c r="NIQ86" s="13"/>
      <c r="NIR86" s="13"/>
      <c r="NIS86" s="13"/>
      <c r="NIT86" s="13"/>
      <c r="NIU86" s="13"/>
      <c r="NIV86" s="13"/>
      <c r="NIW86" s="13"/>
      <c r="NIX86" s="13"/>
      <c r="NIY86" s="13"/>
      <c r="NIZ86" s="13"/>
      <c r="NJA86" s="13"/>
      <c r="NJB86" s="13"/>
      <c r="NJC86" s="13"/>
      <c r="NJD86" s="13"/>
      <c r="NJE86" s="13"/>
      <c r="NJF86" s="13"/>
      <c r="NJG86" s="13"/>
      <c r="NJH86" s="13"/>
      <c r="NJI86" s="13"/>
      <c r="NJJ86" s="13"/>
      <c r="NJK86" s="13"/>
      <c r="NJL86" s="13"/>
      <c r="NJM86" s="13"/>
      <c r="NJN86" s="13"/>
      <c r="NJO86" s="13"/>
      <c r="NJP86" s="13"/>
      <c r="NJQ86" s="13"/>
      <c r="NJR86" s="13"/>
      <c r="NJS86" s="13"/>
      <c r="NJT86" s="13"/>
      <c r="NJU86" s="13"/>
      <c r="NJV86" s="13"/>
      <c r="NJW86" s="13"/>
      <c r="NJX86" s="13"/>
      <c r="NJY86" s="13"/>
      <c r="NJZ86" s="13"/>
      <c r="NKA86" s="13"/>
      <c r="NKB86" s="13"/>
      <c r="NKC86" s="13"/>
      <c r="NKD86" s="13"/>
      <c r="NKE86" s="13"/>
      <c r="NKF86" s="13"/>
      <c r="NKG86" s="13"/>
      <c r="NKH86" s="13"/>
      <c r="NKI86" s="13"/>
      <c r="NKJ86" s="13"/>
      <c r="NKK86" s="13"/>
      <c r="NKL86" s="13"/>
      <c r="NKM86" s="13"/>
      <c r="NKN86" s="13"/>
      <c r="NKO86" s="13"/>
      <c r="NKP86" s="13"/>
      <c r="NKQ86" s="13"/>
      <c r="NKR86" s="13"/>
      <c r="NKS86" s="13"/>
      <c r="NKT86" s="13"/>
      <c r="NKU86" s="13"/>
      <c r="NKV86" s="13"/>
      <c r="NKW86" s="13"/>
      <c r="NKX86" s="13"/>
      <c r="NKY86" s="13"/>
      <c r="NKZ86" s="13"/>
      <c r="NLA86" s="13"/>
      <c r="NLB86" s="13"/>
      <c r="NLC86" s="13"/>
      <c r="NLD86" s="13"/>
      <c r="NLE86" s="13"/>
      <c r="NLF86" s="13"/>
      <c r="NLG86" s="13"/>
      <c r="NLH86" s="13"/>
      <c r="NLI86" s="13"/>
      <c r="NLJ86" s="13"/>
      <c r="NLK86" s="13"/>
      <c r="NLL86" s="13"/>
      <c r="NLM86" s="13"/>
      <c r="NLN86" s="13"/>
      <c r="NLO86" s="13"/>
      <c r="NLP86" s="13"/>
      <c r="NLQ86" s="13"/>
      <c r="NLR86" s="13"/>
      <c r="NLS86" s="13"/>
      <c r="NLT86" s="13"/>
      <c r="NLU86" s="13"/>
      <c r="NLV86" s="13"/>
      <c r="NLW86" s="13"/>
      <c r="NLX86" s="13"/>
      <c r="NLY86" s="13"/>
      <c r="NLZ86" s="13"/>
      <c r="NMA86" s="13"/>
      <c r="NMB86" s="13"/>
      <c r="NMC86" s="13"/>
      <c r="NMD86" s="13"/>
      <c r="NME86" s="13"/>
      <c r="NMF86" s="13"/>
      <c r="NMG86" s="13"/>
      <c r="NMH86" s="13"/>
      <c r="NMI86" s="13"/>
      <c r="NMJ86" s="13"/>
      <c r="NMK86" s="13"/>
      <c r="NML86" s="13"/>
      <c r="NMM86" s="13"/>
      <c r="NMN86" s="13"/>
      <c r="NMO86" s="13"/>
      <c r="NMP86" s="13"/>
      <c r="NMQ86" s="13"/>
      <c r="NMR86" s="13"/>
      <c r="NMS86" s="13"/>
      <c r="NMT86" s="13"/>
      <c r="NMU86" s="13"/>
      <c r="NMV86" s="13"/>
      <c r="NMW86" s="13"/>
      <c r="NMX86" s="13"/>
      <c r="NMY86" s="13"/>
      <c r="NMZ86" s="13"/>
      <c r="NNA86" s="13"/>
      <c r="NNB86" s="13"/>
      <c r="NNC86" s="13"/>
      <c r="NND86" s="13"/>
      <c r="NNE86" s="13"/>
      <c r="NNF86" s="13"/>
      <c r="NNG86" s="13"/>
      <c r="NNH86" s="13"/>
      <c r="NNI86" s="13"/>
      <c r="NNJ86" s="13"/>
      <c r="NNK86" s="13"/>
      <c r="NNL86" s="13"/>
      <c r="NNM86" s="13"/>
      <c r="NNN86" s="13"/>
      <c r="NNO86" s="13"/>
      <c r="NNP86" s="13"/>
      <c r="NNQ86" s="13"/>
      <c r="NNR86" s="13"/>
      <c r="NNS86" s="13"/>
      <c r="NNT86" s="13"/>
      <c r="NNU86" s="13"/>
      <c r="NNV86" s="13"/>
      <c r="NNW86" s="13"/>
      <c r="NNX86" s="13"/>
      <c r="NNY86" s="13"/>
      <c r="NNZ86" s="13"/>
      <c r="NOA86" s="13"/>
      <c r="NOB86" s="13"/>
      <c r="NOC86" s="13"/>
      <c r="NOD86" s="13"/>
      <c r="NOE86" s="13"/>
      <c r="NOF86" s="13"/>
      <c r="NOG86" s="13"/>
      <c r="NOH86" s="13"/>
      <c r="NOI86" s="13"/>
      <c r="NOJ86" s="13"/>
      <c r="NOK86" s="13"/>
      <c r="NOL86" s="13"/>
      <c r="NOM86" s="13"/>
      <c r="NON86" s="13"/>
      <c r="NOO86" s="13"/>
      <c r="NOP86" s="13"/>
      <c r="NOQ86" s="13"/>
      <c r="NOR86" s="13"/>
      <c r="NOS86" s="13"/>
      <c r="NOT86" s="13"/>
      <c r="NOU86" s="13"/>
      <c r="NOV86" s="13"/>
      <c r="NOW86" s="13"/>
      <c r="NOX86" s="13"/>
      <c r="NOY86" s="13"/>
      <c r="NOZ86" s="13"/>
      <c r="NPA86" s="13"/>
      <c r="NPB86" s="13"/>
      <c r="NPC86" s="13"/>
      <c r="NPD86" s="13"/>
      <c r="NPE86" s="13"/>
      <c r="NPF86" s="13"/>
      <c r="NPG86" s="13"/>
      <c r="NPH86" s="13"/>
      <c r="NPI86" s="13"/>
      <c r="NPJ86" s="13"/>
      <c r="NPK86" s="13"/>
      <c r="NPL86" s="13"/>
      <c r="NPM86" s="13"/>
      <c r="NPN86" s="13"/>
      <c r="NPO86" s="13"/>
      <c r="NPP86" s="13"/>
      <c r="NPQ86" s="13"/>
      <c r="NPR86" s="13"/>
      <c r="NPS86" s="13"/>
      <c r="NPT86" s="13"/>
      <c r="NPU86" s="13"/>
      <c r="NPV86" s="13"/>
      <c r="NPW86" s="13"/>
      <c r="NPX86" s="13"/>
      <c r="NPY86" s="13"/>
      <c r="NPZ86" s="13"/>
      <c r="NQA86" s="13"/>
      <c r="NQB86" s="13"/>
      <c r="NQC86" s="13"/>
      <c r="NQD86" s="13"/>
      <c r="NQE86" s="13"/>
      <c r="NQF86" s="13"/>
      <c r="NQG86" s="13"/>
      <c r="NQH86" s="13"/>
      <c r="NQI86" s="13"/>
      <c r="NQJ86" s="13"/>
      <c r="NQK86" s="13"/>
      <c r="NQL86" s="13"/>
      <c r="NQM86" s="13"/>
      <c r="NQN86" s="13"/>
      <c r="NQO86" s="13"/>
      <c r="NQP86" s="13"/>
      <c r="NQQ86" s="13"/>
      <c r="NQR86" s="13"/>
      <c r="NQS86" s="13"/>
      <c r="NQT86" s="13"/>
      <c r="NQU86" s="13"/>
      <c r="NQV86" s="13"/>
      <c r="NQW86" s="13"/>
      <c r="NQX86" s="13"/>
      <c r="NQY86" s="13"/>
      <c r="NQZ86" s="13"/>
      <c r="NRA86" s="13"/>
      <c r="NRB86" s="13"/>
      <c r="NRC86" s="13"/>
      <c r="NRD86" s="13"/>
      <c r="NRE86" s="13"/>
      <c r="NRF86" s="13"/>
      <c r="NRG86" s="13"/>
      <c r="NRH86" s="13"/>
      <c r="NRI86" s="13"/>
      <c r="NRJ86" s="13"/>
      <c r="NRK86" s="13"/>
      <c r="NRL86" s="13"/>
      <c r="NRM86" s="13"/>
      <c r="NRN86" s="13"/>
      <c r="NRO86" s="13"/>
      <c r="NRP86" s="13"/>
      <c r="NRQ86" s="13"/>
      <c r="NRR86" s="13"/>
      <c r="NRS86" s="13"/>
      <c r="NRT86" s="13"/>
      <c r="NRU86" s="13"/>
      <c r="NRV86" s="13"/>
      <c r="NRW86" s="13"/>
      <c r="NRX86" s="13"/>
      <c r="NRY86" s="13"/>
      <c r="NRZ86" s="13"/>
      <c r="NSA86" s="13"/>
      <c r="NSB86" s="13"/>
      <c r="NSC86" s="13"/>
      <c r="NSD86" s="13"/>
      <c r="NSE86" s="13"/>
      <c r="NSF86" s="13"/>
      <c r="NSG86" s="13"/>
      <c r="NSH86" s="13"/>
      <c r="NSI86" s="13"/>
      <c r="NSJ86" s="13"/>
      <c r="NSK86" s="13"/>
      <c r="NSL86" s="13"/>
      <c r="NSM86" s="13"/>
      <c r="NSN86" s="13"/>
      <c r="NSO86" s="13"/>
      <c r="NSP86" s="13"/>
      <c r="NSQ86" s="13"/>
      <c r="NSR86" s="13"/>
      <c r="NSS86" s="13"/>
      <c r="NST86" s="13"/>
      <c r="NSU86" s="13"/>
      <c r="NSV86" s="13"/>
      <c r="NSW86" s="13"/>
      <c r="NSX86" s="13"/>
      <c r="NSY86" s="13"/>
      <c r="NSZ86" s="13"/>
      <c r="NTA86" s="13"/>
      <c r="NTB86" s="13"/>
      <c r="NTC86" s="13"/>
      <c r="NTD86" s="13"/>
      <c r="NTE86" s="13"/>
      <c r="NTF86" s="13"/>
      <c r="NTG86" s="13"/>
      <c r="NTH86" s="13"/>
      <c r="NTI86" s="13"/>
      <c r="NTJ86" s="13"/>
      <c r="NTK86" s="13"/>
      <c r="NTL86" s="13"/>
      <c r="NTM86" s="13"/>
      <c r="NTN86" s="13"/>
      <c r="NTO86" s="13"/>
      <c r="NTP86" s="13"/>
      <c r="NTQ86" s="13"/>
      <c r="NTR86" s="13"/>
      <c r="NTS86" s="13"/>
      <c r="NTT86" s="13"/>
      <c r="NTU86" s="13"/>
      <c r="NTV86" s="13"/>
      <c r="NTW86" s="13"/>
      <c r="NTX86" s="13"/>
      <c r="NTY86" s="13"/>
      <c r="NTZ86" s="13"/>
      <c r="NUA86" s="13"/>
      <c r="NUB86" s="13"/>
      <c r="NUC86" s="13"/>
      <c r="NUD86" s="13"/>
      <c r="NUE86" s="13"/>
      <c r="NUF86" s="13"/>
      <c r="NUG86" s="13"/>
      <c r="NUH86" s="13"/>
      <c r="NUI86" s="13"/>
      <c r="NUJ86" s="13"/>
      <c r="NUK86" s="13"/>
      <c r="NUL86" s="13"/>
      <c r="NUM86" s="13"/>
      <c r="NUN86" s="13"/>
      <c r="NUO86" s="13"/>
      <c r="NUP86" s="13"/>
      <c r="NUQ86" s="13"/>
      <c r="NUR86" s="13"/>
      <c r="NUS86" s="13"/>
      <c r="NUT86" s="13"/>
      <c r="NUU86" s="13"/>
      <c r="NUV86" s="13"/>
      <c r="NUW86" s="13"/>
      <c r="NUX86" s="13"/>
      <c r="NUY86" s="13"/>
      <c r="NUZ86" s="13"/>
      <c r="NVA86" s="13"/>
      <c r="NVB86" s="13"/>
      <c r="NVC86" s="13"/>
      <c r="NVD86" s="13"/>
      <c r="NVE86" s="13"/>
      <c r="NVF86" s="13"/>
      <c r="NVG86" s="13"/>
      <c r="NVH86" s="13"/>
      <c r="NVI86" s="13"/>
      <c r="NVJ86" s="13"/>
      <c r="NVK86" s="13"/>
      <c r="NVL86" s="13"/>
      <c r="NVM86" s="13"/>
      <c r="NVN86" s="13"/>
      <c r="NVO86" s="13"/>
      <c r="NVP86" s="13"/>
      <c r="NVQ86" s="13"/>
      <c r="NVR86" s="13"/>
      <c r="NVS86" s="13"/>
      <c r="NVT86" s="13"/>
      <c r="NVU86" s="13"/>
      <c r="NVV86" s="13"/>
      <c r="NVW86" s="13"/>
      <c r="NVX86" s="13"/>
      <c r="NVY86" s="13"/>
      <c r="NVZ86" s="13"/>
      <c r="NWA86" s="13"/>
      <c r="NWB86" s="13"/>
      <c r="NWC86" s="13"/>
      <c r="NWD86" s="13"/>
      <c r="NWE86" s="13"/>
      <c r="NWF86" s="13"/>
      <c r="NWG86" s="13"/>
      <c r="NWH86" s="13"/>
      <c r="NWI86" s="13"/>
      <c r="NWJ86" s="13"/>
      <c r="NWK86" s="13"/>
      <c r="NWL86" s="13"/>
      <c r="NWM86" s="13"/>
      <c r="NWN86" s="13"/>
      <c r="NWO86" s="13"/>
      <c r="NWP86" s="13"/>
      <c r="NWQ86" s="13"/>
      <c r="NWR86" s="13"/>
      <c r="NWS86" s="13"/>
      <c r="NWT86" s="13"/>
      <c r="NWU86" s="13"/>
      <c r="NWV86" s="13"/>
      <c r="NWW86" s="13"/>
      <c r="NWX86" s="13"/>
      <c r="NWY86" s="13"/>
      <c r="NWZ86" s="13"/>
      <c r="NXA86" s="13"/>
      <c r="NXB86" s="13"/>
      <c r="NXC86" s="13"/>
      <c r="NXD86" s="13"/>
      <c r="NXE86" s="13"/>
      <c r="NXF86" s="13"/>
      <c r="NXG86" s="13"/>
      <c r="NXH86" s="13"/>
      <c r="NXI86" s="13"/>
      <c r="NXJ86" s="13"/>
      <c r="NXK86" s="13"/>
      <c r="NXL86" s="13"/>
      <c r="NXM86" s="13"/>
      <c r="NXN86" s="13"/>
      <c r="NXO86" s="13"/>
      <c r="NXP86" s="13"/>
      <c r="NXQ86" s="13"/>
      <c r="NXR86" s="13"/>
      <c r="NXS86" s="13"/>
      <c r="NXT86" s="13"/>
      <c r="NXU86" s="13"/>
      <c r="NXV86" s="13"/>
      <c r="NXW86" s="13"/>
      <c r="NXX86" s="13"/>
      <c r="NXY86" s="13"/>
      <c r="NXZ86" s="13"/>
      <c r="NYA86" s="13"/>
      <c r="NYB86" s="13"/>
      <c r="NYC86" s="13"/>
      <c r="NYD86" s="13"/>
      <c r="NYE86" s="13"/>
      <c r="NYF86" s="13"/>
      <c r="NYG86" s="13"/>
      <c r="NYH86" s="13"/>
      <c r="NYI86" s="13"/>
      <c r="NYJ86" s="13"/>
      <c r="NYK86" s="13"/>
      <c r="NYL86" s="13"/>
      <c r="NYM86" s="13"/>
      <c r="NYN86" s="13"/>
      <c r="NYO86" s="13"/>
      <c r="NYP86" s="13"/>
      <c r="NYQ86" s="13"/>
      <c r="NYR86" s="13"/>
      <c r="NYS86" s="13"/>
      <c r="NYT86" s="13"/>
      <c r="NYU86" s="13"/>
      <c r="NYV86" s="13"/>
      <c r="NYW86" s="13"/>
      <c r="NYX86" s="13"/>
      <c r="NYY86" s="13"/>
      <c r="NYZ86" s="13"/>
      <c r="NZA86" s="13"/>
      <c r="NZB86" s="13"/>
      <c r="NZC86" s="13"/>
      <c r="NZD86" s="13"/>
      <c r="NZE86" s="13"/>
      <c r="NZF86" s="13"/>
      <c r="NZG86" s="13"/>
      <c r="NZH86" s="13"/>
      <c r="NZI86" s="13"/>
      <c r="NZJ86" s="13"/>
      <c r="NZK86" s="13"/>
      <c r="NZL86" s="13"/>
      <c r="NZM86" s="13"/>
      <c r="NZN86" s="13"/>
      <c r="NZO86" s="13"/>
      <c r="NZP86" s="13"/>
      <c r="NZQ86" s="13"/>
      <c r="NZR86" s="13"/>
      <c r="NZS86" s="13"/>
      <c r="NZT86" s="13"/>
      <c r="NZU86" s="13"/>
      <c r="NZV86" s="13"/>
      <c r="NZW86" s="13"/>
      <c r="NZX86" s="13"/>
      <c r="NZY86" s="13"/>
      <c r="NZZ86" s="13"/>
      <c r="OAA86" s="13"/>
      <c r="OAB86" s="13"/>
      <c r="OAC86" s="13"/>
      <c r="OAD86" s="13"/>
      <c r="OAE86" s="13"/>
      <c r="OAF86" s="13"/>
      <c r="OAG86" s="13"/>
      <c r="OAH86" s="13"/>
      <c r="OAI86" s="13"/>
      <c r="OAJ86" s="13"/>
      <c r="OAK86" s="13"/>
      <c r="OAL86" s="13"/>
      <c r="OAM86" s="13"/>
      <c r="OAN86" s="13"/>
      <c r="OAO86" s="13"/>
      <c r="OAP86" s="13"/>
      <c r="OAQ86" s="13"/>
      <c r="OAR86" s="13"/>
      <c r="OAS86" s="13"/>
      <c r="OAT86" s="13"/>
      <c r="OAU86" s="13"/>
      <c r="OAV86" s="13"/>
      <c r="OAW86" s="13"/>
      <c r="OAX86" s="13"/>
      <c r="OAY86" s="13"/>
      <c r="OAZ86" s="13"/>
      <c r="OBA86" s="13"/>
      <c r="OBB86" s="13"/>
      <c r="OBC86" s="13"/>
      <c r="OBD86" s="13"/>
      <c r="OBE86" s="13"/>
      <c r="OBF86" s="13"/>
      <c r="OBG86" s="13"/>
      <c r="OBH86" s="13"/>
      <c r="OBI86" s="13"/>
      <c r="OBJ86" s="13"/>
      <c r="OBK86" s="13"/>
      <c r="OBL86" s="13"/>
      <c r="OBM86" s="13"/>
      <c r="OBN86" s="13"/>
      <c r="OBO86" s="13"/>
      <c r="OBP86" s="13"/>
      <c r="OBQ86" s="13"/>
      <c r="OBR86" s="13"/>
      <c r="OBS86" s="13"/>
      <c r="OBT86" s="13"/>
      <c r="OBU86" s="13"/>
      <c r="OBV86" s="13"/>
      <c r="OBW86" s="13"/>
      <c r="OBX86" s="13"/>
      <c r="OBY86" s="13"/>
      <c r="OBZ86" s="13"/>
      <c r="OCA86" s="13"/>
      <c r="OCB86" s="13"/>
      <c r="OCC86" s="13"/>
      <c r="OCD86" s="13"/>
      <c r="OCE86" s="13"/>
      <c r="OCF86" s="13"/>
      <c r="OCG86" s="13"/>
      <c r="OCH86" s="13"/>
      <c r="OCI86" s="13"/>
      <c r="OCJ86" s="13"/>
      <c r="OCK86" s="13"/>
      <c r="OCL86" s="13"/>
      <c r="OCM86" s="13"/>
      <c r="OCN86" s="13"/>
      <c r="OCO86" s="13"/>
      <c r="OCP86" s="13"/>
      <c r="OCQ86" s="13"/>
      <c r="OCR86" s="13"/>
      <c r="OCS86" s="13"/>
      <c r="OCT86" s="13"/>
      <c r="OCU86" s="13"/>
      <c r="OCV86" s="13"/>
      <c r="OCW86" s="13"/>
      <c r="OCX86" s="13"/>
      <c r="OCY86" s="13"/>
      <c r="OCZ86" s="13"/>
      <c r="ODA86" s="13"/>
      <c r="ODB86" s="13"/>
      <c r="ODC86" s="13"/>
      <c r="ODD86" s="13"/>
      <c r="ODE86" s="13"/>
      <c r="ODF86" s="13"/>
      <c r="ODG86" s="13"/>
      <c r="ODH86" s="13"/>
      <c r="ODI86" s="13"/>
      <c r="ODJ86" s="13"/>
      <c r="ODK86" s="13"/>
      <c r="ODL86" s="13"/>
      <c r="ODM86" s="13"/>
      <c r="ODN86" s="13"/>
      <c r="ODO86" s="13"/>
      <c r="ODP86" s="13"/>
      <c r="ODQ86" s="13"/>
      <c r="ODR86" s="13"/>
      <c r="ODS86" s="13"/>
      <c r="ODT86" s="13"/>
      <c r="ODU86" s="13"/>
      <c r="ODV86" s="13"/>
      <c r="ODW86" s="13"/>
      <c r="ODX86" s="13"/>
      <c r="ODY86" s="13"/>
      <c r="ODZ86" s="13"/>
      <c r="OEA86" s="13"/>
      <c r="OEB86" s="13"/>
      <c r="OEC86" s="13"/>
      <c r="OED86" s="13"/>
      <c r="OEE86" s="13"/>
      <c r="OEF86" s="13"/>
      <c r="OEG86" s="13"/>
      <c r="OEH86" s="13"/>
      <c r="OEI86" s="13"/>
      <c r="OEJ86" s="13"/>
      <c r="OEK86" s="13"/>
      <c r="OEL86" s="13"/>
      <c r="OEM86" s="13"/>
      <c r="OEN86" s="13"/>
      <c r="OEO86" s="13"/>
      <c r="OEP86" s="13"/>
      <c r="OEQ86" s="13"/>
      <c r="OER86" s="13"/>
      <c r="OES86" s="13"/>
      <c r="OET86" s="13"/>
      <c r="OEU86" s="13"/>
      <c r="OEV86" s="13"/>
      <c r="OEW86" s="13"/>
      <c r="OEX86" s="13"/>
      <c r="OEY86" s="13"/>
      <c r="OEZ86" s="13"/>
      <c r="OFA86" s="13"/>
      <c r="OFB86" s="13"/>
      <c r="OFC86" s="13"/>
      <c r="OFD86" s="13"/>
      <c r="OFE86" s="13"/>
      <c r="OFF86" s="13"/>
      <c r="OFG86" s="13"/>
      <c r="OFH86" s="13"/>
      <c r="OFI86" s="13"/>
      <c r="OFJ86" s="13"/>
      <c r="OFK86" s="13"/>
      <c r="OFL86" s="13"/>
      <c r="OFM86" s="13"/>
      <c r="OFN86" s="13"/>
      <c r="OFO86" s="13"/>
      <c r="OFP86" s="13"/>
      <c r="OFQ86" s="13"/>
      <c r="OFR86" s="13"/>
      <c r="OFS86" s="13"/>
      <c r="OFT86" s="13"/>
      <c r="OFU86" s="13"/>
      <c r="OFV86" s="13"/>
      <c r="OFW86" s="13"/>
      <c r="OFX86" s="13"/>
      <c r="OFY86" s="13"/>
      <c r="OFZ86" s="13"/>
      <c r="OGA86" s="13"/>
      <c r="OGB86" s="13"/>
      <c r="OGC86" s="13"/>
      <c r="OGD86" s="13"/>
      <c r="OGE86" s="13"/>
      <c r="OGF86" s="13"/>
      <c r="OGG86" s="13"/>
      <c r="OGH86" s="13"/>
      <c r="OGI86" s="13"/>
      <c r="OGJ86" s="13"/>
      <c r="OGK86" s="13"/>
      <c r="OGL86" s="13"/>
      <c r="OGM86" s="13"/>
      <c r="OGN86" s="13"/>
      <c r="OGO86" s="13"/>
      <c r="OGP86" s="13"/>
      <c r="OGQ86" s="13"/>
      <c r="OGR86" s="13"/>
      <c r="OGS86" s="13"/>
      <c r="OGT86" s="13"/>
      <c r="OGU86" s="13"/>
      <c r="OGV86" s="13"/>
      <c r="OGW86" s="13"/>
      <c r="OGX86" s="13"/>
      <c r="OGY86" s="13"/>
      <c r="OGZ86" s="13"/>
      <c r="OHA86" s="13"/>
      <c r="OHB86" s="13"/>
      <c r="OHC86" s="13"/>
      <c r="OHD86" s="13"/>
      <c r="OHE86" s="13"/>
      <c r="OHF86" s="13"/>
      <c r="OHG86" s="13"/>
      <c r="OHH86" s="13"/>
      <c r="OHI86" s="13"/>
      <c r="OHJ86" s="13"/>
      <c r="OHK86" s="13"/>
      <c r="OHL86" s="13"/>
      <c r="OHM86" s="13"/>
      <c r="OHN86" s="13"/>
      <c r="OHO86" s="13"/>
      <c r="OHP86" s="13"/>
      <c r="OHQ86" s="13"/>
      <c r="OHR86" s="13"/>
      <c r="OHS86" s="13"/>
      <c r="OHT86" s="13"/>
      <c r="OHU86" s="13"/>
      <c r="OHV86" s="13"/>
      <c r="OHW86" s="13"/>
      <c r="OHX86" s="13"/>
      <c r="OHY86" s="13"/>
      <c r="OHZ86" s="13"/>
      <c r="OIA86" s="13"/>
      <c r="OIB86" s="13"/>
      <c r="OIC86" s="13"/>
      <c r="OID86" s="13"/>
      <c r="OIE86" s="13"/>
      <c r="OIF86" s="13"/>
      <c r="OIG86" s="13"/>
      <c r="OIH86" s="13"/>
      <c r="OII86" s="13"/>
      <c r="OIJ86" s="13"/>
      <c r="OIK86" s="13"/>
      <c r="OIL86" s="13"/>
      <c r="OIM86" s="13"/>
      <c r="OIN86" s="13"/>
      <c r="OIO86" s="13"/>
      <c r="OIP86" s="13"/>
      <c r="OIQ86" s="13"/>
      <c r="OIR86" s="13"/>
      <c r="OIS86" s="13"/>
      <c r="OIT86" s="13"/>
      <c r="OIU86" s="13"/>
      <c r="OIV86" s="13"/>
      <c r="OIW86" s="13"/>
      <c r="OIX86" s="13"/>
      <c r="OIY86" s="13"/>
      <c r="OIZ86" s="13"/>
      <c r="OJA86" s="13"/>
      <c r="OJB86" s="13"/>
      <c r="OJC86" s="13"/>
      <c r="OJD86" s="13"/>
      <c r="OJE86" s="13"/>
      <c r="OJF86" s="13"/>
      <c r="OJG86" s="13"/>
      <c r="OJH86" s="13"/>
      <c r="OJI86" s="13"/>
      <c r="OJJ86" s="13"/>
      <c r="OJK86" s="13"/>
      <c r="OJL86" s="13"/>
      <c r="OJM86" s="13"/>
      <c r="OJN86" s="13"/>
      <c r="OJO86" s="13"/>
      <c r="OJP86" s="13"/>
      <c r="OJQ86" s="13"/>
      <c r="OJR86" s="13"/>
      <c r="OJS86" s="13"/>
      <c r="OJT86" s="13"/>
      <c r="OJU86" s="13"/>
      <c r="OJV86" s="13"/>
      <c r="OJW86" s="13"/>
      <c r="OJX86" s="13"/>
      <c r="OJY86" s="13"/>
      <c r="OJZ86" s="13"/>
      <c r="OKA86" s="13"/>
      <c r="OKB86" s="13"/>
      <c r="OKC86" s="13"/>
      <c r="OKD86" s="13"/>
      <c r="OKE86" s="13"/>
      <c r="OKF86" s="13"/>
      <c r="OKG86" s="13"/>
      <c r="OKH86" s="13"/>
      <c r="OKI86" s="13"/>
      <c r="OKJ86" s="13"/>
      <c r="OKK86" s="13"/>
      <c r="OKL86" s="13"/>
      <c r="OKM86" s="13"/>
      <c r="OKN86" s="13"/>
      <c r="OKO86" s="13"/>
      <c r="OKP86" s="13"/>
      <c r="OKQ86" s="13"/>
      <c r="OKR86" s="13"/>
      <c r="OKS86" s="13"/>
      <c r="OKT86" s="13"/>
      <c r="OKU86" s="13"/>
      <c r="OKV86" s="13"/>
      <c r="OKW86" s="13"/>
      <c r="OKX86" s="13"/>
      <c r="OKY86" s="13"/>
      <c r="OKZ86" s="13"/>
      <c r="OLA86" s="13"/>
      <c r="OLB86" s="13"/>
      <c r="OLC86" s="13"/>
      <c r="OLD86" s="13"/>
      <c r="OLE86" s="13"/>
      <c r="OLF86" s="13"/>
      <c r="OLG86" s="13"/>
      <c r="OLH86" s="13"/>
      <c r="OLI86" s="13"/>
      <c r="OLJ86" s="13"/>
      <c r="OLK86" s="13"/>
      <c r="OLL86" s="13"/>
      <c r="OLM86" s="13"/>
      <c r="OLN86" s="13"/>
      <c r="OLO86" s="13"/>
      <c r="OLP86" s="13"/>
      <c r="OLQ86" s="13"/>
      <c r="OLR86" s="13"/>
      <c r="OLS86" s="13"/>
      <c r="OLT86" s="13"/>
      <c r="OLU86" s="13"/>
      <c r="OLV86" s="13"/>
      <c r="OLW86" s="13"/>
      <c r="OLX86" s="13"/>
      <c r="OLY86" s="13"/>
      <c r="OLZ86" s="13"/>
      <c r="OMA86" s="13"/>
      <c r="OMB86" s="13"/>
      <c r="OMC86" s="13"/>
      <c r="OMD86" s="13"/>
      <c r="OME86" s="13"/>
      <c r="OMF86" s="13"/>
      <c r="OMG86" s="13"/>
      <c r="OMH86" s="13"/>
      <c r="OMI86" s="13"/>
      <c r="OMJ86" s="13"/>
      <c r="OMK86" s="13"/>
      <c r="OML86" s="13"/>
      <c r="OMM86" s="13"/>
      <c r="OMN86" s="13"/>
      <c r="OMO86" s="13"/>
      <c r="OMP86" s="13"/>
      <c r="OMQ86" s="13"/>
      <c r="OMR86" s="13"/>
      <c r="OMS86" s="13"/>
      <c r="OMT86" s="13"/>
      <c r="OMU86" s="13"/>
      <c r="OMV86" s="13"/>
      <c r="OMW86" s="13"/>
      <c r="OMX86" s="13"/>
      <c r="OMY86" s="13"/>
      <c r="OMZ86" s="13"/>
      <c r="ONA86" s="13"/>
      <c r="ONB86" s="13"/>
      <c r="ONC86" s="13"/>
      <c r="OND86" s="13"/>
      <c r="ONE86" s="13"/>
      <c r="ONF86" s="13"/>
      <c r="ONG86" s="13"/>
      <c r="ONH86" s="13"/>
      <c r="ONI86" s="13"/>
      <c r="ONJ86" s="13"/>
      <c r="ONK86" s="13"/>
      <c r="ONL86" s="13"/>
      <c r="ONM86" s="13"/>
      <c r="ONN86" s="13"/>
      <c r="ONO86" s="13"/>
      <c r="ONP86" s="13"/>
      <c r="ONQ86" s="13"/>
      <c r="ONR86" s="13"/>
      <c r="ONS86" s="13"/>
      <c r="ONT86" s="13"/>
      <c r="ONU86" s="13"/>
      <c r="ONV86" s="13"/>
      <c r="ONW86" s="13"/>
      <c r="ONX86" s="13"/>
      <c r="ONY86" s="13"/>
      <c r="ONZ86" s="13"/>
      <c r="OOA86" s="13"/>
      <c r="OOB86" s="13"/>
      <c r="OOC86" s="13"/>
      <c r="OOD86" s="13"/>
      <c r="OOE86" s="13"/>
      <c r="OOF86" s="13"/>
      <c r="OOG86" s="13"/>
      <c r="OOH86" s="13"/>
      <c r="OOI86" s="13"/>
      <c r="OOJ86" s="13"/>
      <c r="OOK86" s="13"/>
      <c r="OOL86" s="13"/>
      <c r="OOM86" s="13"/>
      <c r="OON86" s="13"/>
      <c r="OOO86" s="13"/>
      <c r="OOP86" s="13"/>
      <c r="OOQ86" s="13"/>
      <c r="OOR86" s="13"/>
      <c r="OOS86" s="13"/>
      <c r="OOT86" s="13"/>
      <c r="OOU86" s="13"/>
      <c r="OOV86" s="13"/>
      <c r="OOW86" s="13"/>
      <c r="OOX86" s="13"/>
      <c r="OOY86" s="13"/>
      <c r="OOZ86" s="13"/>
      <c r="OPA86" s="13"/>
      <c r="OPB86" s="13"/>
      <c r="OPC86" s="13"/>
      <c r="OPD86" s="13"/>
      <c r="OPE86" s="13"/>
      <c r="OPF86" s="13"/>
      <c r="OPG86" s="13"/>
      <c r="OPH86" s="13"/>
      <c r="OPI86" s="13"/>
      <c r="OPJ86" s="13"/>
      <c r="OPK86" s="13"/>
      <c r="OPL86" s="13"/>
      <c r="OPM86" s="13"/>
      <c r="OPN86" s="13"/>
      <c r="OPO86" s="13"/>
      <c r="OPP86" s="13"/>
      <c r="OPQ86" s="13"/>
      <c r="OPR86" s="13"/>
      <c r="OPS86" s="13"/>
      <c r="OPT86" s="13"/>
      <c r="OPU86" s="13"/>
      <c r="OPV86" s="13"/>
      <c r="OPW86" s="13"/>
      <c r="OPX86" s="13"/>
      <c r="OPY86" s="13"/>
      <c r="OPZ86" s="13"/>
      <c r="OQA86" s="13"/>
      <c r="OQB86" s="13"/>
      <c r="OQC86" s="13"/>
      <c r="OQD86" s="13"/>
      <c r="OQE86" s="13"/>
      <c r="OQF86" s="13"/>
      <c r="OQG86" s="13"/>
      <c r="OQH86" s="13"/>
      <c r="OQI86" s="13"/>
      <c r="OQJ86" s="13"/>
      <c r="OQK86" s="13"/>
      <c r="OQL86" s="13"/>
      <c r="OQM86" s="13"/>
      <c r="OQN86" s="13"/>
      <c r="OQO86" s="13"/>
      <c r="OQP86" s="13"/>
      <c r="OQQ86" s="13"/>
      <c r="OQR86" s="13"/>
      <c r="OQS86" s="13"/>
      <c r="OQT86" s="13"/>
      <c r="OQU86" s="13"/>
      <c r="OQV86" s="13"/>
      <c r="OQW86" s="13"/>
      <c r="OQX86" s="13"/>
      <c r="OQY86" s="13"/>
      <c r="OQZ86" s="13"/>
      <c r="ORA86" s="13"/>
      <c r="ORB86" s="13"/>
      <c r="ORC86" s="13"/>
      <c r="ORD86" s="13"/>
      <c r="ORE86" s="13"/>
      <c r="ORF86" s="13"/>
      <c r="ORG86" s="13"/>
      <c r="ORH86" s="13"/>
      <c r="ORI86" s="13"/>
      <c r="ORJ86" s="13"/>
      <c r="ORK86" s="13"/>
      <c r="ORL86" s="13"/>
      <c r="ORM86" s="13"/>
      <c r="ORN86" s="13"/>
      <c r="ORO86" s="13"/>
      <c r="ORP86" s="13"/>
      <c r="ORQ86" s="13"/>
      <c r="ORR86" s="13"/>
      <c r="ORS86" s="13"/>
      <c r="ORT86" s="13"/>
      <c r="ORU86" s="13"/>
      <c r="ORV86" s="13"/>
      <c r="ORW86" s="13"/>
      <c r="ORX86" s="13"/>
      <c r="ORY86" s="13"/>
      <c r="ORZ86" s="13"/>
      <c r="OSA86" s="13"/>
      <c r="OSB86" s="13"/>
      <c r="OSC86" s="13"/>
      <c r="OSD86" s="13"/>
      <c r="OSE86" s="13"/>
      <c r="OSF86" s="13"/>
      <c r="OSG86" s="13"/>
      <c r="OSH86" s="13"/>
      <c r="OSI86" s="13"/>
      <c r="OSJ86" s="13"/>
      <c r="OSK86" s="13"/>
      <c r="OSL86" s="13"/>
      <c r="OSM86" s="13"/>
      <c r="OSN86" s="13"/>
      <c r="OSO86" s="13"/>
      <c r="OSP86" s="13"/>
      <c r="OSQ86" s="13"/>
      <c r="OSR86" s="13"/>
      <c r="OSS86" s="13"/>
      <c r="OST86" s="13"/>
      <c r="OSU86" s="13"/>
      <c r="OSV86" s="13"/>
      <c r="OSW86" s="13"/>
      <c r="OSX86" s="13"/>
      <c r="OSY86" s="13"/>
      <c r="OSZ86" s="13"/>
      <c r="OTA86" s="13"/>
      <c r="OTB86" s="13"/>
      <c r="OTC86" s="13"/>
      <c r="OTD86" s="13"/>
      <c r="OTE86" s="13"/>
      <c r="OTF86" s="13"/>
      <c r="OTG86" s="13"/>
      <c r="OTH86" s="13"/>
      <c r="OTI86" s="13"/>
      <c r="OTJ86" s="13"/>
      <c r="OTK86" s="13"/>
      <c r="OTL86" s="13"/>
      <c r="OTM86" s="13"/>
      <c r="OTN86" s="13"/>
      <c r="OTO86" s="13"/>
      <c r="OTP86" s="13"/>
      <c r="OTQ86" s="13"/>
      <c r="OTR86" s="13"/>
      <c r="OTS86" s="13"/>
      <c r="OTT86" s="13"/>
      <c r="OTU86" s="13"/>
      <c r="OTV86" s="13"/>
      <c r="OTW86" s="13"/>
      <c r="OTX86" s="13"/>
      <c r="OTY86" s="13"/>
      <c r="OTZ86" s="13"/>
      <c r="OUA86" s="13"/>
      <c r="OUB86" s="13"/>
      <c r="OUC86" s="13"/>
      <c r="OUD86" s="13"/>
      <c r="OUE86" s="13"/>
      <c r="OUF86" s="13"/>
      <c r="OUG86" s="13"/>
      <c r="OUH86" s="13"/>
      <c r="OUI86" s="13"/>
      <c r="OUJ86" s="13"/>
      <c r="OUK86" s="13"/>
      <c r="OUL86" s="13"/>
      <c r="OUM86" s="13"/>
      <c r="OUN86" s="13"/>
      <c r="OUO86" s="13"/>
      <c r="OUP86" s="13"/>
      <c r="OUQ86" s="13"/>
      <c r="OUR86" s="13"/>
      <c r="OUS86" s="13"/>
      <c r="OUT86" s="13"/>
      <c r="OUU86" s="13"/>
      <c r="OUV86" s="13"/>
      <c r="OUW86" s="13"/>
      <c r="OUX86" s="13"/>
      <c r="OUY86" s="13"/>
      <c r="OUZ86" s="13"/>
      <c r="OVA86" s="13"/>
      <c r="OVB86" s="13"/>
      <c r="OVC86" s="13"/>
      <c r="OVD86" s="13"/>
      <c r="OVE86" s="13"/>
      <c r="OVF86" s="13"/>
      <c r="OVG86" s="13"/>
      <c r="OVH86" s="13"/>
      <c r="OVI86" s="13"/>
      <c r="OVJ86" s="13"/>
      <c r="OVK86" s="13"/>
      <c r="OVL86" s="13"/>
      <c r="OVM86" s="13"/>
      <c r="OVN86" s="13"/>
      <c r="OVO86" s="13"/>
      <c r="OVP86" s="13"/>
      <c r="OVQ86" s="13"/>
      <c r="OVR86" s="13"/>
      <c r="OVS86" s="13"/>
      <c r="OVT86" s="13"/>
      <c r="OVU86" s="13"/>
      <c r="OVV86" s="13"/>
      <c r="OVW86" s="13"/>
      <c r="OVX86" s="13"/>
      <c r="OVY86" s="13"/>
      <c r="OVZ86" s="13"/>
      <c r="OWA86" s="13"/>
      <c r="OWB86" s="13"/>
      <c r="OWC86" s="13"/>
      <c r="OWD86" s="13"/>
      <c r="OWE86" s="13"/>
      <c r="OWF86" s="13"/>
      <c r="OWG86" s="13"/>
      <c r="OWH86" s="13"/>
      <c r="OWI86" s="13"/>
      <c r="OWJ86" s="13"/>
      <c r="OWK86" s="13"/>
      <c r="OWL86" s="13"/>
      <c r="OWM86" s="13"/>
      <c r="OWN86" s="13"/>
      <c r="OWO86" s="13"/>
      <c r="OWP86" s="13"/>
      <c r="OWQ86" s="13"/>
      <c r="OWR86" s="13"/>
      <c r="OWS86" s="13"/>
      <c r="OWT86" s="13"/>
      <c r="OWU86" s="13"/>
      <c r="OWV86" s="13"/>
      <c r="OWW86" s="13"/>
      <c r="OWX86" s="13"/>
      <c r="OWY86" s="13"/>
      <c r="OWZ86" s="13"/>
      <c r="OXA86" s="13"/>
      <c r="OXB86" s="13"/>
      <c r="OXC86" s="13"/>
      <c r="OXD86" s="13"/>
      <c r="OXE86" s="13"/>
      <c r="OXF86" s="13"/>
      <c r="OXG86" s="13"/>
      <c r="OXH86" s="13"/>
      <c r="OXI86" s="13"/>
      <c r="OXJ86" s="13"/>
      <c r="OXK86" s="13"/>
      <c r="OXL86" s="13"/>
      <c r="OXM86" s="13"/>
      <c r="OXN86" s="13"/>
      <c r="OXO86" s="13"/>
      <c r="OXP86" s="13"/>
      <c r="OXQ86" s="13"/>
      <c r="OXR86" s="13"/>
      <c r="OXS86" s="13"/>
      <c r="OXT86" s="13"/>
      <c r="OXU86" s="13"/>
      <c r="OXV86" s="13"/>
      <c r="OXW86" s="13"/>
      <c r="OXX86" s="13"/>
      <c r="OXY86" s="13"/>
      <c r="OXZ86" s="13"/>
      <c r="OYA86" s="13"/>
      <c r="OYB86" s="13"/>
      <c r="OYC86" s="13"/>
      <c r="OYD86" s="13"/>
      <c r="OYE86" s="13"/>
      <c r="OYF86" s="13"/>
      <c r="OYG86" s="13"/>
      <c r="OYH86" s="13"/>
      <c r="OYI86" s="13"/>
      <c r="OYJ86" s="13"/>
      <c r="OYK86" s="13"/>
      <c r="OYL86" s="13"/>
      <c r="OYM86" s="13"/>
      <c r="OYN86" s="13"/>
      <c r="OYO86" s="13"/>
      <c r="OYP86" s="13"/>
      <c r="OYQ86" s="13"/>
      <c r="OYR86" s="13"/>
      <c r="OYS86" s="13"/>
      <c r="OYT86" s="13"/>
      <c r="OYU86" s="13"/>
      <c r="OYV86" s="13"/>
      <c r="OYW86" s="13"/>
      <c r="OYX86" s="13"/>
      <c r="OYY86" s="13"/>
      <c r="OYZ86" s="13"/>
      <c r="OZA86" s="13"/>
      <c r="OZB86" s="13"/>
      <c r="OZC86" s="13"/>
      <c r="OZD86" s="13"/>
      <c r="OZE86" s="13"/>
      <c r="OZF86" s="13"/>
      <c r="OZG86" s="13"/>
      <c r="OZH86" s="13"/>
      <c r="OZI86" s="13"/>
      <c r="OZJ86" s="13"/>
      <c r="OZK86" s="13"/>
      <c r="OZL86" s="13"/>
      <c r="OZM86" s="13"/>
      <c r="OZN86" s="13"/>
      <c r="OZO86" s="13"/>
      <c r="OZP86" s="13"/>
      <c r="OZQ86" s="13"/>
      <c r="OZR86" s="13"/>
      <c r="OZS86" s="13"/>
      <c r="OZT86" s="13"/>
      <c r="OZU86" s="13"/>
      <c r="OZV86" s="13"/>
      <c r="OZW86" s="13"/>
      <c r="OZX86" s="13"/>
      <c r="OZY86" s="13"/>
      <c r="OZZ86" s="13"/>
      <c r="PAA86" s="13"/>
      <c r="PAB86" s="13"/>
      <c r="PAC86" s="13"/>
      <c r="PAD86" s="13"/>
      <c r="PAE86" s="13"/>
      <c r="PAF86" s="13"/>
      <c r="PAG86" s="13"/>
      <c r="PAH86" s="13"/>
      <c r="PAI86" s="13"/>
      <c r="PAJ86" s="13"/>
      <c r="PAK86" s="13"/>
      <c r="PAL86" s="13"/>
      <c r="PAM86" s="13"/>
      <c r="PAN86" s="13"/>
      <c r="PAO86" s="13"/>
      <c r="PAP86" s="13"/>
      <c r="PAQ86" s="13"/>
      <c r="PAR86" s="13"/>
      <c r="PAS86" s="13"/>
      <c r="PAT86" s="13"/>
      <c r="PAU86" s="13"/>
      <c r="PAV86" s="13"/>
      <c r="PAW86" s="13"/>
      <c r="PAX86" s="13"/>
      <c r="PAY86" s="13"/>
      <c r="PAZ86" s="13"/>
      <c r="PBA86" s="13"/>
      <c r="PBB86" s="13"/>
      <c r="PBC86" s="13"/>
      <c r="PBD86" s="13"/>
      <c r="PBE86" s="13"/>
      <c r="PBF86" s="13"/>
      <c r="PBG86" s="13"/>
      <c r="PBH86" s="13"/>
      <c r="PBI86" s="13"/>
      <c r="PBJ86" s="13"/>
      <c r="PBK86" s="13"/>
      <c r="PBL86" s="13"/>
      <c r="PBM86" s="13"/>
      <c r="PBN86" s="13"/>
      <c r="PBO86" s="13"/>
      <c r="PBP86" s="13"/>
      <c r="PBQ86" s="13"/>
      <c r="PBR86" s="13"/>
      <c r="PBS86" s="13"/>
      <c r="PBT86" s="13"/>
      <c r="PBU86" s="13"/>
      <c r="PBV86" s="13"/>
      <c r="PBW86" s="13"/>
      <c r="PBX86" s="13"/>
      <c r="PBY86" s="13"/>
      <c r="PBZ86" s="13"/>
      <c r="PCA86" s="13"/>
      <c r="PCB86" s="13"/>
      <c r="PCC86" s="13"/>
      <c r="PCD86" s="13"/>
      <c r="PCE86" s="13"/>
      <c r="PCF86" s="13"/>
      <c r="PCG86" s="13"/>
      <c r="PCH86" s="13"/>
      <c r="PCI86" s="13"/>
      <c r="PCJ86" s="13"/>
      <c r="PCK86" s="13"/>
      <c r="PCL86" s="13"/>
      <c r="PCM86" s="13"/>
      <c r="PCN86" s="13"/>
      <c r="PCO86" s="13"/>
      <c r="PCP86" s="13"/>
      <c r="PCQ86" s="13"/>
      <c r="PCR86" s="13"/>
      <c r="PCS86" s="13"/>
      <c r="PCT86" s="13"/>
      <c r="PCU86" s="13"/>
      <c r="PCV86" s="13"/>
      <c r="PCW86" s="13"/>
      <c r="PCX86" s="13"/>
      <c r="PCY86" s="13"/>
      <c r="PCZ86" s="13"/>
      <c r="PDA86" s="13"/>
      <c r="PDB86" s="13"/>
      <c r="PDC86" s="13"/>
      <c r="PDD86" s="13"/>
      <c r="PDE86" s="13"/>
      <c r="PDF86" s="13"/>
      <c r="PDG86" s="13"/>
      <c r="PDH86" s="13"/>
      <c r="PDI86" s="13"/>
      <c r="PDJ86" s="13"/>
      <c r="PDK86" s="13"/>
      <c r="PDL86" s="13"/>
      <c r="PDM86" s="13"/>
      <c r="PDN86" s="13"/>
      <c r="PDO86" s="13"/>
      <c r="PDP86" s="13"/>
      <c r="PDQ86" s="13"/>
      <c r="PDR86" s="13"/>
      <c r="PDS86" s="13"/>
      <c r="PDT86" s="13"/>
      <c r="PDU86" s="13"/>
      <c r="PDV86" s="13"/>
      <c r="PDW86" s="13"/>
      <c r="PDX86" s="13"/>
      <c r="PDY86" s="13"/>
      <c r="PDZ86" s="13"/>
      <c r="PEA86" s="13"/>
      <c r="PEB86" s="13"/>
      <c r="PEC86" s="13"/>
      <c r="PED86" s="13"/>
      <c r="PEE86" s="13"/>
      <c r="PEF86" s="13"/>
      <c r="PEG86" s="13"/>
      <c r="PEH86" s="13"/>
      <c r="PEI86" s="13"/>
      <c r="PEJ86" s="13"/>
      <c r="PEK86" s="13"/>
      <c r="PEL86" s="13"/>
      <c r="PEM86" s="13"/>
      <c r="PEN86" s="13"/>
      <c r="PEO86" s="13"/>
      <c r="PEP86" s="13"/>
      <c r="PEQ86" s="13"/>
      <c r="PER86" s="13"/>
      <c r="PES86" s="13"/>
      <c r="PET86" s="13"/>
      <c r="PEU86" s="13"/>
      <c r="PEV86" s="13"/>
      <c r="PEW86" s="13"/>
      <c r="PEX86" s="13"/>
      <c r="PEY86" s="13"/>
      <c r="PEZ86" s="13"/>
      <c r="PFA86" s="13"/>
      <c r="PFB86" s="13"/>
      <c r="PFC86" s="13"/>
      <c r="PFD86" s="13"/>
      <c r="PFE86" s="13"/>
      <c r="PFF86" s="13"/>
      <c r="PFG86" s="13"/>
      <c r="PFH86" s="13"/>
      <c r="PFI86" s="13"/>
      <c r="PFJ86" s="13"/>
      <c r="PFK86" s="13"/>
      <c r="PFL86" s="13"/>
      <c r="PFM86" s="13"/>
      <c r="PFN86" s="13"/>
      <c r="PFO86" s="13"/>
      <c r="PFP86" s="13"/>
      <c r="PFQ86" s="13"/>
      <c r="PFR86" s="13"/>
      <c r="PFS86" s="13"/>
      <c r="PFT86" s="13"/>
      <c r="PFU86" s="13"/>
      <c r="PFV86" s="13"/>
      <c r="PFW86" s="13"/>
      <c r="PFX86" s="13"/>
      <c r="PFY86" s="13"/>
      <c r="PFZ86" s="13"/>
      <c r="PGA86" s="13"/>
      <c r="PGB86" s="13"/>
      <c r="PGC86" s="13"/>
      <c r="PGD86" s="13"/>
      <c r="PGE86" s="13"/>
      <c r="PGF86" s="13"/>
      <c r="PGG86" s="13"/>
      <c r="PGH86" s="13"/>
      <c r="PGI86" s="13"/>
      <c r="PGJ86" s="13"/>
      <c r="PGK86" s="13"/>
      <c r="PGL86" s="13"/>
      <c r="PGM86" s="13"/>
      <c r="PGN86" s="13"/>
      <c r="PGO86" s="13"/>
      <c r="PGP86" s="13"/>
      <c r="PGQ86" s="13"/>
      <c r="PGR86" s="13"/>
      <c r="PGS86" s="13"/>
      <c r="PGT86" s="13"/>
      <c r="PGU86" s="13"/>
      <c r="PGV86" s="13"/>
      <c r="PGW86" s="13"/>
      <c r="PGX86" s="13"/>
      <c r="PGY86" s="13"/>
      <c r="PGZ86" s="13"/>
      <c r="PHA86" s="13"/>
      <c r="PHB86" s="13"/>
      <c r="PHC86" s="13"/>
      <c r="PHD86" s="13"/>
      <c r="PHE86" s="13"/>
      <c r="PHF86" s="13"/>
      <c r="PHG86" s="13"/>
      <c r="PHH86" s="13"/>
      <c r="PHI86" s="13"/>
      <c r="PHJ86" s="13"/>
      <c r="PHK86" s="13"/>
      <c r="PHL86" s="13"/>
      <c r="PHM86" s="13"/>
      <c r="PHN86" s="13"/>
      <c r="PHO86" s="13"/>
      <c r="PHP86" s="13"/>
      <c r="PHQ86" s="13"/>
      <c r="PHR86" s="13"/>
      <c r="PHS86" s="13"/>
      <c r="PHT86" s="13"/>
      <c r="PHU86" s="13"/>
      <c r="PHV86" s="13"/>
      <c r="PHW86" s="13"/>
      <c r="PHX86" s="13"/>
      <c r="PHY86" s="13"/>
      <c r="PHZ86" s="13"/>
      <c r="PIA86" s="13"/>
      <c r="PIB86" s="13"/>
      <c r="PIC86" s="13"/>
      <c r="PID86" s="13"/>
      <c r="PIE86" s="13"/>
      <c r="PIF86" s="13"/>
      <c r="PIG86" s="13"/>
      <c r="PIH86" s="13"/>
      <c r="PII86" s="13"/>
      <c r="PIJ86" s="13"/>
      <c r="PIK86" s="13"/>
      <c r="PIL86" s="13"/>
      <c r="PIM86" s="13"/>
      <c r="PIN86" s="13"/>
      <c r="PIO86" s="13"/>
      <c r="PIP86" s="13"/>
      <c r="PIQ86" s="13"/>
      <c r="PIR86" s="13"/>
      <c r="PIS86" s="13"/>
      <c r="PIT86" s="13"/>
      <c r="PIU86" s="13"/>
      <c r="PIV86" s="13"/>
      <c r="PIW86" s="13"/>
      <c r="PIX86" s="13"/>
      <c r="PIY86" s="13"/>
      <c r="PIZ86" s="13"/>
      <c r="PJA86" s="13"/>
      <c r="PJB86" s="13"/>
      <c r="PJC86" s="13"/>
      <c r="PJD86" s="13"/>
      <c r="PJE86" s="13"/>
      <c r="PJF86" s="13"/>
      <c r="PJG86" s="13"/>
      <c r="PJH86" s="13"/>
      <c r="PJI86" s="13"/>
      <c r="PJJ86" s="13"/>
      <c r="PJK86" s="13"/>
      <c r="PJL86" s="13"/>
      <c r="PJM86" s="13"/>
      <c r="PJN86" s="13"/>
      <c r="PJO86" s="13"/>
      <c r="PJP86" s="13"/>
      <c r="PJQ86" s="13"/>
      <c r="PJR86" s="13"/>
      <c r="PJS86" s="13"/>
      <c r="PJT86" s="13"/>
      <c r="PJU86" s="13"/>
      <c r="PJV86" s="13"/>
      <c r="PJW86" s="13"/>
      <c r="PJX86" s="13"/>
      <c r="PJY86" s="13"/>
      <c r="PJZ86" s="13"/>
      <c r="PKA86" s="13"/>
      <c r="PKB86" s="13"/>
      <c r="PKC86" s="13"/>
      <c r="PKD86" s="13"/>
      <c r="PKE86" s="13"/>
      <c r="PKF86" s="13"/>
      <c r="PKG86" s="13"/>
      <c r="PKH86" s="13"/>
      <c r="PKI86" s="13"/>
      <c r="PKJ86" s="13"/>
      <c r="PKK86" s="13"/>
      <c r="PKL86" s="13"/>
      <c r="PKM86" s="13"/>
      <c r="PKN86" s="13"/>
      <c r="PKO86" s="13"/>
      <c r="PKP86" s="13"/>
      <c r="PKQ86" s="13"/>
      <c r="PKR86" s="13"/>
      <c r="PKS86" s="13"/>
      <c r="PKT86" s="13"/>
      <c r="PKU86" s="13"/>
      <c r="PKV86" s="13"/>
      <c r="PKW86" s="13"/>
      <c r="PKX86" s="13"/>
      <c r="PKY86" s="13"/>
      <c r="PKZ86" s="13"/>
      <c r="PLA86" s="13"/>
      <c r="PLB86" s="13"/>
      <c r="PLC86" s="13"/>
      <c r="PLD86" s="13"/>
      <c r="PLE86" s="13"/>
      <c r="PLF86" s="13"/>
      <c r="PLG86" s="13"/>
      <c r="PLH86" s="13"/>
      <c r="PLI86" s="13"/>
      <c r="PLJ86" s="13"/>
      <c r="PLK86" s="13"/>
      <c r="PLL86" s="13"/>
      <c r="PLM86" s="13"/>
      <c r="PLN86" s="13"/>
      <c r="PLO86" s="13"/>
      <c r="PLP86" s="13"/>
      <c r="PLQ86" s="13"/>
      <c r="PLR86" s="13"/>
      <c r="PLS86" s="13"/>
      <c r="PLT86" s="13"/>
      <c r="PLU86" s="13"/>
      <c r="PLV86" s="13"/>
      <c r="PLW86" s="13"/>
      <c r="PLX86" s="13"/>
      <c r="PLY86" s="13"/>
      <c r="PLZ86" s="13"/>
      <c r="PMA86" s="13"/>
      <c r="PMB86" s="13"/>
      <c r="PMC86" s="13"/>
      <c r="PMD86" s="13"/>
      <c r="PME86" s="13"/>
      <c r="PMF86" s="13"/>
      <c r="PMG86" s="13"/>
      <c r="PMH86" s="13"/>
      <c r="PMI86" s="13"/>
      <c r="PMJ86" s="13"/>
      <c r="PMK86" s="13"/>
      <c r="PML86" s="13"/>
      <c r="PMM86" s="13"/>
      <c r="PMN86" s="13"/>
      <c r="PMO86" s="13"/>
      <c r="PMP86" s="13"/>
      <c r="PMQ86" s="13"/>
      <c r="PMR86" s="13"/>
      <c r="PMS86" s="13"/>
      <c r="PMT86" s="13"/>
      <c r="PMU86" s="13"/>
      <c r="PMV86" s="13"/>
      <c r="PMW86" s="13"/>
      <c r="PMX86" s="13"/>
      <c r="PMY86" s="13"/>
      <c r="PMZ86" s="13"/>
      <c r="PNA86" s="13"/>
      <c r="PNB86" s="13"/>
      <c r="PNC86" s="13"/>
      <c r="PND86" s="13"/>
      <c r="PNE86" s="13"/>
      <c r="PNF86" s="13"/>
      <c r="PNG86" s="13"/>
      <c r="PNH86" s="13"/>
      <c r="PNI86" s="13"/>
      <c r="PNJ86" s="13"/>
      <c r="PNK86" s="13"/>
      <c r="PNL86" s="13"/>
      <c r="PNM86" s="13"/>
      <c r="PNN86" s="13"/>
      <c r="PNO86" s="13"/>
      <c r="PNP86" s="13"/>
      <c r="PNQ86" s="13"/>
      <c r="PNR86" s="13"/>
      <c r="PNS86" s="13"/>
      <c r="PNT86" s="13"/>
      <c r="PNU86" s="13"/>
      <c r="PNV86" s="13"/>
      <c r="PNW86" s="13"/>
      <c r="PNX86" s="13"/>
      <c r="PNY86" s="13"/>
      <c r="PNZ86" s="13"/>
      <c r="POA86" s="13"/>
      <c r="POB86" s="13"/>
      <c r="POC86" s="13"/>
      <c r="POD86" s="13"/>
      <c r="POE86" s="13"/>
      <c r="POF86" s="13"/>
      <c r="POG86" s="13"/>
      <c r="POH86" s="13"/>
      <c r="POI86" s="13"/>
      <c r="POJ86" s="13"/>
      <c r="POK86" s="13"/>
      <c r="POL86" s="13"/>
      <c r="POM86" s="13"/>
      <c r="PON86" s="13"/>
      <c r="POO86" s="13"/>
      <c r="POP86" s="13"/>
      <c r="POQ86" s="13"/>
      <c r="POR86" s="13"/>
      <c r="POS86" s="13"/>
      <c r="POT86" s="13"/>
      <c r="POU86" s="13"/>
      <c r="POV86" s="13"/>
      <c r="POW86" s="13"/>
      <c r="POX86" s="13"/>
      <c r="POY86" s="13"/>
      <c r="POZ86" s="13"/>
      <c r="PPA86" s="13"/>
      <c r="PPB86" s="13"/>
      <c r="PPC86" s="13"/>
      <c r="PPD86" s="13"/>
      <c r="PPE86" s="13"/>
      <c r="PPF86" s="13"/>
      <c r="PPG86" s="13"/>
      <c r="PPH86" s="13"/>
      <c r="PPI86" s="13"/>
      <c r="PPJ86" s="13"/>
      <c r="PPK86" s="13"/>
      <c r="PPL86" s="13"/>
      <c r="PPM86" s="13"/>
      <c r="PPN86" s="13"/>
      <c r="PPO86" s="13"/>
      <c r="PPP86" s="13"/>
      <c r="PPQ86" s="13"/>
      <c r="PPR86" s="13"/>
      <c r="PPS86" s="13"/>
      <c r="PPT86" s="13"/>
      <c r="PPU86" s="13"/>
      <c r="PPV86" s="13"/>
      <c r="PPW86" s="13"/>
      <c r="PPX86" s="13"/>
      <c r="PPY86" s="13"/>
      <c r="PPZ86" s="13"/>
      <c r="PQA86" s="13"/>
      <c r="PQB86" s="13"/>
      <c r="PQC86" s="13"/>
      <c r="PQD86" s="13"/>
      <c r="PQE86" s="13"/>
      <c r="PQF86" s="13"/>
      <c r="PQG86" s="13"/>
      <c r="PQH86" s="13"/>
      <c r="PQI86" s="13"/>
      <c r="PQJ86" s="13"/>
      <c r="PQK86" s="13"/>
      <c r="PQL86" s="13"/>
      <c r="PQM86" s="13"/>
      <c r="PQN86" s="13"/>
      <c r="PQO86" s="13"/>
      <c r="PQP86" s="13"/>
      <c r="PQQ86" s="13"/>
      <c r="PQR86" s="13"/>
      <c r="PQS86" s="13"/>
      <c r="PQT86" s="13"/>
      <c r="PQU86" s="13"/>
      <c r="PQV86" s="13"/>
      <c r="PQW86" s="13"/>
      <c r="PQX86" s="13"/>
      <c r="PQY86" s="13"/>
      <c r="PQZ86" s="13"/>
      <c r="PRA86" s="13"/>
      <c r="PRB86" s="13"/>
      <c r="PRC86" s="13"/>
      <c r="PRD86" s="13"/>
      <c r="PRE86" s="13"/>
      <c r="PRF86" s="13"/>
      <c r="PRG86" s="13"/>
      <c r="PRH86" s="13"/>
      <c r="PRI86" s="13"/>
      <c r="PRJ86" s="13"/>
      <c r="PRK86" s="13"/>
      <c r="PRL86" s="13"/>
      <c r="PRM86" s="13"/>
      <c r="PRN86" s="13"/>
      <c r="PRO86" s="13"/>
      <c r="PRP86" s="13"/>
      <c r="PRQ86" s="13"/>
      <c r="PRR86" s="13"/>
      <c r="PRS86" s="13"/>
      <c r="PRT86" s="13"/>
      <c r="PRU86" s="13"/>
      <c r="PRV86" s="13"/>
      <c r="PRW86" s="13"/>
      <c r="PRX86" s="13"/>
      <c r="PRY86" s="13"/>
      <c r="PRZ86" s="13"/>
      <c r="PSA86" s="13"/>
      <c r="PSB86" s="13"/>
      <c r="PSC86" s="13"/>
      <c r="PSD86" s="13"/>
      <c r="PSE86" s="13"/>
      <c r="PSF86" s="13"/>
      <c r="PSG86" s="13"/>
      <c r="PSH86" s="13"/>
      <c r="PSI86" s="13"/>
      <c r="PSJ86" s="13"/>
      <c r="PSK86" s="13"/>
      <c r="PSL86" s="13"/>
      <c r="PSM86" s="13"/>
      <c r="PSN86" s="13"/>
      <c r="PSO86" s="13"/>
      <c r="PSP86" s="13"/>
      <c r="PSQ86" s="13"/>
      <c r="PSR86" s="13"/>
      <c r="PSS86" s="13"/>
      <c r="PST86" s="13"/>
      <c r="PSU86" s="13"/>
      <c r="PSV86" s="13"/>
      <c r="PSW86" s="13"/>
      <c r="PSX86" s="13"/>
      <c r="PSY86" s="13"/>
      <c r="PSZ86" s="13"/>
      <c r="PTA86" s="13"/>
      <c r="PTB86" s="13"/>
      <c r="PTC86" s="13"/>
      <c r="PTD86" s="13"/>
      <c r="PTE86" s="13"/>
      <c r="PTF86" s="13"/>
      <c r="PTG86" s="13"/>
      <c r="PTH86" s="13"/>
      <c r="PTI86" s="13"/>
      <c r="PTJ86" s="13"/>
      <c r="PTK86" s="13"/>
      <c r="PTL86" s="13"/>
      <c r="PTM86" s="13"/>
      <c r="PTN86" s="13"/>
      <c r="PTO86" s="13"/>
      <c r="PTP86" s="13"/>
      <c r="PTQ86" s="13"/>
      <c r="PTR86" s="13"/>
      <c r="PTS86" s="13"/>
      <c r="PTT86" s="13"/>
      <c r="PTU86" s="13"/>
      <c r="PTV86" s="13"/>
      <c r="PTW86" s="13"/>
      <c r="PTX86" s="13"/>
      <c r="PTY86" s="13"/>
      <c r="PTZ86" s="13"/>
      <c r="PUA86" s="13"/>
      <c r="PUB86" s="13"/>
      <c r="PUC86" s="13"/>
      <c r="PUD86" s="13"/>
      <c r="PUE86" s="13"/>
      <c r="PUF86" s="13"/>
      <c r="PUG86" s="13"/>
      <c r="PUH86" s="13"/>
      <c r="PUI86" s="13"/>
      <c r="PUJ86" s="13"/>
      <c r="PUK86" s="13"/>
      <c r="PUL86" s="13"/>
      <c r="PUM86" s="13"/>
      <c r="PUN86" s="13"/>
      <c r="PUO86" s="13"/>
      <c r="PUP86" s="13"/>
      <c r="PUQ86" s="13"/>
      <c r="PUR86" s="13"/>
      <c r="PUS86" s="13"/>
      <c r="PUT86" s="13"/>
      <c r="PUU86" s="13"/>
      <c r="PUV86" s="13"/>
      <c r="PUW86" s="13"/>
      <c r="PUX86" s="13"/>
      <c r="PUY86" s="13"/>
      <c r="PUZ86" s="13"/>
      <c r="PVA86" s="13"/>
      <c r="PVB86" s="13"/>
      <c r="PVC86" s="13"/>
      <c r="PVD86" s="13"/>
      <c r="PVE86" s="13"/>
      <c r="PVF86" s="13"/>
      <c r="PVG86" s="13"/>
      <c r="PVH86" s="13"/>
      <c r="PVI86" s="13"/>
      <c r="PVJ86" s="13"/>
      <c r="PVK86" s="13"/>
      <c r="PVL86" s="13"/>
      <c r="PVM86" s="13"/>
      <c r="PVN86" s="13"/>
      <c r="PVO86" s="13"/>
      <c r="PVP86" s="13"/>
      <c r="PVQ86" s="13"/>
      <c r="PVR86" s="13"/>
      <c r="PVS86" s="13"/>
      <c r="PVT86" s="13"/>
      <c r="PVU86" s="13"/>
      <c r="PVV86" s="13"/>
      <c r="PVW86" s="13"/>
      <c r="PVX86" s="13"/>
      <c r="PVY86" s="13"/>
      <c r="PVZ86" s="13"/>
      <c r="PWA86" s="13"/>
      <c r="PWB86" s="13"/>
      <c r="PWC86" s="13"/>
      <c r="PWD86" s="13"/>
      <c r="PWE86" s="13"/>
      <c r="PWF86" s="13"/>
      <c r="PWG86" s="13"/>
      <c r="PWH86" s="13"/>
      <c r="PWI86" s="13"/>
      <c r="PWJ86" s="13"/>
      <c r="PWK86" s="13"/>
      <c r="PWL86" s="13"/>
      <c r="PWM86" s="13"/>
      <c r="PWN86" s="13"/>
      <c r="PWO86" s="13"/>
      <c r="PWP86" s="13"/>
      <c r="PWQ86" s="13"/>
      <c r="PWR86" s="13"/>
      <c r="PWS86" s="13"/>
      <c r="PWT86" s="13"/>
      <c r="PWU86" s="13"/>
      <c r="PWV86" s="13"/>
      <c r="PWW86" s="13"/>
      <c r="PWX86" s="13"/>
      <c r="PWY86" s="13"/>
      <c r="PWZ86" s="13"/>
      <c r="PXA86" s="13"/>
      <c r="PXB86" s="13"/>
      <c r="PXC86" s="13"/>
      <c r="PXD86" s="13"/>
      <c r="PXE86" s="13"/>
      <c r="PXF86" s="13"/>
      <c r="PXG86" s="13"/>
      <c r="PXH86" s="13"/>
      <c r="PXI86" s="13"/>
      <c r="PXJ86" s="13"/>
      <c r="PXK86" s="13"/>
      <c r="PXL86" s="13"/>
      <c r="PXM86" s="13"/>
      <c r="PXN86" s="13"/>
      <c r="PXO86" s="13"/>
      <c r="PXP86" s="13"/>
      <c r="PXQ86" s="13"/>
      <c r="PXR86" s="13"/>
      <c r="PXS86" s="13"/>
      <c r="PXT86" s="13"/>
      <c r="PXU86" s="13"/>
      <c r="PXV86" s="13"/>
      <c r="PXW86" s="13"/>
      <c r="PXX86" s="13"/>
      <c r="PXY86" s="13"/>
      <c r="PXZ86" s="13"/>
      <c r="PYA86" s="13"/>
      <c r="PYB86" s="13"/>
      <c r="PYC86" s="13"/>
      <c r="PYD86" s="13"/>
      <c r="PYE86" s="13"/>
      <c r="PYF86" s="13"/>
      <c r="PYG86" s="13"/>
      <c r="PYH86" s="13"/>
      <c r="PYI86" s="13"/>
      <c r="PYJ86" s="13"/>
      <c r="PYK86" s="13"/>
      <c r="PYL86" s="13"/>
      <c r="PYM86" s="13"/>
      <c r="PYN86" s="13"/>
      <c r="PYO86" s="13"/>
      <c r="PYP86" s="13"/>
      <c r="PYQ86" s="13"/>
      <c r="PYR86" s="13"/>
      <c r="PYS86" s="13"/>
      <c r="PYT86" s="13"/>
      <c r="PYU86" s="13"/>
      <c r="PYV86" s="13"/>
      <c r="PYW86" s="13"/>
      <c r="PYX86" s="13"/>
      <c r="PYY86" s="13"/>
      <c r="PYZ86" s="13"/>
      <c r="PZA86" s="13"/>
      <c r="PZB86" s="13"/>
      <c r="PZC86" s="13"/>
      <c r="PZD86" s="13"/>
      <c r="PZE86" s="13"/>
      <c r="PZF86" s="13"/>
      <c r="PZG86" s="13"/>
      <c r="PZH86" s="13"/>
      <c r="PZI86" s="13"/>
      <c r="PZJ86" s="13"/>
      <c r="PZK86" s="13"/>
      <c r="PZL86" s="13"/>
      <c r="PZM86" s="13"/>
      <c r="PZN86" s="13"/>
      <c r="PZO86" s="13"/>
      <c r="PZP86" s="13"/>
      <c r="PZQ86" s="13"/>
      <c r="PZR86" s="13"/>
      <c r="PZS86" s="13"/>
      <c r="PZT86" s="13"/>
      <c r="PZU86" s="13"/>
      <c r="PZV86" s="13"/>
      <c r="PZW86" s="13"/>
      <c r="PZX86" s="13"/>
      <c r="PZY86" s="13"/>
      <c r="PZZ86" s="13"/>
      <c r="QAA86" s="13"/>
      <c r="QAB86" s="13"/>
      <c r="QAC86" s="13"/>
      <c r="QAD86" s="13"/>
      <c r="QAE86" s="13"/>
      <c r="QAF86" s="13"/>
      <c r="QAG86" s="13"/>
      <c r="QAH86" s="13"/>
      <c r="QAI86" s="13"/>
      <c r="QAJ86" s="13"/>
      <c r="QAK86" s="13"/>
      <c r="QAL86" s="13"/>
      <c r="QAM86" s="13"/>
      <c r="QAN86" s="13"/>
      <c r="QAO86" s="13"/>
      <c r="QAP86" s="13"/>
      <c r="QAQ86" s="13"/>
      <c r="QAR86" s="13"/>
      <c r="QAS86" s="13"/>
      <c r="QAT86" s="13"/>
      <c r="QAU86" s="13"/>
      <c r="QAV86" s="13"/>
      <c r="QAW86" s="13"/>
      <c r="QAX86" s="13"/>
      <c r="QAY86" s="13"/>
      <c r="QAZ86" s="13"/>
      <c r="QBA86" s="13"/>
      <c r="QBB86" s="13"/>
      <c r="QBC86" s="13"/>
      <c r="QBD86" s="13"/>
      <c r="QBE86" s="13"/>
      <c r="QBF86" s="13"/>
      <c r="QBG86" s="13"/>
      <c r="QBH86" s="13"/>
      <c r="QBI86" s="13"/>
      <c r="QBJ86" s="13"/>
      <c r="QBK86" s="13"/>
      <c r="QBL86" s="13"/>
      <c r="QBM86" s="13"/>
      <c r="QBN86" s="13"/>
      <c r="QBO86" s="13"/>
      <c r="QBP86" s="13"/>
      <c r="QBQ86" s="13"/>
      <c r="QBR86" s="13"/>
      <c r="QBS86" s="13"/>
      <c r="QBT86" s="13"/>
      <c r="QBU86" s="13"/>
      <c r="QBV86" s="13"/>
      <c r="QBW86" s="13"/>
      <c r="QBX86" s="13"/>
      <c r="QBY86" s="13"/>
      <c r="QBZ86" s="13"/>
      <c r="QCA86" s="13"/>
      <c r="QCB86" s="13"/>
      <c r="QCC86" s="13"/>
      <c r="QCD86" s="13"/>
      <c r="QCE86" s="13"/>
      <c r="QCF86" s="13"/>
      <c r="QCG86" s="13"/>
      <c r="QCH86" s="13"/>
      <c r="QCI86" s="13"/>
      <c r="QCJ86" s="13"/>
      <c r="QCK86" s="13"/>
      <c r="QCL86" s="13"/>
      <c r="QCM86" s="13"/>
      <c r="QCN86" s="13"/>
      <c r="QCO86" s="13"/>
      <c r="QCP86" s="13"/>
      <c r="QCQ86" s="13"/>
      <c r="QCR86" s="13"/>
      <c r="QCS86" s="13"/>
      <c r="QCT86" s="13"/>
      <c r="QCU86" s="13"/>
      <c r="QCV86" s="13"/>
      <c r="QCW86" s="13"/>
      <c r="QCX86" s="13"/>
      <c r="QCY86" s="13"/>
      <c r="QCZ86" s="13"/>
      <c r="QDA86" s="13"/>
      <c r="QDB86" s="13"/>
      <c r="QDC86" s="13"/>
      <c r="QDD86" s="13"/>
      <c r="QDE86" s="13"/>
      <c r="QDF86" s="13"/>
      <c r="QDG86" s="13"/>
      <c r="QDH86" s="13"/>
      <c r="QDI86" s="13"/>
      <c r="QDJ86" s="13"/>
      <c r="QDK86" s="13"/>
      <c r="QDL86" s="13"/>
      <c r="QDM86" s="13"/>
      <c r="QDN86" s="13"/>
      <c r="QDO86" s="13"/>
      <c r="QDP86" s="13"/>
      <c r="QDQ86" s="13"/>
      <c r="QDR86" s="13"/>
      <c r="QDS86" s="13"/>
      <c r="QDT86" s="13"/>
      <c r="QDU86" s="13"/>
      <c r="QDV86" s="13"/>
      <c r="QDW86" s="13"/>
      <c r="QDX86" s="13"/>
      <c r="QDY86" s="13"/>
      <c r="QDZ86" s="13"/>
      <c r="QEA86" s="13"/>
      <c r="QEB86" s="13"/>
      <c r="QEC86" s="13"/>
      <c r="QED86" s="13"/>
      <c r="QEE86" s="13"/>
      <c r="QEF86" s="13"/>
      <c r="QEG86" s="13"/>
      <c r="QEH86" s="13"/>
      <c r="QEI86" s="13"/>
      <c r="QEJ86" s="13"/>
      <c r="QEK86" s="13"/>
      <c r="QEL86" s="13"/>
      <c r="QEM86" s="13"/>
      <c r="QEN86" s="13"/>
      <c r="QEO86" s="13"/>
      <c r="QEP86" s="13"/>
      <c r="QEQ86" s="13"/>
      <c r="QER86" s="13"/>
      <c r="QES86" s="13"/>
      <c r="QET86" s="13"/>
      <c r="QEU86" s="13"/>
      <c r="QEV86" s="13"/>
      <c r="QEW86" s="13"/>
      <c r="QEX86" s="13"/>
      <c r="QEY86" s="13"/>
      <c r="QEZ86" s="13"/>
      <c r="QFA86" s="13"/>
      <c r="QFB86" s="13"/>
      <c r="QFC86" s="13"/>
      <c r="QFD86" s="13"/>
      <c r="QFE86" s="13"/>
      <c r="QFF86" s="13"/>
      <c r="QFG86" s="13"/>
      <c r="QFH86" s="13"/>
      <c r="QFI86" s="13"/>
      <c r="QFJ86" s="13"/>
      <c r="QFK86" s="13"/>
      <c r="QFL86" s="13"/>
      <c r="QFM86" s="13"/>
      <c r="QFN86" s="13"/>
      <c r="QFO86" s="13"/>
      <c r="QFP86" s="13"/>
      <c r="QFQ86" s="13"/>
      <c r="QFR86" s="13"/>
      <c r="QFS86" s="13"/>
      <c r="QFT86" s="13"/>
      <c r="QFU86" s="13"/>
      <c r="QFV86" s="13"/>
      <c r="QFW86" s="13"/>
      <c r="QFX86" s="13"/>
      <c r="QFY86" s="13"/>
      <c r="QFZ86" s="13"/>
      <c r="QGA86" s="13"/>
      <c r="QGB86" s="13"/>
      <c r="QGC86" s="13"/>
      <c r="QGD86" s="13"/>
      <c r="QGE86" s="13"/>
      <c r="QGF86" s="13"/>
      <c r="QGG86" s="13"/>
      <c r="QGH86" s="13"/>
      <c r="QGI86" s="13"/>
      <c r="QGJ86" s="13"/>
      <c r="QGK86" s="13"/>
      <c r="QGL86" s="13"/>
      <c r="QGM86" s="13"/>
      <c r="QGN86" s="13"/>
      <c r="QGO86" s="13"/>
      <c r="QGP86" s="13"/>
      <c r="QGQ86" s="13"/>
      <c r="QGR86" s="13"/>
      <c r="QGS86" s="13"/>
      <c r="QGT86" s="13"/>
      <c r="QGU86" s="13"/>
      <c r="QGV86" s="13"/>
      <c r="QGW86" s="13"/>
      <c r="QGX86" s="13"/>
      <c r="QGY86" s="13"/>
      <c r="QGZ86" s="13"/>
      <c r="QHA86" s="13"/>
      <c r="QHB86" s="13"/>
      <c r="QHC86" s="13"/>
      <c r="QHD86" s="13"/>
      <c r="QHE86" s="13"/>
      <c r="QHF86" s="13"/>
      <c r="QHG86" s="13"/>
      <c r="QHH86" s="13"/>
      <c r="QHI86" s="13"/>
      <c r="QHJ86" s="13"/>
      <c r="QHK86" s="13"/>
      <c r="QHL86" s="13"/>
      <c r="QHM86" s="13"/>
      <c r="QHN86" s="13"/>
      <c r="QHO86" s="13"/>
      <c r="QHP86" s="13"/>
      <c r="QHQ86" s="13"/>
      <c r="QHR86" s="13"/>
      <c r="QHS86" s="13"/>
      <c r="QHT86" s="13"/>
      <c r="QHU86" s="13"/>
      <c r="QHV86" s="13"/>
      <c r="QHW86" s="13"/>
      <c r="QHX86" s="13"/>
      <c r="QHY86" s="13"/>
      <c r="QHZ86" s="13"/>
      <c r="QIA86" s="13"/>
      <c r="QIB86" s="13"/>
      <c r="QIC86" s="13"/>
      <c r="QID86" s="13"/>
      <c r="QIE86" s="13"/>
      <c r="QIF86" s="13"/>
      <c r="QIG86" s="13"/>
      <c r="QIH86" s="13"/>
      <c r="QII86" s="13"/>
      <c r="QIJ86" s="13"/>
      <c r="QIK86" s="13"/>
      <c r="QIL86" s="13"/>
      <c r="QIM86" s="13"/>
      <c r="QIN86" s="13"/>
      <c r="QIO86" s="13"/>
      <c r="QIP86" s="13"/>
      <c r="QIQ86" s="13"/>
      <c r="QIR86" s="13"/>
      <c r="QIS86" s="13"/>
      <c r="QIT86" s="13"/>
      <c r="QIU86" s="13"/>
      <c r="QIV86" s="13"/>
      <c r="QIW86" s="13"/>
      <c r="QIX86" s="13"/>
      <c r="QIY86" s="13"/>
      <c r="QIZ86" s="13"/>
      <c r="QJA86" s="13"/>
      <c r="QJB86" s="13"/>
      <c r="QJC86" s="13"/>
      <c r="QJD86" s="13"/>
      <c r="QJE86" s="13"/>
      <c r="QJF86" s="13"/>
      <c r="QJG86" s="13"/>
      <c r="QJH86" s="13"/>
      <c r="QJI86" s="13"/>
      <c r="QJJ86" s="13"/>
      <c r="QJK86" s="13"/>
      <c r="QJL86" s="13"/>
      <c r="QJM86" s="13"/>
      <c r="QJN86" s="13"/>
      <c r="QJO86" s="13"/>
      <c r="QJP86" s="13"/>
      <c r="QJQ86" s="13"/>
      <c r="QJR86" s="13"/>
      <c r="QJS86" s="13"/>
      <c r="QJT86" s="13"/>
      <c r="QJU86" s="13"/>
      <c r="QJV86" s="13"/>
      <c r="QJW86" s="13"/>
      <c r="QJX86" s="13"/>
      <c r="QJY86" s="13"/>
      <c r="QJZ86" s="13"/>
      <c r="QKA86" s="13"/>
      <c r="QKB86" s="13"/>
      <c r="QKC86" s="13"/>
      <c r="QKD86" s="13"/>
      <c r="QKE86" s="13"/>
      <c r="QKF86" s="13"/>
      <c r="QKG86" s="13"/>
      <c r="QKH86" s="13"/>
      <c r="QKI86" s="13"/>
      <c r="QKJ86" s="13"/>
      <c r="QKK86" s="13"/>
      <c r="QKL86" s="13"/>
      <c r="QKM86" s="13"/>
      <c r="QKN86" s="13"/>
      <c r="QKO86" s="13"/>
      <c r="QKP86" s="13"/>
      <c r="QKQ86" s="13"/>
      <c r="QKR86" s="13"/>
      <c r="QKS86" s="13"/>
      <c r="QKT86" s="13"/>
      <c r="QKU86" s="13"/>
      <c r="QKV86" s="13"/>
      <c r="QKW86" s="13"/>
      <c r="QKX86" s="13"/>
      <c r="QKY86" s="13"/>
      <c r="QKZ86" s="13"/>
      <c r="QLA86" s="13"/>
      <c r="QLB86" s="13"/>
      <c r="QLC86" s="13"/>
      <c r="QLD86" s="13"/>
      <c r="QLE86" s="13"/>
      <c r="QLF86" s="13"/>
      <c r="QLG86" s="13"/>
      <c r="QLH86" s="13"/>
      <c r="QLI86" s="13"/>
      <c r="QLJ86" s="13"/>
      <c r="QLK86" s="13"/>
      <c r="QLL86" s="13"/>
      <c r="QLM86" s="13"/>
      <c r="QLN86" s="13"/>
      <c r="QLO86" s="13"/>
      <c r="QLP86" s="13"/>
      <c r="QLQ86" s="13"/>
      <c r="QLR86" s="13"/>
      <c r="QLS86" s="13"/>
      <c r="QLT86" s="13"/>
      <c r="QLU86" s="13"/>
      <c r="QLV86" s="13"/>
      <c r="QLW86" s="13"/>
      <c r="QLX86" s="13"/>
      <c r="QLY86" s="13"/>
      <c r="QLZ86" s="13"/>
      <c r="QMA86" s="13"/>
      <c r="QMB86" s="13"/>
      <c r="QMC86" s="13"/>
      <c r="QMD86" s="13"/>
      <c r="QME86" s="13"/>
      <c r="QMF86" s="13"/>
      <c r="QMG86" s="13"/>
      <c r="QMH86" s="13"/>
      <c r="QMI86" s="13"/>
      <c r="QMJ86" s="13"/>
      <c r="QMK86" s="13"/>
      <c r="QML86" s="13"/>
      <c r="QMM86" s="13"/>
      <c r="QMN86" s="13"/>
      <c r="QMO86" s="13"/>
      <c r="QMP86" s="13"/>
      <c r="QMQ86" s="13"/>
      <c r="QMR86" s="13"/>
      <c r="QMS86" s="13"/>
      <c r="QMT86" s="13"/>
      <c r="QMU86" s="13"/>
      <c r="QMV86" s="13"/>
      <c r="QMW86" s="13"/>
      <c r="QMX86" s="13"/>
      <c r="QMY86" s="13"/>
      <c r="QMZ86" s="13"/>
      <c r="QNA86" s="13"/>
      <c r="QNB86" s="13"/>
      <c r="QNC86" s="13"/>
      <c r="QND86" s="13"/>
      <c r="QNE86" s="13"/>
      <c r="QNF86" s="13"/>
      <c r="QNG86" s="13"/>
      <c r="QNH86" s="13"/>
      <c r="QNI86" s="13"/>
      <c r="QNJ86" s="13"/>
      <c r="QNK86" s="13"/>
      <c r="QNL86" s="13"/>
      <c r="QNM86" s="13"/>
      <c r="QNN86" s="13"/>
      <c r="QNO86" s="13"/>
      <c r="QNP86" s="13"/>
      <c r="QNQ86" s="13"/>
      <c r="QNR86" s="13"/>
      <c r="QNS86" s="13"/>
      <c r="QNT86" s="13"/>
      <c r="QNU86" s="13"/>
      <c r="QNV86" s="13"/>
      <c r="QNW86" s="13"/>
      <c r="QNX86" s="13"/>
      <c r="QNY86" s="13"/>
      <c r="QNZ86" s="13"/>
      <c r="QOA86" s="13"/>
      <c r="QOB86" s="13"/>
      <c r="QOC86" s="13"/>
      <c r="QOD86" s="13"/>
      <c r="QOE86" s="13"/>
      <c r="QOF86" s="13"/>
      <c r="QOG86" s="13"/>
      <c r="QOH86" s="13"/>
      <c r="QOI86" s="13"/>
      <c r="QOJ86" s="13"/>
      <c r="QOK86" s="13"/>
      <c r="QOL86" s="13"/>
      <c r="QOM86" s="13"/>
      <c r="QON86" s="13"/>
      <c r="QOO86" s="13"/>
      <c r="QOP86" s="13"/>
      <c r="QOQ86" s="13"/>
      <c r="QOR86" s="13"/>
      <c r="QOS86" s="13"/>
      <c r="QOT86" s="13"/>
      <c r="QOU86" s="13"/>
      <c r="QOV86" s="13"/>
      <c r="QOW86" s="13"/>
      <c r="QOX86" s="13"/>
      <c r="QOY86" s="13"/>
      <c r="QOZ86" s="13"/>
      <c r="QPA86" s="13"/>
      <c r="QPB86" s="13"/>
      <c r="QPC86" s="13"/>
      <c r="QPD86" s="13"/>
      <c r="QPE86" s="13"/>
      <c r="QPF86" s="13"/>
      <c r="QPG86" s="13"/>
      <c r="QPH86" s="13"/>
      <c r="QPI86" s="13"/>
      <c r="QPJ86" s="13"/>
      <c r="QPK86" s="13"/>
      <c r="QPL86" s="13"/>
      <c r="QPM86" s="13"/>
      <c r="QPN86" s="13"/>
      <c r="QPO86" s="13"/>
      <c r="QPP86" s="13"/>
      <c r="QPQ86" s="13"/>
      <c r="QPR86" s="13"/>
      <c r="QPS86" s="13"/>
      <c r="QPT86" s="13"/>
      <c r="QPU86" s="13"/>
      <c r="QPV86" s="13"/>
      <c r="QPW86" s="13"/>
      <c r="QPX86" s="13"/>
      <c r="QPY86" s="13"/>
      <c r="QPZ86" s="13"/>
      <c r="QQA86" s="13"/>
      <c r="QQB86" s="13"/>
      <c r="QQC86" s="13"/>
      <c r="QQD86" s="13"/>
      <c r="QQE86" s="13"/>
      <c r="QQF86" s="13"/>
      <c r="QQG86" s="13"/>
      <c r="QQH86" s="13"/>
      <c r="QQI86" s="13"/>
      <c r="QQJ86" s="13"/>
      <c r="QQK86" s="13"/>
      <c r="QQL86" s="13"/>
      <c r="QQM86" s="13"/>
      <c r="QQN86" s="13"/>
      <c r="QQO86" s="13"/>
      <c r="QQP86" s="13"/>
      <c r="QQQ86" s="13"/>
      <c r="QQR86" s="13"/>
      <c r="QQS86" s="13"/>
      <c r="QQT86" s="13"/>
      <c r="QQU86" s="13"/>
      <c r="QQV86" s="13"/>
      <c r="QQW86" s="13"/>
      <c r="QQX86" s="13"/>
      <c r="QQY86" s="13"/>
      <c r="QQZ86" s="13"/>
      <c r="QRA86" s="13"/>
      <c r="QRB86" s="13"/>
      <c r="QRC86" s="13"/>
      <c r="QRD86" s="13"/>
      <c r="QRE86" s="13"/>
      <c r="QRF86" s="13"/>
      <c r="QRG86" s="13"/>
      <c r="QRH86" s="13"/>
      <c r="QRI86" s="13"/>
      <c r="QRJ86" s="13"/>
      <c r="QRK86" s="13"/>
      <c r="QRL86" s="13"/>
      <c r="QRM86" s="13"/>
      <c r="QRN86" s="13"/>
      <c r="QRO86" s="13"/>
      <c r="QRP86" s="13"/>
      <c r="QRQ86" s="13"/>
      <c r="QRR86" s="13"/>
      <c r="QRS86" s="13"/>
      <c r="QRT86" s="13"/>
      <c r="QRU86" s="13"/>
      <c r="QRV86" s="13"/>
      <c r="QRW86" s="13"/>
      <c r="QRX86" s="13"/>
      <c r="QRY86" s="13"/>
      <c r="QRZ86" s="13"/>
      <c r="QSA86" s="13"/>
      <c r="QSB86" s="13"/>
      <c r="QSC86" s="13"/>
      <c r="QSD86" s="13"/>
      <c r="QSE86" s="13"/>
      <c r="QSF86" s="13"/>
      <c r="QSG86" s="13"/>
      <c r="QSH86" s="13"/>
      <c r="QSI86" s="13"/>
      <c r="QSJ86" s="13"/>
      <c r="QSK86" s="13"/>
      <c r="QSL86" s="13"/>
      <c r="QSM86" s="13"/>
      <c r="QSN86" s="13"/>
      <c r="QSO86" s="13"/>
      <c r="QSP86" s="13"/>
      <c r="QSQ86" s="13"/>
      <c r="QSR86" s="13"/>
      <c r="QSS86" s="13"/>
      <c r="QST86" s="13"/>
      <c r="QSU86" s="13"/>
      <c r="QSV86" s="13"/>
      <c r="QSW86" s="13"/>
      <c r="QSX86" s="13"/>
      <c r="QSY86" s="13"/>
      <c r="QSZ86" s="13"/>
      <c r="QTA86" s="13"/>
      <c r="QTB86" s="13"/>
      <c r="QTC86" s="13"/>
      <c r="QTD86" s="13"/>
      <c r="QTE86" s="13"/>
      <c r="QTF86" s="13"/>
      <c r="QTG86" s="13"/>
      <c r="QTH86" s="13"/>
      <c r="QTI86" s="13"/>
      <c r="QTJ86" s="13"/>
      <c r="QTK86" s="13"/>
      <c r="QTL86" s="13"/>
      <c r="QTM86" s="13"/>
      <c r="QTN86" s="13"/>
      <c r="QTO86" s="13"/>
      <c r="QTP86" s="13"/>
      <c r="QTQ86" s="13"/>
      <c r="QTR86" s="13"/>
      <c r="QTS86" s="13"/>
      <c r="QTT86" s="13"/>
      <c r="QTU86" s="13"/>
      <c r="QTV86" s="13"/>
      <c r="QTW86" s="13"/>
      <c r="QTX86" s="13"/>
      <c r="QTY86" s="13"/>
      <c r="QTZ86" s="13"/>
      <c r="QUA86" s="13"/>
      <c r="QUB86" s="13"/>
      <c r="QUC86" s="13"/>
      <c r="QUD86" s="13"/>
      <c r="QUE86" s="13"/>
      <c r="QUF86" s="13"/>
      <c r="QUG86" s="13"/>
      <c r="QUH86" s="13"/>
      <c r="QUI86" s="13"/>
      <c r="QUJ86" s="13"/>
      <c r="QUK86" s="13"/>
      <c r="QUL86" s="13"/>
      <c r="QUM86" s="13"/>
      <c r="QUN86" s="13"/>
      <c r="QUO86" s="13"/>
      <c r="QUP86" s="13"/>
      <c r="QUQ86" s="13"/>
      <c r="QUR86" s="13"/>
      <c r="QUS86" s="13"/>
      <c r="QUT86" s="13"/>
      <c r="QUU86" s="13"/>
      <c r="QUV86" s="13"/>
      <c r="QUW86" s="13"/>
      <c r="QUX86" s="13"/>
      <c r="QUY86" s="13"/>
      <c r="QUZ86" s="13"/>
      <c r="QVA86" s="13"/>
      <c r="QVB86" s="13"/>
      <c r="QVC86" s="13"/>
      <c r="QVD86" s="13"/>
      <c r="QVE86" s="13"/>
      <c r="QVF86" s="13"/>
      <c r="QVG86" s="13"/>
      <c r="QVH86" s="13"/>
      <c r="QVI86" s="13"/>
      <c r="QVJ86" s="13"/>
      <c r="QVK86" s="13"/>
      <c r="QVL86" s="13"/>
      <c r="QVM86" s="13"/>
      <c r="QVN86" s="13"/>
      <c r="QVO86" s="13"/>
      <c r="QVP86" s="13"/>
      <c r="QVQ86" s="13"/>
      <c r="QVR86" s="13"/>
      <c r="QVS86" s="13"/>
      <c r="QVT86" s="13"/>
      <c r="QVU86" s="13"/>
      <c r="QVV86" s="13"/>
      <c r="QVW86" s="13"/>
      <c r="QVX86" s="13"/>
      <c r="QVY86" s="13"/>
      <c r="QVZ86" s="13"/>
      <c r="QWA86" s="13"/>
      <c r="QWB86" s="13"/>
      <c r="QWC86" s="13"/>
      <c r="QWD86" s="13"/>
      <c r="QWE86" s="13"/>
      <c r="QWF86" s="13"/>
      <c r="QWG86" s="13"/>
      <c r="QWH86" s="13"/>
      <c r="QWI86" s="13"/>
      <c r="QWJ86" s="13"/>
      <c r="QWK86" s="13"/>
      <c r="QWL86" s="13"/>
      <c r="QWM86" s="13"/>
      <c r="QWN86" s="13"/>
      <c r="QWO86" s="13"/>
      <c r="QWP86" s="13"/>
      <c r="QWQ86" s="13"/>
      <c r="QWR86" s="13"/>
      <c r="QWS86" s="13"/>
      <c r="QWT86" s="13"/>
      <c r="QWU86" s="13"/>
      <c r="QWV86" s="13"/>
      <c r="QWW86" s="13"/>
      <c r="QWX86" s="13"/>
      <c r="QWY86" s="13"/>
      <c r="QWZ86" s="13"/>
      <c r="QXA86" s="13"/>
      <c r="QXB86" s="13"/>
      <c r="QXC86" s="13"/>
      <c r="QXD86" s="13"/>
      <c r="QXE86" s="13"/>
      <c r="QXF86" s="13"/>
      <c r="QXG86" s="13"/>
      <c r="QXH86" s="13"/>
      <c r="QXI86" s="13"/>
      <c r="QXJ86" s="13"/>
      <c r="QXK86" s="13"/>
      <c r="QXL86" s="13"/>
      <c r="QXM86" s="13"/>
      <c r="QXN86" s="13"/>
      <c r="QXO86" s="13"/>
      <c r="QXP86" s="13"/>
      <c r="QXQ86" s="13"/>
      <c r="QXR86" s="13"/>
      <c r="QXS86" s="13"/>
      <c r="QXT86" s="13"/>
      <c r="QXU86" s="13"/>
      <c r="QXV86" s="13"/>
      <c r="QXW86" s="13"/>
      <c r="QXX86" s="13"/>
      <c r="QXY86" s="13"/>
      <c r="QXZ86" s="13"/>
      <c r="QYA86" s="13"/>
      <c r="QYB86" s="13"/>
      <c r="QYC86" s="13"/>
      <c r="QYD86" s="13"/>
      <c r="QYE86" s="13"/>
      <c r="QYF86" s="13"/>
      <c r="QYG86" s="13"/>
      <c r="QYH86" s="13"/>
      <c r="QYI86" s="13"/>
      <c r="QYJ86" s="13"/>
      <c r="QYK86" s="13"/>
      <c r="QYL86" s="13"/>
      <c r="QYM86" s="13"/>
      <c r="QYN86" s="13"/>
      <c r="QYO86" s="13"/>
      <c r="QYP86" s="13"/>
      <c r="QYQ86" s="13"/>
      <c r="QYR86" s="13"/>
      <c r="QYS86" s="13"/>
      <c r="QYT86" s="13"/>
      <c r="QYU86" s="13"/>
      <c r="QYV86" s="13"/>
      <c r="QYW86" s="13"/>
      <c r="QYX86" s="13"/>
      <c r="QYY86" s="13"/>
      <c r="QYZ86" s="13"/>
      <c r="QZA86" s="13"/>
      <c r="QZB86" s="13"/>
      <c r="QZC86" s="13"/>
      <c r="QZD86" s="13"/>
      <c r="QZE86" s="13"/>
      <c r="QZF86" s="13"/>
      <c r="QZG86" s="13"/>
      <c r="QZH86" s="13"/>
      <c r="QZI86" s="13"/>
      <c r="QZJ86" s="13"/>
      <c r="QZK86" s="13"/>
      <c r="QZL86" s="13"/>
      <c r="QZM86" s="13"/>
      <c r="QZN86" s="13"/>
      <c r="QZO86" s="13"/>
      <c r="QZP86" s="13"/>
      <c r="QZQ86" s="13"/>
      <c r="QZR86" s="13"/>
      <c r="QZS86" s="13"/>
      <c r="QZT86" s="13"/>
      <c r="QZU86" s="13"/>
      <c r="QZV86" s="13"/>
      <c r="QZW86" s="13"/>
      <c r="QZX86" s="13"/>
      <c r="QZY86" s="13"/>
      <c r="QZZ86" s="13"/>
      <c r="RAA86" s="13"/>
      <c r="RAB86" s="13"/>
      <c r="RAC86" s="13"/>
      <c r="RAD86" s="13"/>
      <c r="RAE86" s="13"/>
      <c r="RAF86" s="13"/>
      <c r="RAG86" s="13"/>
      <c r="RAH86" s="13"/>
      <c r="RAI86" s="13"/>
      <c r="RAJ86" s="13"/>
      <c r="RAK86" s="13"/>
      <c r="RAL86" s="13"/>
      <c r="RAM86" s="13"/>
      <c r="RAN86" s="13"/>
      <c r="RAO86" s="13"/>
      <c r="RAP86" s="13"/>
      <c r="RAQ86" s="13"/>
      <c r="RAR86" s="13"/>
      <c r="RAS86" s="13"/>
      <c r="RAT86" s="13"/>
      <c r="RAU86" s="13"/>
      <c r="RAV86" s="13"/>
      <c r="RAW86" s="13"/>
      <c r="RAX86" s="13"/>
      <c r="RAY86" s="13"/>
      <c r="RAZ86" s="13"/>
      <c r="RBA86" s="13"/>
      <c r="RBB86" s="13"/>
      <c r="RBC86" s="13"/>
      <c r="RBD86" s="13"/>
      <c r="RBE86" s="13"/>
      <c r="RBF86" s="13"/>
      <c r="RBG86" s="13"/>
      <c r="RBH86" s="13"/>
      <c r="RBI86" s="13"/>
      <c r="RBJ86" s="13"/>
      <c r="RBK86" s="13"/>
      <c r="RBL86" s="13"/>
      <c r="RBM86" s="13"/>
      <c r="RBN86" s="13"/>
      <c r="RBO86" s="13"/>
      <c r="RBP86" s="13"/>
      <c r="RBQ86" s="13"/>
      <c r="RBR86" s="13"/>
      <c r="RBS86" s="13"/>
      <c r="RBT86" s="13"/>
      <c r="RBU86" s="13"/>
      <c r="RBV86" s="13"/>
      <c r="RBW86" s="13"/>
      <c r="RBX86" s="13"/>
      <c r="RBY86" s="13"/>
      <c r="RBZ86" s="13"/>
      <c r="RCA86" s="13"/>
      <c r="RCB86" s="13"/>
      <c r="RCC86" s="13"/>
      <c r="RCD86" s="13"/>
      <c r="RCE86" s="13"/>
      <c r="RCF86" s="13"/>
      <c r="RCG86" s="13"/>
      <c r="RCH86" s="13"/>
      <c r="RCI86" s="13"/>
      <c r="RCJ86" s="13"/>
      <c r="RCK86" s="13"/>
      <c r="RCL86" s="13"/>
      <c r="RCM86" s="13"/>
      <c r="RCN86" s="13"/>
      <c r="RCO86" s="13"/>
      <c r="RCP86" s="13"/>
      <c r="RCQ86" s="13"/>
      <c r="RCR86" s="13"/>
      <c r="RCS86" s="13"/>
      <c r="RCT86" s="13"/>
      <c r="RCU86" s="13"/>
      <c r="RCV86" s="13"/>
      <c r="RCW86" s="13"/>
      <c r="RCX86" s="13"/>
      <c r="RCY86" s="13"/>
      <c r="RCZ86" s="13"/>
      <c r="RDA86" s="13"/>
      <c r="RDB86" s="13"/>
      <c r="RDC86" s="13"/>
      <c r="RDD86" s="13"/>
      <c r="RDE86" s="13"/>
      <c r="RDF86" s="13"/>
      <c r="RDG86" s="13"/>
      <c r="RDH86" s="13"/>
      <c r="RDI86" s="13"/>
      <c r="RDJ86" s="13"/>
      <c r="RDK86" s="13"/>
      <c r="RDL86" s="13"/>
      <c r="RDM86" s="13"/>
      <c r="RDN86" s="13"/>
      <c r="RDO86" s="13"/>
      <c r="RDP86" s="13"/>
      <c r="RDQ86" s="13"/>
      <c r="RDR86" s="13"/>
      <c r="RDS86" s="13"/>
      <c r="RDT86" s="13"/>
      <c r="RDU86" s="13"/>
      <c r="RDV86" s="13"/>
      <c r="RDW86" s="13"/>
      <c r="RDX86" s="13"/>
      <c r="RDY86" s="13"/>
      <c r="RDZ86" s="13"/>
      <c r="REA86" s="13"/>
      <c r="REB86" s="13"/>
      <c r="REC86" s="13"/>
      <c r="RED86" s="13"/>
      <c r="REE86" s="13"/>
      <c r="REF86" s="13"/>
      <c r="REG86" s="13"/>
      <c r="REH86" s="13"/>
      <c r="REI86" s="13"/>
      <c r="REJ86" s="13"/>
      <c r="REK86" s="13"/>
      <c r="REL86" s="13"/>
      <c r="REM86" s="13"/>
      <c r="REN86" s="13"/>
      <c r="REO86" s="13"/>
      <c r="REP86" s="13"/>
      <c r="REQ86" s="13"/>
      <c r="RER86" s="13"/>
      <c r="RES86" s="13"/>
      <c r="RET86" s="13"/>
      <c r="REU86" s="13"/>
      <c r="REV86" s="13"/>
      <c r="REW86" s="13"/>
      <c r="REX86" s="13"/>
      <c r="REY86" s="13"/>
      <c r="REZ86" s="13"/>
      <c r="RFA86" s="13"/>
      <c r="RFB86" s="13"/>
      <c r="RFC86" s="13"/>
      <c r="RFD86" s="13"/>
      <c r="RFE86" s="13"/>
      <c r="RFF86" s="13"/>
      <c r="RFG86" s="13"/>
      <c r="RFH86" s="13"/>
      <c r="RFI86" s="13"/>
      <c r="RFJ86" s="13"/>
      <c r="RFK86" s="13"/>
      <c r="RFL86" s="13"/>
      <c r="RFM86" s="13"/>
      <c r="RFN86" s="13"/>
      <c r="RFO86" s="13"/>
      <c r="RFP86" s="13"/>
      <c r="RFQ86" s="13"/>
      <c r="RFR86" s="13"/>
      <c r="RFS86" s="13"/>
      <c r="RFT86" s="13"/>
      <c r="RFU86" s="13"/>
      <c r="RFV86" s="13"/>
      <c r="RFW86" s="13"/>
      <c r="RFX86" s="13"/>
      <c r="RFY86" s="13"/>
      <c r="RFZ86" s="13"/>
      <c r="RGA86" s="13"/>
      <c r="RGB86" s="13"/>
      <c r="RGC86" s="13"/>
      <c r="RGD86" s="13"/>
      <c r="RGE86" s="13"/>
      <c r="RGF86" s="13"/>
      <c r="RGG86" s="13"/>
      <c r="RGH86" s="13"/>
      <c r="RGI86" s="13"/>
      <c r="RGJ86" s="13"/>
      <c r="RGK86" s="13"/>
      <c r="RGL86" s="13"/>
      <c r="RGM86" s="13"/>
      <c r="RGN86" s="13"/>
      <c r="RGO86" s="13"/>
      <c r="RGP86" s="13"/>
      <c r="RGQ86" s="13"/>
      <c r="RGR86" s="13"/>
      <c r="RGS86" s="13"/>
      <c r="RGT86" s="13"/>
      <c r="RGU86" s="13"/>
      <c r="RGV86" s="13"/>
      <c r="RGW86" s="13"/>
      <c r="RGX86" s="13"/>
      <c r="RGY86" s="13"/>
      <c r="RGZ86" s="13"/>
      <c r="RHA86" s="13"/>
      <c r="RHB86" s="13"/>
      <c r="RHC86" s="13"/>
      <c r="RHD86" s="13"/>
      <c r="RHE86" s="13"/>
      <c r="RHF86" s="13"/>
      <c r="RHG86" s="13"/>
      <c r="RHH86" s="13"/>
      <c r="RHI86" s="13"/>
      <c r="RHJ86" s="13"/>
      <c r="RHK86" s="13"/>
      <c r="RHL86" s="13"/>
      <c r="RHM86" s="13"/>
      <c r="RHN86" s="13"/>
      <c r="RHO86" s="13"/>
      <c r="RHP86" s="13"/>
      <c r="RHQ86" s="13"/>
      <c r="RHR86" s="13"/>
      <c r="RHS86" s="13"/>
      <c r="RHT86" s="13"/>
      <c r="RHU86" s="13"/>
      <c r="RHV86" s="13"/>
      <c r="RHW86" s="13"/>
      <c r="RHX86" s="13"/>
      <c r="RHY86" s="13"/>
      <c r="RHZ86" s="13"/>
      <c r="RIA86" s="13"/>
      <c r="RIB86" s="13"/>
      <c r="RIC86" s="13"/>
      <c r="RID86" s="13"/>
      <c r="RIE86" s="13"/>
      <c r="RIF86" s="13"/>
      <c r="RIG86" s="13"/>
      <c r="RIH86" s="13"/>
      <c r="RII86" s="13"/>
      <c r="RIJ86" s="13"/>
      <c r="RIK86" s="13"/>
      <c r="RIL86" s="13"/>
      <c r="RIM86" s="13"/>
      <c r="RIN86" s="13"/>
      <c r="RIO86" s="13"/>
      <c r="RIP86" s="13"/>
      <c r="RIQ86" s="13"/>
      <c r="RIR86" s="13"/>
      <c r="RIS86" s="13"/>
      <c r="RIT86" s="13"/>
      <c r="RIU86" s="13"/>
      <c r="RIV86" s="13"/>
      <c r="RIW86" s="13"/>
      <c r="RIX86" s="13"/>
      <c r="RIY86" s="13"/>
      <c r="RIZ86" s="13"/>
      <c r="RJA86" s="13"/>
      <c r="RJB86" s="13"/>
      <c r="RJC86" s="13"/>
      <c r="RJD86" s="13"/>
      <c r="RJE86" s="13"/>
      <c r="RJF86" s="13"/>
      <c r="RJG86" s="13"/>
      <c r="RJH86" s="13"/>
      <c r="RJI86" s="13"/>
      <c r="RJJ86" s="13"/>
      <c r="RJK86" s="13"/>
      <c r="RJL86" s="13"/>
      <c r="RJM86" s="13"/>
      <c r="RJN86" s="13"/>
      <c r="RJO86" s="13"/>
      <c r="RJP86" s="13"/>
      <c r="RJQ86" s="13"/>
      <c r="RJR86" s="13"/>
      <c r="RJS86" s="13"/>
      <c r="RJT86" s="13"/>
      <c r="RJU86" s="13"/>
      <c r="RJV86" s="13"/>
      <c r="RJW86" s="13"/>
      <c r="RJX86" s="13"/>
      <c r="RJY86" s="13"/>
      <c r="RJZ86" s="13"/>
      <c r="RKA86" s="13"/>
      <c r="RKB86" s="13"/>
      <c r="RKC86" s="13"/>
      <c r="RKD86" s="13"/>
      <c r="RKE86" s="13"/>
      <c r="RKF86" s="13"/>
      <c r="RKG86" s="13"/>
      <c r="RKH86" s="13"/>
      <c r="RKI86" s="13"/>
      <c r="RKJ86" s="13"/>
      <c r="RKK86" s="13"/>
      <c r="RKL86" s="13"/>
      <c r="RKM86" s="13"/>
      <c r="RKN86" s="13"/>
      <c r="RKO86" s="13"/>
      <c r="RKP86" s="13"/>
      <c r="RKQ86" s="13"/>
      <c r="RKR86" s="13"/>
      <c r="RKS86" s="13"/>
      <c r="RKT86" s="13"/>
      <c r="RKU86" s="13"/>
      <c r="RKV86" s="13"/>
      <c r="RKW86" s="13"/>
      <c r="RKX86" s="13"/>
      <c r="RKY86" s="13"/>
      <c r="RKZ86" s="13"/>
      <c r="RLA86" s="13"/>
      <c r="RLB86" s="13"/>
      <c r="RLC86" s="13"/>
      <c r="RLD86" s="13"/>
      <c r="RLE86" s="13"/>
      <c r="RLF86" s="13"/>
      <c r="RLG86" s="13"/>
      <c r="RLH86" s="13"/>
      <c r="RLI86" s="13"/>
      <c r="RLJ86" s="13"/>
      <c r="RLK86" s="13"/>
      <c r="RLL86" s="13"/>
      <c r="RLM86" s="13"/>
      <c r="RLN86" s="13"/>
      <c r="RLO86" s="13"/>
      <c r="RLP86" s="13"/>
      <c r="RLQ86" s="13"/>
      <c r="RLR86" s="13"/>
      <c r="RLS86" s="13"/>
      <c r="RLT86" s="13"/>
      <c r="RLU86" s="13"/>
      <c r="RLV86" s="13"/>
      <c r="RLW86" s="13"/>
      <c r="RLX86" s="13"/>
      <c r="RLY86" s="13"/>
      <c r="RLZ86" s="13"/>
      <c r="RMA86" s="13"/>
      <c r="RMB86" s="13"/>
      <c r="RMC86" s="13"/>
      <c r="RMD86" s="13"/>
      <c r="RME86" s="13"/>
      <c r="RMF86" s="13"/>
      <c r="RMG86" s="13"/>
      <c r="RMH86" s="13"/>
      <c r="RMI86" s="13"/>
      <c r="RMJ86" s="13"/>
      <c r="RMK86" s="13"/>
      <c r="RML86" s="13"/>
      <c r="RMM86" s="13"/>
      <c r="RMN86" s="13"/>
      <c r="RMO86" s="13"/>
      <c r="RMP86" s="13"/>
      <c r="RMQ86" s="13"/>
      <c r="RMR86" s="13"/>
      <c r="RMS86" s="13"/>
      <c r="RMT86" s="13"/>
      <c r="RMU86" s="13"/>
      <c r="RMV86" s="13"/>
      <c r="RMW86" s="13"/>
      <c r="RMX86" s="13"/>
      <c r="RMY86" s="13"/>
      <c r="RMZ86" s="13"/>
      <c r="RNA86" s="13"/>
      <c r="RNB86" s="13"/>
      <c r="RNC86" s="13"/>
      <c r="RND86" s="13"/>
      <c r="RNE86" s="13"/>
      <c r="RNF86" s="13"/>
      <c r="RNG86" s="13"/>
      <c r="RNH86" s="13"/>
      <c r="RNI86" s="13"/>
      <c r="RNJ86" s="13"/>
      <c r="RNK86" s="13"/>
      <c r="RNL86" s="13"/>
      <c r="RNM86" s="13"/>
      <c r="RNN86" s="13"/>
      <c r="RNO86" s="13"/>
      <c r="RNP86" s="13"/>
      <c r="RNQ86" s="13"/>
      <c r="RNR86" s="13"/>
      <c r="RNS86" s="13"/>
      <c r="RNT86" s="13"/>
      <c r="RNU86" s="13"/>
      <c r="RNV86" s="13"/>
      <c r="RNW86" s="13"/>
      <c r="RNX86" s="13"/>
      <c r="RNY86" s="13"/>
      <c r="RNZ86" s="13"/>
      <c r="ROA86" s="13"/>
      <c r="ROB86" s="13"/>
      <c r="ROC86" s="13"/>
      <c r="ROD86" s="13"/>
      <c r="ROE86" s="13"/>
      <c r="ROF86" s="13"/>
      <c r="ROG86" s="13"/>
      <c r="ROH86" s="13"/>
      <c r="ROI86" s="13"/>
      <c r="ROJ86" s="13"/>
      <c r="ROK86" s="13"/>
      <c r="ROL86" s="13"/>
      <c r="ROM86" s="13"/>
      <c r="RON86" s="13"/>
      <c r="ROO86" s="13"/>
      <c r="ROP86" s="13"/>
      <c r="ROQ86" s="13"/>
      <c r="ROR86" s="13"/>
      <c r="ROS86" s="13"/>
      <c r="ROT86" s="13"/>
      <c r="ROU86" s="13"/>
      <c r="ROV86" s="13"/>
      <c r="ROW86" s="13"/>
      <c r="ROX86" s="13"/>
      <c r="ROY86" s="13"/>
      <c r="ROZ86" s="13"/>
      <c r="RPA86" s="13"/>
      <c r="RPB86" s="13"/>
      <c r="RPC86" s="13"/>
      <c r="RPD86" s="13"/>
      <c r="RPE86" s="13"/>
      <c r="RPF86" s="13"/>
      <c r="RPG86" s="13"/>
      <c r="RPH86" s="13"/>
      <c r="RPI86" s="13"/>
      <c r="RPJ86" s="13"/>
      <c r="RPK86" s="13"/>
      <c r="RPL86" s="13"/>
      <c r="RPM86" s="13"/>
      <c r="RPN86" s="13"/>
      <c r="RPO86" s="13"/>
      <c r="RPP86" s="13"/>
      <c r="RPQ86" s="13"/>
      <c r="RPR86" s="13"/>
      <c r="RPS86" s="13"/>
      <c r="RPT86" s="13"/>
      <c r="RPU86" s="13"/>
      <c r="RPV86" s="13"/>
      <c r="RPW86" s="13"/>
      <c r="RPX86" s="13"/>
      <c r="RPY86" s="13"/>
      <c r="RPZ86" s="13"/>
      <c r="RQA86" s="13"/>
      <c r="RQB86" s="13"/>
      <c r="RQC86" s="13"/>
      <c r="RQD86" s="13"/>
      <c r="RQE86" s="13"/>
      <c r="RQF86" s="13"/>
      <c r="RQG86" s="13"/>
      <c r="RQH86" s="13"/>
      <c r="RQI86" s="13"/>
      <c r="RQJ86" s="13"/>
      <c r="RQK86" s="13"/>
      <c r="RQL86" s="13"/>
      <c r="RQM86" s="13"/>
      <c r="RQN86" s="13"/>
      <c r="RQO86" s="13"/>
      <c r="RQP86" s="13"/>
      <c r="RQQ86" s="13"/>
      <c r="RQR86" s="13"/>
      <c r="RQS86" s="13"/>
      <c r="RQT86" s="13"/>
      <c r="RQU86" s="13"/>
      <c r="RQV86" s="13"/>
      <c r="RQW86" s="13"/>
      <c r="RQX86" s="13"/>
      <c r="RQY86" s="13"/>
      <c r="RQZ86" s="13"/>
      <c r="RRA86" s="13"/>
      <c r="RRB86" s="13"/>
      <c r="RRC86" s="13"/>
      <c r="RRD86" s="13"/>
      <c r="RRE86" s="13"/>
      <c r="RRF86" s="13"/>
      <c r="RRG86" s="13"/>
      <c r="RRH86" s="13"/>
      <c r="RRI86" s="13"/>
      <c r="RRJ86" s="13"/>
      <c r="RRK86" s="13"/>
      <c r="RRL86" s="13"/>
      <c r="RRM86" s="13"/>
      <c r="RRN86" s="13"/>
      <c r="RRO86" s="13"/>
      <c r="RRP86" s="13"/>
      <c r="RRQ86" s="13"/>
      <c r="RRR86" s="13"/>
      <c r="RRS86" s="13"/>
      <c r="RRT86" s="13"/>
      <c r="RRU86" s="13"/>
      <c r="RRV86" s="13"/>
      <c r="RRW86" s="13"/>
      <c r="RRX86" s="13"/>
      <c r="RRY86" s="13"/>
      <c r="RRZ86" s="13"/>
      <c r="RSA86" s="13"/>
      <c r="RSB86" s="13"/>
      <c r="RSC86" s="13"/>
      <c r="RSD86" s="13"/>
      <c r="RSE86" s="13"/>
      <c r="RSF86" s="13"/>
      <c r="RSG86" s="13"/>
      <c r="RSH86" s="13"/>
      <c r="RSI86" s="13"/>
      <c r="RSJ86" s="13"/>
      <c r="RSK86" s="13"/>
      <c r="RSL86" s="13"/>
      <c r="RSM86" s="13"/>
      <c r="RSN86" s="13"/>
      <c r="RSO86" s="13"/>
      <c r="RSP86" s="13"/>
      <c r="RSQ86" s="13"/>
      <c r="RSR86" s="13"/>
      <c r="RSS86" s="13"/>
      <c r="RST86" s="13"/>
      <c r="RSU86" s="13"/>
      <c r="RSV86" s="13"/>
      <c r="RSW86" s="13"/>
      <c r="RSX86" s="13"/>
      <c r="RSY86" s="13"/>
      <c r="RSZ86" s="13"/>
      <c r="RTA86" s="13"/>
      <c r="RTB86" s="13"/>
      <c r="RTC86" s="13"/>
      <c r="RTD86" s="13"/>
      <c r="RTE86" s="13"/>
      <c r="RTF86" s="13"/>
      <c r="RTG86" s="13"/>
      <c r="RTH86" s="13"/>
      <c r="RTI86" s="13"/>
      <c r="RTJ86" s="13"/>
      <c r="RTK86" s="13"/>
      <c r="RTL86" s="13"/>
      <c r="RTM86" s="13"/>
      <c r="RTN86" s="13"/>
      <c r="RTO86" s="13"/>
      <c r="RTP86" s="13"/>
      <c r="RTQ86" s="13"/>
      <c r="RTR86" s="13"/>
      <c r="RTS86" s="13"/>
      <c r="RTT86" s="13"/>
      <c r="RTU86" s="13"/>
      <c r="RTV86" s="13"/>
      <c r="RTW86" s="13"/>
      <c r="RTX86" s="13"/>
      <c r="RTY86" s="13"/>
      <c r="RTZ86" s="13"/>
      <c r="RUA86" s="13"/>
      <c r="RUB86" s="13"/>
      <c r="RUC86" s="13"/>
      <c r="RUD86" s="13"/>
      <c r="RUE86" s="13"/>
      <c r="RUF86" s="13"/>
      <c r="RUG86" s="13"/>
      <c r="RUH86" s="13"/>
      <c r="RUI86" s="13"/>
      <c r="RUJ86" s="13"/>
      <c r="RUK86" s="13"/>
      <c r="RUL86" s="13"/>
      <c r="RUM86" s="13"/>
      <c r="RUN86" s="13"/>
      <c r="RUO86" s="13"/>
      <c r="RUP86" s="13"/>
      <c r="RUQ86" s="13"/>
      <c r="RUR86" s="13"/>
      <c r="RUS86" s="13"/>
      <c r="RUT86" s="13"/>
      <c r="RUU86" s="13"/>
      <c r="RUV86" s="13"/>
      <c r="RUW86" s="13"/>
      <c r="RUX86" s="13"/>
      <c r="RUY86" s="13"/>
      <c r="RUZ86" s="13"/>
      <c r="RVA86" s="13"/>
      <c r="RVB86" s="13"/>
      <c r="RVC86" s="13"/>
      <c r="RVD86" s="13"/>
      <c r="RVE86" s="13"/>
      <c r="RVF86" s="13"/>
      <c r="RVG86" s="13"/>
      <c r="RVH86" s="13"/>
      <c r="RVI86" s="13"/>
      <c r="RVJ86" s="13"/>
      <c r="RVK86" s="13"/>
      <c r="RVL86" s="13"/>
      <c r="RVM86" s="13"/>
      <c r="RVN86" s="13"/>
      <c r="RVO86" s="13"/>
      <c r="RVP86" s="13"/>
      <c r="RVQ86" s="13"/>
      <c r="RVR86" s="13"/>
      <c r="RVS86" s="13"/>
      <c r="RVT86" s="13"/>
      <c r="RVU86" s="13"/>
      <c r="RVV86" s="13"/>
      <c r="RVW86" s="13"/>
      <c r="RVX86" s="13"/>
      <c r="RVY86" s="13"/>
      <c r="RVZ86" s="13"/>
      <c r="RWA86" s="13"/>
      <c r="RWB86" s="13"/>
      <c r="RWC86" s="13"/>
      <c r="RWD86" s="13"/>
      <c r="RWE86" s="13"/>
      <c r="RWF86" s="13"/>
      <c r="RWG86" s="13"/>
      <c r="RWH86" s="13"/>
      <c r="RWI86" s="13"/>
      <c r="RWJ86" s="13"/>
      <c r="RWK86" s="13"/>
      <c r="RWL86" s="13"/>
      <c r="RWM86" s="13"/>
      <c r="RWN86" s="13"/>
      <c r="RWO86" s="13"/>
      <c r="RWP86" s="13"/>
      <c r="RWQ86" s="13"/>
      <c r="RWR86" s="13"/>
      <c r="RWS86" s="13"/>
      <c r="RWT86" s="13"/>
      <c r="RWU86" s="13"/>
      <c r="RWV86" s="13"/>
      <c r="RWW86" s="13"/>
      <c r="RWX86" s="13"/>
      <c r="RWY86" s="13"/>
      <c r="RWZ86" s="13"/>
      <c r="RXA86" s="13"/>
      <c r="RXB86" s="13"/>
      <c r="RXC86" s="13"/>
      <c r="RXD86" s="13"/>
      <c r="RXE86" s="13"/>
      <c r="RXF86" s="13"/>
      <c r="RXG86" s="13"/>
      <c r="RXH86" s="13"/>
      <c r="RXI86" s="13"/>
      <c r="RXJ86" s="13"/>
      <c r="RXK86" s="13"/>
      <c r="RXL86" s="13"/>
      <c r="RXM86" s="13"/>
      <c r="RXN86" s="13"/>
      <c r="RXO86" s="13"/>
      <c r="RXP86" s="13"/>
      <c r="RXQ86" s="13"/>
      <c r="RXR86" s="13"/>
      <c r="RXS86" s="13"/>
      <c r="RXT86" s="13"/>
      <c r="RXU86" s="13"/>
      <c r="RXV86" s="13"/>
      <c r="RXW86" s="13"/>
      <c r="RXX86" s="13"/>
      <c r="RXY86" s="13"/>
      <c r="RXZ86" s="13"/>
      <c r="RYA86" s="13"/>
      <c r="RYB86" s="13"/>
      <c r="RYC86" s="13"/>
      <c r="RYD86" s="13"/>
      <c r="RYE86" s="13"/>
      <c r="RYF86" s="13"/>
      <c r="RYG86" s="13"/>
      <c r="RYH86" s="13"/>
      <c r="RYI86" s="13"/>
      <c r="RYJ86" s="13"/>
      <c r="RYK86" s="13"/>
      <c r="RYL86" s="13"/>
      <c r="RYM86" s="13"/>
      <c r="RYN86" s="13"/>
      <c r="RYO86" s="13"/>
      <c r="RYP86" s="13"/>
      <c r="RYQ86" s="13"/>
      <c r="RYR86" s="13"/>
      <c r="RYS86" s="13"/>
      <c r="RYT86" s="13"/>
      <c r="RYU86" s="13"/>
      <c r="RYV86" s="13"/>
      <c r="RYW86" s="13"/>
      <c r="RYX86" s="13"/>
      <c r="RYY86" s="13"/>
      <c r="RYZ86" s="13"/>
      <c r="RZA86" s="13"/>
      <c r="RZB86" s="13"/>
      <c r="RZC86" s="13"/>
      <c r="RZD86" s="13"/>
      <c r="RZE86" s="13"/>
      <c r="RZF86" s="13"/>
      <c r="RZG86" s="13"/>
      <c r="RZH86" s="13"/>
      <c r="RZI86" s="13"/>
      <c r="RZJ86" s="13"/>
      <c r="RZK86" s="13"/>
      <c r="RZL86" s="13"/>
      <c r="RZM86" s="13"/>
      <c r="RZN86" s="13"/>
      <c r="RZO86" s="13"/>
      <c r="RZP86" s="13"/>
      <c r="RZQ86" s="13"/>
      <c r="RZR86" s="13"/>
      <c r="RZS86" s="13"/>
      <c r="RZT86" s="13"/>
      <c r="RZU86" s="13"/>
      <c r="RZV86" s="13"/>
      <c r="RZW86" s="13"/>
      <c r="RZX86" s="13"/>
      <c r="RZY86" s="13"/>
      <c r="RZZ86" s="13"/>
      <c r="SAA86" s="13"/>
      <c r="SAB86" s="13"/>
      <c r="SAC86" s="13"/>
      <c r="SAD86" s="13"/>
      <c r="SAE86" s="13"/>
      <c r="SAF86" s="13"/>
      <c r="SAG86" s="13"/>
      <c r="SAH86" s="13"/>
      <c r="SAI86" s="13"/>
      <c r="SAJ86" s="13"/>
      <c r="SAK86" s="13"/>
      <c r="SAL86" s="13"/>
      <c r="SAM86" s="13"/>
      <c r="SAN86" s="13"/>
      <c r="SAO86" s="13"/>
      <c r="SAP86" s="13"/>
      <c r="SAQ86" s="13"/>
      <c r="SAR86" s="13"/>
      <c r="SAS86" s="13"/>
      <c r="SAT86" s="13"/>
      <c r="SAU86" s="13"/>
      <c r="SAV86" s="13"/>
      <c r="SAW86" s="13"/>
      <c r="SAX86" s="13"/>
      <c r="SAY86" s="13"/>
      <c r="SAZ86" s="13"/>
      <c r="SBA86" s="13"/>
      <c r="SBB86" s="13"/>
      <c r="SBC86" s="13"/>
      <c r="SBD86" s="13"/>
      <c r="SBE86" s="13"/>
      <c r="SBF86" s="13"/>
      <c r="SBG86" s="13"/>
      <c r="SBH86" s="13"/>
      <c r="SBI86" s="13"/>
      <c r="SBJ86" s="13"/>
      <c r="SBK86" s="13"/>
      <c r="SBL86" s="13"/>
      <c r="SBM86" s="13"/>
      <c r="SBN86" s="13"/>
      <c r="SBO86" s="13"/>
      <c r="SBP86" s="13"/>
      <c r="SBQ86" s="13"/>
      <c r="SBR86" s="13"/>
      <c r="SBS86" s="13"/>
      <c r="SBT86" s="13"/>
      <c r="SBU86" s="13"/>
      <c r="SBV86" s="13"/>
      <c r="SBW86" s="13"/>
      <c r="SBX86" s="13"/>
      <c r="SBY86" s="13"/>
      <c r="SBZ86" s="13"/>
      <c r="SCA86" s="13"/>
      <c r="SCB86" s="13"/>
      <c r="SCC86" s="13"/>
      <c r="SCD86" s="13"/>
      <c r="SCE86" s="13"/>
      <c r="SCF86" s="13"/>
      <c r="SCG86" s="13"/>
      <c r="SCH86" s="13"/>
      <c r="SCI86" s="13"/>
      <c r="SCJ86" s="13"/>
      <c r="SCK86" s="13"/>
      <c r="SCL86" s="13"/>
      <c r="SCM86" s="13"/>
      <c r="SCN86" s="13"/>
      <c r="SCO86" s="13"/>
      <c r="SCP86" s="13"/>
      <c r="SCQ86" s="13"/>
      <c r="SCR86" s="13"/>
      <c r="SCS86" s="13"/>
      <c r="SCT86" s="13"/>
      <c r="SCU86" s="13"/>
      <c r="SCV86" s="13"/>
      <c r="SCW86" s="13"/>
      <c r="SCX86" s="13"/>
      <c r="SCY86" s="13"/>
      <c r="SCZ86" s="13"/>
      <c r="SDA86" s="13"/>
      <c r="SDB86" s="13"/>
      <c r="SDC86" s="13"/>
      <c r="SDD86" s="13"/>
      <c r="SDE86" s="13"/>
      <c r="SDF86" s="13"/>
      <c r="SDG86" s="13"/>
      <c r="SDH86" s="13"/>
      <c r="SDI86" s="13"/>
      <c r="SDJ86" s="13"/>
      <c r="SDK86" s="13"/>
      <c r="SDL86" s="13"/>
      <c r="SDM86" s="13"/>
      <c r="SDN86" s="13"/>
      <c r="SDO86" s="13"/>
      <c r="SDP86" s="13"/>
      <c r="SDQ86" s="13"/>
      <c r="SDR86" s="13"/>
      <c r="SDS86" s="13"/>
      <c r="SDT86" s="13"/>
      <c r="SDU86" s="13"/>
      <c r="SDV86" s="13"/>
      <c r="SDW86" s="13"/>
      <c r="SDX86" s="13"/>
      <c r="SDY86" s="13"/>
      <c r="SDZ86" s="13"/>
      <c r="SEA86" s="13"/>
      <c r="SEB86" s="13"/>
      <c r="SEC86" s="13"/>
      <c r="SED86" s="13"/>
      <c r="SEE86" s="13"/>
      <c r="SEF86" s="13"/>
      <c r="SEG86" s="13"/>
      <c r="SEH86" s="13"/>
      <c r="SEI86" s="13"/>
      <c r="SEJ86" s="13"/>
      <c r="SEK86" s="13"/>
      <c r="SEL86" s="13"/>
      <c r="SEM86" s="13"/>
      <c r="SEN86" s="13"/>
      <c r="SEO86" s="13"/>
      <c r="SEP86" s="13"/>
      <c r="SEQ86" s="13"/>
      <c r="SER86" s="13"/>
      <c r="SES86" s="13"/>
      <c r="SET86" s="13"/>
      <c r="SEU86" s="13"/>
      <c r="SEV86" s="13"/>
      <c r="SEW86" s="13"/>
      <c r="SEX86" s="13"/>
      <c r="SEY86" s="13"/>
      <c r="SEZ86" s="13"/>
      <c r="SFA86" s="13"/>
      <c r="SFB86" s="13"/>
      <c r="SFC86" s="13"/>
      <c r="SFD86" s="13"/>
      <c r="SFE86" s="13"/>
      <c r="SFF86" s="13"/>
      <c r="SFG86" s="13"/>
      <c r="SFH86" s="13"/>
      <c r="SFI86" s="13"/>
      <c r="SFJ86" s="13"/>
      <c r="SFK86" s="13"/>
      <c r="SFL86" s="13"/>
      <c r="SFM86" s="13"/>
      <c r="SFN86" s="13"/>
      <c r="SFO86" s="13"/>
      <c r="SFP86" s="13"/>
      <c r="SFQ86" s="13"/>
      <c r="SFR86" s="13"/>
      <c r="SFS86" s="13"/>
      <c r="SFT86" s="13"/>
      <c r="SFU86" s="13"/>
      <c r="SFV86" s="13"/>
      <c r="SFW86" s="13"/>
      <c r="SFX86" s="13"/>
      <c r="SFY86" s="13"/>
      <c r="SFZ86" s="13"/>
      <c r="SGA86" s="13"/>
      <c r="SGB86" s="13"/>
      <c r="SGC86" s="13"/>
      <c r="SGD86" s="13"/>
      <c r="SGE86" s="13"/>
      <c r="SGF86" s="13"/>
      <c r="SGG86" s="13"/>
      <c r="SGH86" s="13"/>
      <c r="SGI86" s="13"/>
      <c r="SGJ86" s="13"/>
      <c r="SGK86" s="13"/>
      <c r="SGL86" s="13"/>
      <c r="SGM86" s="13"/>
      <c r="SGN86" s="13"/>
      <c r="SGO86" s="13"/>
      <c r="SGP86" s="13"/>
      <c r="SGQ86" s="13"/>
      <c r="SGR86" s="13"/>
      <c r="SGS86" s="13"/>
      <c r="SGT86" s="13"/>
      <c r="SGU86" s="13"/>
      <c r="SGV86" s="13"/>
      <c r="SGW86" s="13"/>
      <c r="SGX86" s="13"/>
      <c r="SGY86" s="13"/>
      <c r="SGZ86" s="13"/>
      <c r="SHA86" s="13"/>
      <c r="SHB86" s="13"/>
      <c r="SHC86" s="13"/>
      <c r="SHD86" s="13"/>
      <c r="SHE86" s="13"/>
      <c r="SHF86" s="13"/>
      <c r="SHG86" s="13"/>
      <c r="SHH86" s="13"/>
      <c r="SHI86" s="13"/>
      <c r="SHJ86" s="13"/>
      <c r="SHK86" s="13"/>
      <c r="SHL86" s="13"/>
      <c r="SHM86" s="13"/>
      <c r="SHN86" s="13"/>
      <c r="SHO86" s="13"/>
      <c r="SHP86" s="13"/>
      <c r="SHQ86" s="13"/>
      <c r="SHR86" s="13"/>
      <c r="SHS86" s="13"/>
      <c r="SHT86" s="13"/>
      <c r="SHU86" s="13"/>
      <c r="SHV86" s="13"/>
      <c r="SHW86" s="13"/>
      <c r="SHX86" s="13"/>
      <c r="SHY86" s="13"/>
      <c r="SHZ86" s="13"/>
      <c r="SIA86" s="13"/>
      <c r="SIB86" s="13"/>
      <c r="SIC86" s="13"/>
      <c r="SID86" s="13"/>
      <c r="SIE86" s="13"/>
      <c r="SIF86" s="13"/>
      <c r="SIG86" s="13"/>
      <c r="SIH86" s="13"/>
      <c r="SII86" s="13"/>
      <c r="SIJ86" s="13"/>
      <c r="SIK86" s="13"/>
      <c r="SIL86" s="13"/>
      <c r="SIM86" s="13"/>
      <c r="SIN86" s="13"/>
      <c r="SIO86" s="13"/>
      <c r="SIP86" s="13"/>
      <c r="SIQ86" s="13"/>
      <c r="SIR86" s="13"/>
      <c r="SIS86" s="13"/>
      <c r="SIT86" s="13"/>
      <c r="SIU86" s="13"/>
      <c r="SIV86" s="13"/>
      <c r="SIW86" s="13"/>
      <c r="SIX86" s="13"/>
      <c r="SIY86" s="13"/>
      <c r="SIZ86" s="13"/>
      <c r="SJA86" s="13"/>
      <c r="SJB86" s="13"/>
      <c r="SJC86" s="13"/>
      <c r="SJD86" s="13"/>
      <c r="SJE86" s="13"/>
      <c r="SJF86" s="13"/>
      <c r="SJG86" s="13"/>
      <c r="SJH86" s="13"/>
      <c r="SJI86" s="13"/>
      <c r="SJJ86" s="13"/>
      <c r="SJK86" s="13"/>
      <c r="SJL86" s="13"/>
      <c r="SJM86" s="13"/>
      <c r="SJN86" s="13"/>
      <c r="SJO86" s="13"/>
      <c r="SJP86" s="13"/>
      <c r="SJQ86" s="13"/>
      <c r="SJR86" s="13"/>
      <c r="SJS86" s="13"/>
      <c r="SJT86" s="13"/>
      <c r="SJU86" s="13"/>
      <c r="SJV86" s="13"/>
      <c r="SJW86" s="13"/>
      <c r="SJX86" s="13"/>
      <c r="SJY86" s="13"/>
      <c r="SJZ86" s="13"/>
      <c r="SKA86" s="13"/>
      <c r="SKB86" s="13"/>
      <c r="SKC86" s="13"/>
      <c r="SKD86" s="13"/>
      <c r="SKE86" s="13"/>
      <c r="SKF86" s="13"/>
      <c r="SKG86" s="13"/>
      <c r="SKH86" s="13"/>
      <c r="SKI86" s="13"/>
      <c r="SKJ86" s="13"/>
      <c r="SKK86" s="13"/>
      <c r="SKL86" s="13"/>
      <c r="SKM86" s="13"/>
      <c r="SKN86" s="13"/>
      <c r="SKO86" s="13"/>
      <c r="SKP86" s="13"/>
      <c r="SKQ86" s="13"/>
      <c r="SKR86" s="13"/>
      <c r="SKS86" s="13"/>
      <c r="SKT86" s="13"/>
      <c r="SKU86" s="13"/>
      <c r="SKV86" s="13"/>
      <c r="SKW86" s="13"/>
      <c r="SKX86" s="13"/>
      <c r="SKY86" s="13"/>
      <c r="SKZ86" s="13"/>
      <c r="SLA86" s="13"/>
      <c r="SLB86" s="13"/>
      <c r="SLC86" s="13"/>
      <c r="SLD86" s="13"/>
      <c r="SLE86" s="13"/>
      <c r="SLF86" s="13"/>
      <c r="SLG86" s="13"/>
      <c r="SLH86" s="13"/>
      <c r="SLI86" s="13"/>
      <c r="SLJ86" s="13"/>
      <c r="SLK86" s="13"/>
      <c r="SLL86" s="13"/>
      <c r="SLM86" s="13"/>
      <c r="SLN86" s="13"/>
      <c r="SLO86" s="13"/>
      <c r="SLP86" s="13"/>
      <c r="SLQ86" s="13"/>
      <c r="SLR86" s="13"/>
      <c r="SLS86" s="13"/>
      <c r="SLT86" s="13"/>
      <c r="SLU86" s="13"/>
      <c r="SLV86" s="13"/>
      <c r="SLW86" s="13"/>
      <c r="SLX86" s="13"/>
      <c r="SLY86" s="13"/>
      <c r="SLZ86" s="13"/>
      <c r="SMA86" s="13"/>
      <c r="SMB86" s="13"/>
      <c r="SMC86" s="13"/>
      <c r="SMD86" s="13"/>
      <c r="SME86" s="13"/>
      <c r="SMF86" s="13"/>
      <c r="SMG86" s="13"/>
      <c r="SMH86" s="13"/>
      <c r="SMI86" s="13"/>
      <c r="SMJ86" s="13"/>
      <c r="SMK86" s="13"/>
      <c r="SML86" s="13"/>
      <c r="SMM86" s="13"/>
      <c r="SMN86" s="13"/>
      <c r="SMO86" s="13"/>
      <c r="SMP86" s="13"/>
      <c r="SMQ86" s="13"/>
      <c r="SMR86" s="13"/>
      <c r="SMS86" s="13"/>
      <c r="SMT86" s="13"/>
      <c r="SMU86" s="13"/>
      <c r="SMV86" s="13"/>
      <c r="SMW86" s="13"/>
      <c r="SMX86" s="13"/>
      <c r="SMY86" s="13"/>
      <c r="SMZ86" s="13"/>
      <c r="SNA86" s="13"/>
      <c r="SNB86" s="13"/>
      <c r="SNC86" s="13"/>
      <c r="SND86" s="13"/>
      <c r="SNE86" s="13"/>
      <c r="SNF86" s="13"/>
      <c r="SNG86" s="13"/>
      <c r="SNH86" s="13"/>
      <c r="SNI86" s="13"/>
      <c r="SNJ86" s="13"/>
      <c r="SNK86" s="13"/>
      <c r="SNL86" s="13"/>
      <c r="SNM86" s="13"/>
      <c r="SNN86" s="13"/>
      <c r="SNO86" s="13"/>
      <c r="SNP86" s="13"/>
      <c r="SNQ86" s="13"/>
      <c r="SNR86" s="13"/>
      <c r="SNS86" s="13"/>
      <c r="SNT86" s="13"/>
      <c r="SNU86" s="13"/>
      <c r="SNV86" s="13"/>
      <c r="SNW86" s="13"/>
      <c r="SNX86" s="13"/>
      <c r="SNY86" s="13"/>
      <c r="SNZ86" s="13"/>
      <c r="SOA86" s="13"/>
      <c r="SOB86" s="13"/>
      <c r="SOC86" s="13"/>
      <c r="SOD86" s="13"/>
      <c r="SOE86" s="13"/>
      <c r="SOF86" s="13"/>
      <c r="SOG86" s="13"/>
      <c r="SOH86" s="13"/>
      <c r="SOI86" s="13"/>
      <c r="SOJ86" s="13"/>
      <c r="SOK86" s="13"/>
      <c r="SOL86" s="13"/>
      <c r="SOM86" s="13"/>
      <c r="SON86" s="13"/>
      <c r="SOO86" s="13"/>
      <c r="SOP86" s="13"/>
      <c r="SOQ86" s="13"/>
      <c r="SOR86" s="13"/>
      <c r="SOS86" s="13"/>
      <c r="SOT86" s="13"/>
      <c r="SOU86" s="13"/>
      <c r="SOV86" s="13"/>
      <c r="SOW86" s="13"/>
      <c r="SOX86" s="13"/>
      <c r="SOY86" s="13"/>
      <c r="SOZ86" s="13"/>
      <c r="SPA86" s="13"/>
      <c r="SPB86" s="13"/>
      <c r="SPC86" s="13"/>
      <c r="SPD86" s="13"/>
      <c r="SPE86" s="13"/>
      <c r="SPF86" s="13"/>
      <c r="SPG86" s="13"/>
      <c r="SPH86" s="13"/>
      <c r="SPI86" s="13"/>
      <c r="SPJ86" s="13"/>
      <c r="SPK86" s="13"/>
      <c r="SPL86" s="13"/>
      <c r="SPM86" s="13"/>
      <c r="SPN86" s="13"/>
      <c r="SPO86" s="13"/>
      <c r="SPP86" s="13"/>
      <c r="SPQ86" s="13"/>
      <c r="SPR86" s="13"/>
      <c r="SPS86" s="13"/>
      <c r="SPT86" s="13"/>
      <c r="SPU86" s="13"/>
      <c r="SPV86" s="13"/>
      <c r="SPW86" s="13"/>
      <c r="SPX86" s="13"/>
      <c r="SPY86" s="13"/>
      <c r="SPZ86" s="13"/>
      <c r="SQA86" s="13"/>
      <c r="SQB86" s="13"/>
      <c r="SQC86" s="13"/>
      <c r="SQD86" s="13"/>
      <c r="SQE86" s="13"/>
      <c r="SQF86" s="13"/>
      <c r="SQG86" s="13"/>
      <c r="SQH86" s="13"/>
      <c r="SQI86" s="13"/>
      <c r="SQJ86" s="13"/>
      <c r="SQK86" s="13"/>
      <c r="SQL86" s="13"/>
      <c r="SQM86" s="13"/>
      <c r="SQN86" s="13"/>
      <c r="SQO86" s="13"/>
      <c r="SQP86" s="13"/>
      <c r="SQQ86" s="13"/>
      <c r="SQR86" s="13"/>
      <c r="SQS86" s="13"/>
      <c r="SQT86" s="13"/>
      <c r="SQU86" s="13"/>
      <c r="SQV86" s="13"/>
      <c r="SQW86" s="13"/>
      <c r="SQX86" s="13"/>
      <c r="SQY86" s="13"/>
      <c r="SQZ86" s="13"/>
      <c r="SRA86" s="13"/>
      <c r="SRB86" s="13"/>
      <c r="SRC86" s="13"/>
      <c r="SRD86" s="13"/>
      <c r="SRE86" s="13"/>
      <c r="SRF86" s="13"/>
      <c r="SRG86" s="13"/>
      <c r="SRH86" s="13"/>
      <c r="SRI86" s="13"/>
      <c r="SRJ86" s="13"/>
      <c r="SRK86" s="13"/>
      <c r="SRL86" s="13"/>
      <c r="SRM86" s="13"/>
      <c r="SRN86" s="13"/>
      <c r="SRO86" s="13"/>
      <c r="SRP86" s="13"/>
      <c r="SRQ86" s="13"/>
      <c r="SRR86" s="13"/>
      <c r="SRS86" s="13"/>
      <c r="SRT86" s="13"/>
      <c r="SRU86" s="13"/>
      <c r="SRV86" s="13"/>
      <c r="SRW86" s="13"/>
      <c r="SRX86" s="13"/>
      <c r="SRY86" s="13"/>
      <c r="SRZ86" s="13"/>
      <c r="SSA86" s="13"/>
      <c r="SSB86" s="13"/>
      <c r="SSC86" s="13"/>
      <c r="SSD86" s="13"/>
      <c r="SSE86" s="13"/>
      <c r="SSF86" s="13"/>
      <c r="SSG86" s="13"/>
      <c r="SSH86" s="13"/>
      <c r="SSI86" s="13"/>
      <c r="SSJ86" s="13"/>
      <c r="SSK86" s="13"/>
      <c r="SSL86" s="13"/>
      <c r="SSM86" s="13"/>
      <c r="SSN86" s="13"/>
      <c r="SSO86" s="13"/>
      <c r="SSP86" s="13"/>
      <c r="SSQ86" s="13"/>
      <c r="SSR86" s="13"/>
      <c r="SSS86" s="13"/>
      <c r="SST86" s="13"/>
      <c r="SSU86" s="13"/>
      <c r="SSV86" s="13"/>
      <c r="SSW86" s="13"/>
      <c r="SSX86" s="13"/>
      <c r="SSY86" s="13"/>
      <c r="SSZ86" s="13"/>
      <c r="STA86" s="13"/>
      <c r="STB86" s="13"/>
      <c r="STC86" s="13"/>
      <c r="STD86" s="13"/>
      <c r="STE86" s="13"/>
      <c r="STF86" s="13"/>
      <c r="STG86" s="13"/>
      <c r="STH86" s="13"/>
      <c r="STI86" s="13"/>
      <c r="STJ86" s="13"/>
      <c r="STK86" s="13"/>
      <c r="STL86" s="13"/>
      <c r="STM86" s="13"/>
      <c r="STN86" s="13"/>
      <c r="STO86" s="13"/>
      <c r="STP86" s="13"/>
      <c r="STQ86" s="13"/>
      <c r="STR86" s="13"/>
      <c r="STS86" s="13"/>
      <c r="STT86" s="13"/>
      <c r="STU86" s="13"/>
      <c r="STV86" s="13"/>
      <c r="STW86" s="13"/>
      <c r="STX86" s="13"/>
      <c r="STY86" s="13"/>
      <c r="STZ86" s="13"/>
      <c r="SUA86" s="13"/>
      <c r="SUB86" s="13"/>
      <c r="SUC86" s="13"/>
      <c r="SUD86" s="13"/>
      <c r="SUE86" s="13"/>
      <c r="SUF86" s="13"/>
      <c r="SUG86" s="13"/>
      <c r="SUH86" s="13"/>
      <c r="SUI86" s="13"/>
      <c r="SUJ86" s="13"/>
      <c r="SUK86" s="13"/>
      <c r="SUL86" s="13"/>
      <c r="SUM86" s="13"/>
      <c r="SUN86" s="13"/>
      <c r="SUO86" s="13"/>
      <c r="SUP86" s="13"/>
      <c r="SUQ86" s="13"/>
      <c r="SUR86" s="13"/>
      <c r="SUS86" s="13"/>
      <c r="SUT86" s="13"/>
      <c r="SUU86" s="13"/>
      <c r="SUV86" s="13"/>
      <c r="SUW86" s="13"/>
      <c r="SUX86" s="13"/>
      <c r="SUY86" s="13"/>
      <c r="SUZ86" s="13"/>
      <c r="SVA86" s="13"/>
      <c r="SVB86" s="13"/>
      <c r="SVC86" s="13"/>
      <c r="SVD86" s="13"/>
      <c r="SVE86" s="13"/>
      <c r="SVF86" s="13"/>
      <c r="SVG86" s="13"/>
      <c r="SVH86" s="13"/>
      <c r="SVI86" s="13"/>
      <c r="SVJ86" s="13"/>
      <c r="SVK86" s="13"/>
      <c r="SVL86" s="13"/>
      <c r="SVM86" s="13"/>
      <c r="SVN86" s="13"/>
      <c r="SVO86" s="13"/>
      <c r="SVP86" s="13"/>
      <c r="SVQ86" s="13"/>
      <c r="SVR86" s="13"/>
      <c r="SVS86" s="13"/>
      <c r="SVT86" s="13"/>
      <c r="SVU86" s="13"/>
      <c r="SVV86" s="13"/>
      <c r="SVW86" s="13"/>
      <c r="SVX86" s="13"/>
      <c r="SVY86" s="13"/>
      <c r="SVZ86" s="13"/>
      <c r="SWA86" s="13"/>
      <c r="SWB86" s="13"/>
      <c r="SWC86" s="13"/>
      <c r="SWD86" s="13"/>
      <c r="SWE86" s="13"/>
      <c r="SWF86" s="13"/>
      <c r="SWG86" s="13"/>
      <c r="SWH86" s="13"/>
      <c r="SWI86" s="13"/>
      <c r="SWJ86" s="13"/>
      <c r="SWK86" s="13"/>
      <c r="SWL86" s="13"/>
      <c r="SWM86" s="13"/>
      <c r="SWN86" s="13"/>
      <c r="SWO86" s="13"/>
      <c r="SWP86" s="13"/>
      <c r="SWQ86" s="13"/>
      <c r="SWR86" s="13"/>
      <c r="SWS86" s="13"/>
      <c r="SWT86" s="13"/>
      <c r="SWU86" s="13"/>
      <c r="SWV86" s="13"/>
      <c r="SWW86" s="13"/>
      <c r="SWX86" s="13"/>
      <c r="SWY86" s="13"/>
      <c r="SWZ86" s="13"/>
      <c r="SXA86" s="13"/>
      <c r="SXB86" s="13"/>
      <c r="SXC86" s="13"/>
      <c r="SXD86" s="13"/>
      <c r="SXE86" s="13"/>
      <c r="SXF86" s="13"/>
      <c r="SXG86" s="13"/>
      <c r="SXH86" s="13"/>
      <c r="SXI86" s="13"/>
      <c r="SXJ86" s="13"/>
      <c r="SXK86" s="13"/>
      <c r="SXL86" s="13"/>
      <c r="SXM86" s="13"/>
      <c r="SXN86" s="13"/>
      <c r="SXO86" s="13"/>
      <c r="SXP86" s="13"/>
      <c r="SXQ86" s="13"/>
      <c r="SXR86" s="13"/>
      <c r="SXS86" s="13"/>
      <c r="SXT86" s="13"/>
      <c r="SXU86" s="13"/>
      <c r="SXV86" s="13"/>
      <c r="SXW86" s="13"/>
      <c r="SXX86" s="13"/>
      <c r="SXY86" s="13"/>
      <c r="SXZ86" s="13"/>
      <c r="SYA86" s="13"/>
      <c r="SYB86" s="13"/>
      <c r="SYC86" s="13"/>
      <c r="SYD86" s="13"/>
      <c r="SYE86" s="13"/>
      <c r="SYF86" s="13"/>
      <c r="SYG86" s="13"/>
      <c r="SYH86" s="13"/>
      <c r="SYI86" s="13"/>
      <c r="SYJ86" s="13"/>
      <c r="SYK86" s="13"/>
      <c r="SYL86" s="13"/>
      <c r="SYM86" s="13"/>
      <c r="SYN86" s="13"/>
      <c r="SYO86" s="13"/>
      <c r="SYP86" s="13"/>
      <c r="SYQ86" s="13"/>
      <c r="SYR86" s="13"/>
      <c r="SYS86" s="13"/>
      <c r="SYT86" s="13"/>
      <c r="SYU86" s="13"/>
      <c r="SYV86" s="13"/>
      <c r="SYW86" s="13"/>
      <c r="SYX86" s="13"/>
      <c r="SYY86" s="13"/>
      <c r="SYZ86" s="13"/>
      <c r="SZA86" s="13"/>
      <c r="SZB86" s="13"/>
      <c r="SZC86" s="13"/>
      <c r="SZD86" s="13"/>
      <c r="SZE86" s="13"/>
      <c r="SZF86" s="13"/>
      <c r="SZG86" s="13"/>
      <c r="SZH86" s="13"/>
      <c r="SZI86" s="13"/>
      <c r="SZJ86" s="13"/>
      <c r="SZK86" s="13"/>
      <c r="SZL86" s="13"/>
      <c r="SZM86" s="13"/>
      <c r="SZN86" s="13"/>
      <c r="SZO86" s="13"/>
      <c r="SZP86" s="13"/>
      <c r="SZQ86" s="13"/>
      <c r="SZR86" s="13"/>
      <c r="SZS86" s="13"/>
      <c r="SZT86" s="13"/>
      <c r="SZU86" s="13"/>
      <c r="SZV86" s="13"/>
      <c r="SZW86" s="13"/>
      <c r="SZX86" s="13"/>
      <c r="SZY86" s="13"/>
      <c r="SZZ86" s="13"/>
      <c r="TAA86" s="13"/>
      <c r="TAB86" s="13"/>
      <c r="TAC86" s="13"/>
      <c r="TAD86" s="13"/>
      <c r="TAE86" s="13"/>
      <c r="TAF86" s="13"/>
      <c r="TAG86" s="13"/>
      <c r="TAH86" s="13"/>
      <c r="TAI86" s="13"/>
      <c r="TAJ86" s="13"/>
      <c r="TAK86" s="13"/>
      <c r="TAL86" s="13"/>
      <c r="TAM86" s="13"/>
      <c r="TAN86" s="13"/>
      <c r="TAO86" s="13"/>
      <c r="TAP86" s="13"/>
      <c r="TAQ86" s="13"/>
      <c r="TAR86" s="13"/>
      <c r="TAS86" s="13"/>
      <c r="TAT86" s="13"/>
      <c r="TAU86" s="13"/>
      <c r="TAV86" s="13"/>
      <c r="TAW86" s="13"/>
      <c r="TAX86" s="13"/>
      <c r="TAY86" s="13"/>
      <c r="TAZ86" s="13"/>
      <c r="TBA86" s="13"/>
      <c r="TBB86" s="13"/>
      <c r="TBC86" s="13"/>
      <c r="TBD86" s="13"/>
      <c r="TBE86" s="13"/>
      <c r="TBF86" s="13"/>
      <c r="TBG86" s="13"/>
      <c r="TBH86" s="13"/>
      <c r="TBI86" s="13"/>
      <c r="TBJ86" s="13"/>
      <c r="TBK86" s="13"/>
      <c r="TBL86" s="13"/>
      <c r="TBM86" s="13"/>
      <c r="TBN86" s="13"/>
      <c r="TBO86" s="13"/>
      <c r="TBP86" s="13"/>
      <c r="TBQ86" s="13"/>
      <c r="TBR86" s="13"/>
      <c r="TBS86" s="13"/>
      <c r="TBT86" s="13"/>
      <c r="TBU86" s="13"/>
      <c r="TBV86" s="13"/>
      <c r="TBW86" s="13"/>
      <c r="TBX86" s="13"/>
      <c r="TBY86" s="13"/>
      <c r="TBZ86" s="13"/>
      <c r="TCA86" s="13"/>
      <c r="TCB86" s="13"/>
      <c r="TCC86" s="13"/>
      <c r="TCD86" s="13"/>
      <c r="TCE86" s="13"/>
      <c r="TCF86" s="13"/>
      <c r="TCG86" s="13"/>
      <c r="TCH86" s="13"/>
      <c r="TCI86" s="13"/>
      <c r="TCJ86" s="13"/>
      <c r="TCK86" s="13"/>
      <c r="TCL86" s="13"/>
      <c r="TCM86" s="13"/>
      <c r="TCN86" s="13"/>
      <c r="TCO86" s="13"/>
      <c r="TCP86" s="13"/>
      <c r="TCQ86" s="13"/>
      <c r="TCR86" s="13"/>
      <c r="TCS86" s="13"/>
      <c r="TCT86" s="13"/>
      <c r="TCU86" s="13"/>
      <c r="TCV86" s="13"/>
      <c r="TCW86" s="13"/>
      <c r="TCX86" s="13"/>
      <c r="TCY86" s="13"/>
      <c r="TCZ86" s="13"/>
      <c r="TDA86" s="13"/>
      <c r="TDB86" s="13"/>
      <c r="TDC86" s="13"/>
      <c r="TDD86" s="13"/>
      <c r="TDE86" s="13"/>
      <c r="TDF86" s="13"/>
      <c r="TDG86" s="13"/>
      <c r="TDH86" s="13"/>
      <c r="TDI86" s="13"/>
      <c r="TDJ86" s="13"/>
      <c r="TDK86" s="13"/>
      <c r="TDL86" s="13"/>
      <c r="TDM86" s="13"/>
      <c r="TDN86" s="13"/>
      <c r="TDO86" s="13"/>
      <c r="TDP86" s="13"/>
      <c r="TDQ86" s="13"/>
      <c r="TDR86" s="13"/>
      <c r="TDS86" s="13"/>
      <c r="TDT86" s="13"/>
      <c r="TDU86" s="13"/>
      <c r="TDV86" s="13"/>
      <c r="TDW86" s="13"/>
      <c r="TDX86" s="13"/>
      <c r="TDY86" s="13"/>
      <c r="TDZ86" s="13"/>
      <c r="TEA86" s="13"/>
      <c r="TEB86" s="13"/>
      <c r="TEC86" s="13"/>
      <c r="TED86" s="13"/>
      <c r="TEE86" s="13"/>
      <c r="TEF86" s="13"/>
      <c r="TEG86" s="13"/>
      <c r="TEH86" s="13"/>
      <c r="TEI86" s="13"/>
      <c r="TEJ86" s="13"/>
      <c r="TEK86" s="13"/>
      <c r="TEL86" s="13"/>
      <c r="TEM86" s="13"/>
      <c r="TEN86" s="13"/>
      <c r="TEO86" s="13"/>
      <c r="TEP86" s="13"/>
      <c r="TEQ86" s="13"/>
      <c r="TER86" s="13"/>
      <c r="TES86" s="13"/>
      <c r="TET86" s="13"/>
      <c r="TEU86" s="13"/>
      <c r="TEV86" s="13"/>
      <c r="TEW86" s="13"/>
      <c r="TEX86" s="13"/>
      <c r="TEY86" s="13"/>
      <c r="TEZ86" s="13"/>
      <c r="TFA86" s="13"/>
      <c r="TFB86" s="13"/>
      <c r="TFC86" s="13"/>
      <c r="TFD86" s="13"/>
      <c r="TFE86" s="13"/>
      <c r="TFF86" s="13"/>
      <c r="TFG86" s="13"/>
      <c r="TFH86" s="13"/>
      <c r="TFI86" s="13"/>
      <c r="TFJ86" s="13"/>
      <c r="TFK86" s="13"/>
      <c r="TFL86" s="13"/>
      <c r="TFM86" s="13"/>
      <c r="TFN86" s="13"/>
      <c r="TFO86" s="13"/>
      <c r="TFP86" s="13"/>
      <c r="TFQ86" s="13"/>
      <c r="TFR86" s="13"/>
      <c r="TFS86" s="13"/>
      <c r="TFT86" s="13"/>
      <c r="TFU86" s="13"/>
      <c r="TFV86" s="13"/>
      <c r="TFW86" s="13"/>
      <c r="TFX86" s="13"/>
      <c r="TFY86" s="13"/>
      <c r="TFZ86" s="13"/>
      <c r="TGA86" s="13"/>
      <c r="TGB86" s="13"/>
      <c r="TGC86" s="13"/>
      <c r="TGD86" s="13"/>
      <c r="TGE86" s="13"/>
      <c r="TGF86" s="13"/>
      <c r="TGG86" s="13"/>
      <c r="TGH86" s="13"/>
      <c r="TGI86" s="13"/>
      <c r="TGJ86" s="13"/>
      <c r="TGK86" s="13"/>
      <c r="TGL86" s="13"/>
      <c r="TGM86" s="13"/>
      <c r="TGN86" s="13"/>
      <c r="TGO86" s="13"/>
      <c r="TGP86" s="13"/>
      <c r="TGQ86" s="13"/>
      <c r="TGR86" s="13"/>
      <c r="TGS86" s="13"/>
      <c r="TGT86" s="13"/>
      <c r="TGU86" s="13"/>
      <c r="TGV86" s="13"/>
      <c r="TGW86" s="13"/>
      <c r="TGX86" s="13"/>
      <c r="TGY86" s="13"/>
      <c r="TGZ86" s="13"/>
      <c r="THA86" s="13"/>
      <c r="THB86" s="13"/>
      <c r="THC86" s="13"/>
      <c r="THD86" s="13"/>
      <c r="THE86" s="13"/>
      <c r="THF86" s="13"/>
      <c r="THG86" s="13"/>
      <c r="THH86" s="13"/>
      <c r="THI86" s="13"/>
      <c r="THJ86" s="13"/>
      <c r="THK86" s="13"/>
      <c r="THL86" s="13"/>
      <c r="THM86" s="13"/>
      <c r="THN86" s="13"/>
      <c r="THO86" s="13"/>
      <c r="THP86" s="13"/>
      <c r="THQ86" s="13"/>
      <c r="THR86" s="13"/>
      <c r="THS86" s="13"/>
      <c r="THT86" s="13"/>
      <c r="THU86" s="13"/>
      <c r="THV86" s="13"/>
      <c r="THW86" s="13"/>
      <c r="THX86" s="13"/>
      <c r="THY86" s="13"/>
      <c r="THZ86" s="13"/>
      <c r="TIA86" s="13"/>
      <c r="TIB86" s="13"/>
      <c r="TIC86" s="13"/>
      <c r="TID86" s="13"/>
      <c r="TIE86" s="13"/>
      <c r="TIF86" s="13"/>
      <c r="TIG86" s="13"/>
      <c r="TIH86" s="13"/>
      <c r="TII86" s="13"/>
      <c r="TIJ86" s="13"/>
      <c r="TIK86" s="13"/>
      <c r="TIL86" s="13"/>
      <c r="TIM86" s="13"/>
      <c r="TIN86" s="13"/>
      <c r="TIO86" s="13"/>
      <c r="TIP86" s="13"/>
      <c r="TIQ86" s="13"/>
      <c r="TIR86" s="13"/>
      <c r="TIS86" s="13"/>
      <c r="TIT86" s="13"/>
      <c r="TIU86" s="13"/>
      <c r="TIV86" s="13"/>
      <c r="TIW86" s="13"/>
      <c r="TIX86" s="13"/>
      <c r="TIY86" s="13"/>
      <c r="TIZ86" s="13"/>
      <c r="TJA86" s="13"/>
      <c r="TJB86" s="13"/>
      <c r="TJC86" s="13"/>
      <c r="TJD86" s="13"/>
      <c r="TJE86" s="13"/>
      <c r="TJF86" s="13"/>
      <c r="TJG86" s="13"/>
      <c r="TJH86" s="13"/>
      <c r="TJI86" s="13"/>
      <c r="TJJ86" s="13"/>
      <c r="TJK86" s="13"/>
      <c r="TJL86" s="13"/>
      <c r="TJM86" s="13"/>
      <c r="TJN86" s="13"/>
      <c r="TJO86" s="13"/>
      <c r="TJP86" s="13"/>
      <c r="TJQ86" s="13"/>
      <c r="TJR86" s="13"/>
      <c r="TJS86" s="13"/>
      <c r="TJT86" s="13"/>
      <c r="TJU86" s="13"/>
      <c r="TJV86" s="13"/>
      <c r="TJW86" s="13"/>
      <c r="TJX86" s="13"/>
      <c r="TJY86" s="13"/>
      <c r="TJZ86" s="13"/>
      <c r="TKA86" s="13"/>
      <c r="TKB86" s="13"/>
      <c r="TKC86" s="13"/>
      <c r="TKD86" s="13"/>
      <c r="TKE86" s="13"/>
      <c r="TKF86" s="13"/>
      <c r="TKG86" s="13"/>
      <c r="TKH86" s="13"/>
      <c r="TKI86" s="13"/>
      <c r="TKJ86" s="13"/>
      <c r="TKK86" s="13"/>
      <c r="TKL86" s="13"/>
      <c r="TKM86" s="13"/>
      <c r="TKN86" s="13"/>
      <c r="TKO86" s="13"/>
      <c r="TKP86" s="13"/>
      <c r="TKQ86" s="13"/>
      <c r="TKR86" s="13"/>
      <c r="TKS86" s="13"/>
      <c r="TKT86" s="13"/>
      <c r="TKU86" s="13"/>
      <c r="TKV86" s="13"/>
      <c r="TKW86" s="13"/>
      <c r="TKX86" s="13"/>
      <c r="TKY86" s="13"/>
      <c r="TKZ86" s="13"/>
      <c r="TLA86" s="13"/>
      <c r="TLB86" s="13"/>
      <c r="TLC86" s="13"/>
      <c r="TLD86" s="13"/>
      <c r="TLE86" s="13"/>
      <c r="TLF86" s="13"/>
      <c r="TLG86" s="13"/>
      <c r="TLH86" s="13"/>
      <c r="TLI86" s="13"/>
      <c r="TLJ86" s="13"/>
      <c r="TLK86" s="13"/>
      <c r="TLL86" s="13"/>
      <c r="TLM86" s="13"/>
      <c r="TLN86" s="13"/>
      <c r="TLO86" s="13"/>
      <c r="TLP86" s="13"/>
      <c r="TLQ86" s="13"/>
      <c r="TLR86" s="13"/>
      <c r="TLS86" s="13"/>
      <c r="TLT86" s="13"/>
      <c r="TLU86" s="13"/>
      <c r="TLV86" s="13"/>
      <c r="TLW86" s="13"/>
      <c r="TLX86" s="13"/>
      <c r="TLY86" s="13"/>
      <c r="TLZ86" s="13"/>
      <c r="TMA86" s="13"/>
      <c r="TMB86" s="13"/>
      <c r="TMC86" s="13"/>
      <c r="TMD86" s="13"/>
      <c r="TME86" s="13"/>
      <c r="TMF86" s="13"/>
      <c r="TMG86" s="13"/>
      <c r="TMH86" s="13"/>
      <c r="TMI86" s="13"/>
      <c r="TMJ86" s="13"/>
      <c r="TMK86" s="13"/>
      <c r="TML86" s="13"/>
      <c r="TMM86" s="13"/>
      <c r="TMN86" s="13"/>
      <c r="TMO86" s="13"/>
      <c r="TMP86" s="13"/>
      <c r="TMQ86" s="13"/>
      <c r="TMR86" s="13"/>
      <c r="TMS86" s="13"/>
      <c r="TMT86" s="13"/>
      <c r="TMU86" s="13"/>
      <c r="TMV86" s="13"/>
      <c r="TMW86" s="13"/>
      <c r="TMX86" s="13"/>
      <c r="TMY86" s="13"/>
      <c r="TMZ86" s="13"/>
      <c r="TNA86" s="13"/>
      <c r="TNB86" s="13"/>
      <c r="TNC86" s="13"/>
      <c r="TND86" s="13"/>
      <c r="TNE86" s="13"/>
      <c r="TNF86" s="13"/>
      <c r="TNG86" s="13"/>
      <c r="TNH86" s="13"/>
      <c r="TNI86" s="13"/>
      <c r="TNJ86" s="13"/>
      <c r="TNK86" s="13"/>
      <c r="TNL86" s="13"/>
      <c r="TNM86" s="13"/>
      <c r="TNN86" s="13"/>
      <c r="TNO86" s="13"/>
      <c r="TNP86" s="13"/>
      <c r="TNQ86" s="13"/>
      <c r="TNR86" s="13"/>
      <c r="TNS86" s="13"/>
      <c r="TNT86" s="13"/>
      <c r="TNU86" s="13"/>
      <c r="TNV86" s="13"/>
      <c r="TNW86" s="13"/>
      <c r="TNX86" s="13"/>
      <c r="TNY86" s="13"/>
      <c r="TNZ86" s="13"/>
      <c r="TOA86" s="13"/>
      <c r="TOB86" s="13"/>
      <c r="TOC86" s="13"/>
      <c r="TOD86" s="13"/>
      <c r="TOE86" s="13"/>
      <c r="TOF86" s="13"/>
      <c r="TOG86" s="13"/>
      <c r="TOH86" s="13"/>
      <c r="TOI86" s="13"/>
      <c r="TOJ86" s="13"/>
      <c r="TOK86" s="13"/>
      <c r="TOL86" s="13"/>
      <c r="TOM86" s="13"/>
      <c r="TON86" s="13"/>
      <c r="TOO86" s="13"/>
      <c r="TOP86" s="13"/>
      <c r="TOQ86" s="13"/>
      <c r="TOR86" s="13"/>
      <c r="TOS86" s="13"/>
      <c r="TOT86" s="13"/>
      <c r="TOU86" s="13"/>
      <c r="TOV86" s="13"/>
      <c r="TOW86" s="13"/>
      <c r="TOX86" s="13"/>
      <c r="TOY86" s="13"/>
      <c r="TOZ86" s="13"/>
      <c r="TPA86" s="13"/>
      <c r="TPB86" s="13"/>
      <c r="TPC86" s="13"/>
      <c r="TPD86" s="13"/>
      <c r="TPE86" s="13"/>
      <c r="TPF86" s="13"/>
      <c r="TPG86" s="13"/>
      <c r="TPH86" s="13"/>
      <c r="TPI86" s="13"/>
      <c r="TPJ86" s="13"/>
      <c r="TPK86" s="13"/>
      <c r="TPL86" s="13"/>
      <c r="TPM86" s="13"/>
      <c r="TPN86" s="13"/>
      <c r="TPO86" s="13"/>
      <c r="TPP86" s="13"/>
      <c r="TPQ86" s="13"/>
      <c r="TPR86" s="13"/>
      <c r="TPS86" s="13"/>
      <c r="TPT86" s="13"/>
      <c r="TPU86" s="13"/>
      <c r="TPV86" s="13"/>
      <c r="TPW86" s="13"/>
      <c r="TPX86" s="13"/>
      <c r="TPY86" s="13"/>
      <c r="TPZ86" s="13"/>
      <c r="TQA86" s="13"/>
      <c r="TQB86" s="13"/>
      <c r="TQC86" s="13"/>
      <c r="TQD86" s="13"/>
      <c r="TQE86" s="13"/>
      <c r="TQF86" s="13"/>
      <c r="TQG86" s="13"/>
      <c r="TQH86" s="13"/>
      <c r="TQI86" s="13"/>
      <c r="TQJ86" s="13"/>
      <c r="TQK86" s="13"/>
      <c r="TQL86" s="13"/>
      <c r="TQM86" s="13"/>
      <c r="TQN86" s="13"/>
      <c r="TQO86" s="13"/>
      <c r="TQP86" s="13"/>
      <c r="TQQ86" s="13"/>
      <c r="TQR86" s="13"/>
      <c r="TQS86" s="13"/>
      <c r="TQT86" s="13"/>
      <c r="TQU86" s="13"/>
      <c r="TQV86" s="13"/>
      <c r="TQW86" s="13"/>
      <c r="TQX86" s="13"/>
      <c r="TQY86" s="13"/>
      <c r="TQZ86" s="13"/>
      <c r="TRA86" s="13"/>
      <c r="TRB86" s="13"/>
      <c r="TRC86" s="13"/>
      <c r="TRD86" s="13"/>
      <c r="TRE86" s="13"/>
      <c r="TRF86" s="13"/>
      <c r="TRG86" s="13"/>
      <c r="TRH86" s="13"/>
      <c r="TRI86" s="13"/>
      <c r="TRJ86" s="13"/>
      <c r="TRK86" s="13"/>
      <c r="TRL86" s="13"/>
      <c r="TRM86" s="13"/>
      <c r="TRN86" s="13"/>
      <c r="TRO86" s="13"/>
      <c r="TRP86" s="13"/>
      <c r="TRQ86" s="13"/>
      <c r="TRR86" s="13"/>
      <c r="TRS86" s="13"/>
      <c r="TRT86" s="13"/>
      <c r="TRU86" s="13"/>
      <c r="TRV86" s="13"/>
      <c r="TRW86" s="13"/>
      <c r="TRX86" s="13"/>
      <c r="TRY86" s="13"/>
      <c r="TRZ86" s="13"/>
      <c r="TSA86" s="13"/>
      <c r="TSB86" s="13"/>
      <c r="TSC86" s="13"/>
      <c r="TSD86" s="13"/>
      <c r="TSE86" s="13"/>
      <c r="TSF86" s="13"/>
      <c r="TSG86" s="13"/>
      <c r="TSH86" s="13"/>
      <c r="TSI86" s="13"/>
      <c r="TSJ86" s="13"/>
      <c r="TSK86" s="13"/>
      <c r="TSL86" s="13"/>
      <c r="TSM86" s="13"/>
      <c r="TSN86" s="13"/>
      <c r="TSO86" s="13"/>
      <c r="TSP86" s="13"/>
      <c r="TSQ86" s="13"/>
      <c r="TSR86" s="13"/>
      <c r="TSS86" s="13"/>
      <c r="TST86" s="13"/>
      <c r="TSU86" s="13"/>
      <c r="TSV86" s="13"/>
      <c r="TSW86" s="13"/>
      <c r="TSX86" s="13"/>
      <c r="TSY86" s="13"/>
      <c r="TSZ86" s="13"/>
      <c r="TTA86" s="13"/>
      <c r="TTB86" s="13"/>
      <c r="TTC86" s="13"/>
      <c r="TTD86" s="13"/>
      <c r="TTE86" s="13"/>
      <c r="TTF86" s="13"/>
      <c r="TTG86" s="13"/>
      <c r="TTH86" s="13"/>
      <c r="TTI86" s="13"/>
      <c r="TTJ86" s="13"/>
      <c r="TTK86" s="13"/>
      <c r="TTL86" s="13"/>
      <c r="TTM86" s="13"/>
      <c r="TTN86" s="13"/>
      <c r="TTO86" s="13"/>
      <c r="TTP86" s="13"/>
      <c r="TTQ86" s="13"/>
      <c r="TTR86" s="13"/>
      <c r="TTS86" s="13"/>
      <c r="TTT86" s="13"/>
      <c r="TTU86" s="13"/>
      <c r="TTV86" s="13"/>
      <c r="TTW86" s="13"/>
      <c r="TTX86" s="13"/>
      <c r="TTY86" s="13"/>
      <c r="TTZ86" s="13"/>
      <c r="TUA86" s="13"/>
      <c r="TUB86" s="13"/>
      <c r="TUC86" s="13"/>
      <c r="TUD86" s="13"/>
      <c r="TUE86" s="13"/>
      <c r="TUF86" s="13"/>
      <c r="TUG86" s="13"/>
      <c r="TUH86" s="13"/>
      <c r="TUI86" s="13"/>
      <c r="TUJ86" s="13"/>
      <c r="TUK86" s="13"/>
      <c r="TUL86" s="13"/>
      <c r="TUM86" s="13"/>
      <c r="TUN86" s="13"/>
      <c r="TUO86" s="13"/>
      <c r="TUP86" s="13"/>
      <c r="TUQ86" s="13"/>
      <c r="TUR86" s="13"/>
      <c r="TUS86" s="13"/>
      <c r="TUT86" s="13"/>
      <c r="TUU86" s="13"/>
      <c r="TUV86" s="13"/>
      <c r="TUW86" s="13"/>
      <c r="TUX86" s="13"/>
      <c r="TUY86" s="13"/>
      <c r="TUZ86" s="13"/>
      <c r="TVA86" s="13"/>
      <c r="TVB86" s="13"/>
      <c r="TVC86" s="13"/>
      <c r="TVD86" s="13"/>
      <c r="TVE86" s="13"/>
      <c r="TVF86" s="13"/>
      <c r="TVG86" s="13"/>
      <c r="TVH86" s="13"/>
      <c r="TVI86" s="13"/>
      <c r="TVJ86" s="13"/>
      <c r="TVK86" s="13"/>
      <c r="TVL86" s="13"/>
      <c r="TVM86" s="13"/>
      <c r="TVN86" s="13"/>
      <c r="TVO86" s="13"/>
      <c r="TVP86" s="13"/>
      <c r="TVQ86" s="13"/>
      <c r="TVR86" s="13"/>
      <c r="TVS86" s="13"/>
      <c r="TVT86" s="13"/>
      <c r="TVU86" s="13"/>
      <c r="TVV86" s="13"/>
      <c r="TVW86" s="13"/>
      <c r="TVX86" s="13"/>
      <c r="TVY86" s="13"/>
      <c r="TVZ86" s="13"/>
      <c r="TWA86" s="13"/>
      <c r="TWB86" s="13"/>
      <c r="TWC86" s="13"/>
      <c r="TWD86" s="13"/>
      <c r="TWE86" s="13"/>
      <c r="TWF86" s="13"/>
      <c r="TWG86" s="13"/>
      <c r="TWH86" s="13"/>
      <c r="TWI86" s="13"/>
      <c r="TWJ86" s="13"/>
      <c r="TWK86" s="13"/>
      <c r="TWL86" s="13"/>
      <c r="TWM86" s="13"/>
      <c r="TWN86" s="13"/>
      <c r="TWO86" s="13"/>
      <c r="TWP86" s="13"/>
      <c r="TWQ86" s="13"/>
      <c r="TWR86" s="13"/>
      <c r="TWS86" s="13"/>
      <c r="TWT86" s="13"/>
      <c r="TWU86" s="13"/>
      <c r="TWV86" s="13"/>
      <c r="TWW86" s="13"/>
      <c r="TWX86" s="13"/>
      <c r="TWY86" s="13"/>
      <c r="TWZ86" s="13"/>
      <c r="TXA86" s="13"/>
      <c r="TXB86" s="13"/>
      <c r="TXC86" s="13"/>
      <c r="TXD86" s="13"/>
      <c r="TXE86" s="13"/>
      <c r="TXF86" s="13"/>
      <c r="TXG86" s="13"/>
      <c r="TXH86" s="13"/>
      <c r="TXI86" s="13"/>
      <c r="TXJ86" s="13"/>
      <c r="TXK86" s="13"/>
      <c r="TXL86" s="13"/>
      <c r="TXM86" s="13"/>
      <c r="TXN86" s="13"/>
      <c r="TXO86" s="13"/>
      <c r="TXP86" s="13"/>
      <c r="TXQ86" s="13"/>
      <c r="TXR86" s="13"/>
      <c r="TXS86" s="13"/>
      <c r="TXT86" s="13"/>
      <c r="TXU86" s="13"/>
      <c r="TXV86" s="13"/>
      <c r="TXW86" s="13"/>
      <c r="TXX86" s="13"/>
      <c r="TXY86" s="13"/>
      <c r="TXZ86" s="13"/>
      <c r="TYA86" s="13"/>
      <c r="TYB86" s="13"/>
      <c r="TYC86" s="13"/>
      <c r="TYD86" s="13"/>
      <c r="TYE86" s="13"/>
      <c r="TYF86" s="13"/>
      <c r="TYG86" s="13"/>
      <c r="TYH86" s="13"/>
      <c r="TYI86" s="13"/>
      <c r="TYJ86" s="13"/>
      <c r="TYK86" s="13"/>
      <c r="TYL86" s="13"/>
      <c r="TYM86" s="13"/>
      <c r="TYN86" s="13"/>
      <c r="TYO86" s="13"/>
      <c r="TYP86" s="13"/>
      <c r="TYQ86" s="13"/>
      <c r="TYR86" s="13"/>
      <c r="TYS86" s="13"/>
      <c r="TYT86" s="13"/>
      <c r="TYU86" s="13"/>
      <c r="TYV86" s="13"/>
      <c r="TYW86" s="13"/>
      <c r="TYX86" s="13"/>
      <c r="TYY86" s="13"/>
      <c r="TYZ86" s="13"/>
      <c r="TZA86" s="13"/>
      <c r="TZB86" s="13"/>
      <c r="TZC86" s="13"/>
      <c r="TZD86" s="13"/>
      <c r="TZE86" s="13"/>
      <c r="TZF86" s="13"/>
      <c r="TZG86" s="13"/>
      <c r="TZH86" s="13"/>
      <c r="TZI86" s="13"/>
      <c r="TZJ86" s="13"/>
      <c r="TZK86" s="13"/>
      <c r="TZL86" s="13"/>
      <c r="TZM86" s="13"/>
      <c r="TZN86" s="13"/>
      <c r="TZO86" s="13"/>
      <c r="TZP86" s="13"/>
      <c r="TZQ86" s="13"/>
      <c r="TZR86" s="13"/>
      <c r="TZS86" s="13"/>
      <c r="TZT86" s="13"/>
      <c r="TZU86" s="13"/>
      <c r="TZV86" s="13"/>
      <c r="TZW86" s="13"/>
      <c r="TZX86" s="13"/>
      <c r="TZY86" s="13"/>
      <c r="TZZ86" s="13"/>
      <c r="UAA86" s="13"/>
      <c r="UAB86" s="13"/>
      <c r="UAC86" s="13"/>
      <c r="UAD86" s="13"/>
      <c r="UAE86" s="13"/>
      <c r="UAF86" s="13"/>
      <c r="UAG86" s="13"/>
      <c r="UAH86" s="13"/>
      <c r="UAI86" s="13"/>
      <c r="UAJ86" s="13"/>
      <c r="UAK86" s="13"/>
      <c r="UAL86" s="13"/>
      <c r="UAM86" s="13"/>
      <c r="UAN86" s="13"/>
      <c r="UAO86" s="13"/>
      <c r="UAP86" s="13"/>
      <c r="UAQ86" s="13"/>
      <c r="UAR86" s="13"/>
      <c r="UAS86" s="13"/>
      <c r="UAT86" s="13"/>
      <c r="UAU86" s="13"/>
      <c r="UAV86" s="13"/>
      <c r="UAW86" s="13"/>
      <c r="UAX86" s="13"/>
      <c r="UAY86" s="13"/>
      <c r="UAZ86" s="13"/>
      <c r="UBA86" s="13"/>
      <c r="UBB86" s="13"/>
      <c r="UBC86" s="13"/>
      <c r="UBD86" s="13"/>
      <c r="UBE86" s="13"/>
      <c r="UBF86" s="13"/>
      <c r="UBG86" s="13"/>
      <c r="UBH86" s="13"/>
      <c r="UBI86" s="13"/>
      <c r="UBJ86" s="13"/>
      <c r="UBK86" s="13"/>
      <c r="UBL86" s="13"/>
      <c r="UBM86" s="13"/>
      <c r="UBN86" s="13"/>
      <c r="UBO86" s="13"/>
      <c r="UBP86" s="13"/>
      <c r="UBQ86" s="13"/>
      <c r="UBR86" s="13"/>
      <c r="UBS86" s="13"/>
      <c r="UBT86" s="13"/>
      <c r="UBU86" s="13"/>
      <c r="UBV86" s="13"/>
      <c r="UBW86" s="13"/>
      <c r="UBX86" s="13"/>
      <c r="UBY86" s="13"/>
      <c r="UBZ86" s="13"/>
      <c r="UCA86" s="13"/>
      <c r="UCB86" s="13"/>
      <c r="UCC86" s="13"/>
      <c r="UCD86" s="13"/>
      <c r="UCE86" s="13"/>
      <c r="UCF86" s="13"/>
      <c r="UCG86" s="13"/>
      <c r="UCH86" s="13"/>
      <c r="UCI86" s="13"/>
      <c r="UCJ86" s="13"/>
      <c r="UCK86" s="13"/>
      <c r="UCL86" s="13"/>
      <c r="UCM86" s="13"/>
      <c r="UCN86" s="13"/>
      <c r="UCO86" s="13"/>
      <c r="UCP86" s="13"/>
      <c r="UCQ86" s="13"/>
      <c r="UCR86" s="13"/>
      <c r="UCS86" s="13"/>
      <c r="UCT86" s="13"/>
      <c r="UCU86" s="13"/>
      <c r="UCV86" s="13"/>
      <c r="UCW86" s="13"/>
      <c r="UCX86" s="13"/>
      <c r="UCY86" s="13"/>
      <c r="UCZ86" s="13"/>
      <c r="UDA86" s="13"/>
      <c r="UDB86" s="13"/>
      <c r="UDC86" s="13"/>
      <c r="UDD86" s="13"/>
      <c r="UDE86" s="13"/>
      <c r="UDF86" s="13"/>
      <c r="UDG86" s="13"/>
      <c r="UDH86" s="13"/>
      <c r="UDI86" s="13"/>
      <c r="UDJ86" s="13"/>
      <c r="UDK86" s="13"/>
      <c r="UDL86" s="13"/>
      <c r="UDM86" s="13"/>
      <c r="UDN86" s="13"/>
      <c r="UDO86" s="13"/>
      <c r="UDP86" s="13"/>
      <c r="UDQ86" s="13"/>
      <c r="UDR86" s="13"/>
      <c r="UDS86" s="13"/>
      <c r="UDT86" s="13"/>
      <c r="UDU86" s="13"/>
      <c r="UDV86" s="13"/>
      <c r="UDW86" s="13"/>
      <c r="UDX86" s="13"/>
      <c r="UDY86" s="13"/>
      <c r="UDZ86" s="13"/>
      <c r="UEA86" s="13"/>
      <c r="UEB86" s="13"/>
      <c r="UEC86" s="13"/>
      <c r="UED86" s="13"/>
      <c r="UEE86" s="13"/>
      <c r="UEF86" s="13"/>
      <c r="UEG86" s="13"/>
      <c r="UEH86" s="13"/>
      <c r="UEI86" s="13"/>
      <c r="UEJ86" s="13"/>
      <c r="UEK86" s="13"/>
      <c r="UEL86" s="13"/>
      <c r="UEM86" s="13"/>
      <c r="UEN86" s="13"/>
      <c r="UEO86" s="13"/>
      <c r="UEP86" s="13"/>
      <c r="UEQ86" s="13"/>
      <c r="UER86" s="13"/>
      <c r="UES86" s="13"/>
      <c r="UET86" s="13"/>
      <c r="UEU86" s="13"/>
      <c r="UEV86" s="13"/>
      <c r="UEW86" s="13"/>
      <c r="UEX86" s="13"/>
      <c r="UEY86" s="13"/>
      <c r="UEZ86" s="13"/>
      <c r="UFA86" s="13"/>
      <c r="UFB86" s="13"/>
      <c r="UFC86" s="13"/>
      <c r="UFD86" s="13"/>
      <c r="UFE86" s="13"/>
      <c r="UFF86" s="13"/>
      <c r="UFG86" s="13"/>
      <c r="UFH86" s="13"/>
      <c r="UFI86" s="13"/>
      <c r="UFJ86" s="13"/>
      <c r="UFK86" s="13"/>
      <c r="UFL86" s="13"/>
      <c r="UFM86" s="13"/>
      <c r="UFN86" s="13"/>
      <c r="UFO86" s="13"/>
      <c r="UFP86" s="13"/>
      <c r="UFQ86" s="13"/>
      <c r="UFR86" s="13"/>
      <c r="UFS86" s="13"/>
      <c r="UFT86" s="13"/>
      <c r="UFU86" s="13"/>
      <c r="UFV86" s="13"/>
      <c r="UFW86" s="13"/>
      <c r="UFX86" s="13"/>
      <c r="UFY86" s="13"/>
      <c r="UFZ86" s="13"/>
      <c r="UGA86" s="13"/>
      <c r="UGB86" s="13"/>
      <c r="UGC86" s="13"/>
      <c r="UGD86" s="13"/>
      <c r="UGE86" s="13"/>
      <c r="UGF86" s="13"/>
      <c r="UGG86" s="13"/>
      <c r="UGH86" s="13"/>
      <c r="UGI86" s="13"/>
      <c r="UGJ86" s="13"/>
      <c r="UGK86" s="13"/>
      <c r="UGL86" s="13"/>
      <c r="UGM86" s="13"/>
      <c r="UGN86" s="13"/>
      <c r="UGO86" s="13"/>
      <c r="UGP86" s="13"/>
      <c r="UGQ86" s="13"/>
      <c r="UGR86" s="13"/>
      <c r="UGS86" s="13"/>
      <c r="UGT86" s="13"/>
      <c r="UGU86" s="13"/>
      <c r="UGV86" s="13"/>
      <c r="UGW86" s="13"/>
      <c r="UGX86" s="13"/>
      <c r="UGY86" s="13"/>
      <c r="UGZ86" s="13"/>
      <c r="UHA86" s="13"/>
      <c r="UHB86" s="13"/>
      <c r="UHC86" s="13"/>
      <c r="UHD86" s="13"/>
      <c r="UHE86" s="13"/>
      <c r="UHF86" s="13"/>
      <c r="UHG86" s="13"/>
      <c r="UHH86" s="13"/>
      <c r="UHI86" s="13"/>
      <c r="UHJ86" s="13"/>
      <c r="UHK86" s="13"/>
      <c r="UHL86" s="13"/>
      <c r="UHM86" s="13"/>
      <c r="UHN86" s="13"/>
      <c r="UHO86" s="13"/>
      <c r="UHP86" s="13"/>
      <c r="UHQ86" s="13"/>
      <c r="UHR86" s="13"/>
      <c r="UHS86" s="13"/>
      <c r="UHT86" s="13"/>
      <c r="UHU86" s="13"/>
      <c r="UHV86" s="13"/>
      <c r="UHW86" s="13"/>
      <c r="UHX86" s="13"/>
      <c r="UHY86" s="13"/>
      <c r="UHZ86" s="13"/>
      <c r="UIA86" s="13"/>
      <c r="UIB86" s="13"/>
      <c r="UIC86" s="13"/>
      <c r="UID86" s="13"/>
      <c r="UIE86" s="13"/>
      <c r="UIF86" s="13"/>
      <c r="UIG86" s="13"/>
      <c r="UIH86" s="13"/>
      <c r="UII86" s="13"/>
      <c r="UIJ86" s="13"/>
      <c r="UIK86" s="13"/>
      <c r="UIL86" s="13"/>
      <c r="UIM86" s="13"/>
      <c r="UIN86" s="13"/>
      <c r="UIO86" s="13"/>
      <c r="UIP86" s="13"/>
      <c r="UIQ86" s="13"/>
      <c r="UIR86" s="13"/>
      <c r="UIS86" s="13"/>
      <c r="UIT86" s="13"/>
      <c r="UIU86" s="13"/>
      <c r="UIV86" s="13"/>
      <c r="UIW86" s="13"/>
      <c r="UIX86" s="13"/>
      <c r="UIY86" s="13"/>
      <c r="UIZ86" s="13"/>
      <c r="UJA86" s="13"/>
      <c r="UJB86" s="13"/>
      <c r="UJC86" s="13"/>
      <c r="UJD86" s="13"/>
      <c r="UJE86" s="13"/>
      <c r="UJF86" s="13"/>
      <c r="UJG86" s="13"/>
      <c r="UJH86" s="13"/>
      <c r="UJI86" s="13"/>
      <c r="UJJ86" s="13"/>
      <c r="UJK86" s="13"/>
      <c r="UJL86" s="13"/>
      <c r="UJM86" s="13"/>
      <c r="UJN86" s="13"/>
      <c r="UJO86" s="13"/>
      <c r="UJP86" s="13"/>
      <c r="UJQ86" s="13"/>
      <c r="UJR86" s="13"/>
      <c r="UJS86" s="13"/>
      <c r="UJT86" s="13"/>
      <c r="UJU86" s="13"/>
      <c r="UJV86" s="13"/>
      <c r="UJW86" s="13"/>
      <c r="UJX86" s="13"/>
      <c r="UJY86" s="13"/>
      <c r="UJZ86" s="13"/>
      <c r="UKA86" s="13"/>
      <c r="UKB86" s="13"/>
      <c r="UKC86" s="13"/>
      <c r="UKD86" s="13"/>
      <c r="UKE86" s="13"/>
      <c r="UKF86" s="13"/>
      <c r="UKG86" s="13"/>
      <c r="UKH86" s="13"/>
      <c r="UKI86" s="13"/>
      <c r="UKJ86" s="13"/>
      <c r="UKK86" s="13"/>
      <c r="UKL86" s="13"/>
      <c r="UKM86" s="13"/>
      <c r="UKN86" s="13"/>
      <c r="UKO86" s="13"/>
      <c r="UKP86" s="13"/>
      <c r="UKQ86" s="13"/>
      <c r="UKR86" s="13"/>
      <c r="UKS86" s="13"/>
      <c r="UKT86" s="13"/>
      <c r="UKU86" s="13"/>
      <c r="UKV86" s="13"/>
      <c r="UKW86" s="13"/>
      <c r="UKX86" s="13"/>
      <c r="UKY86" s="13"/>
      <c r="UKZ86" s="13"/>
      <c r="ULA86" s="13"/>
      <c r="ULB86" s="13"/>
      <c r="ULC86" s="13"/>
      <c r="ULD86" s="13"/>
      <c r="ULE86" s="13"/>
      <c r="ULF86" s="13"/>
      <c r="ULG86" s="13"/>
      <c r="ULH86" s="13"/>
      <c r="ULI86" s="13"/>
      <c r="ULJ86" s="13"/>
      <c r="ULK86" s="13"/>
      <c r="ULL86" s="13"/>
      <c r="ULM86" s="13"/>
      <c r="ULN86" s="13"/>
      <c r="ULO86" s="13"/>
      <c r="ULP86" s="13"/>
      <c r="ULQ86" s="13"/>
      <c r="ULR86" s="13"/>
      <c r="ULS86" s="13"/>
      <c r="ULT86" s="13"/>
      <c r="ULU86" s="13"/>
      <c r="ULV86" s="13"/>
      <c r="ULW86" s="13"/>
      <c r="ULX86" s="13"/>
      <c r="ULY86" s="13"/>
      <c r="ULZ86" s="13"/>
      <c r="UMA86" s="13"/>
      <c r="UMB86" s="13"/>
      <c r="UMC86" s="13"/>
      <c r="UMD86" s="13"/>
      <c r="UME86" s="13"/>
      <c r="UMF86" s="13"/>
      <c r="UMG86" s="13"/>
      <c r="UMH86" s="13"/>
      <c r="UMI86" s="13"/>
      <c r="UMJ86" s="13"/>
      <c r="UMK86" s="13"/>
      <c r="UML86" s="13"/>
      <c r="UMM86" s="13"/>
      <c r="UMN86" s="13"/>
      <c r="UMO86" s="13"/>
      <c r="UMP86" s="13"/>
      <c r="UMQ86" s="13"/>
      <c r="UMR86" s="13"/>
      <c r="UMS86" s="13"/>
      <c r="UMT86" s="13"/>
      <c r="UMU86" s="13"/>
      <c r="UMV86" s="13"/>
      <c r="UMW86" s="13"/>
      <c r="UMX86" s="13"/>
      <c r="UMY86" s="13"/>
      <c r="UMZ86" s="13"/>
      <c r="UNA86" s="13"/>
      <c r="UNB86" s="13"/>
      <c r="UNC86" s="13"/>
      <c r="UND86" s="13"/>
      <c r="UNE86" s="13"/>
      <c r="UNF86" s="13"/>
      <c r="UNG86" s="13"/>
      <c r="UNH86" s="13"/>
      <c r="UNI86" s="13"/>
      <c r="UNJ86" s="13"/>
      <c r="UNK86" s="13"/>
      <c r="UNL86" s="13"/>
      <c r="UNM86" s="13"/>
      <c r="UNN86" s="13"/>
      <c r="UNO86" s="13"/>
      <c r="UNP86" s="13"/>
      <c r="UNQ86" s="13"/>
      <c r="UNR86" s="13"/>
      <c r="UNS86" s="13"/>
      <c r="UNT86" s="13"/>
      <c r="UNU86" s="13"/>
      <c r="UNV86" s="13"/>
      <c r="UNW86" s="13"/>
      <c r="UNX86" s="13"/>
      <c r="UNY86" s="13"/>
      <c r="UNZ86" s="13"/>
      <c r="UOA86" s="13"/>
      <c r="UOB86" s="13"/>
      <c r="UOC86" s="13"/>
      <c r="UOD86" s="13"/>
      <c r="UOE86" s="13"/>
      <c r="UOF86" s="13"/>
      <c r="UOG86" s="13"/>
      <c r="UOH86" s="13"/>
      <c r="UOI86" s="13"/>
      <c r="UOJ86" s="13"/>
      <c r="UOK86" s="13"/>
      <c r="UOL86" s="13"/>
      <c r="UOM86" s="13"/>
      <c r="UON86" s="13"/>
      <c r="UOO86" s="13"/>
      <c r="UOP86" s="13"/>
      <c r="UOQ86" s="13"/>
      <c r="UOR86" s="13"/>
      <c r="UOS86" s="13"/>
      <c r="UOT86" s="13"/>
      <c r="UOU86" s="13"/>
      <c r="UOV86" s="13"/>
      <c r="UOW86" s="13"/>
      <c r="UOX86" s="13"/>
      <c r="UOY86" s="13"/>
      <c r="UOZ86" s="13"/>
      <c r="UPA86" s="13"/>
      <c r="UPB86" s="13"/>
      <c r="UPC86" s="13"/>
      <c r="UPD86" s="13"/>
      <c r="UPE86" s="13"/>
      <c r="UPF86" s="13"/>
      <c r="UPG86" s="13"/>
      <c r="UPH86" s="13"/>
      <c r="UPI86" s="13"/>
      <c r="UPJ86" s="13"/>
      <c r="UPK86" s="13"/>
      <c r="UPL86" s="13"/>
      <c r="UPM86" s="13"/>
      <c r="UPN86" s="13"/>
      <c r="UPO86" s="13"/>
      <c r="UPP86" s="13"/>
      <c r="UPQ86" s="13"/>
      <c r="UPR86" s="13"/>
      <c r="UPS86" s="13"/>
      <c r="UPT86" s="13"/>
      <c r="UPU86" s="13"/>
      <c r="UPV86" s="13"/>
      <c r="UPW86" s="13"/>
      <c r="UPX86" s="13"/>
      <c r="UPY86" s="13"/>
      <c r="UPZ86" s="13"/>
      <c r="UQA86" s="13"/>
      <c r="UQB86" s="13"/>
      <c r="UQC86" s="13"/>
      <c r="UQD86" s="13"/>
      <c r="UQE86" s="13"/>
      <c r="UQF86" s="13"/>
      <c r="UQG86" s="13"/>
      <c r="UQH86" s="13"/>
      <c r="UQI86" s="13"/>
      <c r="UQJ86" s="13"/>
      <c r="UQK86" s="13"/>
      <c r="UQL86" s="13"/>
      <c r="UQM86" s="13"/>
      <c r="UQN86" s="13"/>
      <c r="UQO86" s="13"/>
      <c r="UQP86" s="13"/>
      <c r="UQQ86" s="13"/>
      <c r="UQR86" s="13"/>
      <c r="UQS86" s="13"/>
      <c r="UQT86" s="13"/>
      <c r="UQU86" s="13"/>
      <c r="UQV86" s="13"/>
      <c r="UQW86" s="13"/>
      <c r="UQX86" s="13"/>
      <c r="UQY86" s="13"/>
      <c r="UQZ86" s="13"/>
      <c r="URA86" s="13"/>
      <c r="URB86" s="13"/>
      <c r="URC86" s="13"/>
      <c r="URD86" s="13"/>
      <c r="URE86" s="13"/>
      <c r="URF86" s="13"/>
      <c r="URG86" s="13"/>
      <c r="URH86" s="13"/>
      <c r="URI86" s="13"/>
      <c r="URJ86" s="13"/>
      <c r="URK86" s="13"/>
      <c r="URL86" s="13"/>
      <c r="URM86" s="13"/>
      <c r="URN86" s="13"/>
      <c r="URO86" s="13"/>
      <c r="URP86" s="13"/>
      <c r="URQ86" s="13"/>
      <c r="URR86" s="13"/>
      <c r="URS86" s="13"/>
      <c r="URT86" s="13"/>
      <c r="URU86" s="13"/>
      <c r="URV86" s="13"/>
      <c r="URW86" s="13"/>
      <c r="URX86" s="13"/>
      <c r="URY86" s="13"/>
      <c r="URZ86" s="13"/>
      <c r="USA86" s="13"/>
      <c r="USB86" s="13"/>
      <c r="USC86" s="13"/>
      <c r="USD86" s="13"/>
      <c r="USE86" s="13"/>
      <c r="USF86" s="13"/>
      <c r="USG86" s="13"/>
      <c r="USH86" s="13"/>
      <c r="USI86" s="13"/>
      <c r="USJ86" s="13"/>
      <c r="USK86" s="13"/>
      <c r="USL86" s="13"/>
      <c r="USM86" s="13"/>
      <c r="USN86" s="13"/>
      <c r="USO86" s="13"/>
      <c r="USP86" s="13"/>
      <c r="USQ86" s="13"/>
      <c r="USR86" s="13"/>
      <c r="USS86" s="13"/>
      <c r="UST86" s="13"/>
      <c r="USU86" s="13"/>
      <c r="USV86" s="13"/>
      <c r="USW86" s="13"/>
      <c r="USX86" s="13"/>
      <c r="USY86" s="13"/>
      <c r="USZ86" s="13"/>
      <c r="UTA86" s="13"/>
      <c r="UTB86" s="13"/>
      <c r="UTC86" s="13"/>
      <c r="UTD86" s="13"/>
      <c r="UTE86" s="13"/>
      <c r="UTF86" s="13"/>
      <c r="UTG86" s="13"/>
      <c r="UTH86" s="13"/>
      <c r="UTI86" s="13"/>
      <c r="UTJ86" s="13"/>
      <c r="UTK86" s="13"/>
      <c r="UTL86" s="13"/>
      <c r="UTM86" s="13"/>
      <c r="UTN86" s="13"/>
      <c r="UTO86" s="13"/>
      <c r="UTP86" s="13"/>
      <c r="UTQ86" s="13"/>
      <c r="UTR86" s="13"/>
      <c r="UTS86" s="13"/>
      <c r="UTT86" s="13"/>
      <c r="UTU86" s="13"/>
      <c r="UTV86" s="13"/>
      <c r="UTW86" s="13"/>
      <c r="UTX86" s="13"/>
      <c r="UTY86" s="13"/>
      <c r="UTZ86" s="13"/>
      <c r="UUA86" s="13"/>
      <c r="UUB86" s="13"/>
      <c r="UUC86" s="13"/>
      <c r="UUD86" s="13"/>
      <c r="UUE86" s="13"/>
      <c r="UUF86" s="13"/>
      <c r="UUG86" s="13"/>
      <c r="UUH86" s="13"/>
      <c r="UUI86" s="13"/>
      <c r="UUJ86" s="13"/>
      <c r="UUK86" s="13"/>
      <c r="UUL86" s="13"/>
      <c r="UUM86" s="13"/>
      <c r="UUN86" s="13"/>
      <c r="UUO86" s="13"/>
      <c r="UUP86" s="13"/>
      <c r="UUQ86" s="13"/>
      <c r="UUR86" s="13"/>
      <c r="UUS86" s="13"/>
      <c r="UUT86" s="13"/>
      <c r="UUU86" s="13"/>
      <c r="UUV86" s="13"/>
      <c r="UUW86" s="13"/>
      <c r="UUX86" s="13"/>
      <c r="UUY86" s="13"/>
      <c r="UUZ86" s="13"/>
      <c r="UVA86" s="13"/>
      <c r="UVB86" s="13"/>
      <c r="UVC86" s="13"/>
      <c r="UVD86" s="13"/>
      <c r="UVE86" s="13"/>
      <c r="UVF86" s="13"/>
      <c r="UVG86" s="13"/>
      <c r="UVH86" s="13"/>
      <c r="UVI86" s="13"/>
      <c r="UVJ86" s="13"/>
      <c r="UVK86" s="13"/>
      <c r="UVL86" s="13"/>
      <c r="UVM86" s="13"/>
      <c r="UVN86" s="13"/>
      <c r="UVO86" s="13"/>
      <c r="UVP86" s="13"/>
      <c r="UVQ86" s="13"/>
      <c r="UVR86" s="13"/>
      <c r="UVS86" s="13"/>
      <c r="UVT86" s="13"/>
      <c r="UVU86" s="13"/>
      <c r="UVV86" s="13"/>
      <c r="UVW86" s="13"/>
      <c r="UVX86" s="13"/>
      <c r="UVY86" s="13"/>
      <c r="UVZ86" s="13"/>
      <c r="UWA86" s="13"/>
      <c r="UWB86" s="13"/>
      <c r="UWC86" s="13"/>
      <c r="UWD86" s="13"/>
      <c r="UWE86" s="13"/>
      <c r="UWF86" s="13"/>
      <c r="UWG86" s="13"/>
      <c r="UWH86" s="13"/>
      <c r="UWI86" s="13"/>
      <c r="UWJ86" s="13"/>
      <c r="UWK86" s="13"/>
      <c r="UWL86" s="13"/>
      <c r="UWM86" s="13"/>
      <c r="UWN86" s="13"/>
      <c r="UWO86" s="13"/>
      <c r="UWP86" s="13"/>
      <c r="UWQ86" s="13"/>
      <c r="UWR86" s="13"/>
      <c r="UWS86" s="13"/>
      <c r="UWT86" s="13"/>
      <c r="UWU86" s="13"/>
      <c r="UWV86" s="13"/>
      <c r="UWW86" s="13"/>
      <c r="UWX86" s="13"/>
      <c r="UWY86" s="13"/>
      <c r="UWZ86" s="13"/>
      <c r="UXA86" s="13"/>
      <c r="UXB86" s="13"/>
      <c r="UXC86" s="13"/>
      <c r="UXD86" s="13"/>
      <c r="UXE86" s="13"/>
      <c r="UXF86" s="13"/>
      <c r="UXG86" s="13"/>
      <c r="UXH86" s="13"/>
      <c r="UXI86" s="13"/>
      <c r="UXJ86" s="13"/>
      <c r="UXK86" s="13"/>
      <c r="UXL86" s="13"/>
      <c r="UXM86" s="13"/>
      <c r="UXN86" s="13"/>
      <c r="UXO86" s="13"/>
      <c r="UXP86" s="13"/>
      <c r="UXQ86" s="13"/>
      <c r="UXR86" s="13"/>
      <c r="UXS86" s="13"/>
      <c r="UXT86" s="13"/>
      <c r="UXU86" s="13"/>
      <c r="UXV86" s="13"/>
      <c r="UXW86" s="13"/>
      <c r="UXX86" s="13"/>
      <c r="UXY86" s="13"/>
      <c r="UXZ86" s="13"/>
      <c r="UYA86" s="13"/>
      <c r="UYB86" s="13"/>
      <c r="UYC86" s="13"/>
      <c r="UYD86" s="13"/>
      <c r="UYE86" s="13"/>
      <c r="UYF86" s="13"/>
      <c r="UYG86" s="13"/>
      <c r="UYH86" s="13"/>
      <c r="UYI86" s="13"/>
      <c r="UYJ86" s="13"/>
      <c r="UYK86" s="13"/>
      <c r="UYL86" s="13"/>
      <c r="UYM86" s="13"/>
      <c r="UYN86" s="13"/>
      <c r="UYO86" s="13"/>
      <c r="UYP86" s="13"/>
      <c r="UYQ86" s="13"/>
      <c r="UYR86" s="13"/>
      <c r="UYS86" s="13"/>
      <c r="UYT86" s="13"/>
      <c r="UYU86" s="13"/>
      <c r="UYV86" s="13"/>
      <c r="UYW86" s="13"/>
      <c r="UYX86" s="13"/>
      <c r="UYY86" s="13"/>
      <c r="UYZ86" s="13"/>
      <c r="UZA86" s="13"/>
      <c r="UZB86" s="13"/>
      <c r="UZC86" s="13"/>
      <c r="UZD86" s="13"/>
      <c r="UZE86" s="13"/>
      <c r="UZF86" s="13"/>
      <c r="UZG86" s="13"/>
      <c r="UZH86" s="13"/>
      <c r="UZI86" s="13"/>
      <c r="UZJ86" s="13"/>
      <c r="UZK86" s="13"/>
      <c r="UZL86" s="13"/>
      <c r="UZM86" s="13"/>
      <c r="UZN86" s="13"/>
      <c r="UZO86" s="13"/>
      <c r="UZP86" s="13"/>
      <c r="UZQ86" s="13"/>
      <c r="UZR86" s="13"/>
      <c r="UZS86" s="13"/>
      <c r="UZT86" s="13"/>
      <c r="UZU86" s="13"/>
      <c r="UZV86" s="13"/>
      <c r="UZW86" s="13"/>
      <c r="UZX86" s="13"/>
      <c r="UZY86" s="13"/>
      <c r="UZZ86" s="13"/>
      <c r="VAA86" s="13"/>
      <c r="VAB86" s="13"/>
      <c r="VAC86" s="13"/>
      <c r="VAD86" s="13"/>
      <c r="VAE86" s="13"/>
      <c r="VAF86" s="13"/>
      <c r="VAG86" s="13"/>
      <c r="VAH86" s="13"/>
      <c r="VAI86" s="13"/>
      <c r="VAJ86" s="13"/>
      <c r="VAK86" s="13"/>
      <c r="VAL86" s="13"/>
      <c r="VAM86" s="13"/>
      <c r="VAN86" s="13"/>
      <c r="VAO86" s="13"/>
      <c r="VAP86" s="13"/>
      <c r="VAQ86" s="13"/>
      <c r="VAR86" s="13"/>
      <c r="VAS86" s="13"/>
      <c r="VAT86" s="13"/>
      <c r="VAU86" s="13"/>
      <c r="VAV86" s="13"/>
      <c r="VAW86" s="13"/>
      <c r="VAX86" s="13"/>
      <c r="VAY86" s="13"/>
      <c r="VAZ86" s="13"/>
      <c r="VBA86" s="13"/>
      <c r="VBB86" s="13"/>
      <c r="VBC86" s="13"/>
      <c r="VBD86" s="13"/>
      <c r="VBE86" s="13"/>
      <c r="VBF86" s="13"/>
      <c r="VBG86" s="13"/>
      <c r="VBH86" s="13"/>
      <c r="VBI86" s="13"/>
      <c r="VBJ86" s="13"/>
      <c r="VBK86" s="13"/>
      <c r="VBL86" s="13"/>
      <c r="VBM86" s="13"/>
      <c r="VBN86" s="13"/>
      <c r="VBO86" s="13"/>
      <c r="VBP86" s="13"/>
      <c r="VBQ86" s="13"/>
      <c r="VBR86" s="13"/>
      <c r="VBS86" s="13"/>
      <c r="VBT86" s="13"/>
      <c r="VBU86" s="13"/>
      <c r="VBV86" s="13"/>
      <c r="VBW86" s="13"/>
      <c r="VBX86" s="13"/>
      <c r="VBY86" s="13"/>
      <c r="VBZ86" s="13"/>
      <c r="VCA86" s="13"/>
      <c r="VCB86" s="13"/>
      <c r="VCC86" s="13"/>
      <c r="VCD86" s="13"/>
      <c r="VCE86" s="13"/>
      <c r="VCF86" s="13"/>
      <c r="VCG86" s="13"/>
      <c r="VCH86" s="13"/>
      <c r="VCI86" s="13"/>
      <c r="VCJ86" s="13"/>
      <c r="VCK86" s="13"/>
      <c r="VCL86" s="13"/>
      <c r="VCM86" s="13"/>
      <c r="VCN86" s="13"/>
      <c r="VCO86" s="13"/>
      <c r="VCP86" s="13"/>
      <c r="VCQ86" s="13"/>
      <c r="VCR86" s="13"/>
      <c r="VCS86" s="13"/>
      <c r="VCT86" s="13"/>
      <c r="VCU86" s="13"/>
      <c r="VCV86" s="13"/>
      <c r="VCW86" s="13"/>
      <c r="VCX86" s="13"/>
      <c r="VCY86" s="13"/>
      <c r="VCZ86" s="13"/>
      <c r="VDA86" s="13"/>
      <c r="VDB86" s="13"/>
      <c r="VDC86" s="13"/>
      <c r="VDD86" s="13"/>
      <c r="VDE86" s="13"/>
      <c r="VDF86" s="13"/>
      <c r="VDG86" s="13"/>
      <c r="VDH86" s="13"/>
      <c r="VDI86" s="13"/>
      <c r="VDJ86" s="13"/>
      <c r="VDK86" s="13"/>
      <c r="VDL86" s="13"/>
      <c r="VDM86" s="13"/>
      <c r="VDN86" s="13"/>
      <c r="VDO86" s="13"/>
      <c r="VDP86" s="13"/>
      <c r="VDQ86" s="13"/>
      <c r="VDR86" s="13"/>
      <c r="VDS86" s="13"/>
      <c r="VDT86" s="13"/>
      <c r="VDU86" s="13"/>
      <c r="VDV86" s="13"/>
      <c r="VDW86" s="13"/>
      <c r="VDX86" s="13"/>
      <c r="VDY86" s="13"/>
      <c r="VDZ86" s="13"/>
      <c r="VEA86" s="13"/>
      <c r="VEB86" s="13"/>
      <c r="VEC86" s="13"/>
      <c r="VED86" s="13"/>
      <c r="VEE86" s="13"/>
      <c r="VEF86" s="13"/>
      <c r="VEG86" s="13"/>
      <c r="VEH86" s="13"/>
      <c r="VEI86" s="13"/>
      <c r="VEJ86" s="13"/>
      <c r="VEK86" s="13"/>
      <c r="VEL86" s="13"/>
      <c r="VEM86" s="13"/>
      <c r="VEN86" s="13"/>
      <c r="VEO86" s="13"/>
      <c r="VEP86" s="13"/>
      <c r="VEQ86" s="13"/>
      <c r="VER86" s="13"/>
      <c r="VES86" s="13"/>
      <c r="VET86" s="13"/>
      <c r="VEU86" s="13"/>
      <c r="VEV86" s="13"/>
      <c r="VEW86" s="13"/>
      <c r="VEX86" s="13"/>
      <c r="VEY86" s="13"/>
      <c r="VEZ86" s="13"/>
      <c r="VFA86" s="13"/>
      <c r="VFB86" s="13"/>
      <c r="VFC86" s="13"/>
      <c r="VFD86" s="13"/>
      <c r="VFE86" s="13"/>
      <c r="VFF86" s="13"/>
      <c r="VFG86" s="13"/>
      <c r="VFH86" s="13"/>
      <c r="VFI86" s="13"/>
      <c r="VFJ86" s="13"/>
      <c r="VFK86" s="13"/>
      <c r="VFL86" s="13"/>
      <c r="VFM86" s="13"/>
      <c r="VFN86" s="13"/>
      <c r="VFO86" s="13"/>
      <c r="VFP86" s="13"/>
      <c r="VFQ86" s="13"/>
      <c r="VFR86" s="13"/>
      <c r="VFS86" s="13"/>
      <c r="VFT86" s="13"/>
      <c r="VFU86" s="13"/>
      <c r="VFV86" s="13"/>
      <c r="VFW86" s="13"/>
      <c r="VFX86" s="13"/>
      <c r="VFY86" s="13"/>
      <c r="VFZ86" s="13"/>
      <c r="VGA86" s="13"/>
      <c r="VGB86" s="13"/>
      <c r="VGC86" s="13"/>
      <c r="VGD86" s="13"/>
      <c r="VGE86" s="13"/>
      <c r="VGF86" s="13"/>
      <c r="VGG86" s="13"/>
      <c r="VGH86" s="13"/>
      <c r="VGI86" s="13"/>
      <c r="VGJ86" s="13"/>
      <c r="VGK86" s="13"/>
      <c r="VGL86" s="13"/>
      <c r="VGM86" s="13"/>
      <c r="VGN86" s="13"/>
      <c r="VGO86" s="13"/>
      <c r="VGP86" s="13"/>
      <c r="VGQ86" s="13"/>
      <c r="VGR86" s="13"/>
      <c r="VGS86" s="13"/>
      <c r="VGT86" s="13"/>
      <c r="VGU86" s="13"/>
      <c r="VGV86" s="13"/>
      <c r="VGW86" s="13"/>
      <c r="VGX86" s="13"/>
      <c r="VGY86" s="13"/>
      <c r="VGZ86" s="13"/>
      <c r="VHA86" s="13"/>
      <c r="VHB86" s="13"/>
      <c r="VHC86" s="13"/>
      <c r="VHD86" s="13"/>
      <c r="VHE86" s="13"/>
      <c r="VHF86" s="13"/>
      <c r="VHG86" s="13"/>
      <c r="VHH86" s="13"/>
      <c r="VHI86" s="13"/>
      <c r="VHJ86" s="13"/>
      <c r="VHK86" s="13"/>
      <c r="VHL86" s="13"/>
      <c r="VHM86" s="13"/>
      <c r="VHN86" s="13"/>
      <c r="VHO86" s="13"/>
      <c r="VHP86" s="13"/>
      <c r="VHQ86" s="13"/>
      <c r="VHR86" s="13"/>
      <c r="VHS86" s="13"/>
      <c r="VHT86" s="13"/>
      <c r="VHU86" s="13"/>
      <c r="VHV86" s="13"/>
      <c r="VHW86" s="13"/>
      <c r="VHX86" s="13"/>
      <c r="VHY86" s="13"/>
      <c r="VHZ86" s="13"/>
      <c r="VIA86" s="13"/>
      <c r="VIB86" s="13"/>
      <c r="VIC86" s="13"/>
      <c r="VID86" s="13"/>
      <c r="VIE86" s="13"/>
      <c r="VIF86" s="13"/>
      <c r="VIG86" s="13"/>
      <c r="VIH86" s="13"/>
      <c r="VII86" s="13"/>
      <c r="VIJ86" s="13"/>
      <c r="VIK86" s="13"/>
      <c r="VIL86" s="13"/>
      <c r="VIM86" s="13"/>
      <c r="VIN86" s="13"/>
      <c r="VIO86" s="13"/>
      <c r="VIP86" s="13"/>
      <c r="VIQ86" s="13"/>
      <c r="VIR86" s="13"/>
      <c r="VIS86" s="13"/>
      <c r="VIT86" s="13"/>
      <c r="VIU86" s="13"/>
      <c r="VIV86" s="13"/>
      <c r="VIW86" s="13"/>
      <c r="VIX86" s="13"/>
      <c r="VIY86" s="13"/>
      <c r="VIZ86" s="13"/>
      <c r="VJA86" s="13"/>
      <c r="VJB86" s="13"/>
      <c r="VJC86" s="13"/>
      <c r="VJD86" s="13"/>
      <c r="VJE86" s="13"/>
      <c r="VJF86" s="13"/>
      <c r="VJG86" s="13"/>
      <c r="VJH86" s="13"/>
      <c r="VJI86" s="13"/>
      <c r="VJJ86" s="13"/>
      <c r="VJK86" s="13"/>
      <c r="VJL86" s="13"/>
      <c r="VJM86" s="13"/>
      <c r="VJN86" s="13"/>
      <c r="VJO86" s="13"/>
      <c r="VJP86" s="13"/>
      <c r="VJQ86" s="13"/>
      <c r="VJR86" s="13"/>
      <c r="VJS86" s="13"/>
      <c r="VJT86" s="13"/>
      <c r="VJU86" s="13"/>
      <c r="VJV86" s="13"/>
      <c r="VJW86" s="13"/>
      <c r="VJX86" s="13"/>
      <c r="VJY86" s="13"/>
      <c r="VJZ86" s="13"/>
      <c r="VKA86" s="13"/>
      <c r="VKB86" s="13"/>
      <c r="VKC86" s="13"/>
      <c r="VKD86" s="13"/>
      <c r="VKE86" s="13"/>
      <c r="VKF86" s="13"/>
      <c r="VKG86" s="13"/>
      <c r="VKH86" s="13"/>
      <c r="VKI86" s="13"/>
      <c r="VKJ86" s="13"/>
      <c r="VKK86" s="13"/>
      <c r="VKL86" s="13"/>
      <c r="VKM86" s="13"/>
      <c r="VKN86" s="13"/>
      <c r="VKO86" s="13"/>
      <c r="VKP86" s="13"/>
      <c r="VKQ86" s="13"/>
      <c r="VKR86" s="13"/>
      <c r="VKS86" s="13"/>
      <c r="VKT86" s="13"/>
      <c r="VKU86" s="13"/>
      <c r="VKV86" s="13"/>
      <c r="VKW86" s="13"/>
      <c r="VKX86" s="13"/>
      <c r="VKY86" s="13"/>
      <c r="VKZ86" s="13"/>
      <c r="VLA86" s="13"/>
      <c r="VLB86" s="13"/>
      <c r="VLC86" s="13"/>
      <c r="VLD86" s="13"/>
      <c r="VLE86" s="13"/>
      <c r="VLF86" s="13"/>
      <c r="VLG86" s="13"/>
      <c r="VLH86" s="13"/>
      <c r="VLI86" s="13"/>
      <c r="VLJ86" s="13"/>
      <c r="VLK86" s="13"/>
      <c r="VLL86" s="13"/>
      <c r="VLM86" s="13"/>
      <c r="VLN86" s="13"/>
      <c r="VLO86" s="13"/>
      <c r="VLP86" s="13"/>
      <c r="VLQ86" s="13"/>
      <c r="VLR86" s="13"/>
      <c r="VLS86" s="13"/>
      <c r="VLT86" s="13"/>
      <c r="VLU86" s="13"/>
      <c r="VLV86" s="13"/>
      <c r="VLW86" s="13"/>
      <c r="VLX86" s="13"/>
      <c r="VLY86" s="13"/>
      <c r="VLZ86" s="13"/>
      <c r="VMA86" s="13"/>
      <c r="VMB86" s="13"/>
      <c r="VMC86" s="13"/>
      <c r="VMD86" s="13"/>
      <c r="VME86" s="13"/>
      <c r="VMF86" s="13"/>
      <c r="VMG86" s="13"/>
      <c r="VMH86" s="13"/>
      <c r="VMI86" s="13"/>
      <c r="VMJ86" s="13"/>
      <c r="VMK86" s="13"/>
      <c r="VML86" s="13"/>
      <c r="VMM86" s="13"/>
      <c r="VMN86" s="13"/>
      <c r="VMO86" s="13"/>
      <c r="VMP86" s="13"/>
      <c r="VMQ86" s="13"/>
      <c r="VMR86" s="13"/>
      <c r="VMS86" s="13"/>
      <c r="VMT86" s="13"/>
      <c r="VMU86" s="13"/>
      <c r="VMV86" s="13"/>
      <c r="VMW86" s="13"/>
      <c r="VMX86" s="13"/>
      <c r="VMY86" s="13"/>
      <c r="VMZ86" s="13"/>
      <c r="VNA86" s="13"/>
      <c r="VNB86" s="13"/>
      <c r="VNC86" s="13"/>
      <c r="VND86" s="13"/>
      <c r="VNE86" s="13"/>
      <c r="VNF86" s="13"/>
      <c r="VNG86" s="13"/>
      <c r="VNH86" s="13"/>
      <c r="VNI86" s="13"/>
      <c r="VNJ86" s="13"/>
      <c r="VNK86" s="13"/>
      <c r="VNL86" s="13"/>
      <c r="VNM86" s="13"/>
      <c r="VNN86" s="13"/>
      <c r="VNO86" s="13"/>
      <c r="VNP86" s="13"/>
      <c r="VNQ86" s="13"/>
      <c r="VNR86" s="13"/>
      <c r="VNS86" s="13"/>
      <c r="VNT86" s="13"/>
      <c r="VNU86" s="13"/>
      <c r="VNV86" s="13"/>
      <c r="VNW86" s="13"/>
      <c r="VNX86" s="13"/>
      <c r="VNY86" s="13"/>
      <c r="VNZ86" s="13"/>
      <c r="VOA86" s="13"/>
      <c r="VOB86" s="13"/>
      <c r="VOC86" s="13"/>
      <c r="VOD86" s="13"/>
      <c r="VOE86" s="13"/>
      <c r="VOF86" s="13"/>
      <c r="VOG86" s="13"/>
      <c r="VOH86" s="13"/>
      <c r="VOI86" s="13"/>
      <c r="VOJ86" s="13"/>
      <c r="VOK86" s="13"/>
      <c r="VOL86" s="13"/>
      <c r="VOM86" s="13"/>
      <c r="VON86" s="13"/>
      <c r="VOO86" s="13"/>
      <c r="VOP86" s="13"/>
      <c r="VOQ86" s="13"/>
      <c r="VOR86" s="13"/>
      <c r="VOS86" s="13"/>
      <c r="VOT86" s="13"/>
      <c r="VOU86" s="13"/>
      <c r="VOV86" s="13"/>
      <c r="VOW86" s="13"/>
      <c r="VOX86" s="13"/>
      <c r="VOY86" s="13"/>
      <c r="VOZ86" s="13"/>
      <c r="VPA86" s="13"/>
      <c r="VPB86" s="13"/>
      <c r="VPC86" s="13"/>
      <c r="VPD86" s="13"/>
      <c r="VPE86" s="13"/>
      <c r="VPF86" s="13"/>
      <c r="VPG86" s="13"/>
      <c r="VPH86" s="13"/>
      <c r="VPI86" s="13"/>
      <c r="VPJ86" s="13"/>
      <c r="VPK86" s="13"/>
      <c r="VPL86" s="13"/>
      <c r="VPM86" s="13"/>
      <c r="VPN86" s="13"/>
      <c r="VPO86" s="13"/>
      <c r="VPP86" s="13"/>
      <c r="VPQ86" s="13"/>
      <c r="VPR86" s="13"/>
      <c r="VPS86" s="13"/>
      <c r="VPT86" s="13"/>
      <c r="VPU86" s="13"/>
      <c r="VPV86" s="13"/>
      <c r="VPW86" s="13"/>
      <c r="VPX86" s="13"/>
      <c r="VPY86" s="13"/>
      <c r="VPZ86" s="13"/>
      <c r="VQA86" s="13"/>
      <c r="VQB86" s="13"/>
      <c r="VQC86" s="13"/>
      <c r="VQD86" s="13"/>
      <c r="VQE86" s="13"/>
      <c r="VQF86" s="13"/>
      <c r="VQG86" s="13"/>
      <c r="VQH86" s="13"/>
      <c r="VQI86" s="13"/>
      <c r="VQJ86" s="13"/>
      <c r="VQK86" s="13"/>
      <c r="VQL86" s="13"/>
      <c r="VQM86" s="13"/>
      <c r="VQN86" s="13"/>
      <c r="VQO86" s="13"/>
      <c r="VQP86" s="13"/>
      <c r="VQQ86" s="13"/>
      <c r="VQR86" s="13"/>
      <c r="VQS86" s="13"/>
      <c r="VQT86" s="13"/>
      <c r="VQU86" s="13"/>
      <c r="VQV86" s="13"/>
      <c r="VQW86" s="13"/>
      <c r="VQX86" s="13"/>
      <c r="VQY86" s="13"/>
      <c r="VQZ86" s="13"/>
      <c r="VRA86" s="13"/>
      <c r="VRB86" s="13"/>
      <c r="VRC86" s="13"/>
      <c r="VRD86" s="13"/>
      <c r="VRE86" s="13"/>
      <c r="VRF86" s="13"/>
      <c r="VRG86" s="13"/>
      <c r="VRH86" s="13"/>
      <c r="VRI86" s="13"/>
      <c r="VRJ86" s="13"/>
      <c r="VRK86" s="13"/>
      <c r="VRL86" s="13"/>
      <c r="VRM86" s="13"/>
      <c r="VRN86" s="13"/>
      <c r="VRO86" s="13"/>
      <c r="VRP86" s="13"/>
      <c r="VRQ86" s="13"/>
      <c r="VRR86" s="13"/>
      <c r="VRS86" s="13"/>
      <c r="VRT86" s="13"/>
      <c r="VRU86" s="13"/>
      <c r="VRV86" s="13"/>
      <c r="VRW86" s="13"/>
      <c r="VRX86" s="13"/>
      <c r="VRY86" s="13"/>
      <c r="VRZ86" s="13"/>
      <c r="VSA86" s="13"/>
      <c r="VSB86" s="13"/>
      <c r="VSC86" s="13"/>
      <c r="VSD86" s="13"/>
      <c r="VSE86" s="13"/>
      <c r="VSF86" s="13"/>
      <c r="VSG86" s="13"/>
      <c r="VSH86" s="13"/>
      <c r="VSI86" s="13"/>
      <c r="VSJ86" s="13"/>
      <c r="VSK86" s="13"/>
      <c r="VSL86" s="13"/>
      <c r="VSM86" s="13"/>
      <c r="VSN86" s="13"/>
      <c r="VSO86" s="13"/>
      <c r="VSP86" s="13"/>
      <c r="VSQ86" s="13"/>
      <c r="VSR86" s="13"/>
      <c r="VSS86" s="13"/>
      <c r="VST86" s="13"/>
      <c r="VSU86" s="13"/>
      <c r="VSV86" s="13"/>
      <c r="VSW86" s="13"/>
      <c r="VSX86" s="13"/>
      <c r="VSY86" s="13"/>
      <c r="VSZ86" s="13"/>
      <c r="VTA86" s="13"/>
      <c r="VTB86" s="13"/>
      <c r="VTC86" s="13"/>
      <c r="VTD86" s="13"/>
      <c r="VTE86" s="13"/>
      <c r="VTF86" s="13"/>
      <c r="VTG86" s="13"/>
      <c r="VTH86" s="13"/>
      <c r="VTI86" s="13"/>
      <c r="VTJ86" s="13"/>
      <c r="VTK86" s="13"/>
      <c r="VTL86" s="13"/>
      <c r="VTM86" s="13"/>
      <c r="VTN86" s="13"/>
      <c r="VTO86" s="13"/>
      <c r="VTP86" s="13"/>
      <c r="VTQ86" s="13"/>
      <c r="VTR86" s="13"/>
      <c r="VTS86" s="13"/>
      <c r="VTT86" s="13"/>
      <c r="VTU86" s="13"/>
      <c r="VTV86" s="13"/>
      <c r="VTW86" s="13"/>
      <c r="VTX86" s="13"/>
      <c r="VTY86" s="13"/>
      <c r="VTZ86" s="13"/>
      <c r="VUA86" s="13"/>
      <c r="VUB86" s="13"/>
      <c r="VUC86" s="13"/>
      <c r="VUD86" s="13"/>
      <c r="VUE86" s="13"/>
      <c r="VUF86" s="13"/>
      <c r="VUG86" s="13"/>
      <c r="VUH86" s="13"/>
      <c r="VUI86" s="13"/>
      <c r="VUJ86" s="13"/>
      <c r="VUK86" s="13"/>
      <c r="VUL86" s="13"/>
      <c r="VUM86" s="13"/>
      <c r="VUN86" s="13"/>
      <c r="VUO86" s="13"/>
      <c r="VUP86" s="13"/>
      <c r="VUQ86" s="13"/>
      <c r="VUR86" s="13"/>
      <c r="VUS86" s="13"/>
      <c r="VUT86" s="13"/>
      <c r="VUU86" s="13"/>
      <c r="VUV86" s="13"/>
      <c r="VUW86" s="13"/>
      <c r="VUX86" s="13"/>
      <c r="VUY86" s="13"/>
      <c r="VUZ86" s="13"/>
      <c r="VVA86" s="13"/>
      <c r="VVB86" s="13"/>
      <c r="VVC86" s="13"/>
      <c r="VVD86" s="13"/>
      <c r="VVE86" s="13"/>
      <c r="VVF86" s="13"/>
      <c r="VVG86" s="13"/>
      <c r="VVH86" s="13"/>
      <c r="VVI86" s="13"/>
      <c r="VVJ86" s="13"/>
      <c r="VVK86" s="13"/>
      <c r="VVL86" s="13"/>
      <c r="VVM86" s="13"/>
      <c r="VVN86" s="13"/>
      <c r="VVO86" s="13"/>
      <c r="VVP86" s="13"/>
      <c r="VVQ86" s="13"/>
      <c r="VVR86" s="13"/>
      <c r="VVS86" s="13"/>
      <c r="VVT86" s="13"/>
      <c r="VVU86" s="13"/>
      <c r="VVV86" s="13"/>
      <c r="VVW86" s="13"/>
      <c r="VVX86" s="13"/>
      <c r="VVY86" s="13"/>
      <c r="VVZ86" s="13"/>
      <c r="VWA86" s="13"/>
      <c r="VWB86" s="13"/>
      <c r="VWC86" s="13"/>
      <c r="VWD86" s="13"/>
      <c r="VWE86" s="13"/>
      <c r="VWF86" s="13"/>
      <c r="VWG86" s="13"/>
      <c r="VWH86" s="13"/>
      <c r="VWI86" s="13"/>
      <c r="VWJ86" s="13"/>
      <c r="VWK86" s="13"/>
      <c r="VWL86" s="13"/>
      <c r="VWM86" s="13"/>
      <c r="VWN86" s="13"/>
      <c r="VWO86" s="13"/>
      <c r="VWP86" s="13"/>
      <c r="VWQ86" s="13"/>
      <c r="VWR86" s="13"/>
      <c r="VWS86" s="13"/>
      <c r="VWT86" s="13"/>
      <c r="VWU86" s="13"/>
      <c r="VWV86" s="13"/>
      <c r="VWW86" s="13"/>
      <c r="VWX86" s="13"/>
      <c r="VWY86" s="13"/>
      <c r="VWZ86" s="13"/>
      <c r="VXA86" s="13"/>
      <c r="VXB86" s="13"/>
      <c r="VXC86" s="13"/>
      <c r="VXD86" s="13"/>
      <c r="VXE86" s="13"/>
      <c r="VXF86" s="13"/>
      <c r="VXG86" s="13"/>
      <c r="VXH86" s="13"/>
      <c r="VXI86" s="13"/>
      <c r="VXJ86" s="13"/>
      <c r="VXK86" s="13"/>
      <c r="VXL86" s="13"/>
      <c r="VXM86" s="13"/>
      <c r="VXN86" s="13"/>
      <c r="VXO86" s="13"/>
      <c r="VXP86" s="13"/>
      <c r="VXQ86" s="13"/>
      <c r="VXR86" s="13"/>
      <c r="VXS86" s="13"/>
      <c r="VXT86" s="13"/>
      <c r="VXU86" s="13"/>
      <c r="VXV86" s="13"/>
      <c r="VXW86" s="13"/>
      <c r="VXX86" s="13"/>
      <c r="VXY86" s="13"/>
      <c r="VXZ86" s="13"/>
      <c r="VYA86" s="13"/>
      <c r="VYB86" s="13"/>
      <c r="VYC86" s="13"/>
      <c r="VYD86" s="13"/>
      <c r="VYE86" s="13"/>
      <c r="VYF86" s="13"/>
      <c r="VYG86" s="13"/>
      <c r="VYH86" s="13"/>
      <c r="VYI86" s="13"/>
      <c r="VYJ86" s="13"/>
      <c r="VYK86" s="13"/>
      <c r="VYL86" s="13"/>
      <c r="VYM86" s="13"/>
      <c r="VYN86" s="13"/>
      <c r="VYO86" s="13"/>
      <c r="VYP86" s="13"/>
      <c r="VYQ86" s="13"/>
      <c r="VYR86" s="13"/>
      <c r="VYS86" s="13"/>
      <c r="VYT86" s="13"/>
      <c r="VYU86" s="13"/>
      <c r="VYV86" s="13"/>
      <c r="VYW86" s="13"/>
      <c r="VYX86" s="13"/>
      <c r="VYY86" s="13"/>
      <c r="VYZ86" s="13"/>
      <c r="VZA86" s="13"/>
      <c r="VZB86" s="13"/>
      <c r="VZC86" s="13"/>
      <c r="VZD86" s="13"/>
      <c r="VZE86" s="13"/>
      <c r="VZF86" s="13"/>
      <c r="VZG86" s="13"/>
      <c r="VZH86" s="13"/>
      <c r="VZI86" s="13"/>
      <c r="VZJ86" s="13"/>
      <c r="VZK86" s="13"/>
      <c r="VZL86" s="13"/>
      <c r="VZM86" s="13"/>
      <c r="VZN86" s="13"/>
      <c r="VZO86" s="13"/>
      <c r="VZP86" s="13"/>
      <c r="VZQ86" s="13"/>
      <c r="VZR86" s="13"/>
      <c r="VZS86" s="13"/>
      <c r="VZT86" s="13"/>
      <c r="VZU86" s="13"/>
      <c r="VZV86" s="13"/>
      <c r="VZW86" s="13"/>
      <c r="VZX86" s="13"/>
      <c r="VZY86" s="13"/>
      <c r="VZZ86" s="13"/>
      <c r="WAA86" s="13"/>
      <c r="WAB86" s="13"/>
      <c r="WAC86" s="13"/>
      <c r="WAD86" s="13"/>
      <c r="WAE86" s="13"/>
      <c r="WAF86" s="13"/>
      <c r="WAG86" s="13"/>
      <c r="WAH86" s="13"/>
      <c r="WAI86" s="13"/>
      <c r="WAJ86" s="13"/>
      <c r="WAK86" s="13"/>
      <c r="WAL86" s="13"/>
      <c r="WAM86" s="13"/>
      <c r="WAN86" s="13"/>
      <c r="WAO86" s="13"/>
      <c r="WAP86" s="13"/>
      <c r="WAQ86" s="13"/>
      <c r="WAR86" s="13"/>
      <c r="WAS86" s="13"/>
      <c r="WAT86" s="13"/>
      <c r="WAU86" s="13"/>
      <c r="WAV86" s="13"/>
      <c r="WAW86" s="13"/>
      <c r="WAX86" s="13"/>
      <c r="WAY86" s="13"/>
      <c r="WAZ86" s="13"/>
      <c r="WBA86" s="13"/>
      <c r="WBB86" s="13"/>
      <c r="WBC86" s="13"/>
      <c r="WBD86" s="13"/>
      <c r="WBE86" s="13"/>
      <c r="WBF86" s="13"/>
      <c r="WBG86" s="13"/>
      <c r="WBH86" s="13"/>
      <c r="WBI86" s="13"/>
      <c r="WBJ86" s="13"/>
      <c r="WBK86" s="13"/>
      <c r="WBL86" s="13"/>
      <c r="WBM86" s="13"/>
      <c r="WBN86" s="13"/>
      <c r="WBO86" s="13"/>
      <c r="WBP86" s="13"/>
      <c r="WBQ86" s="13"/>
      <c r="WBR86" s="13"/>
      <c r="WBS86" s="13"/>
      <c r="WBT86" s="13"/>
      <c r="WBU86" s="13"/>
      <c r="WBV86" s="13"/>
      <c r="WBW86" s="13"/>
      <c r="WBX86" s="13"/>
      <c r="WBY86" s="13"/>
      <c r="WBZ86" s="13"/>
      <c r="WCA86" s="13"/>
      <c r="WCB86" s="13"/>
      <c r="WCC86" s="13"/>
      <c r="WCD86" s="13"/>
      <c r="WCE86" s="13"/>
      <c r="WCF86" s="13"/>
      <c r="WCG86" s="13"/>
      <c r="WCH86" s="13"/>
      <c r="WCI86" s="13"/>
      <c r="WCJ86" s="13"/>
      <c r="WCK86" s="13"/>
      <c r="WCL86" s="13"/>
      <c r="WCM86" s="13"/>
      <c r="WCN86" s="13"/>
      <c r="WCO86" s="13"/>
      <c r="WCP86" s="13"/>
      <c r="WCQ86" s="13"/>
      <c r="WCR86" s="13"/>
      <c r="WCS86" s="13"/>
      <c r="WCT86" s="13"/>
      <c r="WCU86" s="13"/>
      <c r="WCV86" s="13"/>
      <c r="WCW86" s="13"/>
      <c r="WCX86" s="13"/>
      <c r="WCY86" s="13"/>
      <c r="WCZ86" s="13"/>
      <c r="WDA86" s="13"/>
      <c r="WDB86" s="13"/>
      <c r="WDC86" s="13"/>
      <c r="WDD86" s="13"/>
      <c r="WDE86" s="13"/>
      <c r="WDF86" s="13"/>
      <c r="WDG86" s="13"/>
      <c r="WDH86" s="13"/>
      <c r="WDI86" s="13"/>
      <c r="WDJ86" s="13"/>
      <c r="WDK86" s="13"/>
      <c r="WDL86" s="13"/>
      <c r="WDM86" s="13"/>
      <c r="WDN86" s="13"/>
      <c r="WDO86" s="13"/>
      <c r="WDP86" s="13"/>
      <c r="WDQ86" s="13"/>
      <c r="WDR86" s="13"/>
      <c r="WDS86" s="13"/>
      <c r="WDT86" s="13"/>
      <c r="WDU86" s="13"/>
      <c r="WDV86" s="13"/>
      <c r="WDW86" s="13"/>
      <c r="WDX86" s="13"/>
      <c r="WDY86" s="13"/>
      <c r="WDZ86" s="13"/>
      <c r="WEA86" s="13"/>
      <c r="WEB86" s="13"/>
      <c r="WEC86" s="13"/>
      <c r="WED86" s="13"/>
      <c r="WEE86" s="13"/>
      <c r="WEF86" s="13"/>
      <c r="WEG86" s="13"/>
      <c r="WEH86" s="13"/>
      <c r="WEI86" s="13"/>
      <c r="WEJ86" s="13"/>
      <c r="WEK86" s="13"/>
      <c r="WEL86" s="13"/>
      <c r="WEM86" s="13"/>
      <c r="WEN86" s="13"/>
      <c r="WEO86" s="13"/>
      <c r="WEP86" s="13"/>
      <c r="WEQ86" s="13"/>
      <c r="WER86" s="13"/>
      <c r="WES86" s="13"/>
      <c r="WET86" s="13"/>
      <c r="WEU86" s="13"/>
      <c r="WEV86" s="13"/>
      <c r="WEW86" s="13"/>
      <c r="WEX86" s="13"/>
      <c r="WEY86" s="13"/>
      <c r="WEZ86" s="13"/>
      <c r="WFA86" s="13"/>
      <c r="WFB86" s="13"/>
      <c r="WFC86" s="13"/>
      <c r="WFD86" s="13"/>
      <c r="WFE86" s="13"/>
      <c r="WFF86" s="13"/>
      <c r="WFG86" s="13"/>
      <c r="WFH86" s="13"/>
      <c r="WFI86" s="13"/>
      <c r="WFJ86" s="13"/>
      <c r="WFK86" s="13"/>
      <c r="WFL86" s="13"/>
      <c r="WFM86" s="13"/>
      <c r="WFN86" s="13"/>
      <c r="WFO86" s="13"/>
      <c r="WFP86" s="13"/>
      <c r="WFQ86" s="13"/>
      <c r="WFR86" s="13"/>
      <c r="WFS86" s="13"/>
      <c r="WFT86" s="13"/>
      <c r="WFU86" s="13"/>
      <c r="WFV86" s="13"/>
      <c r="WFW86" s="13"/>
      <c r="WFX86" s="13"/>
      <c r="WFY86" s="13"/>
      <c r="WFZ86" s="13"/>
      <c r="WGA86" s="13"/>
      <c r="WGB86" s="13"/>
      <c r="WGC86" s="13"/>
      <c r="WGD86" s="13"/>
      <c r="WGE86" s="13"/>
      <c r="WGF86" s="13"/>
      <c r="WGG86" s="13"/>
      <c r="WGH86" s="13"/>
      <c r="WGI86" s="13"/>
      <c r="WGJ86" s="13"/>
      <c r="WGK86" s="13"/>
      <c r="WGL86" s="13"/>
      <c r="WGM86" s="13"/>
      <c r="WGN86" s="13"/>
      <c r="WGO86" s="13"/>
      <c r="WGP86" s="13"/>
      <c r="WGQ86" s="13"/>
      <c r="WGR86" s="13"/>
      <c r="WGS86" s="13"/>
      <c r="WGT86" s="13"/>
      <c r="WGU86" s="13"/>
      <c r="WGV86" s="13"/>
      <c r="WGW86" s="13"/>
      <c r="WGX86" s="13"/>
      <c r="WGY86" s="13"/>
      <c r="WGZ86" s="13"/>
      <c r="WHA86" s="13"/>
      <c r="WHB86" s="13"/>
      <c r="WHC86" s="13"/>
      <c r="WHD86" s="13"/>
      <c r="WHE86" s="13"/>
      <c r="WHF86" s="13"/>
      <c r="WHG86" s="13"/>
      <c r="WHH86" s="13"/>
      <c r="WHI86" s="13"/>
      <c r="WHJ86" s="13"/>
      <c r="WHK86" s="13"/>
      <c r="WHL86" s="13"/>
      <c r="WHM86" s="13"/>
      <c r="WHN86" s="13"/>
      <c r="WHO86" s="13"/>
      <c r="WHP86" s="13"/>
      <c r="WHQ86" s="13"/>
      <c r="WHR86" s="13"/>
      <c r="WHS86" s="13"/>
      <c r="WHT86" s="13"/>
      <c r="WHU86" s="13"/>
      <c r="WHV86" s="13"/>
      <c r="WHW86" s="13"/>
      <c r="WHX86" s="13"/>
      <c r="WHY86" s="13"/>
      <c r="WHZ86" s="13"/>
      <c r="WIA86" s="13"/>
      <c r="WIB86" s="13"/>
      <c r="WIC86" s="13"/>
      <c r="WID86" s="13"/>
      <c r="WIE86" s="13"/>
      <c r="WIF86" s="13"/>
      <c r="WIG86" s="13"/>
      <c r="WIH86" s="13"/>
      <c r="WII86" s="13"/>
      <c r="WIJ86" s="13"/>
      <c r="WIK86" s="13"/>
      <c r="WIL86" s="13"/>
      <c r="WIM86" s="13"/>
      <c r="WIN86" s="13"/>
      <c r="WIO86" s="13"/>
      <c r="WIP86" s="13"/>
      <c r="WIQ86" s="13"/>
      <c r="WIR86" s="13"/>
      <c r="WIS86" s="13"/>
      <c r="WIT86" s="13"/>
      <c r="WIU86" s="13"/>
      <c r="WIV86" s="13"/>
      <c r="WIW86" s="13"/>
      <c r="WIX86" s="13"/>
      <c r="WIY86" s="13"/>
      <c r="WIZ86" s="13"/>
      <c r="WJA86" s="13"/>
      <c r="WJB86" s="13"/>
      <c r="WJC86" s="13"/>
      <c r="WJD86" s="13"/>
      <c r="WJE86" s="13"/>
      <c r="WJF86" s="13"/>
      <c r="WJG86" s="13"/>
      <c r="WJH86" s="13"/>
      <c r="WJI86" s="13"/>
      <c r="WJJ86" s="13"/>
      <c r="WJK86" s="13"/>
      <c r="WJL86" s="13"/>
      <c r="WJM86" s="13"/>
      <c r="WJN86" s="13"/>
      <c r="WJO86" s="13"/>
      <c r="WJP86" s="13"/>
      <c r="WJQ86" s="13"/>
      <c r="WJR86" s="13"/>
      <c r="WJS86" s="13"/>
      <c r="WJT86" s="13"/>
      <c r="WJU86" s="13"/>
      <c r="WJV86" s="13"/>
      <c r="WJW86" s="13"/>
      <c r="WJX86" s="13"/>
      <c r="WJY86" s="13"/>
      <c r="WJZ86" s="13"/>
      <c r="WKA86" s="13"/>
      <c r="WKB86" s="13"/>
      <c r="WKC86" s="13"/>
      <c r="WKD86" s="13"/>
      <c r="WKE86" s="13"/>
      <c r="WKF86" s="13"/>
      <c r="WKG86" s="13"/>
      <c r="WKH86" s="13"/>
      <c r="WKI86" s="13"/>
      <c r="WKJ86" s="13"/>
      <c r="WKK86" s="13"/>
      <c r="WKL86" s="13"/>
      <c r="WKM86" s="13"/>
      <c r="WKN86" s="13"/>
      <c r="WKO86" s="13"/>
      <c r="WKP86" s="13"/>
      <c r="WKQ86" s="13"/>
      <c r="WKR86" s="13"/>
      <c r="WKS86" s="13"/>
      <c r="WKT86" s="13"/>
      <c r="WKU86" s="13"/>
      <c r="WKV86" s="13"/>
      <c r="WKW86" s="13"/>
      <c r="WKX86" s="13"/>
      <c r="WKY86" s="13"/>
      <c r="WKZ86" s="13"/>
      <c r="WLA86" s="13"/>
      <c r="WLB86" s="13"/>
      <c r="WLC86" s="13"/>
      <c r="WLD86" s="13"/>
      <c r="WLE86" s="13"/>
      <c r="WLF86" s="13"/>
      <c r="WLG86" s="13"/>
      <c r="WLH86" s="13"/>
      <c r="WLI86" s="13"/>
      <c r="WLJ86" s="13"/>
      <c r="WLK86" s="13"/>
      <c r="WLL86" s="13"/>
      <c r="WLM86" s="13"/>
      <c r="WLN86" s="13"/>
      <c r="WLO86" s="13"/>
      <c r="WLP86" s="13"/>
      <c r="WLQ86" s="13"/>
      <c r="WLR86" s="13"/>
      <c r="WLS86" s="13"/>
      <c r="WLT86" s="13"/>
      <c r="WLU86" s="13"/>
      <c r="WLV86" s="13"/>
      <c r="WLW86" s="13"/>
      <c r="WLX86" s="13"/>
      <c r="WLY86" s="13"/>
      <c r="WLZ86" s="13"/>
      <c r="WMA86" s="13"/>
      <c r="WMB86" s="13"/>
      <c r="WMC86" s="13"/>
      <c r="WMD86" s="13"/>
      <c r="WME86" s="13"/>
      <c r="WMF86" s="13"/>
      <c r="WMG86" s="13"/>
      <c r="WMH86" s="13"/>
      <c r="WMI86" s="13"/>
      <c r="WMJ86" s="13"/>
      <c r="WMK86" s="13"/>
      <c r="WML86" s="13"/>
      <c r="WMM86" s="13"/>
      <c r="WMN86" s="13"/>
      <c r="WMO86" s="13"/>
      <c r="WMP86" s="13"/>
      <c r="WMQ86" s="13"/>
      <c r="WMR86" s="13"/>
      <c r="WMS86" s="13"/>
      <c r="WMT86" s="13"/>
      <c r="WMU86" s="13"/>
      <c r="WMV86" s="13"/>
      <c r="WMW86" s="13"/>
      <c r="WMX86" s="13"/>
      <c r="WMY86" s="13"/>
      <c r="WMZ86" s="13"/>
      <c r="WNA86" s="13"/>
      <c r="WNB86" s="13"/>
      <c r="WNC86" s="13"/>
      <c r="WND86" s="13"/>
      <c r="WNE86" s="13"/>
      <c r="WNF86" s="13"/>
      <c r="WNG86" s="13"/>
      <c r="WNH86" s="13"/>
      <c r="WNI86" s="13"/>
      <c r="WNJ86" s="13"/>
      <c r="WNK86" s="13"/>
      <c r="WNL86" s="13"/>
      <c r="WNM86" s="13"/>
      <c r="WNN86" s="13"/>
      <c r="WNO86" s="13"/>
      <c r="WNP86" s="13"/>
      <c r="WNQ86" s="13"/>
      <c r="WNR86" s="13"/>
      <c r="WNS86" s="13"/>
      <c r="WNT86" s="13"/>
      <c r="WNU86" s="13"/>
      <c r="WNV86" s="13"/>
      <c r="WNW86" s="13"/>
      <c r="WNX86" s="13"/>
      <c r="WNY86" s="13"/>
      <c r="WNZ86" s="13"/>
      <c r="WOA86" s="13"/>
      <c r="WOB86" s="13"/>
      <c r="WOC86" s="13"/>
      <c r="WOD86" s="13"/>
      <c r="WOE86" s="13"/>
      <c r="WOF86" s="13"/>
      <c r="WOG86" s="13"/>
      <c r="WOH86" s="13"/>
      <c r="WOI86" s="13"/>
      <c r="WOJ86" s="13"/>
      <c r="WOK86" s="13"/>
      <c r="WOL86" s="13"/>
      <c r="WOM86" s="13"/>
      <c r="WON86" s="13"/>
      <c r="WOO86" s="13"/>
      <c r="WOP86" s="13"/>
      <c r="WOQ86" s="13"/>
      <c r="WOR86" s="13"/>
      <c r="WOS86" s="13"/>
      <c r="WOT86" s="13"/>
      <c r="WOU86" s="13"/>
      <c r="WOV86" s="13"/>
      <c r="WOW86" s="13"/>
      <c r="WOX86" s="13"/>
      <c r="WOY86" s="13"/>
      <c r="WOZ86" s="13"/>
      <c r="WPA86" s="13"/>
      <c r="WPB86" s="13"/>
      <c r="WPC86" s="13"/>
      <c r="WPD86" s="13"/>
      <c r="WPE86" s="13"/>
      <c r="WPF86" s="13"/>
      <c r="WPG86" s="13"/>
      <c r="WPH86" s="13"/>
      <c r="WPI86" s="13"/>
      <c r="WPJ86" s="13"/>
      <c r="WPK86" s="13"/>
      <c r="WPL86" s="13"/>
      <c r="WPM86" s="13"/>
      <c r="WPN86" s="13"/>
      <c r="WPO86" s="13"/>
      <c r="WPP86" s="13"/>
      <c r="WPQ86" s="13"/>
      <c r="WPR86" s="13"/>
      <c r="WPS86" s="13"/>
      <c r="WPT86" s="13"/>
      <c r="WPU86" s="13"/>
      <c r="WPV86" s="13"/>
      <c r="WPW86" s="13"/>
      <c r="WPX86" s="13"/>
      <c r="WPY86" s="13"/>
      <c r="WPZ86" s="13"/>
      <c r="WQA86" s="13"/>
      <c r="WQB86" s="13"/>
      <c r="WQC86" s="13"/>
      <c r="WQD86" s="13"/>
      <c r="WQE86" s="13"/>
      <c r="WQF86" s="13"/>
      <c r="WQG86" s="13"/>
      <c r="WQH86" s="13"/>
      <c r="WQI86" s="13"/>
      <c r="WQJ86" s="13"/>
      <c r="WQK86" s="13"/>
      <c r="WQL86" s="13"/>
      <c r="WQM86" s="13"/>
      <c r="WQN86" s="13"/>
      <c r="WQO86" s="13"/>
      <c r="WQP86" s="13"/>
      <c r="WQQ86" s="13"/>
      <c r="WQR86" s="13"/>
      <c r="WQS86" s="13"/>
      <c r="WQT86" s="13"/>
      <c r="WQU86" s="13"/>
      <c r="WQV86" s="13"/>
      <c r="WQW86" s="13"/>
      <c r="WQX86" s="13"/>
      <c r="WQY86" s="13"/>
      <c r="WQZ86" s="13"/>
      <c r="WRA86" s="13"/>
      <c r="WRB86" s="13"/>
      <c r="WRC86" s="13"/>
      <c r="WRD86" s="13"/>
      <c r="WRE86" s="13"/>
      <c r="WRF86" s="13"/>
      <c r="WRG86" s="13"/>
      <c r="WRH86" s="13"/>
      <c r="WRI86" s="13"/>
      <c r="WRJ86" s="13"/>
      <c r="WRK86" s="13"/>
      <c r="WRL86" s="13"/>
      <c r="WRM86" s="13"/>
      <c r="WRN86" s="13"/>
      <c r="WRO86" s="13"/>
      <c r="WRP86" s="13"/>
      <c r="WRQ86" s="13"/>
      <c r="WRR86" s="13"/>
      <c r="WRS86" s="13"/>
      <c r="WRT86" s="13"/>
      <c r="WRU86" s="13"/>
      <c r="WRV86" s="13"/>
      <c r="WRW86" s="13"/>
      <c r="WRX86" s="13"/>
      <c r="WRY86" s="13"/>
      <c r="WRZ86" s="13"/>
      <c r="WSA86" s="13"/>
      <c r="WSB86" s="13"/>
      <c r="WSC86" s="13"/>
      <c r="WSD86" s="13"/>
      <c r="WSE86" s="13"/>
      <c r="WSF86" s="13"/>
      <c r="WSG86" s="13"/>
      <c r="WSH86" s="13"/>
      <c r="WSI86" s="13"/>
      <c r="WSJ86" s="13"/>
      <c r="WSK86" s="13"/>
      <c r="WSL86" s="13"/>
      <c r="WSM86" s="13"/>
      <c r="WSN86" s="13"/>
      <c r="WSO86" s="13"/>
      <c r="WSP86" s="13"/>
      <c r="WSQ86" s="13"/>
      <c r="WSR86" s="13"/>
      <c r="WSS86" s="13"/>
      <c r="WST86" s="13"/>
      <c r="WSU86" s="13"/>
      <c r="WSV86" s="13"/>
      <c r="WSW86" s="13"/>
      <c r="WSX86" s="13"/>
      <c r="WSY86" s="13"/>
      <c r="WSZ86" s="13"/>
      <c r="WTA86" s="13"/>
      <c r="WTB86" s="13"/>
      <c r="WTC86" s="13"/>
      <c r="WTD86" s="13"/>
      <c r="WTE86" s="13"/>
      <c r="WTF86" s="13"/>
      <c r="WTG86" s="13"/>
      <c r="WTH86" s="13"/>
      <c r="WTI86" s="13"/>
      <c r="WTJ86" s="13"/>
      <c r="WTK86" s="13"/>
      <c r="WTL86" s="13"/>
      <c r="WTM86" s="13"/>
      <c r="WTN86" s="13"/>
      <c r="WTO86" s="13"/>
      <c r="WTP86" s="13"/>
      <c r="WTQ86" s="13"/>
      <c r="WTR86" s="13"/>
      <c r="WTS86" s="13"/>
      <c r="WTT86" s="13"/>
      <c r="WTU86" s="13"/>
      <c r="WTV86" s="13"/>
      <c r="WTW86" s="13"/>
      <c r="WTX86" s="13"/>
      <c r="WTY86" s="13"/>
      <c r="WTZ86" s="13"/>
      <c r="WUA86" s="13"/>
      <c r="WUB86" s="13"/>
      <c r="WUC86" s="13"/>
      <c r="WUD86" s="13"/>
      <c r="WUE86" s="13"/>
      <c r="WUF86" s="13"/>
      <c r="WUG86" s="13"/>
      <c r="WUH86" s="13"/>
      <c r="WUI86" s="13"/>
      <c r="WUJ86" s="13"/>
      <c r="WUK86" s="13"/>
      <c r="WUL86" s="13"/>
      <c r="WUM86" s="13"/>
      <c r="WUN86" s="13"/>
      <c r="WUO86" s="13"/>
      <c r="WUP86" s="13"/>
      <c r="WUQ86" s="13"/>
      <c r="WUR86" s="13"/>
      <c r="WUS86" s="13"/>
      <c r="WUT86" s="13"/>
      <c r="WUU86" s="13"/>
      <c r="WUV86" s="13"/>
      <c r="WUW86" s="13"/>
      <c r="WUX86" s="13"/>
      <c r="WUY86" s="13"/>
      <c r="WUZ86" s="13"/>
      <c r="WVA86" s="13"/>
      <c r="WVB86" s="13"/>
      <c r="WVC86" s="13"/>
      <c r="WVD86" s="13"/>
      <c r="WVE86" s="13"/>
      <c r="WVF86" s="13"/>
      <c r="WVG86" s="13"/>
      <c r="WVH86" s="13"/>
      <c r="WVI86" s="13"/>
      <c r="WVJ86" s="13"/>
      <c r="WVK86" s="13"/>
      <c r="WVL86" s="13"/>
      <c r="WVM86" s="13"/>
      <c r="WVN86" s="13"/>
      <c r="WVO86" s="13"/>
      <c r="WVP86" s="13"/>
      <c r="WVQ86" s="13"/>
      <c r="WVR86" s="13"/>
      <c r="WVS86" s="13"/>
      <c r="WVT86" s="13"/>
      <c r="WVU86" s="13"/>
      <c r="WVV86" s="13"/>
      <c r="WVW86" s="13"/>
      <c r="WVX86" s="13"/>
      <c r="WVY86" s="13"/>
      <c r="WVZ86" s="13"/>
      <c r="WWA86" s="13"/>
      <c r="WWB86" s="13"/>
      <c r="WWC86" s="13"/>
      <c r="WWD86" s="13"/>
      <c r="WWE86" s="13"/>
      <c r="WWF86" s="13"/>
      <c r="WWG86" s="13"/>
      <c r="WWH86" s="13"/>
      <c r="WWI86" s="13"/>
      <c r="WWJ86" s="13"/>
      <c r="WWK86" s="13"/>
      <c r="WWL86" s="13"/>
      <c r="WWM86" s="13"/>
      <c r="WWN86" s="13"/>
      <c r="WWO86" s="13"/>
      <c r="WWP86" s="13"/>
      <c r="WWQ86" s="13"/>
      <c r="WWR86" s="13"/>
      <c r="WWS86" s="13"/>
      <c r="WWT86" s="13"/>
      <c r="WWU86" s="13"/>
      <c r="WWV86" s="13"/>
      <c r="WWW86" s="13"/>
      <c r="WWX86" s="13"/>
      <c r="WWY86" s="13"/>
      <c r="WWZ86" s="13"/>
      <c r="WXA86" s="13"/>
      <c r="WXB86" s="13"/>
      <c r="WXC86" s="13"/>
      <c r="WXD86" s="13"/>
      <c r="WXE86" s="13"/>
      <c r="WXF86" s="13"/>
      <c r="WXG86" s="13"/>
      <c r="WXH86" s="13"/>
      <c r="WXI86" s="13"/>
      <c r="WXJ86" s="13"/>
      <c r="WXK86" s="13"/>
      <c r="WXL86" s="13"/>
      <c r="WXM86" s="13"/>
      <c r="WXN86" s="13"/>
      <c r="WXO86" s="13"/>
      <c r="WXP86" s="13"/>
      <c r="WXQ86" s="13"/>
      <c r="WXR86" s="13"/>
      <c r="WXS86" s="13"/>
      <c r="WXT86" s="13"/>
      <c r="WXU86" s="13"/>
      <c r="WXV86" s="13"/>
      <c r="WXW86" s="13"/>
      <c r="WXX86" s="13"/>
      <c r="WXY86" s="13"/>
      <c r="WXZ86" s="13"/>
      <c r="WYA86" s="13"/>
      <c r="WYB86" s="13"/>
      <c r="WYC86" s="13"/>
      <c r="WYD86" s="13"/>
      <c r="WYE86" s="13"/>
      <c r="WYF86" s="13"/>
      <c r="WYG86" s="13"/>
      <c r="WYH86" s="13"/>
      <c r="WYI86" s="13"/>
      <c r="WYJ86" s="13"/>
      <c r="WYK86" s="13"/>
      <c r="WYL86" s="13"/>
      <c r="WYM86" s="13"/>
      <c r="WYN86" s="13"/>
      <c r="WYO86" s="13"/>
      <c r="WYP86" s="13"/>
      <c r="WYQ86" s="13"/>
      <c r="WYR86" s="13"/>
      <c r="WYS86" s="13"/>
      <c r="WYT86" s="13"/>
      <c r="WYU86" s="13"/>
      <c r="WYV86" s="13"/>
      <c r="WYW86" s="13"/>
      <c r="WYX86" s="13"/>
      <c r="WYY86" s="13"/>
      <c r="WYZ86" s="13"/>
      <c r="WZA86" s="13"/>
      <c r="WZB86" s="13"/>
      <c r="WZC86" s="13"/>
      <c r="WZD86" s="13"/>
      <c r="WZE86" s="13"/>
      <c r="WZF86" s="13"/>
      <c r="WZG86" s="13"/>
      <c r="WZH86" s="13"/>
      <c r="WZI86" s="13"/>
      <c r="WZJ86" s="13"/>
      <c r="WZK86" s="13"/>
      <c r="WZL86" s="13"/>
      <c r="WZM86" s="13"/>
      <c r="WZN86" s="13"/>
      <c r="WZO86" s="13"/>
      <c r="WZP86" s="13"/>
      <c r="WZQ86" s="13"/>
      <c r="WZR86" s="13"/>
      <c r="WZS86" s="13"/>
      <c r="WZT86" s="13"/>
      <c r="WZU86" s="13"/>
      <c r="WZV86" s="13"/>
      <c r="WZW86" s="13"/>
      <c r="WZX86" s="13"/>
      <c r="WZY86" s="13"/>
      <c r="WZZ86" s="13"/>
      <c r="XAA86" s="13"/>
      <c r="XAB86" s="13"/>
      <c r="XAC86" s="13"/>
      <c r="XAD86" s="13"/>
      <c r="XAE86" s="13"/>
      <c r="XAF86" s="13"/>
      <c r="XAG86" s="13"/>
      <c r="XAH86" s="13"/>
      <c r="XAI86" s="13"/>
      <c r="XAJ86" s="13"/>
      <c r="XAK86" s="13"/>
      <c r="XAL86" s="13"/>
      <c r="XAM86" s="13"/>
      <c r="XAN86" s="13"/>
      <c r="XAO86" s="13"/>
      <c r="XAP86" s="13"/>
      <c r="XAQ86" s="13"/>
      <c r="XAR86" s="13"/>
      <c r="XAS86" s="13"/>
      <c r="XAT86" s="13"/>
      <c r="XAU86" s="13"/>
      <c r="XAV86" s="13"/>
      <c r="XAW86" s="13"/>
      <c r="XAX86" s="13"/>
      <c r="XAY86" s="13"/>
      <c r="XAZ86" s="13"/>
      <c r="XBA86" s="13"/>
      <c r="XBB86" s="13"/>
      <c r="XBC86" s="13"/>
      <c r="XBD86" s="13"/>
      <c r="XBE86" s="13"/>
      <c r="XBF86" s="13"/>
      <c r="XBG86" s="13"/>
      <c r="XBH86" s="13"/>
      <c r="XBI86" s="13"/>
      <c r="XBJ86" s="13"/>
      <c r="XBK86" s="13"/>
      <c r="XBL86" s="13"/>
      <c r="XBM86" s="13"/>
      <c r="XBN86" s="13"/>
      <c r="XBO86" s="13"/>
      <c r="XBP86" s="13"/>
      <c r="XBQ86" s="13"/>
      <c r="XBR86" s="13"/>
      <c r="XBS86" s="13"/>
      <c r="XBT86" s="13"/>
      <c r="XBU86" s="13"/>
      <c r="XBV86" s="13"/>
      <c r="XBW86" s="13"/>
      <c r="XBX86" s="13"/>
      <c r="XBY86" s="13"/>
      <c r="XBZ86" s="13"/>
      <c r="XCA86" s="13"/>
      <c r="XCB86" s="13"/>
      <c r="XCC86" s="13"/>
      <c r="XCD86" s="13"/>
      <c r="XCE86" s="13"/>
      <c r="XCF86" s="13"/>
      <c r="XCG86" s="13"/>
      <c r="XCH86" s="13"/>
      <c r="XCI86" s="13"/>
      <c r="XCJ86" s="13"/>
      <c r="XCK86" s="13"/>
      <c r="XCL86" s="13"/>
      <c r="XCM86" s="13"/>
      <c r="XCN86" s="13"/>
      <c r="XCO86" s="13"/>
      <c r="XCP86" s="13"/>
      <c r="XCQ86" s="13"/>
      <c r="XCR86" s="13"/>
      <c r="XCS86" s="13"/>
      <c r="XCT86" s="13"/>
      <c r="XCU86" s="13"/>
      <c r="XCV86" s="13"/>
      <c r="XCW86" s="13"/>
      <c r="XCX86" s="13"/>
      <c r="XCY86" s="13"/>
      <c r="XCZ86" s="13"/>
      <c r="XDA86" s="13"/>
      <c r="XDB86" s="13"/>
      <c r="XDC86" s="13"/>
      <c r="XDD86" s="13"/>
      <c r="XDE86" s="13"/>
      <c r="XDF86" s="13"/>
      <c r="XDG86" s="13"/>
      <c r="XDH86" s="13"/>
      <c r="XDI86" s="13"/>
      <c r="XDJ86" s="13"/>
      <c r="XDK86" s="13"/>
      <c r="XDL86" s="13"/>
      <c r="XDM86" s="13"/>
      <c r="XDN86" s="13"/>
      <c r="XDO86" s="13"/>
      <c r="XDP86" s="13"/>
      <c r="XDQ86" s="13"/>
      <c r="XDR86" s="13"/>
      <c r="XDS86" s="13"/>
      <c r="XDT86" s="13"/>
      <c r="XDU86" s="13"/>
      <c r="XDV86" s="13"/>
      <c r="XDW86" s="13"/>
      <c r="XDX86" s="13"/>
      <c r="XDY86" s="13"/>
      <c r="XDZ86" s="13"/>
      <c r="XEA86" s="13"/>
      <c r="XEB86" s="13"/>
      <c r="XEC86" s="13"/>
      <c r="XED86" s="13"/>
      <c r="XEE86" s="13"/>
      <c r="XEF86" s="13"/>
      <c r="XEG86" s="13"/>
      <c r="XEH86" s="13"/>
      <c r="XEI86" s="13"/>
      <c r="XEJ86" s="13"/>
      <c r="XEK86" s="13"/>
      <c r="XEL86" s="13"/>
      <c r="XEM86" s="13"/>
      <c r="XEN86" s="13"/>
      <c r="XEO86" s="13"/>
      <c r="XEP86" s="13"/>
      <c r="XEQ86" s="13"/>
      <c r="XER86" s="13"/>
      <c r="XES86" s="13"/>
      <c r="XET86" s="13"/>
      <c r="XEU86" s="13"/>
      <c r="XEV86" s="13"/>
      <c r="XEW86" s="13"/>
      <c r="XEX86" s="13"/>
      <c r="XEY86" s="13"/>
      <c r="XEZ86" s="13"/>
      <c r="XFA86" s="13"/>
      <c r="XFB86" s="13"/>
      <c r="XFC86" s="13"/>
      <c r="XFD86" s="13"/>
    </row>
    <row r="87" spans="1:16384" x14ac:dyDescent="0.2">
      <c r="A87" s="6" t="s">
        <v>119</v>
      </c>
      <c r="B87" s="30">
        <v>4.2699999999999996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/>
      <c r="DRF87" s="13"/>
      <c r="DRG87" s="13"/>
      <c r="DRH87" s="13"/>
      <c r="DRI87" s="13"/>
      <c r="DRJ87" s="13"/>
      <c r="DRK87" s="13"/>
      <c r="DRL87" s="13"/>
      <c r="DRM87" s="13"/>
      <c r="DRN87" s="13"/>
      <c r="DRO87" s="13"/>
      <c r="DRP87" s="13"/>
      <c r="DRQ87" s="13"/>
      <c r="DRR87" s="13"/>
      <c r="DRS87" s="13"/>
      <c r="DRT87" s="13"/>
      <c r="DRU87" s="13"/>
      <c r="DRV87" s="13"/>
      <c r="DRW87" s="13"/>
      <c r="DRX87" s="13"/>
      <c r="DRY87" s="13"/>
      <c r="DRZ87" s="13"/>
      <c r="DSA87" s="13"/>
      <c r="DSB87" s="13"/>
      <c r="DSC87" s="13"/>
      <c r="DSD87" s="13"/>
      <c r="DSE87" s="13"/>
      <c r="DSF87" s="13"/>
      <c r="DSG87" s="13"/>
      <c r="DSH87" s="13"/>
      <c r="DSI87" s="13"/>
      <c r="DSJ87" s="13"/>
      <c r="DSK87" s="13"/>
      <c r="DSL87" s="13"/>
      <c r="DSM87" s="13"/>
      <c r="DSN87" s="13"/>
      <c r="DSO87" s="13"/>
      <c r="DSP87" s="13"/>
      <c r="DSQ87" s="13"/>
      <c r="DSR87" s="13"/>
      <c r="DSS87" s="13"/>
      <c r="DST87" s="13"/>
      <c r="DSU87" s="13"/>
      <c r="DSV87" s="13"/>
      <c r="DSW87" s="13"/>
      <c r="DSX87" s="13"/>
      <c r="DSY87" s="13"/>
      <c r="DSZ87" s="13"/>
      <c r="DTA87" s="13"/>
      <c r="DTB87" s="13"/>
      <c r="DTC87" s="13"/>
      <c r="DTD87" s="13"/>
      <c r="DTE87" s="13"/>
      <c r="DTF87" s="13"/>
      <c r="DTG87" s="13"/>
      <c r="DTH87" s="13"/>
      <c r="DTI87" s="13"/>
      <c r="DTJ87" s="13"/>
      <c r="DTK87" s="13"/>
      <c r="DTL87" s="13"/>
      <c r="DTM87" s="13"/>
      <c r="DTN87" s="13"/>
      <c r="DTO87" s="13"/>
      <c r="DTP87" s="13"/>
      <c r="DTQ87" s="13"/>
      <c r="DTR87" s="13"/>
      <c r="DTS87" s="13"/>
      <c r="DTT87" s="13"/>
      <c r="DTU87" s="13"/>
      <c r="DTV87" s="13"/>
      <c r="DTW87" s="13"/>
      <c r="DTX87" s="13"/>
      <c r="DTY87" s="13"/>
      <c r="DTZ87" s="13"/>
      <c r="DUA87" s="13"/>
      <c r="DUB87" s="13"/>
      <c r="DUC87" s="13"/>
      <c r="DUD87" s="13"/>
      <c r="DUE87" s="13"/>
      <c r="DUF87" s="13"/>
      <c r="DUG87" s="13"/>
      <c r="DUH87" s="13"/>
      <c r="DUI87" s="13"/>
      <c r="DUJ87" s="13"/>
      <c r="DUK87" s="13"/>
      <c r="DUL87" s="13"/>
      <c r="DUM87" s="13"/>
      <c r="DUN87" s="13"/>
      <c r="DUO87" s="13"/>
      <c r="DUP87" s="13"/>
      <c r="DUQ87" s="13"/>
      <c r="DUR87" s="13"/>
      <c r="DUS87" s="13"/>
      <c r="DUT87" s="13"/>
      <c r="DUU87" s="13"/>
      <c r="DUV87" s="13"/>
      <c r="DUW87" s="13"/>
      <c r="DUX87" s="13"/>
      <c r="DUY87" s="13"/>
      <c r="DUZ87" s="13"/>
      <c r="DVA87" s="13"/>
      <c r="DVB87" s="13"/>
      <c r="DVC87" s="13"/>
      <c r="DVD87" s="13"/>
      <c r="DVE87" s="13"/>
      <c r="DVF87" s="13"/>
      <c r="DVG87" s="13"/>
      <c r="DVH87" s="13"/>
      <c r="DVI87" s="13"/>
      <c r="DVJ87" s="13"/>
      <c r="DVK87" s="13"/>
      <c r="DVL87" s="13"/>
      <c r="DVM87" s="13"/>
      <c r="DVN87" s="13"/>
      <c r="DVO87" s="13"/>
      <c r="DVP87" s="13"/>
      <c r="DVQ87" s="13"/>
      <c r="DVR87" s="13"/>
      <c r="DVS87" s="13"/>
      <c r="DVT87" s="13"/>
      <c r="DVU87" s="13"/>
      <c r="DVV87" s="13"/>
      <c r="DVW87" s="13"/>
      <c r="DVX87" s="13"/>
      <c r="DVY87" s="13"/>
      <c r="DVZ87" s="13"/>
      <c r="DWA87" s="13"/>
      <c r="DWB87" s="13"/>
      <c r="DWC87" s="13"/>
      <c r="DWD87" s="13"/>
      <c r="DWE87" s="13"/>
      <c r="DWF87" s="13"/>
      <c r="DWG87" s="13"/>
      <c r="DWH87" s="13"/>
      <c r="DWI87" s="13"/>
      <c r="DWJ87" s="13"/>
      <c r="DWK87" s="13"/>
      <c r="DWL87" s="13"/>
      <c r="DWM87" s="13"/>
      <c r="DWN87" s="13"/>
      <c r="DWO87" s="13"/>
      <c r="DWP87" s="13"/>
      <c r="DWQ87" s="13"/>
      <c r="DWR87" s="13"/>
      <c r="DWS87" s="13"/>
      <c r="DWT87" s="13"/>
      <c r="DWU87" s="13"/>
      <c r="DWV87" s="13"/>
      <c r="DWW87" s="13"/>
      <c r="DWX87" s="13"/>
      <c r="DWY87" s="13"/>
      <c r="DWZ87" s="13"/>
      <c r="DXA87" s="13"/>
      <c r="DXB87" s="13"/>
      <c r="DXC87" s="13"/>
      <c r="DXD87" s="13"/>
      <c r="DXE87" s="13"/>
      <c r="DXF87" s="13"/>
      <c r="DXG87" s="13"/>
      <c r="DXH87" s="13"/>
      <c r="DXI87" s="13"/>
      <c r="DXJ87" s="13"/>
      <c r="DXK87" s="13"/>
      <c r="DXL87" s="13"/>
      <c r="DXM87" s="13"/>
      <c r="DXN87" s="13"/>
      <c r="DXO87" s="13"/>
      <c r="DXP87" s="13"/>
      <c r="DXQ87" s="13"/>
      <c r="DXR87" s="13"/>
      <c r="DXS87" s="13"/>
      <c r="DXT87" s="13"/>
      <c r="DXU87" s="13"/>
      <c r="DXV87" s="13"/>
      <c r="DXW87" s="13"/>
      <c r="DXX87" s="13"/>
      <c r="DXY87" s="13"/>
      <c r="DXZ87" s="13"/>
      <c r="DYA87" s="13"/>
      <c r="DYB87" s="13"/>
      <c r="DYC87" s="13"/>
      <c r="DYD87" s="13"/>
      <c r="DYE87" s="13"/>
      <c r="DYF87" s="13"/>
      <c r="DYG87" s="13"/>
      <c r="DYH87" s="13"/>
      <c r="DYI87" s="13"/>
      <c r="DYJ87" s="13"/>
      <c r="DYK87" s="13"/>
      <c r="DYL87" s="13"/>
      <c r="DYM87" s="13"/>
      <c r="DYN87" s="13"/>
      <c r="DYO87" s="13"/>
      <c r="DYP87" s="13"/>
      <c r="DYQ87" s="13"/>
      <c r="DYR87" s="13"/>
      <c r="DYS87" s="13"/>
      <c r="DYT87" s="13"/>
      <c r="DYU87" s="13"/>
      <c r="DYV87" s="13"/>
      <c r="DYW87" s="13"/>
      <c r="DYX87" s="13"/>
      <c r="DYY87" s="13"/>
      <c r="DYZ87" s="13"/>
      <c r="DZA87" s="13"/>
      <c r="DZB87" s="13"/>
      <c r="DZC87" s="13"/>
      <c r="DZD87" s="13"/>
      <c r="DZE87" s="13"/>
      <c r="DZF87" s="13"/>
      <c r="DZG87" s="13"/>
      <c r="DZH87" s="13"/>
      <c r="DZI87" s="13"/>
      <c r="DZJ87" s="13"/>
      <c r="DZK87" s="13"/>
      <c r="DZL87" s="13"/>
      <c r="DZM87" s="13"/>
      <c r="DZN87" s="13"/>
      <c r="DZO87" s="13"/>
      <c r="DZP87" s="13"/>
      <c r="DZQ87" s="13"/>
      <c r="DZR87" s="13"/>
      <c r="DZS87" s="13"/>
      <c r="DZT87" s="13"/>
      <c r="DZU87" s="13"/>
      <c r="DZV87" s="13"/>
      <c r="DZW87" s="13"/>
      <c r="DZX87" s="13"/>
      <c r="DZY87" s="13"/>
      <c r="DZZ87" s="13"/>
      <c r="EAA87" s="13"/>
      <c r="EAB87" s="13"/>
      <c r="EAC87" s="13"/>
      <c r="EAD87" s="13"/>
      <c r="EAE87" s="13"/>
      <c r="EAF87" s="13"/>
      <c r="EAG87" s="13"/>
      <c r="EAH87" s="13"/>
      <c r="EAI87" s="13"/>
      <c r="EAJ87" s="13"/>
      <c r="EAK87" s="13"/>
      <c r="EAL87" s="13"/>
      <c r="EAM87" s="13"/>
      <c r="EAN87" s="13"/>
      <c r="EAO87" s="13"/>
      <c r="EAP87" s="13"/>
      <c r="EAQ87" s="13"/>
      <c r="EAR87" s="13"/>
      <c r="EAS87" s="13"/>
      <c r="EAT87" s="13"/>
      <c r="EAU87" s="13"/>
      <c r="EAV87" s="13"/>
      <c r="EAW87" s="13"/>
      <c r="EAX87" s="13"/>
      <c r="EAY87" s="13"/>
      <c r="EAZ87" s="13"/>
      <c r="EBA87" s="13"/>
      <c r="EBB87" s="13"/>
      <c r="EBC87" s="13"/>
      <c r="EBD87" s="13"/>
      <c r="EBE87" s="13"/>
      <c r="EBF87" s="13"/>
      <c r="EBG87" s="13"/>
      <c r="EBH87" s="13"/>
      <c r="EBI87" s="13"/>
      <c r="EBJ87" s="13"/>
      <c r="EBK87" s="13"/>
      <c r="EBL87" s="13"/>
      <c r="EBM87" s="13"/>
      <c r="EBN87" s="13"/>
      <c r="EBO87" s="13"/>
      <c r="EBP87" s="13"/>
      <c r="EBQ87" s="13"/>
      <c r="EBR87" s="13"/>
      <c r="EBS87" s="13"/>
      <c r="EBT87" s="13"/>
      <c r="EBU87" s="13"/>
      <c r="EBV87" s="13"/>
      <c r="EBW87" s="13"/>
      <c r="EBX87" s="13"/>
      <c r="EBY87" s="13"/>
      <c r="EBZ87" s="13"/>
      <c r="ECA87" s="13"/>
      <c r="ECB87" s="13"/>
      <c r="ECC87" s="13"/>
      <c r="ECD87" s="13"/>
      <c r="ECE87" s="13"/>
      <c r="ECF87" s="13"/>
      <c r="ECG87" s="13"/>
      <c r="ECH87" s="13"/>
      <c r="ECI87" s="13"/>
      <c r="ECJ87" s="13"/>
      <c r="ECK87" s="13"/>
      <c r="ECL87" s="13"/>
      <c r="ECM87" s="13"/>
      <c r="ECN87" s="13"/>
      <c r="ECO87" s="13"/>
      <c r="ECP87" s="13"/>
      <c r="ECQ87" s="13"/>
      <c r="ECR87" s="13"/>
      <c r="ECS87" s="13"/>
      <c r="ECT87" s="13"/>
      <c r="ECU87" s="13"/>
      <c r="ECV87" s="13"/>
      <c r="ECW87" s="13"/>
      <c r="ECX87" s="13"/>
      <c r="ECY87" s="13"/>
      <c r="ECZ87" s="13"/>
      <c r="EDA87" s="13"/>
      <c r="EDB87" s="13"/>
      <c r="EDC87" s="13"/>
      <c r="EDD87" s="13"/>
      <c r="EDE87" s="13"/>
      <c r="EDF87" s="13"/>
      <c r="EDG87" s="13"/>
      <c r="EDH87" s="13"/>
      <c r="EDI87" s="13"/>
      <c r="EDJ87" s="13"/>
      <c r="EDK87" s="13"/>
      <c r="EDL87" s="13"/>
      <c r="EDM87" s="13"/>
      <c r="EDN87" s="13"/>
      <c r="EDO87" s="13"/>
      <c r="EDP87" s="13"/>
      <c r="EDQ87" s="13"/>
      <c r="EDR87" s="13"/>
      <c r="EDS87" s="13"/>
      <c r="EDT87" s="13"/>
      <c r="EDU87" s="13"/>
      <c r="EDV87" s="13"/>
      <c r="EDW87" s="13"/>
      <c r="EDX87" s="13"/>
      <c r="EDY87" s="13"/>
      <c r="EDZ87" s="13"/>
      <c r="EEA87" s="13"/>
      <c r="EEB87" s="13"/>
      <c r="EEC87" s="13"/>
      <c r="EED87" s="13"/>
      <c r="EEE87" s="13"/>
      <c r="EEF87" s="13"/>
      <c r="EEG87" s="13"/>
      <c r="EEH87" s="13"/>
      <c r="EEI87" s="13"/>
      <c r="EEJ87" s="13"/>
      <c r="EEK87" s="13"/>
      <c r="EEL87" s="13"/>
      <c r="EEM87" s="13"/>
      <c r="EEN87" s="13"/>
      <c r="EEO87" s="13"/>
      <c r="EEP87" s="13"/>
      <c r="EEQ87" s="13"/>
      <c r="EER87" s="13"/>
      <c r="EES87" s="13"/>
      <c r="EET87" s="13"/>
      <c r="EEU87" s="13"/>
      <c r="EEV87" s="13"/>
      <c r="EEW87" s="13"/>
      <c r="EEX87" s="13"/>
      <c r="EEY87" s="13"/>
      <c r="EEZ87" s="13"/>
      <c r="EFA87" s="13"/>
      <c r="EFB87" s="13"/>
      <c r="EFC87" s="13"/>
      <c r="EFD87" s="13"/>
      <c r="EFE87" s="13"/>
      <c r="EFF87" s="13"/>
      <c r="EFG87" s="13"/>
      <c r="EFH87" s="13"/>
      <c r="EFI87" s="13"/>
      <c r="EFJ87" s="13"/>
      <c r="EFK87" s="13"/>
      <c r="EFL87" s="13"/>
      <c r="EFM87" s="13"/>
      <c r="EFN87" s="13"/>
      <c r="EFO87" s="13"/>
      <c r="EFP87" s="13"/>
      <c r="EFQ87" s="13"/>
      <c r="EFR87" s="13"/>
      <c r="EFS87" s="13"/>
      <c r="EFT87" s="13"/>
      <c r="EFU87" s="13"/>
      <c r="EFV87" s="13"/>
      <c r="EFW87" s="13"/>
      <c r="EFX87" s="13"/>
      <c r="EFY87" s="13"/>
      <c r="EFZ87" s="13"/>
      <c r="EGA87" s="13"/>
      <c r="EGB87" s="13"/>
      <c r="EGC87" s="13"/>
      <c r="EGD87" s="13"/>
      <c r="EGE87" s="13"/>
      <c r="EGF87" s="13"/>
      <c r="EGG87" s="13"/>
      <c r="EGH87" s="13"/>
      <c r="EGI87" s="13"/>
      <c r="EGJ87" s="13"/>
      <c r="EGK87" s="13"/>
      <c r="EGL87" s="13"/>
      <c r="EGM87" s="13"/>
      <c r="EGN87" s="13"/>
      <c r="EGO87" s="13"/>
      <c r="EGP87" s="13"/>
      <c r="EGQ87" s="13"/>
      <c r="EGR87" s="13"/>
      <c r="EGS87" s="13"/>
      <c r="EGT87" s="13"/>
      <c r="EGU87" s="13"/>
      <c r="EGV87" s="13"/>
      <c r="EGW87" s="13"/>
      <c r="EGX87" s="13"/>
      <c r="EGY87" s="13"/>
      <c r="EGZ87" s="13"/>
      <c r="EHA87" s="13"/>
      <c r="EHB87" s="13"/>
      <c r="EHC87" s="13"/>
      <c r="EHD87" s="13"/>
      <c r="EHE87" s="13"/>
      <c r="EHF87" s="13"/>
      <c r="EHG87" s="13"/>
      <c r="EHH87" s="13"/>
      <c r="EHI87" s="13"/>
      <c r="EHJ87" s="13"/>
      <c r="EHK87" s="13"/>
      <c r="EHL87" s="13"/>
      <c r="EHM87" s="13"/>
      <c r="EHN87" s="13"/>
      <c r="EHO87" s="13"/>
      <c r="EHP87" s="13"/>
      <c r="EHQ87" s="13"/>
      <c r="EHR87" s="13"/>
      <c r="EHS87" s="13"/>
      <c r="EHT87" s="13"/>
      <c r="EHU87" s="13"/>
      <c r="EHV87" s="13"/>
      <c r="EHW87" s="13"/>
      <c r="EHX87" s="13"/>
      <c r="EHY87" s="13"/>
      <c r="EHZ87" s="13"/>
      <c r="EIA87" s="13"/>
      <c r="EIB87" s="13"/>
      <c r="EIC87" s="13"/>
      <c r="EID87" s="13"/>
      <c r="EIE87" s="13"/>
      <c r="EIF87" s="13"/>
      <c r="EIG87" s="13"/>
      <c r="EIH87" s="13"/>
      <c r="EII87" s="13"/>
      <c r="EIJ87" s="13"/>
      <c r="EIK87" s="13"/>
      <c r="EIL87" s="13"/>
      <c r="EIM87" s="13"/>
      <c r="EIN87" s="13"/>
      <c r="EIO87" s="13"/>
      <c r="EIP87" s="13"/>
      <c r="EIQ87" s="13"/>
      <c r="EIR87" s="13"/>
      <c r="EIS87" s="13"/>
      <c r="EIT87" s="13"/>
      <c r="EIU87" s="13"/>
      <c r="EIV87" s="13"/>
      <c r="EIW87" s="13"/>
      <c r="EIX87" s="13"/>
      <c r="EIY87" s="13"/>
      <c r="EIZ87" s="13"/>
      <c r="EJA87" s="13"/>
      <c r="EJB87" s="13"/>
      <c r="EJC87" s="13"/>
      <c r="EJD87" s="13"/>
      <c r="EJE87" s="13"/>
      <c r="EJF87" s="13"/>
      <c r="EJG87" s="13"/>
      <c r="EJH87" s="13"/>
      <c r="EJI87" s="13"/>
      <c r="EJJ87" s="13"/>
      <c r="EJK87" s="13"/>
      <c r="EJL87" s="13"/>
      <c r="EJM87" s="13"/>
      <c r="EJN87" s="13"/>
      <c r="EJO87" s="13"/>
      <c r="EJP87" s="13"/>
      <c r="EJQ87" s="13"/>
      <c r="EJR87" s="13"/>
      <c r="EJS87" s="13"/>
      <c r="EJT87" s="13"/>
      <c r="EJU87" s="13"/>
      <c r="EJV87" s="13"/>
      <c r="EJW87" s="13"/>
      <c r="EJX87" s="13"/>
      <c r="EJY87" s="13"/>
      <c r="EJZ87" s="13"/>
      <c r="EKA87" s="13"/>
      <c r="EKB87" s="13"/>
      <c r="EKC87" s="13"/>
      <c r="EKD87" s="13"/>
      <c r="EKE87" s="13"/>
      <c r="EKF87" s="13"/>
      <c r="EKG87" s="13"/>
      <c r="EKH87" s="13"/>
      <c r="EKI87" s="13"/>
      <c r="EKJ87" s="13"/>
      <c r="EKK87" s="13"/>
      <c r="EKL87" s="13"/>
      <c r="EKM87" s="13"/>
      <c r="EKN87" s="13"/>
      <c r="EKO87" s="13"/>
      <c r="EKP87" s="13"/>
      <c r="EKQ87" s="13"/>
      <c r="EKR87" s="13"/>
      <c r="EKS87" s="13"/>
      <c r="EKT87" s="13"/>
      <c r="EKU87" s="13"/>
      <c r="EKV87" s="13"/>
      <c r="EKW87" s="13"/>
      <c r="EKX87" s="13"/>
      <c r="EKY87" s="13"/>
      <c r="EKZ87" s="13"/>
      <c r="ELA87" s="13"/>
      <c r="ELB87" s="13"/>
      <c r="ELC87" s="13"/>
      <c r="ELD87" s="13"/>
      <c r="ELE87" s="13"/>
      <c r="ELF87" s="13"/>
      <c r="ELG87" s="13"/>
      <c r="ELH87" s="13"/>
      <c r="ELI87" s="13"/>
      <c r="ELJ87" s="13"/>
      <c r="ELK87" s="13"/>
      <c r="ELL87" s="13"/>
      <c r="ELM87" s="13"/>
      <c r="ELN87" s="13"/>
      <c r="ELO87" s="13"/>
      <c r="ELP87" s="13"/>
      <c r="ELQ87" s="13"/>
      <c r="ELR87" s="13"/>
      <c r="ELS87" s="13"/>
      <c r="ELT87" s="13"/>
      <c r="ELU87" s="13"/>
      <c r="ELV87" s="13"/>
      <c r="ELW87" s="13"/>
      <c r="ELX87" s="13"/>
      <c r="ELY87" s="13"/>
      <c r="ELZ87" s="13"/>
      <c r="EMA87" s="13"/>
      <c r="EMB87" s="13"/>
      <c r="EMC87" s="13"/>
      <c r="EMD87" s="13"/>
      <c r="EME87" s="13"/>
      <c r="EMF87" s="13"/>
      <c r="EMG87" s="13"/>
      <c r="EMH87" s="13"/>
      <c r="EMI87" s="13"/>
      <c r="EMJ87" s="13"/>
      <c r="EMK87" s="13"/>
      <c r="EML87" s="13"/>
      <c r="EMM87" s="13"/>
      <c r="EMN87" s="13"/>
      <c r="EMO87" s="13"/>
      <c r="EMP87" s="13"/>
      <c r="EMQ87" s="13"/>
      <c r="EMR87" s="13"/>
      <c r="EMS87" s="13"/>
      <c r="EMT87" s="13"/>
      <c r="EMU87" s="13"/>
      <c r="EMV87" s="13"/>
      <c r="EMW87" s="13"/>
      <c r="EMX87" s="13"/>
      <c r="EMY87" s="13"/>
      <c r="EMZ87" s="13"/>
      <c r="ENA87" s="13"/>
      <c r="ENB87" s="13"/>
      <c r="ENC87" s="13"/>
      <c r="END87" s="13"/>
      <c r="ENE87" s="13"/>
      <c r="ENF87" s="13"/>
      <c r="ENG87" s="13"/>
      <c r="ENH87" s="13"/>
      <c r="ENI87" s="13"/>
      <c r="ENJ87" s="13"/>
      <c r="ENK87" s="13"/>
      <c r="ENL87" s="13"/>
      <c r="ENM87" s="13"/>
      <c r="ENN87" s="13"/>
      <c r="ENO87" s="13"/>
      <c r="ENP87" s="13"/>
      <c r="ENQ87" s="13"/>
      <c r="ENR87" s="13"/>
      <c r="ENS87" s="13"/>
      <c r="ENT87" s="13"/>
      <c r="ENU87" s="13"/>
      <c r="ENV87" s="13"/>
      <c r="ENW87" s="13"/>
      <c r="ENX87" s="13"/>
      <c r="ENY87" s="13"/>
      <c r="ENZ87" s="13"/>
      <c r="EOA87" s="13"/>
      <c r="EOB87" s="13"/>
      <c r="EOC87" s="13"/>
      <c r="EOD87" s="13"/>
      <c r="EOE87" s="13"/>
      <c r="EOF87" s="13"/>
      <c r="EOG87" s="13"/>
      <c r="EOH87" s="13"/>
      <c r="EOI87" s="13"/>
      <c r="EOJ87" s="13"/>
      <c r="EOK87" s="13"/>
      <c r="EOL87" s="13"/>
      <c r="EOM87" s="13"/>
      <c r="EON87" s="13"/>
      <c r="EOO87" s="13"/>
      <c r="EOP87" s="13"/>
      <c r="EOQ87" s="13"/>
      <c r="EOR87" s="13"/>
      <c r="EOS87" s="13"/>
      <c r="EOT87" s="13"/>
      <c r="EOU87" s="13"/>
      <c r="EOV87" s="13"/>
      <c r="EOW87" s="13"/>
      <c r="EOX87" s="13"/>
      <c r="EOY87" s="13"/>
      <c r="EOZ87" s="13"/>
      <c r="EPA87" s="13"/>
      <c r="EPB87" s="13"/>
      <c r="EPC87" s="13"/>
      <c r="EPD87" s="13"/>
      <c r="EPE87" s="13"/>
      <c r="EPF87" s="13"/>
      <c r="EPG87" s="13"/>
      <c r="EPH87" s="13"/>
      <c r="EPI87" s="13"/>
      <c r="EPJ87" s="13"/>
      <c r="EPK87" s="13"/>
      <c r="EPL87" s="13"/>
      <c r="EPM87" s="13"/>
      <c r="EPN87" s="13"/>
      <c r="EPO87" s="13"/>
      <c r="EPP87" s="13"/>
      <c r="EPQ87" s="13"/>
      <c r="EPR87" s="13"/>
      <c r="EPS87" s="13"/>
      <c r="EPT87" s="13"/>
      <c r="EPU87" s="13"/>
      <c r="EPV87" s="13"/>
      <c r="EPW87" s="13"/>
      <c r="EPX87" s="13"/>
      <c r="EPY87" s="13"/>
      <c r="EPZ87" s="13"/>
      <c r="EQA87" s="13"/>
      <c r="EQB87" s="13"/>
      <c r="EQC87" s="13"/>
      <c r="EQD87" s="13"/>
      <c r="EQE87" s="13"/>
      <c r="EQF87" s="13"/>
      <c r="EQG87" s="13"/>
      <c r="EQH87" s="13"/>
      <c r="EQI87" s="13"/>
      <c r="EQJ87" s="13"/>
      <c r="EQK87" s="13"/>
      <c r="EQL87" s="13"/>
      <c r="EQM87" s="13"/>
      <c r="EQN87" s="13"/>
      <c r="EQO87" s="13"/>
      <c r="EQP87" s="13"/>
      <c r="EQQ87" s="13"/>
      <c r="EQR87" s="13"/>
      <c r="EQS87" s="13"/>
      <c r="EQT87" s="13"/>
      <c r="EQU87" s="13"/>
      <c r="EQV87" s="13"/>
      <c r="EQW87" s="13"/>
      <c r="EQX87" s="13"/>
      <c r="EQY87" s="13"/>
      <c r="EQZ87" s="13"/>
      <c r="ERA87" s="13"/>
      <c r="ERB87" s="13"/>
      <c r="ERC87" s="13"/>
      <c r="ERD87" s="13"/>
      <c r="ERE87" s="13"/>
      <c r="ERF87" s="13"/>
      <c r="ERG87" s="13"/>
      <c r="ERH87" s="13"/>
      <c r="ERI87" s="13"/>
      <c r="ERJ87" s="13"/>
      <c r="ERK87" s="13"/>
      <c r="ERL87" s="13"/>
      <c r="ERM87" s="13"/>
      <c r="ERN87" s="13"/>
      <c r="ERO87" s="13"/>
      <c r="ERP87" s="13"/>
      <c r="ERQ87" s="13"/>
      <c r="ERR87" s="13"/>
      <c r="ERS87" s="13"/>
      <c r="ERT87" s="13"/>
      <c r="ERU87" s="13"/>
      <c r="ERV87" s="13"/>
      <c r="ERW87" s="13"/>
      <c r="ERX87" s="13"/>
      <c r="ERY87" s="13"/>
      <c r="ERZ87" s="13"/>
      <c r="ESA87" s="13"/>
      <c r="ESB87" s="13"/>
      <c r="ESC87" s="13"/>
      <c r="ESD87" s="13"/>
      <c r="ESE87" s="13"/>
      <c r="ESF87" s="13"/>
      <c r="ESG87" s="13"/>
      <c r="ESH87" s="13"/>
      <c r="ESI87" s="13"/>
      <c r="ESJ87" s="13"/>
      <c r="ESK87" s="13"/>
      <c r="ESL87" s="13"/>
      <c r="ESM87" s="13"/>
      <c r="ESN87" s="13"/>
      <c r="ESO87" s="13"/>
      <c r="ESP87" s="13"/>
      <c r="ESQ87" s="13"/>
      <c r="ESR87" s="13"/>
      <c r="ESS87" s="13"/>
      <c r="EST87" s="13"/>
      <c r="ESU87" s="13"/>
      <c r="ESV87" s="13"/>
      <c r="ESW87" s="13"/>
      <c r="ESX87" s="13"/>
      <c r="ESY87" s="13"/>
      <c r="ESZ87" s="13"/>
      <c r="ETA87" s="13"/>
      <c r="ETB87" s="13"/>
      <c r="ETC87" s="13"/>
      <c r="ETD87" s="13"/>
      <c r="ETE87" s="13"/>
      <c r="ETF87" s="13"/>
      <c r="ETG87" s="13"/>
      <c r="ETH87" s="13"/>
      <c r="ETI87" s="13"/>
      <c r="ETJ87" s="13"/>
      <c r="ETK87" s="13"/>
      <c r="ETL87" s="13"/>
      <c r="ETM87" s="13"/>
      <c r="ETN87" s="13"/>
      <c r="ETO87" s="13"/>
      <c r="ETP87" s="13"/>
      <c r="ETQ87" s="13"/>
      <c r="ETR87" s="13"/>
      <c r="ETS87" s="13"/>
      <c r="ETT87" s="13"/>
      <c r="ETU87" s="13"/>
      <c r="ETV87" s="13"/>
      <c r="ETW87" s="13"/>
      <c r="ETX87" s="13"/>
      <c r="ETY87" s="13"/>
      <c r="ETZ87" s="13"/>
      <c r="EUA87" s="13"/>
      <c r="EUB87" s="13"/>
      <c r="EUC87" s="13"/>
      <c r="EUD87" s="13"/>
      <c r="EUE87" s="13"/>
      <c r="EUF87" s="13"/>
      <c r="EUG87" s="13"/>
      <c r="EUH87" s="13"/>
      <c r="EUI87" s="13"/>
      <c r="EUJ87" s="13"/>
      <c r="EUK87" s="13"/>
      <c r="EUL87" s="13"/>
      <c r="EUM87" s="13"/>
      <c r="EUN87" s="13"/>
      <c r="EUO87" s="13"/>
      <c r="EUP87" s="13"/>
      <c r="EUQ87" s="13"/>
      <c r="EUR87" s="13"/>
      <c r="EUS87" s="13"/>
      <c r="EUT87" s="13"/>
      <c r="EUU87" s="13"/>
      <c r="EUV87" s="13"/>
      <c r="EUW87" s="13"/>
      <c r="EUX87" s="13"/>
      <c r="EUY87" s="13"/>
      <c r="EUZ87" s="13"/>
      <c r="EVA87" s="13"/>
      <c r="EVB87" s="13"/>
      <c r="EVC87" s="13"/>
      <c r="EVD87" s="13"/>
      <c r="EVE87" s="13"/>
      <c r="EVF87" s="13"/>
      <c r="EVG87" s="13"/>
      <c r="EVH87" s="13"/>
      <c r="EVI87" s="13"/>
      <c r="EVJ87" s="13"/>
      <c r="EVK87" s="13"/>
      <c r="EVL87" s="13"/>
      <c r="EVM87" s="13"/>
      <c r="EVN87" s="13"/>
      <c r="EVO87" s="13"/>
      <c r="EVP87" s="13"/>
      <c r="EVQ87" s="13"/>
      <c r="EVR87" s="13"/>
      <c r="EVS87" s="13"/>
      <c r="EVT87" s="13"/>
      <c r="EVU87" s="13"/>
      <c r="EVV87" s="13"/>
      <c r="EVW87" s="13"/>
      <c r="EVX87" s="13"/>
      <c r="EVY87" s="13"/>
      <c r="EVZ87" s="13"/>
      <c r="EWA87" s="13"/>
      <c r="EWB87" s="13"/>
      <c r="EWC87" s="13"/>
      <c r="EWD87" s="13"/>
      <c r="EWE87" s="13"/>
      <c r="EWF87" s="13"/>
      <c r="EWG87" s="13"/>
      <c r="EWH87" s="13"/>
      <c r="EWI87" s="13"/>
      <c r="EWJ87" s="13"/>
      <c r="EWK87" s="13"/>
      <c r="EWL87" s="13"/>
      <c r="EWM87" s="13"/>
      <c r="EWN87" s="13"/>
      <c r="EWO87" s="13"/>
      <c r="EWP87" s="13"/>
      <c r="EWQ87" s="13"/>
      <c r="EWR87" s="13"/>
      <c r="EWS87" s="13"/>
      <c r="EWT87" s="13"/>
      <c r="EWU87" s="13"/>
      <c r="EWV87" s="13"/>
      <c r="EWW87" s="13"/>
      <c r="EWX87" s="13"/>
      <c r="EWY87" s="13"/>
      <c r="EWZ87" s="13"/>
      <c r="EXA87" s="13"/>
      <c r="EXB87" s="13"/>
      <c r="EXC87" s="13"/>
      <c r="EXD87" s="13"/>
      <c r="EXE87" s="13"/>
      <c r="EXF87" s="13"/>
      <c r="EXG87" s="13"/>
      <c r="EXH87" s="13"/>
      <c r="EXI87" s="13"/>
      <c r="EXJ87" s="13"/>
      <c r="EXK87" s="13"/>
      <c r="EXL87" s="13"/>
      <c r="EXM87" s="13"/>
      <c r="EXN87" s="13"/>
      <c r="EXO87" s="13"/>
      <c r="EXP87" s="13"/>
      <c r="EXQ87" s="13"/>
      <c r="EXR87" s="13"/>
      <c r="EXS87" s="13"/>
      <c r="EXT87" s="13"/>
      <c r="EXU87" s="13"/>
      <c r="EXV87" s="13"/>
      <c r="EXW87" s="13"/>
      <c r="EXX87" s="13"/>
      <c r="EXY87" s="13"/>
      <c r="EXZ87" s="13"/>
      <c r="EYA87" s="13"/>
      <c r="EYB87" s="13"/>
      <c r="EYC87" s="13"/>
      <c r="EYD87" s="13"/>
      <c r="EYE87" s="13"/>
      <c r="EYF87" s="13"/>
      <c r="EYG87" s="13"/>
      <c r="EYH87" s="13"/>
      <c r="EYI87" s="13"/>
      <c r="EYJ87" s="13"/>
      <c r="EYK87" s="13"/>
      <c r="EYL87" s="13"/>
      <c r="EYM87" s="13"/>
      <c r="EYN87" s="13"/>
      <c r="EYO87" s="13"/>
      <c r="EYP87" s="13"/>
      <c r="EYQ87" s="13"/>
      <c r="EYR87" s="13"/>
      <c r="EYS87" s="13"/>
      <c r="EYT87" s="13"/>
      <c r="EYU87" s="13"/>
      <c r="EYV87" s="13"/>
      <c r="EYW87" s="13"/>
      <c r="EYX87" s="13"/>
      <c r="EYY87" s="13"/>
      <c r="EYZ87" s="13"/>
      <c r="EZA87" s="13"/>
      <c r="EZB87" s="13"/>
      <c r="EZC87" s="13"/>
      <c r="EZD87" s="13"/>
      <c r="EZE87" s="13"/>
      <c r="EZF87" s="13"/>
      <c r="EZG87" s="13"/>
      <c r="EZH87" s="13"/>
      <c r="EZI87" s="13"/>
      <c r="EZJ87" s="13"/>
      <c r="EZK87" s="13"/>
      <c r="EZL87" s="13"/>
      <c r="EZM87" s="13"/>
      <c r="EZN87" s="13"/>
      <c r="EZO87" s="13"/>
      <c r="EZP87" s="13"/>
      <c r="EZQ87" s="13"/>
      <c r="EZR87" s="13"/>
      <c r="EZS87" s="13"/>
      <c r="EZT87" s="13"/>
      <c r="EZU87" s="13"/>
      <c r="EZV87" s="13"/>
      <c r="EZW87" s="13"/>
      <c r="EZX87" s="13"/>
      <c r="EZY87" s="13"/>
      <c r="EZZ87" s="13"/>
      <c r="FAA87" s="13"/>
      <c r="FAB87" s="13"/>
      <c r="FAC87" s="13"/>
      <c r="FAD87" s="13"/>
      <c r="FAE87" s="13"/>
      <c r="FAF87" s="13"/>
      <c r="FAG87" s="13"/>
      <c r="FAH87" s="13"/>
      <c r="FAI87" s="13"/>
      <c r="FAJ87" s="13"/>
      <c r="FAK87" s="13"/>
      <c r="FAL87" s="13"/>
      <c r="FAM87" s="13"/>
      <c r="FAN87" s="13"/>
      <c r="FAO87" s="13"/>
      <c r="FAP87" s="13"/>
      <c r="FAQ87" s="13"/>
      <c r="FAR87" s="13"/>
      <c r="FAS87" s="13"/>
      <c r="FAT87" s="13"/>
      <c r="FAU87" s="13"/>
      <c r="FAV87" s="13"/>
      <c r="FAW87" s="13"/>
      <c r="FAX87" s="13"/>
      <c r="FAY87" s="13"/>
      <c r="FAZ87" s="13"/>
      <c r="FBA87" s="13"/>
      <c r="FBB87" s="13"/>
      <c r="FBC87" s="13"/>
      <c r="FBD87" s="13"/>
      <c r="FBE87" s="13"/>
      <c r="FBF87" s="13"/>
      <c r="FBG87" s="13"/>
      <c r="FBH87" s="13"/>
      <c r="FBI87" s="13"/>
      <c r="FBJ87" s="13"/>
      <c r="FBK87" s="13"/>
      <c r="FBL87" s="13"/>
      <c r="FBM87" s="13"/>
      <c r="FBN87" s="13"/>
      <c r="FBO87" s="13"/>
      <c r="FBP87" s="13"/>
      <c r="FBQ87" s="13"/>
      <c r="FBR87" s="13"/>
      <c r="FBS87" s="13"/>
      <c r="FBT87" s="13"/>
      <c r="FBU87" s="13"/>
      <c r="FBV87" s="13"/>
      <c r="FBW87" s="13"/>
      <c r="FBX87" s="13"/>
      <c r="FBY87" s="13"/>
      <c r="FBZ87" s="13"/>
      <c r="FCA87" s="13"/>
      <c r="FCB87" s="13"/>
      <c r="FCC87" s="13"/>
      <c r="FCD87" s="13"/>
      <c r="FCE87" s="13"/>
      <c r="FCF87" s="13"/>
      <c r="FCG87" s="13"/>
      <c r="FCH87" s="13"/>
      <c r="FCI87" s="13"/>
      <c r="FCJ87" s="13"/>
      <c r="FCK87" s="13"/>
      <c r="FCL87" s="13"/>
      <c r="FCM87" s="13"/>
      <c r="FCN87" s="13"/>
      <c r="FCO87" s="13"/>
      <c r="FCP87" s="13"/>
      <c r="FCQ87" s="13"/>
      <c r="FCR87" s="13"/>
      <c r="FCS87" s="13"/>
      <c r="FCT87" s="13"/>
      <c r="FCU87" s="13"/>
      <c r="FCV87" s="13"/>
      <c r="FCW87" s="13"/>
      <c r="FCX87" s="13"/>
      <c r="FCY87" s="13"/>
      <c r="FCZ87" s="13"/>
      <c r="FDA87" s="13"/>
      <c r="FDB87" s="13"/>
      <c r="FDC87" s="13"/>
      <c r="FDD87" s="13"/>
      <c r="FDE87" s="13"/>
      <c r="FDF87" s="13"/>
      <c r="FDG87" s="13"/>
      <c r="FDH87" s="13"/>
      <c r="FDI87" s="13"/>
      <c r="FDJ87" s="13"/>
      <c r="FDK87" s="13"/>
      <c r="FDL87" s="13"/>
      <c r="FDM87" s="13"/>
      <c r="FDN87" s="13"/>
      <c r="FDO87" s="13"/>
      <c r="FDP87" s="13"/>
      <c r="FDQ87" s="13"/>
      <c r="FDR87" s="13"/>
      <c r="FDS87" s="13"/>
      <c r="FDT87" s="13"/>
      <c r="FDU87" s="13"/>
      <c r="FDV87" s="13"/>
      <c r="FDW87" s="13"/>
      <c r="FDX87" s="13"/>
      <c r="FDY87" s="13"/>
      <c r="FDZ87" s="13"/>
      <c r="FEA87" s="13"/>
      <c r="FEB87" s="13"/>
      <c r="FEC87" s="13"/>
      <c r="FED87" s="13"/>
      <c r="FEE87" s="13"/>
      <c r="FEF87" s="13"/>
      <c r="FEG87" s="13"/>
      <c r="FEH87" s="13"/>
      <c r="FEI87" s="13"/>
      <c r="FEJ87" s="13"/>
      <c r="FEK87" s="13"/>
      <c r="FEL87" s="13"/>
      <c r="FEM87" s="13"/>
      <c r="FEN87" s="13"/>
      <c r="FEO87" s="13"/>
      <c r="FEP87" s="13"/>
      <c r="FEQ87" s="13"/>
      <c r="FER87" s="13"/>
      <c r="FES87" s="13"/>
      <c r="FET87" s="13"/>
      <c r="FEU87" s="13"/>
      <c r="FEV87" s="13"/>
      <c r="FEW87" s="13"/>
      <c r="FEX87" s="13"/>
      <c r="FEY87" s="13"/>
      <c r="FEZ87" s="13"/>
      <c r="FFA87" s="13"/>
      <c r="FFB87" s="13"/>
      <c r="FFC87" s="13"/>
      <c r="FFD87" s="13"/>
      <c r="FFE87" s="13"/>
      <c r="FFF87" s="13"/>
      <c r="FFG87" s="13"/>
      <c r="FFH87" s="13"/>
      <c r="FFI87" s="13"/>
      <c r="FFJ87" s="13"/>
      <c r="FFK87" s="13"/>
      <c r="FFL87" s="13"/>
      <c r="FFM87" s="13"/>
      <c r="FFN87" s="13"/>
      <c r="FFO87" s="13"/>
      <c r="FFP87" s="13"/>
      <c r="FFQ87" s="13"/>
      <c r="FFR87" s="13"/>
      <c r="FFS87" s="13"/>
      <c r="FFT87" s="13"/>
      <c r="FFU87" s="13"/>
      <c r="FFV87" s="13"/>
      <c r="FFW87" s="13"/>
      <c r="FFX87" s="13"/>
      <c r="FFY87" s="13"/>
      <c r="FFZ87" s="13"/>
      <c r="FGA87" s="13"/>
      <c r="FGB87" s="13"/>
      <c r="FGC87" s="13"/>
      <c r="FGD87" s="13"/>
      <c r="FGE87" s="13"/>
      <c r="FGF87" s="13"/>
      <c r="FGG87" s="13"/>
      <c r="FGH87" s="13"/>
      <c r="FGI87" s="13"/>
      <c r="FGJ87" s="13"/>
      <c r="FGK87" s="13"/>
      <c r="FGL87" s="13"/>
      <c r="FGM87" s="13"/>
      <c r="FGN87" s="13"/>
      <c r="FGO87" s="13"/>
      <c r="FGP87" s="13"/>
      <c r="FGQ87" s="13"/>
      <c r="FGR87" s="13"/>
      <c r="FGS87" s="13"/>
      <c r="FGT87" s="13"/>
      <c r="FGU87" s="13"/>
      <c r="FGV87" s="13"/>
      <c r="FGW87" s="13"/>
      <c r="FGX87" s="13"/>
      <c r="FGY87" s="13"/>
      <c r="FGZ87" s="13"/>
      <c r="FHA87" s="13"/>
      <c r="FHB87" s="13"/>
      <c r="FHC87" s="13"/>
      <c r="FHD87" s="13"/>
      <c r="FHE87" s="13"/>
      <c r="FHF87" s="13"/>
      <c r="FHG87" s="13"/>
      <c r="FHH87" s="13"/>
      <c r="FHI87" s="13"/>
      <c r="FHJ87" s="13"/>
      <c r="FHK87" s="13"/>
      <c r="FHL87" s="13"/>
      <c r="FHM87" s="13"/>
      <c r="FHN87" s="13"/>
      <c r="FHO87" s="13"/>
      <c r="FHP87" s="13"/>
      <c r="FHQ87" s="13"/>
      <c r="FHR87" s="13"/>
      <c r="FHS87" s="13"/>
      <c r="FHT87" s="13"/>
      <c r="FHU87" s="13"/>
      <c r="FHV87" s="13"/>
      <c r="FHW87" s="13"/>
      <c r="FHX87" s="13"/>
      <c r="FHY87" s="13"/>
      <c r="FHZ87" s="13"/>
      <c r="FIA87" s="13"/>
      <c r="FIB87" s="13"/>
      <c r="FIC87" s="13"/>
      <c r="FID87" s="13"/>
      <c r="FIE87" s="13"/>
      <c r="FIF87" s="13"/>
      <c r="FIG87" s="13"/>
      <c r="FIH87" s="13"/>
      <c r="FII87" s="13"/>
      <c r="FIJ87" s="13"/>
      <c r="FIK87" s="13"/>
      <c r="FIL87" s="13"/>
      <c r="FIM87" s="13"/>
      <c r="FIN87" s="13"/>
      <c r="FIO87" s="13"/>
      <c r="FIP87" s="13"/>
      <c r="FIQ87" s="13"/>
      <c r="FIR87" s="13"/>
      <c r="FIS87" s="13"/>
      <c r="FIT87" s="13"/>
      <c r="FIU87" s="13"/>
      <c r="FIV87" s="13"/>
      <c r="FIW87" s="13"/>
      <c r="FIX87" s="13"/>
      <c r="FIY87" s="13"/>
      <c r="FIZ87" s="13"/>
      <c r="FJA87" s="13"/>
      <c r="FJB87" s="13"/>
      <c r="FJC87" s="13"/>
      <c r="FJD87" s="13"/>
      <c r="FJE87" s="13"/>
      <c r="FJF87" s="13"/>
      <c r="FJG87" s="13"/>
      <c r="FJH87" s="13"/>
      <c r="FJI87" s="13"/>
      <c r="FJJ87" s="13"/>
      <c r="FJK87" s="13"/>
      <c r="FJL87" s="13"/>
      <c r="FJM87" s="13"/>
      <c r="FJN87" s="13"/>
      <c r="FJO87" s="13"/>
      <c r="FJP87" s="13"/>
      <c r="FJQ87" s="13"/>
      <c r="FJR87" s="13"/>
      <c r="FJS87" s="13"/>
      <c r="FJT87" s="13"/>
      <c r="FJU87" s="13"/>
      <c r="FJV87" s="13"/>
      <c r="FJW87" s="13"/>
      <c r="FJX87" s="13"/>
      <c r="FJY87" s="13"/>
      <c r="FJZ87" s="13"/>
      <c r="FKA87" s="13"/>
      <c r="FKB87" s="13"/>
      <c r="FKC87" s="13"/>
      <c r="FKD87" s="13"/>
      <c r="FKE87" s="13"/>
      <c r="FKF87" s="13"/>
      <c r="FKG87" s="13"/>
      <c r="FKH87" s="13"/>
      <c r="FKI87" s="13"/>
      <c r="FKJ87" s="13"/>
      <c r="FKK87" s="13"/>
      <c r="FKL87" s="13"/>
      <c r="FKM87" s="13"/>
      <c r="FKN87" s="13"/>
      <c r="FKO87" s="13"/>
      <c r="FKP87" s="13"/>
      <c r="FKQ87" s="13"/>
      <c r="FKR87" s="13"/>
      <c r="FKS87" s="13"/>
      <c r="FKT87" s="13"/>
      <c r="FKU87" s="13"/>
      <c r="FKV87" s="13"/>
      <c r="FKW87" s="13"/>
      <c r="FKX87" s="13"/>
      <c r="FKY87" s="13"/>
      <c r="FKZ87" s="13"/>
      <c r="FLA87" s="13"/>
      <c r="FLB87" s="13"/>
      <c r="FLC87" s="13"/>
      <c r="FLD87" s="13"/>
      <c r="FLE87" s="13"/>
      <c r="FLF87" s="13"/>
      <c r="FLG87" s="13"/>
      <c r="FLH87" s="13"/>
      <c r="FLI87" s="13"/>
      <c r="FLJ87" s="13"/>
      <c r="FLK87" s="13"/>
      <c r="FLL87" s="13"/>
      <c r="FLM87" s="13"/>
      <c r="FLN87" s="13"/>
      <c r="FLO87" s="13"/>
      <c r="FLP87" s="13"/>
      <c r="FLQ87" s="13"/>
      <c r="FLR87" s="13"/>
      <c r="FLS87" s="13"/>
      <c r="FLT87" s="13"/>
      <c r="FLU87" s="13"/>
      <c r="FLV87" s="13"/>
      <c r="FLW87" s="13"/>
      <c r="FLX87" s="13"/>
      <c r="FLY87" s="13"/>
      <c r="FLZ87" s="13"/>
      <c r="FMA87" s="13"/>
      <c r="FMB87" s="13"/>
      <c r="FMC87" s="13"/>
      <c r="FMD87" s="13"/>
      <c r="FME87" s="13"/>
      <c r="FMF87" s="13"/>
      <c r="FMG87" s="13"/>
      <c r="FMH87" s="13"/>
      <c r="FMI87" s="13"/>
      <c r="FMJ87" s="13"/>
      <c r="FMK87" s="13"/>
      <c r="FML87" s="13"/>
      <c r="FMM87" s="13"/>
      <c r="FMN87" s="13"/>
      <c r="FMO87" s="13"/>
      <c r="FMP87" s="13"/>
      <c r="FMQ87" s="13"/>
      <c r="FMR87" s="13"/>
      <c r="FMS87" s="13"/>
      <c r="FMT87" s="13"/>
      <c r="FMU87" s="13"/>
      <c r="FMV87" s="13"/>
      <c r="FMW87" s="13"/>
      <c r="FMX87" s="13"/>
      <c r="FMY87" s="13"/>
      <c r="FMZ87" s="13"/>
      <c r="FNA87" s="13"/>
      <c r="FNB87" s="13"/>
      <c r="FNC87" s="13"/>
      <c r="FND87" s="13"/>
      <c r="FNE87" s="13"/>
      <c r="FNF87" s="13"/>
      <c r="FNG87" s="13"/>
      <c r="FNH87" s="13"/>
      <c r="FNI87" s="13"/>
      <c r="FNJ87" s="13"/>
      <c r="FNK87" s="13"/>
      <c r="FNL87" s="13"/>
      <c r="FNM87" s="13"/>
      <c r="FNN87" s="13"/>
      <c r="FNO87" s="13"/>
      <c r="FNP87" s="13"/>
      <c r="FNQ87" s="13"/>
      <c r="FNR87" s="13"/>
      <c r="FNS87" s="13"/>
      <c r="FNT87" s="13"/>
      <c r="FNU87" s="13"/>
      <c r="FNV87" s="13"/>
      <c r="FNW87" s="13"/>
      <c r="FNX87" s="13"/>
      <c r="FNY87" s="13"/>
      <c r="FNZ87" s="13"/>
      <c r="FOA87" s="13"/>
      <c r="FOB87" s="13"/>
      <c r="FOC87" s="13"/>
      <c r="FOD87" s="13"/>
      <c r="FOE87" s="13"/>
      <c r="FOF87" s="13"/>
      <c r="FOG87" s="13"/>
      <c r="FOH87" s="13"/>
      <c r="FOI87" s="13"/>
      <c r="FOJ87" s="13"/>
      <c r="FOK87" s="13"/>
      <c r="FOL87" s="13"/>
      <c r="FOM87" s="13"/>
      <c r="FON87" s="13"/>
      <c r="FOO87" s="13"/>
      <c r="FOP87" s="13"/>
      <c r="FOQ87" s="13"/>
      <c r="FOR87" s="13"/>
      <c r="FOS87" s="13"/>
      <c r="FOT87" s="13"/>
      <c r="FOU87" s="13"/>
      <c r="FOV87" s="13"/>
      <c r="FOW87" s="13"/>
      <c r="FOX87" s="13"/>
      <c r="FOY87" s="13"/>
      <c r="FOZ87" s="13"/>
      <c r="FPA87" s="13"/>
      <c r="FPB87" s="13"/>
      <c r="FPC87" s="13"/>
      <c r="FPD87" s="13"/>
      <c r="FPE87" s="13"/>
      <c r="FPF87" s="13"/>
      <c r="FPG87" s="13"/>
      <c r="FPH87" s="13"/>
      <c r="FPI87" s="13"/>
      <c r="FPJ87" s="13"/>
      <c r="FPK87" s="13"/>
      <c r="FPL87" s="13"/>
      <c r="FPM87" s="13"/>
      <c r="FPN87" s="13"/>
      <c r="FPO87" s="13"/>
      <c r="FPP87" s="13"/>
      <c r="FPQ87" s="13"/>
      <c r="FPR87" s="13"/>
      <c r="FPS87" s="13"/>
      <c r="FPT87" s="13"/>
      <c r="FPU87" s="13"/>
      <c r="FPV87" s="13"/>
      <c r="FPW87" s="13"/>
      <c r="FPX87" s="13"/>
      <c r="FPY87" s="13"/>
      <c r="FPZ87" s="13"/>
      <c r="FQA87" s="13"/>
      <c r="FQB87" s="13"/>
      <c r="FQC87" s="13"/>
      <c r="FQD87" s="13"/>
      <c r="FQE87" s="13"/>
      <c r="FQF87" s="13"/>
      <c r="FQG87" s="13"/>
      <c r="FQH87" s="13"/>
      <c r="FQI87" s="13"/>
      <c r="FQJ87" s="13"/>
      <c r="FQK87" s="13"/>
      <c r="FQL87" s="13"/>
      <c r="FQM87" s="13"/>
      <c r="FQN87" s="13"/>
      <c r="FQO87" s="13"/>
      <c r="FQP87" s="13"/>
      <c r="FQQ87" s="13"/>
      <c r="FQR87" s="13"/>
      <c r="FQS87" s="13"/>
      <c r="FQT87" s="13"/>
      <c r="FQU87" s="13"/>
      <c r="FQV87" s="13"/>
      <c r="FQW87" s="13"/>
      <c r="FQX87" s="13"/>
      <c r="FQY87" s="13"/>
      <c r="FQZ87" s="13"/>
      <c r="FRA87" s="13"/>
      <c r="FRB87" s="13"/>
      <c r="FRC87" s="13"/>
      <c r="FRD87" s="13"/>
      <c r="FRE87" s="13"/>
      <c r="FRF87" s="13"/>
      <c r="FRG87" s="13"/>
      <c r="FRH87" s="13"/>
      <c r="FRI87" s="13"/>
      <c r="FRJ87" s="13"/>
      <c r="FRK87" s="13"/>
      <c r="FRL87" s="13"/>
      <c r="FRM87" s="13"/>
      <c r="FRN87" s="13"/>
      <c r="FRO87" s="13"/>
      <c r="FRP87" s="13"/>
      <c r="FRQ87" s="13"/>
      <c r="FRR87" s="13"/>
      <c r="FRS87" s="13"/>
      <c r="FRT87" s="13"/>
      <c r="FRU87" s="13"/>
      <c r="FRV87" s="13"/>
      <c r="FRW87" s="13"/>
      <c r="FRX87" s="13"/>
      <c r="FRY87" s="13"/>
      <c r="FRZ87" s="13"/>
      <c r="FSA87" s="13"/>
      <c r="FSB87" s="13"/>
      <c r="FSC87" s="13"/>
      <c r="FSD87" s="13"/>
      <c r="FSE87" s="13"/>
      <c r="FSF87" s="13"/>
      <c r="FSG87" s="13"/>
      <c r="FSH87" s="13"/>
      <c r="FSI87" s="13"/>
      <c r="FSJ87" s="13"/>
      <c r="FSK87" s="13"/>
      <c r="FSL87" s="13"/>
      <c r="FSM87" s="13"/>
      <c r="FSN87" s="13"/>
      <c r="FSO87" s="13"/>
      <c r="FSP87" s="13"/>
      <c r="FSQ87" s="13"/>
      <c r="FSR87" s="13"/>
      <c r="FSS87" s="13"/>
      <c r="FST87" s="13"/>
      <c r="FSU87" s="13"/>
      <c r="FSV87" s="13"/>
      <c r="FSW87" s="13"/>
      <c r="FSX87" s="13"/>
      <c r="FSY87" s="13"/>
      <c r="FSZ87" s="13"/>
      <c r="FTA87" s="13"/>
      <c r="FTB87" s="13"/>
      <c r="FTC87" s="13"/>
      <c r="FTD87" s="13"/>
      <c r="FTE87" s="13"/>
      <c r="FTF87" s="13"/>
      <c r="FTG87" s="13"/>
      <c r="FTH87" s="13"/>
      <c r="FTI87" s="13"/>
      <c r="FTJ87" s="13"/>
      <c r="FTK87" s="13"/>
      <c r="FTL87" s="13"/>
      <c r="FTM87" s="13"/>
      <c r="FTN87" s="13"/>
      <c r="FTO87" s="13"/>
      <c r="FTP87" s="13"/>
      <c r="FTQ87" s="13"/>
      <c r="FTR87" s="13"/>
      <c r="FTS87" s="13"/>
      <c r="FTT87" s="13"/>
      <c r="FTU87" s="13"/>
      <c r="FTV87" s="13"/>
      <c r="FTW87" s="13"/>
      <c r="FTX87" s="13"/>
      <c r="FTY87" s="13"/>
      <c r="FTZ87" s="13"/>
      <c r="FUA87" s="13"/>
      <c r="FUB87" s="13"/>
      <c r="FUC87" s="13"/>
      <c r="FUD87" s="13"/>
      <c r="FUE87" s="13"/>
      <c r="FUF87" s="13"/>
      <c r="FUG87" s="13"/>
      <c r="FUH87" s="13"/>
      <c r="FUI87" s="13"/>
      <c r="FUJ87" s="13"/>
      <c r="FUK87" s="13"/>
      <c r="FUL87" s="13"/>
      <c r="FUM87" s="13"/>
      <c r="FUN87" s="13"/>
      <c r="FUO87" s="13"/>
      <c r="FUP87" s="13"/>
      <c r="FUQ87" s="13"/>
      <c r="FUR87" s="13"/>
      <c r="FUS87" s="13"/>
      <c r="FUT87" s="13"/>
      <c r="FUU87" s="13"/>
      <c r="FUV87" s="13"/>
      <c r="FUW87" s="13"/>
      <c r="FUX87" s="13"/>
      <c r="FUY87" s="13"/>
      <c r="FUZ87" s="13"/>
      <c r="FVA87" s="13"/>
      <c r="FVB87" s="13"/>
      <c r="FVC87" s="13"/>
      <c r="FVD87" s="13"/>
      <c r="FVE87" s="13"/>
      <c r="FVF87" s="13"/>
      <c r="FVG87" s="13"/>
      <c r="FVH87" s="13"/>
      <c r="FVI87" s="13"/>
      <c r="FVJ87" s="13"/>
      <c r="FVK87" s="13"/>
      <c r="FVL87" s="13"/>
      <c r="FVM87" s="13"/>
      <c r="FVN87" s="13"/>
      <c r="FVO87" s="13"/>
      <c r="FVP87" s="13"/>
      <c r="FVQ87" s="13"/>
      <c r="FVR87" s="13"/>
      <c r="FVS87" s="13"/>
      <c r="FVT87" s="13"/>
      <c r="FVU87" s="13"/>
      <c r="FVV87" s="13"/>
      <c r="FVW87" s="13"/>
      <c r="FVX87" s="13"/>
      <c r="FVY87" s="13"/>
      <c r="FVZ87" s="13"/>
      <c r="FWA87" s="13"/>
      <c r="FWB87" s="13"/>
      <c r="FWC87" s="13"/>
      <c r="FWD87" s="13"/>
      <c r="FWE87" s="13"/>
      <c r="FWF87" s="13"/>
      <c r="FWG87" s="13"/>
      <c r="FWH87" s="13"/>
      <c r="FWI87" s="13"/>
      <c r="FWJ87" s="13"/>
      <c r="FWK87" s="13"/>
      <c r="FWL87" s="13"/>
      <c r="FWM87" s="13"/>
      <c r="FWN87" s="13"/>
      <c r="FWO87" s="13"/>
      <c r="FWP87" s="13"/>
      <c r="FWQ87" s="13"/>
      <c r="FWR87" s="13"/>
      <c r="FWS87" s="13"/>
      <c r="FWT87" s="13"/>
      <c r="FWU87" s="13"/>
      <c r="FWV87" s="13"/>
      <c r="FWW87" s="13"/>
      <c r="FWX87" s="13"/>
      <c r="FWY87" s="13"/>
      <c r="FWZ87" s="13"/>
      <c r="FXA87" s="13"/>
      <c r="FXB87" s="13"/>
      <c r="FXC87" s="13"/>
      <c r="FXD87" s="13"/>
      <c r="FXE87" s="13"/>
      <c r="FXF87" s="13"/>
      <c r="FXG87" s="13"/>
      <c r="FXH87" s="13"/>
      <c r="FXI87" s="13"/>
      <c r="FXJ87" s="13"/>
      <c r="FXK87" s="13"/>
      <c r="FXL87" s="13"/>
      <c r="FXM87" s="13"/>
      <c r="FXN87" s="13"/>
      <c r="FXO87" s="13"/>
      <c r="FXP87" s="13"/>
      <c r="FXQ87" s="13"/>
      <c r="FXR87" s="13"/>
      <c r="FXS87" s="13"/>
      <c r="FXT87" s="13"/>
      <c r="FXU87" s="13"/>
      <c r="FXV87" s="13"/>
      <c r="FXW87" s="13"/>
      <c r="FXX87" s="13"/>
      <c r="FXY87" s="13"/>
      <c r="FXZ87" s="13"/>
      <c r="FYA87" s="13"/>
      <c r="FYB87" s="13"/>
      <c r="FYC87" s="13"/>
      <c r="FYD87" s="13"/>
      <c r="FYE87" s="13"/>
      <c r="FYF87" s="13"/>
      <c r="FYG87" s="13"/>
      <c r="FYH87" s="13"/>
      <c r="FYI87" s="13"/>
      <c r="FYJ87" s="13"/>
      <c r="FYK87" s="13"/>
      <c r="FYL87" s="13"/>
      <c r="FYM87" s="13"/>
      <c r="FYN87" s="13"/>
      <c r="FYO87" s="13"/>
      <c r="FYP87" s="13"/>
      <c r="FYQ87" s="13"/>
      <c r="FYR87" s="13"/>
      <c r="FYS87" s="13"/>
      <c r="FYT87" s="13"/>
      <c r="FYU87" s="13"/>
      <c r="FYV87" s="13"/>
      <c r="FYW87" s="13"/>
      <c r="FYX87" s="13"/>
      <c r="FYY87" s="13"/>
      <c r="FYZ87" s="13"/>
      <c r="FZA87" s="13"/>
      <c r="FZB87" s="13"/>
      <c r="FZC87" s="13"/>
      <c r="FZD87" s="13"/>
      <c r="FZE87" s="13"/>
      <c r="FZF87" s="13"/>
      <c r="FZG87" s="13"/>
      <c r="FZH87" s="13"/>
      <c r="FZI87" s="13"/>
      <c r="FZJ87" s="13"/>
      <c r="FZK87" s="13"/>
      <c r="FZL87" s="13"/>
      <c r="FZM87" s="13"/>
      <c r="FZN87" s="13"/>
      <c r="FZO87" s="13"/>
      <c r="FZP87" s="13"/>
      <c r="FZQ87" s="13"/>
      <c r="FZR87" s="13"/>
      <c r="FZS87" s="13"/>
      <c r="FZT87" s="13"/>
      <c r="FZU87" s="13"/>
      <c r="FZV87" s="13"/>
      <c r="FZW87" s="13"/>
      <c r="FZX87" s="13"/>
      <c r="FZY87" s="13"/>
      <c r="FZZ87" s="13"/>
      <c r="GAA87" s="13"/>
      <c r="GAB87" s="13"/>
      <c r="GAC87" s="13"/>
      <c r="GAD87" s="13"/>
      <c r="GAE87" s="13"/>
      <c r="GAF87" s="13"/>
      <c r="GAG87" s="13"/>
      <c r="GAH87" s="13"/>
      <c r="GAI87" s="13"/>
      <c r="GAJ87" s="13"/>
      <c r="GAK87" s="13"/>
      <c r="GAL87" s="13"/>
      <c r="GAM87" s="13"/>
      <c r="GAN87" s="13"/>
      <c r="GAO87" s="13"/>
      <c r="GAP87" s="13"/>
      <c r="GAQ87" s="13"/>
      <c r="GAR87" s="13"/>
      <c r="GAS87" s="13"/>
      <c r="GAT87" s="13"/>
      <c r="GAU87" s="13"/>
      <c r="GAV87" s="13"/>
      <c r="GAW87" s="13"/>
      <c r="GAX87" s="13"/>
      <c r="GAY87" s="13"/>
      <c r="GAZ87" s="13"/>
      <c r="GBA87" s="13"/>
      <c r="GBB87" s="13"/>
      <c r="GBC87" s="13"/>
      <c r="GBD87" s="13"/>
      <c r="GBE87" s="13"/>
      <c r="GBF87" s="13"/>
      <c r="GBG87" s="13"/>
      <c r="GBH87" s="13"/>
      <c r="GBI87" s="13"/>
      <c r="GBJ87" s="13"/>
      <c r="GBK87" s="13"/>
      <c r="GBL87" s="13"/>
      <c r="GBM87" s="13"/>
      <c r="GBN87" s="13"/>
      <c r="GBO87" s="13"/>
      <c r="GBP87" s="13"/>
      <c r="GBQ87" s="13"/>
      <c r="GBR87" s="13"/>
      <c r="GBS87" s="13"/>
      <c r="GBT87" s="13"/>
      <c r="GBU87" s="13"/>
      <c r="GBV87" s="13"/>
      <c r="GBW87" s="13"/>
      <c r="GBX87" s="13"/>
      <c r="GBY87" s="13"/>
      <c r="GBZ87" s="13"/>
      <c r="GCA87" s="13"/>
      <c r="GCB87" s="13"/>
      <c r="GCC87" s="13"/>
      <c r="GCD87" s="13"/>
      <c r="GCE87" s="13"/>
      <c r="GCF87" s="13"/>
      <c r="GCG87" s="13"/>
      <c r="GCH87" s="13"/>
      <c r="GCI87" s="13"/>
      <c r="GCJ87" s="13"/>
      <c r="GCK87" s="13"/>
      <c r="GCL87" s="13"/>
      <c r="GCM87" s="13"/>
      <c r="GCN87" s="13"/>
      <c r="GCO87" s="13"/>
      <c r="GCP87" s="13"/>
      <c r="GCQ87" s="13"/>
      <c r="GCR87" s="13"/>
      <c r="GCS87" s="13"/>
      <c r="GCT87" s="13"/>
      <c r="GCU87" s="13"/>
      <c r="GCV87" s="13"/>
      <c r="GCW87" s="13"/>
      <c r="GCX87" s="13"/>
      <c r="GCY87" s="13"/>
      <c r="GCZ87" s="13"/>
      <c r="GDA87" s="13"/>
      <c r="GDB87" s="13"/>
      <c r="GDC87" s="13"/>
      <c r="GDD87" s="13"/>
      <c r="GDE87" s="13"/>
      <c r="GDF87" s="13"/>
      <c r="GDG87" s="13"/>
      <c r="GDH87" s="13"/>
      <c r="GDI87" s="13"/>
      <c r="GDJ87" s="13"/>
      <c r="GDK87" s="13"/>
      <c r="GDL87" s="13"/>
      <c r="GDM87" s="13"/>
      <c r="GDN87" s="13"/>
      <c r="GDO87" s="13"/>
      <c r="GDP87" s="13"/>
      <c r="GDQ87" s="13"/>
      <c r="GDR87" s="13"/>
      <c r="GDS87" s="13"/>
      <c r="GDT87" s="13"/>
      <c r="GDU87" s="13"/>
      <c r="GDV87" s="13"/>
      <c r="GDW87" s="13"/>
      <c r="GDX87" s="13"/>
      <c r="GDY87" s="13"/>
      <c r="GDZ87" s="13"/>
      <c r="GEA87" s="13"/>
      <c r="GEB87" s="13"/>
      <c r="GEC87" s="13"/>
      <c r="GED87" s="13"/>
      <c r="GEE87" s="13"/>
      <c r="GEF87" s="13"/>
      <c r="GEG87" s="13"/>
      <c r="GEH87" s="13"/>
      <c r="GEI87" s="13"/>
      <c r="GEJ87" s="13"/>
      <c r="GEK87" s="13"/>
      <c r="GEL87" s="13"/>
      <c r="GEM87" s="13"/>
      <c r="GEN87" s="13"/>
      <c r="GEO87" s="13"/>
      <c r="GEP87" s="13"/>
      <c r="GEQ87" s="13"/>
      <c r="GER87" s="13"/>
      <c r="GES87" s="13"/>
      <c r="GET87" s="13"/>
      <c r="GEU87" s="13"/>
      <c r="GEV87" s="13"/>
      <c r="GEW87" s="13"/>
      <c r="GEX87" s="13"/>
      <c r="GEY87" s="13"/>
      <c r="GEZ87" s="13"/>
      <c r="GFA87" s="13"/>
      <c r="GFB87" s="13"/>
      <c r="GFC87" s="13"/>
      <c r="GFD87" s="13"/>
      <c r="GFE87" s="13"/>
      <c r="GFF87" s="13"/>
      <c r="GFG87" s="13"/>
      <c r="GFH87" s="13"/>
      <c r="GFI87" s="13"/>
      <c r="GFJ87" s="13"/>
      <c r="GFK87" s="13"/>
      <c r="GFL87" s="13"/>
      <c r="GFM87" s="13"/>
      <c r="GFN87" s="13"/>
      <c r="GFO87" s="13"/>
      <c r="GFP87" s="13"/>
      <c r="GFQ87" s="13"/>
      <c r="GFR87" s="13"/>
      <c r="GFS87" s="13"/>
      <c r="GFT87" s="13"/>
      <c r="GFU87" s="13"/>
      <c r="GFV87" s="13"/>
      <c r="GFW87" s="13"/>
      <c r="GFX87" s="13"/>
      <c r="GFY87" s="13"/>
      <c r="GFZ87" s="13"/>
      <c r="GGA87" s="13"/>
      <c r="GGB87" s="13"/>
      <c r="GGC87" s="13"/>
      <c r="GGD87" s="13"/>
      <c r="GGE87" s="13"/>
      <c r="GGF87" s="13"/>
      <c r="GGG87" s="13"/>
      <c r="GGH87" s="13"/>
      <c r="GGI87" s="13"/>
      <c r="GGJ87" s="13"/>
      <c r="GGK87" s="13"/>
      <c r="GGL87" s="13"/>
      <c r="GGM87" s="13"/>
      <c r="GGN87" s="13"/>
      <c r="GGO87" s="13"/>
      <c r="GGP87" s="13"/>
      <c r="GGQ87" s="13"/>
      <c r="GGR87" s="13"/>
      <c r="GGS87" s="13"/>
      <c r="GGT87" s="13"/>
      <c r="GGU87" s="13"/>
      <c r="GGV87" s="13"/>
      <c r="GGW87" s="13"/>
      <c r="GGX87" s="13"/>
      <c r="GGY87" s="13"/>
      <c r="GGZ87" s="13"/>
      <c r="GHA87" s="13"/>
      <c r="GHB87" s="13"/>
      <c r="GHC87" s="13"/>
      <c r="GHD87" s="13"/>
      <c r="GHE87" s="13"/>
      <c r="GHF87" s="13"/>
      <c r="GHG87" s="13"/>
      <c r="GHH87" s="13"/>
      <c r="GHI87" s="13"/>
      <c r="GHJ87" s="13"/>
      <c r="GHK87" s="13"/>
      <c r="GHL87" s="13"/>
      <c r="GHM87" s="13"/>
      <c r="GHN87" s="13"/>
      <c r="GHO87" s="13"/>
      <c r="GHP87" s="13"/>
      <c r="GHQ87" s="13"/>
      <c r="GHR87" s="13"/>
      <c r="GHS87" s="13"/>
      <c r="GHT87" s="13"/>
      <c r="GHU87" s="13"/>
      <c r="GHV87" s="13"/>
      <c r="GHW87" s="13"/>
      <c r="GHX87" s="13"/>
      <c r="GHY87" s="13"/>
      <c r="GHZ87" s="13"/>
      <c r="GIA87" s="13"/>
      <c r="GIB87" s="13"/>
      <c r="GIC87" s="13"/>
      <c r="GID87" s="13"/>
      <c r="GIE87" s="13"/>
      <c r="GIF87" s="13"/>
      <c r="GIG87" s="13"/>
      <c r="GIH87" s="13"/>
      <c r="GII87" s="13"/>
      <c r="GIJ87" s="13"/>
      <c r="GIK87" s="13"/>
      <c r="GIL87" s="13"/>
      <c r="GIM87" s="13"/>
      <c r="GIN87" s="13"/>
      <c r="GIO87" s="13"/>
      <c r="GIP87" s="13"/>
      <c r="GIQ87" s="13"/>
      <c r="GIR87" s="13"/>
      <c r="GIS87" s="13"/>
      <c r="GIT87" s="13"/>
      <c r="GIU87" s="13"/>
      <c r="GIV87" s="13"/>
      <c r="GIW87" s="13"/>
      <c r="GIX87" s="13"/>
      <c r="GIY87" s="13"/>
      <c r="GIZ87" s="13"/>
      <c r="GJA87" s="13"/>
      <c r="GJB87" s="13"/>
      <c r="GJC87" s="13"/>
      <c r="GJD87" s="13"/>
      <c r="GJE87" s="13"/>
      <c r="GJF87" s="13"/>
      <c r="GJG87" s="13"/>
      <c r="GJH87" s="13"/>
      <c r="GJI87" s="13"/>
      <c r="GJJ87" s="13"/>
      <c r="GJK87" s="13"/>
      <c r="GJL87" s="13"/>
      <c r="GJM87" s="13"/>
      <c r="GJN87" s="13"/>
      <c r="GJO87" s="13"/>
      <c r="GJP87" s="13"/>
      <c r="GJQ87" s="13"/>
      <c r="GJR87" s="13"/>
      <c r="GJS87" s="13"/>
      <c r="GJT87" s="13"/>
      <c r="GJU87" s="13"/>
      <c r="GJV87" s="13"/>
      <c r="GJW87" s="13"/>
      <c r="GJX87" s="13"/>
      <c r="GJY87" s="13"/>
      <c r="GJZ87" s="13"/>
      <c r="GKA87" s="13"/>
      <c r="GKB87" s="13"/>
      <c r="GKC87" s="13"/>
      <c r="GKD87" s="13"/>
      <c r="GKE87" s="13"/>
      <c r="GKF87" s="13"/>
      <c r="GKG87" s="13"/>
      <c r="GKH87" s="13"/>
      <c r="GKI87" s="13"/>
      <c r="GKJ87" s="13"/>
      <c r="GKK87" s="13"/>
      <c r="GKL87" s="13"/>
      <c r="GKM87" s="13"/>
      <c r="GKN87" s="13"/>
      <c r="GKO87" s="13"/>
      <c r="GKP87" s="13"/>
      <c r="GKQ87" s="13"/>
      <c r="GKR87" s="13"/>
      <c r="GKS87" s="13"/>
      <c r="GKT87" s="13"/>
      <c r="GKU87" s="13"/>
      <c r="GKV87" s="13"/>
      <c r="GKW87" s="13"/>
      <c r="GKX87" s="13"/>
      <c r="GKY87" s="13"/>
      <c r="GKZ87" s="13"/>
      <c r="GLA87" s="13"/>
      <c r="GLB87" s="13"/>
      <c r="GLC87" s="13"/>
      <c r="GLD87" s="13"/>
      <c r="GLE87" s="13"/>
      <c r="GLF87" s="13"/>
      <c r="GLG87" s="13"/>
      <c r="GLH87" s="13"/>
      <c r="GLI87" s="13"/>
      <c r="GLJ87" s="13"/>
      <c r="GLK87" s="13"/>
      <c r="GLL87" s="13"/>
      <c r="GLM87" s="13"/>
      <c r="GLN87" s="13"/>
      <c r="GLO87" s="13"/>
      <c r="GLP87" s="13"/>
      <c r="GLQ87" s="13"/>
      <c r="GLR87" s="13"/>
      <c r="GLS87" s="13"/>
      <c r="GLT87" s="13"/>
      <c r="GLU87" s="13"/>
      <c r="GLV87" s="13"/>
      <c r="GLW87" s="13"/>
      <c r="GLX87" s="13"/>
      <c r="GLY87" s="13"/>
      <c r="GLZ87" s="13"/>
      <c r="GMA87" s="13"/>
      <c r="GMB87" s="13"/>
      <c r="GMC87" s="13"/>
      <c r="GMD87" s="13"/>
      <c r="GME87" s="13"/>
      <c r="GMF87" s="13"/>
      <c r="GMG87" s="13"/>
      <c r="GMH87" s="13"/>
      <c r="GMI87" s="13"/>
      <c r="GMJ87" s="13"/>
      <c r="GMK87" s="13"/>
      <c r="GML87" s="13"/>
      <c r="GMM87" s="13"/>
      <c r="GMN87" s="13"/>
      <c r="GMO87" s="13"/>
      <c r="GMP87" s="13"/>
      <c r="GMQ87" s="13"/>
      <c r="GMR87" s="13"/>
      <c r="GMS87" s="13"/>
      <c r="GMT87" s="13"/>
      <c r="GMU87" s="13"/>
      <c r="GMV87" s="13"/>
      <c r="GMW87" s="13"/>
      <c r="GMX87" s="13"/>
      <c r="GMY87" s="13"/>
      <c r="GMZ87" s="13"/>
      <c r="GNA87" s="13"/>
      <c r="GNB87" s="13"/>
      <c r="GNC87" s="13"/>
      <c r="GND87" s="13"/>
      <c r="GNE87" s="13"/>
      <c r="GNF87" s="13"/>
      <c r="GNG87" s="13"/>
      <c r="GNH87" s="13"/>
      <c r="GNI87" s="13"/>
      <c r="GNJ87" s="13"/>
      <c r="GNK87" s="13"/>
      <c r="GNL87" s="13"/>
      <c r="GNM87" s="13"/>
      <c r="GNN87" s="13"/>
      <c r="GNO87" s="13"/>
      <c r="GNP87" s="13"/>
      <c r="GNQ87" s="13"/>
      <c r="GNR87" s="13"/>
      <c r="GNS87" s="13"/>
      <c r="GNT87" s="13"/>
      <c r="GNU87" s="13"/>
      <c r="GNV87" s="13"/>
      <c r="GNW87" s="13"/>
      <c r="GNX87" s="13"/>
      <c r="GNY87" s="13"/>
      <c r="GNZ87" s="13"/>
      <c r="GOA87" s="13"/>
      <c r="GOB87" s="13"/>
      <c r="GOC87" s="13"/>
      <c r="GOD87" s="13"/>
      <c r="GOE87" s="13"/>
      <c r="GOF87" s="13"/>
      <c r="GOG87" s="13"/>
      <c r="GOH87" s="13"/>
      <c r="GOI87" s="13"/>
      <c r="GOJ87" s="13"/>
      <c r="GOK87" s="13"/>
      <c r="GOL87" s="13"/>
      <c r="GOM87" s="13"/>
      <c r="GON87" s="13"/>
      <c r="GOO87" s="13"/>
      <c r="GOP87" s="13"/>
      <c r="GOQ87" s="13"/>
      <c r="GOR87" s="13"/>
      <c r="GOS87" s="13"/>
      <c r="GOT87" s="13"/>
      <c r="GOU87" s="13"/>
      <c r="GOV87" s="13"/>
      <c r="GOW87" s="13"/>
      <c r="GOX87" s="13"/>
      <c r="GOY87" s="13"/>
      <c r="GOZ87" s="13"/>
      <c r="GPA87" s="13"/>
      <c r="GPB87" s="13"/>
      <c r="GPC87" s="13"/>
      <c r="GPD87" s="13"/>
      <c r="GPE87" s="13"/>
      <c r="GPF87" s="13"/>
      <c r="GPG87" s="13"/>
      <c r="GPH87" s="13"/>
      <c r="GPI87" s="13"/>
      <c r="GPJ87" s="13"/>
      <c r="GPK87" s="13"/>
      <c r="GPL87" s="13"/>
      <c r="GPM87" s="13"/>
      <c r="GPN87" s="13"/>
      <c r="GPO87" s="13"/>
      <c r="GPP87" s="13"/>
      <c r="GPQ87" s="13"/>
      <c r="GPR87" s="13"/>
      <c r="GPS87" s="13"/>
      <c r="GPT87" s="13"/>
      <c r="GPU87" s="13"/>
      <c r="GPV87" s="13"/>
      <c r="GPW87" s="13"/>
      <c r="GPX87" s="13"/>
      <c r="GPY87" s="13"/>
      <c r="GPZ87" s="13"/>
      <c r="GQA87" s="13"/>
      <c r="GQB87" s="13"/>
      <c r="GQC87" s="13"/>
      <c r="GQD87" s="13"/>
      <c r="GQE87" s="13"/>
      <c r="GQF87" s="13"/>
      <c r="GQG87" s="13"/>
      <c r="GQH87" s="13"/>
      <c r="GQI87" s="13"/>
      <c r="GQJ87" s="13"/>
      <c r="GQK87" s="13"/>
      <c r="GQL87" s="13"/>
      <c r="GQM87" s="13"/>
      <c r="GQN87" s="13"/>
      <c r="GQO87" s="13"/>
      <c r="GQP87" s="13"/>
      <c r="GQQ87" s="13"/>
      <c r="GQR87" s="13"/>
      <c r="GQS87" s="13"/>
      <c r="GQT87" s="13"/>
      <c r="GQU87" s="13"/>
      <c r="GQV87" s="13"/>
      <c r="GQW87" s="13"/>
      <c r="GQX87" s="13"/>
      <c r="GQY87" s="13"/>
      <c r="GQZ87" s="13"/>
      <c r="GRA87" s="13"/>
      <c r="GRB87" s="13"/>
      <c r="GRC87" s="13"/>
      <c r="GRD87" s="13"/>
      <c r="GRE87" s="13"/>
      <c r="GRF87" s="13"/>
      <c r="GRG87" s="13"/>
      <c r="GRH87" s="13"/>
      <c r="GRI87" s="13"/>
      <c r="GRJ87" s="13"/>
      <c r="GRK87" s="13"/>
      <c r="GRL87" s="13"/>
      <c r="GRM87" s="13"/>
      <c r="GRN87" s="13"/>
      <c r="GRO87" s="13"/>
      <c r="GRP87" s="13"/>
      <c r="GRQ87" s="13"/>
      <c r="GRR87" s="13"/>
      <c r="GRS87" s="13"/>
      <c r="GRT87" s="13"/>
      <c r="GRU87" s="13"/>
      <c r="GRV87" s="13"/>
      <c r="GRW87" s="13"/>
      <c r="GRX87" s="13"/>
      <c r="GRY87" s="13"/>
      <c r="GRZ87" s="13"/>
      <c r="GSA87" s="13"/>
      <c r="GSB87" s="13"/>
      <c r="GSC87" s="13"/>
      <c r="GSD87" s="13"/>
      <c r="GSE87" s="13"/>
      <c r="GSF87" s="13"/>
      <c r="GSG87" s="13"/>
      <c r="GSH87" s="13"/>
      <c r="GSI87" s="13"/>
      <c r="GSJ87" s="13"/>
      <c r="GSK87" s="13"/>
      <c r="GSL87" s="13"/>
      <c r="GSM87" s="13"/>
      <c r="GSN87" s="13"/>
      <c r="GSO87" s="13"/>
      <c r="GSP87" s="13"/>
      <c r="GSQ87" s="13"/>
      <c r="GSR87" s="13"/>
      <c r="GSS87" s="13"/>
      <c r="GST87" s="13"/>
      <c r="GSU87" s="13"/>
      <c r="GSV87" s="13"/>
      <c r="GSW87" s="13"/>
      <c r="GSX87" s="13"/>
      <c r="GSY87" s="13"/>
      <c r="GSZ87" s="13"/>
      <c r="GTA87" s="13"/>
      <c r="GTB87" s="13"/>
      <c r="GTC87" s="13"/>
      <c r="GTD87" s="13"/>
      <c r="GTE87" s="13"/>
      <c r="GTF87" s="13"/>
      <c r="GTG87" s="13"/>
      <c r="GTH87" s="13"/>
      <c r="GTI87" s="13"/>
      <c r="GTJ87" s="13"/>
      <c r="GTK87" s="13"/>
      <c r="GTL87" s="13"/>
      <c r="GTM87" s="13"/>
      <c r="GTN87" s="13"/>
      <c r="GTO87" s="13"/>
      <c r="GTP87" s="13"/>
      <c r="GTQ87" s="13"/>
      <c r="GTR87" s="13"/>
      <c r="GTS87" s="13"/>
      <c r="GTT87" s="13"/>
      <c r="GTU87" s="13"/>
      <c r="GTV87" s="13"/>
      <c r="GTW87" s="13"/>
      <c r="GTX87" s="13"/>
      <c r="GTY87" s="13"/>
      <c r="GTZ87" s="13"/>
      <c r="GUA87" s="13"/>
      <c r="GUB87" s="13"/>
      <c r="GUC87" s="13"/>
      <c r="GUD87" s="13"/>
      <c r="GUE87" s="13"/>
      <c r="GUF87" s="13"/>
      <c r="GUG87" s="13"/>
      <c r="GUH87" s="13"/>
      <c r="GUI87" s="13"/>
      <c r="GUJ87" s="13"/>
      <c r="GUK87" s="13"/>
      <c r="GUL87" s="13"/>
      <c r="GUM87" s="13"/>
      <c r="GUN87" s="13"/>
      <c r="GUO87" s="13"/>
      <c r="GUP87" s="13"/>
      <c r="GUQ87" s="13"/>
      <c r="GUR87" s="13"/>
      <c r="GUS87" s="13"/>
      <c r="GUT87" s="13"/>
      <c r="GUU87" s="13"/>
      <c r="GUV87" s="13"/>
      <c r="GUW87" s="13"/>
      <c r="GUX87" s="13"/>
      <c r="GUY87" s="13"/>
      <c r="GUZ87" s="13"/>
      <c r="GVA87" s="13"/>
      <c r="GVB87" s="13"/>
      <c r="GVC87" s="13"/>
      <c r="GVD87" s="13"/>
      <c r="GVE87" s="13"/>
      <c r="GVF87" s="13"/>
      <c r="GVG87" s="13"/>
      <c r="GVH87" s="13"/>
      <c r="GVI87" s="13"/>
      <c r="GVJ87" s="13"/>
      <c r="GVK87" s="13"/>
      <c r="GVL87" s="13"/>
      <c r="GVM87" s="13"/>
      <c r="GVN87" s="13"/>
      <c r="GVO87" s="13"/>
      <c r="GVP87" s="13"/>
      <c r="GVQ87" s="13"/>
      <c r="GVR87" s="13"/>
      <c r="GVS87" s="13"/>
      <c r="GVT87" s="13"/>
      <c r="GVU87" s="13"/>
      <c r="GVV87" s="13"/>
      <c r="GVW87" s="13"/>
      <c r="GVX87" s="13"/>
      <c r="GVY87" s="13"/>
      <c r="GVZ87" s="13"/>
      <c r="GWA87" s="13"/>
      <c r="GWB87" s="13"/>
      <c r="GWC87" s="13"/>
      <c r="GWD87" s="13"/>
      <c r="GWE87" s="13"/>
      <c r="GWF87" s="13"/>
      <c r="GWG87" s="13"/>
      <c r="GWH87" s="13"/>
      <c r="GWI87" s="13"/>
      <c r="GWJ87" s="13"/>
      <c r="GWK87" s="13"/>
      <c r="GWL87" s="13"/>
      <c r="GWM87" s="13"/>
      <c r="GWN87" s="13"/>
      <c r="GWO87" s="13"/>
      <c r="GWP87" s="13"/>
      <c r="GWQ87" s="13"/>
      <c r="GWR87" s="13"/>
      <c r="GWS87" s="13"/>
      <c r="GWT87" s="13"/>
      <c r="GWU87" s="13"/>
      <c r="GWV87" s="13"/>
      <c r="GWW87" s="13"/>
      <c r="GWX87" s="13"/>
      <c r="GWY87" s="13"/>
      <c r="GWZ87" s="13"/>
      <c r="GXA87" s="13"/>
      <c r="GXB87" s="13"/>
      <c r="GXC87" s="13"/>
      <c r="GXD87" s="13"/>
      <c r="GXE87" s="13"/>
      <c r="GXF87" s="13"/>
      <c r="GXG87" s="13"/>
      <c r="GXH87" s="13"/>
      <c r="GXI87" s="13"/>
      <c r="GXJ87" s="13"/>
      <c r="GXK87" s="13"/>
      <c r="GXL87" s="13"/>
      <c r="GXM87" s="13"/>
      <c r="GXN87" s="13"/>
      <c r="GXO87" s="13"/>
      <c r="GXP87" s="13"/>
      <c r="GXQ87" s="13"/>
      <c r="GXR87" s="13"/>
      <c r="GXS87" s="13"/>
      <c r="GXT87" s="13"/>
      <c r="GXU87" s="13"/>
      <c r="GXV87" s="13"/>
      <c r="GXW87" s="13"/>
      <c r="GXX87" s="13"/>
      <c r="GXY87" s="13"/>
      <c r="GXZ87" s="13"/>
      <c r="GYA87" s="13"/>
      <c r="GYB87" s="13"/>
      <c r="GYC87" s="13"/>
      <c r="GYD87" s="13"/>
      <c r="GYE87" s="13"/>
      <c r="GYF87" s="13"/>
      <c r="GYG87" s="13"/>
      <c r="GYH87" s="13"/>
      <c r="GYI87" s="13"/>
      <c r="GYJ87" s="13"/>
      <c r="GYK87" s="13"/>
      <c r="GYL87" s="13"/>
      <c r="GYM87" s="13"/>
      <c r="GYN87" s="13"/>
      <c r="GYO87" s="13"/>
      <c r="GYP87" s="13"/>
      <c r="GYQ87" s="13"/>
      <c r="GYR87" s="13"/>
      <c r="GYS87" s="13"/>
      <c r="GYT87" s="13"/>
      <c r="GYU87" s="13"/>
      <c r="GYV87" s="13"/>
      <c r="GYW87" s="13"/>
      <c r="GYX87" s="13"/>
      <c r="GYY87" s="13"/>
      <c r="GYZ87" s="13"/>
      <c r="GZA87" s="13"/>
      <c r="GZB87" s="13"/>
      <c r="GZC87" s="13"/>
      <c r="GZD87" s="13"/>
      <c r="GZE87" s="13"/>
      <c r="GZF87" s="13"/>
      <c r="GZG87" s="13"/>
      <c r="GZH87" s="13"/>
      <c r="GZI87" s="13"/>
      <c r="GZJ87" s="13"/>
      <c r="GZK87" s="13"/>
      <c r="GZL87" s="13"/>
      <c r="GZM87" s="13"/>
      <c r="GZN87" s="13"/>
      <c r="GZO87" s="13"/>
      <c r="GZP87" s="13"/>
      <c r="GZQ87" s="13"/>
      <c r="GZR87" s="13"/>
      <c r="GZS87" s="13"/>
      <c r="GZT87" s="13"/>
      <c r="GZU87" s="13"/>
      <c r="GZV87" s="13"/>
      <c r="GZW87" s="13"/>
      <c r="GZX87" s="13"/>
      <c r="GZY87" s="13"/>
      <c r="GZZ87" s="13"/>
      <c r="HAA87" s="13"/>
      <c r="HAB87" s="13"/>
      <c r="HAC87" s="13"/>
      <c r="HAD87" s="13"/>
      <c r="HAE87" s="13"/>
      <c r="HAF87" s="13"/>
      <c r="HAG87" s="13"/>
      <c r="HAH87" s="13"/>
      <c r="HAI87" s="13"/>
      <c r="HAJ87" s="13"/>
      <c r="HAK87" s="13"/>
      <c r="HAL87" s="13"/>
      <c r="HAM87" s="13"/>
      <c r="HAN87" s="13"/>
      <c r="HAO87" s="13"/>
      <c r="HAP87" s="13"/>
      <c r="HAQ87" s="13"/>
      <c r="HAR87" s="13"/>
      <c r="HAS87" s="13"/>
      <c r="HAT87" s="13"/>
      <c r="HAU87" s="13"/>
      <c r="HAV87" s="13"/>
      <c r="HAW87" s="13"/>
      <c r="HAX87" s="13"/>
      <c r="HAY87" s="13"/>
      <c r="HAZ87" s="13"/>
      <c r="HBA87" s="13"/>
      <c r="HBB87" s="13"/>
      <c r="HBC87" s="13"/>
      <c r="HBD87" s="13"/>
      <c r="HBE87" s="13"/>
      <c r="HBF87" s="13"/>
      <c r="HBG87" s="13"/>
      <c r="HBH87" s="13"/>
      <c r="HBI87" s="13"/>
      <c r="HBJ87" s="13"/>
      <c r="HBK87" s="13"/>
      <c r="HBL87" s="13"/>
      <c r="HBM87" s="13"/>
      <c r="HBN87" s="13"/>
      <c r="HBO87" s="13"/>
      <c r="HBP87" s="13"/>
      <c r="HBQ87" s="13"/>
      <c r="HBR87" s="13"/>
      <c r="HBS87" s="13"/>
      <c r="HBT87" s="13"/>
      <c r="HBU87" s="13"/>
      <c r="HBV87" s="13"/>
      <c r="HBW87" s="13"/>
      <c r="HBX87" s="13"/>
      <c r="HBY87" s="13"/>
      <c r="HBZ87" s="13"/>
      <c r="HCA87" s="13"/>
      <c r="HCB87" s="13"/>
      <c r="HCC87" s="13"/>
      <c r="HCD87" s="13"/>
      <c r="HCE87" s="13"/>
      <c r="HCF87" s="13"/>
      <c r="HCG87" s="13"/>
      <c r="HCH87" s="13"/>
      <c r="HCI87" s="13"/>
      <c r="HCJ87" s="13"/>
      <c r="HCK87" s="13"/>
      <c r="HCL87" s="13"/>
      <c r="HCM87" s="13"/>
      <c r="HCN87" s="13"/>
      <c r="HCO87" s="13"/>
      <c r="HCP87" s="13"/>
      <c r="HCQ87" s="13"/>
      <c r="HCR87" s="13"/>
      <c r="HCS87" s="13"/>
      <c r="HCT87" s="13"/>
      <c r="HCU87" s="13"/>
      <c r="HCV87" s="13"/>
      <c r="HCW87" s="13"/>
      <c r="HCX87" s="13"/>
      <c r="HCY87" s="13"/>
      <c r="HCZ87" s="13"/>
      <c r="HDA87" s="13"/>
      <c r="HDB87" s="13"/>
      <c r="HDC87" s="13"/>
      <c r="HDD87" s="13"/>
      <c r="HDE87" s="13"/>
      <c r="HDF87" s="13"/>
      <c r="HDG87" s="13"/>
      <c r="HDH87" s="13"/>
      <c r="HDI87" s="13"/>
      <c r="HDJ87" s="13"/>
      <c r="HDK87" s="13"/>
      <c r="HDL87" s="13"/>
      <c r="HDM87" s="13"/>
      <c r="HDN87" s="13"/>
      <c r="HDO87" s="13"/>
      <c r="HDP87" s="13"/>
      <c r="HDQ87" s="13"/>
      <c r="HDR87" s="13"/>
      <c r="HDS87" s="13"/>
      <c r="HDT87" s="13"/>
      <c r="HDU87" s="13"/>
      <c r="HDV87" s="13"/>
      <c r="HDW87" s="13"/>
      <c r="HDX87" s="13"/>
      <c r="HDY87" s="13"/>
      <c r="HDZ87" s="13"/>
      <c r="HEA87" s="13"/>
      <c r="HEB87" s="13"/>
      <c r="HEC87" s="13"/>
      <c r="HED87" s="13"/>
      <c r="HEE87" s="13"/>
      <c r="HEF87" s="13"/>
      <c r="HEG87" s="13"/>
      <c r="HEH87" s="13"/>
      <c r="HEI87" s="13"/>
      <c r="HEJ87" s="13"/>
      <c r="HEK87" s="13"/>
      <c r="HEL87" s="13"/>
      <c r="HEM87" s="13"/>
      <c r="HEN87" s="13"/>
      <c r="HEO87" s="13"/>
      <c r="HEP87" s="13"/>
      <c r="HEQ87" s="13"/>
      <c r="HER87" s="13"/>
      <c r="HES87" s="13"/>
      <c r="HET87" s="13"/>
      <c r="HEU87" s="13"/>
      <c r="HEV87" s="13"/>
      <c r="HEW87" s="13"/>
      <c r="HEX87" s="13"/>
      <c r="HEY87" s="13"/>
      <c r="HEZ87" s="13"/>
      <c r="HFA87" s="13"/>
      <c r="HFB87" s="13"/>
      <c r="HFC87" s="13"/>
      <c r="HFD87" s="13"/>
      <c r="HFE87" s="13"/>
      <c r="HFF87" s="13"/>
      <c r="HFG87" s="13"/>
      <c r="HFH87" s="13"/>
      <c r="HFI87" s="13"/>
      <c r="HFJ87" s="13"/>
      <c r="HFK87" s="13"/>
      <c r="HFL87" s="13"/>
      <c r="HFM87" s="13"/>
      <c r="HFN87" s="13"/>
      <c r="HFO87" s="13"/>
      <c r="HFP87" s="13"/>
      <c r="HFQ87" s="13"/>
      <c r="HFR87" s="13"/>
      <c r="HFS87" s="13"/>
      <c r="HFT87" s="13"/>
      <c r="HFU87" s="13"/>
      <c r="HFV87" s="13"/>
      <c r="HFW87" s="13"/>
      <c r="HFX87" s="13"/>
      <c r="HFY87" s="13"/>
      <c r="HFZ87" s="13"/>
      <c r="HGA87" s="13"/>
      <c r="HGB87" s="13"/>
      <c r="HGC87" s="13"/>
      <c r="HGD87" s="13"/>
      <c r="HGE87" s="13"/>
      <c r="HGF87" s="13"/>
      <c r="HGG87" s="13"/>
      <c r="HGH87" s="13"/>
      <c r="HGI87" s="13"/>
      <c r="HGJ87" s="13"/>
      <c r="HGK87" s="13"/>
      <c r="HGL87" s="13"/>
      <c r="HGM87" s="13"/>
      <c r="HGN87" s="13"/>
      <c r="HGO87" s="13"/>
      <c r="HGP87" s="13"/>
      <c r="HGQ87" s="13"/>
      <c r="HGR87" s="13"/>
      <c r="HGS87" s="13"/>
      <c r="HGT87" s="13"/>
      <c r="HGU87" s="13"/>
      <c r="HGV87" s="13"/>
      <c r="HGW87" s="13"/>
      <c r="HGX87" s="13"/>
      <c r="HGY87" s="13"/>
      <c r="HGZ87" s="13"/>
      <c r="HHA87" s="13"/>
      <c r="HHB87" s="13"/>
      <c r="HHC87" s="13"/>
      <c r="HHD87" s="13"/>
      <c r="HHE87" s="13"/>
      <c r="HHF87" s="13"/>
      <c r="HHG87" s="13"/>
      <c r="HHH87" s="13"/>
      <c r="HHI87" s="13"/>
      <c r="HHJ87" s="13"/>
      <c r="HHK87" s="13"/>
      <c r="HHL87" s="13"/>
      <c r="HHM87" s="13"/>
      <c r="HHN87" s="13"/>
      <c r="HHO87" s="13"/>
      <c r="HHP87" s="13"/>
      <c r="HHQ87" s="13"/>
      <c r="HHR87" s="13"/>
      <c r="HHS87" s="13"/>
      <c r="HHT87" s="13"/>
      <c r="HHU87" s="13"/>
      <c r="HHV87" s="13"/>
      <c r="HHW87" s="13"/>
      <c r="HHX87" s="13"/>
      <c r="HHY87" s="13"/>
      <c r="HHZ87" s="13"/>
      <c r="HIA87" s="13"/>
      <c r="HIB87" s="13"/>
      <c r="HIC87" s="13"/>
      <c r="HID87" s="13"/>
      <c r="HIE87" s="13"/>
      <c r="HIF87" s="13"/>
      <c r="HIG87" s="13"/>
      <c r="HIH87" s="13"/>
      <c r="HII87" s="13"/>
      <c r="HIJ87" s="13"/>
      <c r="HIK87" s="13"/>
      <c r="HIL87" s="13"/>
      <c r="HIM87" s="13"/>
      <c r="HIN87" s="13"/>
      <c r="HIO87" s="13"/>
      <c r="HIP87" s="13"/>
      <c r="HIQ87" s="13"/>
      <c r="HIR87" s="13"/>
      <c r="HIS87" s="13"/>
      <c r="HIT87" s="13"/>
      <c r="HIU87" s="13"/>
      <c r="HIV87" s="13"/>
      <c r="HIW87" s="13"/>
      <c r="HIX87" s="13"/>
      <c r="HIY87" s="13"/>
      <c r="HIZ87" s="13"/>
      <c r="HJA87" s="13"/>
      <c r="HJB87" s="13"/>
      <c r="HJC87" s="13"/>
      <c r="HJD87" s="13"/>
      <c r="HJE87" s="13"/>
      <c r="HJF87" s="13"/>
      <c r="HJG87" s="13"/>
      <c r="HJH87" s="13"/>
      <c r="HJI87" s="13"/>
      <c r="HJJ87" s="13"/>
      <c r="HJK87" s="13"/>
      <c r="HJL87" s="13"/>
      <c r="HJM87" s="13"/>
      <c r="HJN87" s="13"/>
      <c r="HJO87" s="13"/>
      <c r="HJP87" s="13"/>
      <c r="HJQ87" s="13"/>
      <c r="HJR87" s="13"/>
      <c r="HJS87" s="13"/>
      <c r="HJT87" s="13"/>
      <c r="HJU87" s="13"/>
      <c r="HJV87" s="13"/>
      <c r="HJW87" s="13"/>
      <c r="HJX87" s="13"/>
      <c r="HJY87" s="13"/>
      <c r="HJZ87" s="13"/>
      <c r="HKA87" s="13"/>
      <c r="HKB87" s="13"/>
      <c r="HKC87" s="13"/>
      <c r="HKD87" s="13"/>
      <c r="HKE87" s="13"/>
      <c r="HKF87" s="13"/>
      <c r="HKG87" s="13"/>
      <c r="HKH87" s="13"/>
      <c r="HKI87" s="13"/>
      <c r="HKJ87" s="13"/>
      <c r="HKK87" s="13"/>
      <c r="HKL87" s="13"/>
      <c r="HKM87" s="13"/>
      <c r="HKN87" s="13"/>
      <c r="HKO87" s="13"/>
      <c r="HKP87" s="13"/>
      <c r="HKQ87" s="13"/>
      <c r="HKR87" s="13"/>
      <c r="HKS87" s="13"/>
      <c r="HKT87" s="13"/>
      <c r="HKU87" s="13"/>
      <c r="HKV87" s="13"/>
      <c r="HKW87" s="13"/>
      <c r="HKX87" s="13"/>
      <c r="HKY87" s="13"/>
      <c r="HKZ87" s="13"/>
      <c r="HLA87" s="13"/>
      <c r="HLB87" s="13"/>
      <c r="HLC87" s="13"/>
      <c r="HLD87" s="13"/>
      <c r="HLE87" s="13"/>
      <c r="HLF87" s="13"/>
      <c r="HLG87" s="13"/>
      <c r="HLH87" s="13"/>
      <c r="HLI87" s="13"/>
      <c r="HLJ87" s="13"/>
      <c r="HLK87" s="13"/>
      <c r="HLL87" s="13"/>
      <c r="HLM87" s="13"/>
      <c r="HLN87" s="13"/>
      <c r="HLO87" s="13"/>
      <c r="HLP87" s="13"/>
      <c r="HLQ87" s="13"/>
      <c r="HLR87" s="13"/>
      <c r="HLS87" s="13"/>
      <c r="HLT87" s="13"/>
      <c r="HLU87" s="13"/>
      <c r="HLV87" s="13"/>
      <c r="HLW87" s="13"/>
      <c r="HLX87" s="13"/>
      <c r="HLY87" s="13"/>
      <c r="HLZ87" s="13"/>
      <c r="HMA87" s="13"/>
      <c r="HMB87" s="13"/>
      <c r="HMC87" s="13"/>
      <c r="HMD87" s="13"/>
      <c r="HME87" s="13"/>
      <c r="HMF87" s="13"/>
      <c r="HMG87" s="13"/>
      <c r="HMH87" s="13"/>
      <c r="HMI87" s="13"/>
      <c r="HMJ87" s="13"/>
      <c r="HMK87" s="13"/>
      <c r="HML87" s="13"/>
      <c r="HMM87" s="13"/>
      <c r="HMN87" s="13"/>
      <c r="HMO87" s="13"/>
      <c r="HMP87" s="13"/>
      <c r="HMQ87" s="13"/>
      <c r="HMR87" s="13"/>
      <c r="HMS87" s="13"/>
      <c r="HMT87" s="13"/>
      <c r="HMU87" s="13"/>
      <c r="HMV87" s="13"/>
      <c r="HMW87" s="13"/>
      <c r="HMX87" s="13"/>
      <c r="HMY87" s="13"/>
      <c r="HMZ87" s="13"/>
      <c r="HNA87" s="13"/>
      <c r="HNB87" s="13"/>
      <c r="HNC87" s="13"/>
      <c r="HND87" s="13"/>
      <c r="HNE87" s="13"/>
      <c r="HNF87" s="13"/>
      <c r="HNG87" s="13"/>
      <c r="HNH87" s="13"/>
      <c r="HNI87" s="13"/>
      <c r="HNJ87" s="13"/>
      <c r="HNK87" s="13"/>
      <c r="HNL87" s="13"/>
      <c r="HNM87" s="13"/>
      <c r="HNN87" s="13"/>
      <c r="HNO87" s="13"/>
      <c r="HNP87" s="13"/>
      <c r="HNQ87" s="13"/>
      <c r="HNR87" s="13"/>
      <c r="HNS87" s="13"/>
      <c r="HNT87" s="13"/>
      <c r="HNU87" s="13"/>
      <c r="HNV87" s="13"/>
      <c r="HNW87" s="13"/>
      <c r="HNX87" s="13"/>
      <c r="HNY87" s="13"/>
      <c r="HNZ87" s="13"/>
      <c r="HOA87" s="13"/>
      <c r="HOB87" s="13"/>
      <c r="HOC87" s="13"/>
      <c r="HOD87" s="13"/>
      <c r="HOE87" s="13"/>
      <c r="HOF87" s="13"/>
      <c r="HOG87" s="13"/>
      <c r="HOH87" s="13"/>
      <c r="HOI87" s="13"/>
      <c r="HOJ87" s="13"/>
      <c r="HOK87" s="13"/>
      <c r="HOL87" s="13"/>
      <c r="HOM87" s="13"/>
      <c r="HON87" s="13"/>
      <c r="HOO87" s="13"/>
      <c r="HOP87" s="13"/>
      <c r="HOQ87" s="13"/>
      <c r="HOR87" s="13"/>
      <c r="HOS87" s="13"/>
      <c r="HOT87" s="13"/>
      <c r="HOU87" s="13"/>
      <c r="HOV87" s="13"/>
      <c r="HOW87" s="13"/>
      <c r="HOX87" s="13"/>
      <c r="HOY87" s="13"/>
      <c r="HOZ87" s="13"/>
      <c r="HPA87" s="13"/>
      <c r="HPB87" s="13"/>
      <c r="HPC87" s="13"/>
      <c r="HPD87" s="13"/>
      <c r="HPE87" s="13"/>
      <c r="HPF87" s="13"/>
      <c r="HPG87" s="13"/>
      <c r="HPH87" s="13"/>
      <c r="HPI87" s="13"/>
      <c r="HPJ87" s="13"/>
      <c r="HPK87" s="13"/>
      <c r="HPL87" s="13"/>
      <c r="HPM87" s="13"/>
      <c r="HPN87" s="13"/>
      <c r="HPO87" s="13"/>
      <c r="HPP87" s="13"/>
      <c r="HPQ87" s="13"/>
      <c r="HPR87" s="13"/>
      <c r="HPS87" s="13"/>
      <c r="HPT87" s="13"/>
      <c r="HPU87" s="13"/>
      <c r="HPV87" s="13"/>
      <c r="HPW87" s="13"/>
      <c r="HPX87" s="13"/>
      <c r="HPY87" s="13"/>
      <c r="HPZ87" s="13"/>
      <c r="HQA87" s="13"/>
      <c r="HQB87" s="13"/>
      <c r="HQC87" s="13"/>
      <c r="HQD87" s="13"/>
      <c r="HQE87" s="13"/>
      <c r="HQF87" s="13"/>
      <c r="HQG87" s="13"/>
      <c r="HQH87" s="13"/>
      <c r="HQI87" s="13"/>
      <c r="HQJ87" s="13"/>
      <c r="HQK87" s="13"/>
      <c r="HQL87" s="13"/>
      <c r="HQM87" s="13"/>
      <c r="HQN87" s="13"/>
      <c r="HQO87" s="13"/>
      <c r="HQP87" s="13"/>
      <c r="HQQ87" s="13"/>
      <c r="HQR87" s="13"/>
      <c r="HQS87" s="13"/>
      <c r="HQT87" s="13"/>
      <c r="HQU87" s="13"/>
      <c r="HQV87" s="13"/>
      <c r="HQW87" s="13"/>
      <c r="HQX87" s="13"/>
      <c r="HQY87" s="13"/>
      <c r="HQZ87" s="13"/>
      <c r="HRA87" s="13"/>
      <c r="HRB87" s="13"/>
      <c r="HRC87" s="13"/>
      <c r="HRD87" s="13"/>
      <c r="HRE87" s="13"/>
      <c r="HRF87" s="13"/>
      <c r="HRG87" s="13"/>
      <c r="HRH87" s="13"/>
      <c r="HRI87" s="13"/>
      <c r="HRJ87" s="13"/>
      <c r="HRK87" s="13"/>
      <c r="HRL87" s="13"/>
      <c r="HRM87" s="13"/>
      <c r="HRN87" s="13"/>
      <c r="HRO87" s="13"/>
      <c r="HRP87" s="13"/>
      <c r="HRQ87" s="13"/>
      <c r="HRR87" s="13"/>
      <c r="HRS87" s="13"/>
      <c r="HRT87" s="13"/>
      <c r="HRU87" s="13"/>
      <c r="HRV87" s="13"/>
      <c r="HRW87" s="13"/>
      <c r="HRX87" s="13"/>
      <c r="HRY87" s="13"/>
      <c r="HRZ87" s="13"/>
      <c r="HSA87" s="13"/>
      <c r="HSB87" s="13"/>
      <c r="HSC87" s="13"/>
      <c r="HSD87" s="13"/>
      <c r="HSE87" s="13"/>
      <c r="HSF87" s="13"/>
      <c r="HSG87" s="13"/>
      <c r="HSH87" s="13"/>
      <c r="HSI87" s="13"/>
      <c r="HSJ87" s="13"/>
      <c r="HSK87" s="13"/>
      <c r="HSL87" s="13"/>
      <c r="HSM87" s="13"/>
      <c r="HSN87" s="13"/>
      <c r="HSO87" s="13"/>
      <c r="HSP87" s="13"/>
      <c r="HSQ87" s="13"/>
      <c r="HSR87" s="13"/>
      <c r="HSS87" s="13"/>
      <c r="HST87" s="13"/>
      <c r="HSU87" s="13"/>
      <c r="HSV87" s="13"/>
      <c r="HSW87" s="13"/>
      <c r="HSX87" s="13"/>
      <c r="HSY87" s="13"/>
      <c r="HSZ87" s="13"/>
      <c r="HTA87" s="13"/>
      <c r="HTB87" s="13"/>
      <c r="HTC87" s="13"/>
      <c r="HTD87" s="13"/>
      <c r="HTE87" s="13"/>
      <c r="HTF87" s="13"/>
      <c r="HTG87" s="13"/>
      <c r="HTH87" s="13"/>
      <c r="HTI87" s="13"/>
      <c r="HTJ87" s="13"/>
      <c r="HTK87" s="13"/>
      <c r="HTL87" s="13"/>
      <c r="HTM87" s="13"/>
      <c r="HTN87" s="13"/>
      <c r="HTO87" s="13"/>
      <c r="HTP87" s="13"/>
      <c r="HTQ87" s="13"/>
      <c r="HTR87" s="13"/>
      <c r="HTS87" s="13"/>
      <c r="HTT87" s="13"/>
      <c r="HTU87" s="13"/>
      <c r="HTV87" s="13"/>
      <c r="HTW87" s="13"/>
      <c r="HTX87" s="13"/>
      <c r="HTY87" s="13"/>
      <c r="HTZ87" s="13"/>
      <c r="HUA87" s="13"/>
      <c r="HUB87" s="13"/>
      <c r="HUC87" s="13"/>
      <c r="HUD87" s="13"/>
      <c r="HUE87" s="13"/>
      <c r="HUF87" s="13"/>
      <c r="HUG87" s="13"/>
      <c r="HUH87" s="13"/>
      <c r="HUI87" s="13"/>
      <c r="HUJ87" s="13"/>
      <c r="HUK87" s="13"/>
      <c r="HUL87" s="13"/>
      <c r="HUM87" s="13"/>
      <c r="HUN87" s="13"/>
      <c r="HUO87" s="13"/>
      <c r="HUP87" s="13"/>
      <c r="HUQ87" s="13"/>
      <c r="HUR87" s="13"/>
      <c r="HUS87" s="13"/>
      <c r="HUT87" s="13"/>
      <c r="HUU87" s="13"/>
      <c r="HUV87" s="13"/>
      <c r="HUW87" s="13"/>
      <c r="HUX87" s="13"/>
      <c r="HUY87" s="13"/>
      <c r="HUZ87" s="13"/>
      <c r="HVA87" s="13"/>
      <c r="HVB87" s="13"/>
      <c r="HVC87" s="13"/>
      <c r="HVD87" s="13"/>
      <c r="HVE87" s="13"/>
      <c r="HVF87" s="13"/>
      <c r="HVG87" s="13"/>
      <c r="HVH87" s="13"/>
      <c r="HVI87" s="13"/>
      <c r="HVJ87" s="13"/>
      <c r="HVK87" s="13"/>
      <c r="HVL87" s="13"/>
      <c r="HVM87" s="13"/>
      <c r="HVN87" s="13"/>
      <c r="HVO87" s="13"/>
      <c r="HVP87" s="13"/>
      <c r="HVQ87" s="13"/>
      <c r="HVR87" s="13"/>
      <c r="HVS87" s="13"/>
      <c r="HVT87" s="13"/>
      <c r="HVU87" s="13"/>
      <c r="HVV87" s="13"/>
      <c r="HVW87" s="13"/>
      <c r="HVX87" s="13"/>
      <c r="HVY87" s="13"/>
      <c r="HVZ87" s="13"/>
      <c r="HWA87" s="13"/>
      <c r="HWB87" s="13"/>
      <c r="HWC87" s="13"/>
      <c r="HWD87" s="13"/>
      <c r="HWE87" s="13"/>
      <c r="HWF87" s="13"/>
      <c r="HWG87" s="13"/>
      <c r="HWH87" s="13"/>
      <c r="HWI87" s="13"/>
      <c r="HWJ87" s="13"/>
      <c r="HWK87" s="13"/>
      <c r="HWL87" s="13"/>
      <c r="HWM87" s="13"/>
      <c r="HWN87" s="13"/>
      <c r="HWO87" s="13"/>
      <c r="HWP87" s="13"/>
      <c r="HWQ87" s="13"/>
      <c r="HWR87" s="13"/>
      <c r="HWS87" s="13"/>
      <c r="HWT87" s="13"/>
      <c r="HWU87" s="13"/>
      <c r="HWV87" s="13"/>
      <c r="HWW87" s="13"/>
      <c r="HWX87" s="13"/>
      <c r="HWY87" s="13"/>
      <c r="HWZ87" s="13"/>
      <c r="HXA87" s="13"/>
      <c r="HXB87" s="13"/>
      <c r="HXC87" s="13"/>
      <c r="HXD87" s="13"/>
      <c r="HXE87" s="13"/>
      <c r="HXF87" s="13"/>
      <c r="HXG87" s="13"/>
      <c r="HXH87" s="13"/>
      <c r="HXI87" s="13"/>
      <c r="HXJ87" s="13"/>
      <c r="HXK87" s="13"/>
      <c r="HXL87" s="13"/>
      <c r="HXM87" s="13"/>
      <c r="HXN87" s="13"/>
      <c r="HXO87" s="13"/>
      <c r="HXP87" s="13"/>
      <c r="HXQ87" s="13"/>
      <c r="HXR87" s="13"/>
      <c r="HXS87" s="13"/>
      <c r="HXT87" s="13"/>
      <c r="HXU87" s="13"/>
      <c r="HXV87" s="13"/>
      <c r="HXW87" s="13"/>
      <c r="HXX87" s="13"/>
      <c r="HXY87" s="13"/>
      <c r="HXZ87" s="13"/>
      <c r="HYA87" s="13"/>
      <c r="HYB87" s="13"/>
      <c r="HYC87" s="13"/>
      <c r="HYD87" s="13"/>
      <c r="HYE87" s="13"/>
      <c r="HYF87" s="13"/>
      <c r="HYG87" s="13"/>
      <c r="HYH87" s="13"/>
      <c r="HYI87" s="13"/>
      <c r="HYJ87" s="13"/>
      <c r="HYK87" s="13"/>
      <c r="HYL87" s="13"/>
      <c r="HYM87" s="13"/>
      <c r="HYN87" s="13"/>
      <c r="HYO87" s="13"/>
      <c r="HYP87" s="13"/>
      <c r="HYQ87" s="13"/>
      <c r="HYR87" s="13"/>
      <c r="HYS87" s="13"/>
      <c r="HYT87" s="13"/>
      <c r="HYU87" s="13"/>
      <c r="HYV87" s="13"/>
      <c r="HYW87" s="13"/>
      <c r="HYX87" s="13"/>
      <c r="HYY87" s="13"/>
      <c r="HYZ87" s="13"/>
      <c r="HZA87" s="13"/>
      <c r="HZB87" s="13"/>
      <c r="HZC87" s="13"/>
      <c r="HZD87" s="13"/>
      <c r="HZE87" s="13"/>
      <c r="HZF87" s="13"/>
      <c r="HZG87" s="13"/>
      <c r="HZH87" s="13"/>
      <c r="HZI87" s="13"/>
      <c r="HZJ87" s="13"/>
      <c r="HZK87" s="13"/>
      <c r="HZL87" s="13"/>
      <c r="HZM87" s="13"/>
      <c r="HZN87" s="13"/>
      <c r="HZO87" s="13"/>
      <c r="HZP87" s="13"/>
      <c r="HZQ87" s="13"/>
      <c r="HZR87" s="13"/>
      <c r="HZS87" s="13"/>
      <c r="HZT87" s="13"/>
      <c r="HZU87" s="13"/>
      <c r="HZV87" s="13"/>
      <c r="HZW87" s="13"/>
      <c r="HZX87" s="13"/>
      <c r="HZY87" s="13"/>
      <c r="HZZ87" s="13"/>
      <c r="IAA87" s="13"/>
      <c r="IAB87" s="13"/>
      <c r="IAC87" s="13"/>
      <c r="IAD87" s="13"/>
      <c r="IAE87" s="13"/>
      <c r="IAF87" s="13"/>
      <c r="IAG87" s="13"/>
      <c r="IAH87" s="13"/>
      <c r="IAI87" s="13"/>
      <c r="IAJ87" s="13"/>
      <c r="IAK87" s="13"/>
      <c r="IAL87" s="13"/>
      <c r="IAM87" s="13"/>
      <c r="IAN87" s="13"/>
      <c r="IAO87" s="13"/>
      <c r="IAP87" s="13"/>
      <c r="IAQ87" s="13"/>
      <c r="IAR87" s="13"/>
      <c r="IAS87" s="13"/>
      <c r="IAT87" s="13"/>
      <c r="IAU87" s="13"/>
      <c r="IAV87" s="13"/>
      <c r="IAW87" s="13"/>
      <c r="IAX87" s="13"/>
      <c r="IAY87" s="13"/>
      <c r="IAZ87" s="13"/>
      <c r="IBA87" s="13"/>
      <c r="IBB87" s="13"/>
      <c r="IBC87" s="13"/>
      <c r="IBD87" s="13"/>
      <c r="IBE87" s="13"/>
      <c r="IBF87" s="13"/>
      <c r="IBG87" s="13"/>
      <c r="IBH87" s="13"/>
      <c r="IBI87" s="13"/>
      <c r="IBJ87" s="13"/>
      <c r="IBK87" s="13"/>
      <c r="IBL87" s="13"/>
      <c r="IBM87" s="13"/>
      <c r="IBN87" s="13"/>
      <c r="IBO87" s="13"/>
      <c r="IBP87" s="13"/>
      <c r="IBQ87" s="13"/>
      <c r="IBR87" s="13"/>
      <c r="IBS87" s="13"/>
      <c r="IBT87" s="13"/>
      <c r="IBU87" s="13"/>
      <c r="IBV87" s="13"/>
      <c r="IBW87" s="13"/>
      <c r="IBX87" s="13"/>
      <c r="IBY87" s="13"/>
      <c r="IBZ87" s="13"/>
      <c r="ICA87" s="13"/>
      <c r="ICB87" s="13"/>
      <c r="ICC87" s="13"/>
      <c r="ICD87" s="13"/>
      <c r="ICE87" s="13"/>
      <c r="ICF87" s="13"/>
      <c r="ICG87" s="13"/>
      <c r="ICH87" s="13"/>
      <c r="ICI87" s="13"/>
      <c r="ICJ87" s="13"/>
      <c r="ICK87" s="13"/>
      <c r="ICL87" s="13"/>
      <c r="ICM87" s="13"/>
      <c r="ICN87" s="13"/>
      <c r="ICO87" s="13"/>
      <c r="ICP87" s="13"/>
      <c r="ICQ87" s="13"/>
      <c r="ICR87" s="13"/>
      <c r="ICS87" s="13"/>
      <c r="ICT87" s="13"/>
      <c r="ICU87" s="13"/>
      <c r="ICV87" s="13"/>
      <c r="ICW87" s="13"/>
      <c r="ICX87" s="13"/>
      <c r="ICY87" s="13"/>
      <c r="ICZ87" s="13"/>
      <c r="IDA87" s="13"/>
      <c r="IDB87" s="13"/>
      <c r="IDC87" s="13"/>
      <c r="IDD87" s="13"/>
      <c r="IDE87" s="13"/>
      <c r="IDF87" s="13"/>
      <c r="IDG87" s="13"/>
      <c r="IDH87" s="13"/>
      <c r="IDI87" s="13"/>
      <c r="IDJ87" s="13"/>
      <c r="IDK87" s="13"/>
      <c r="IDL87" s="13"/>
      <c r="IDM87" s="13"/>
      <c r="IDN87" s="13"/>
      <c r="IDO87" s="13"/>
      <c r="IDP87" s="13"/>
      <c r="IDQ87" s="13"/>
      <c r="IDR87" s="13"/>
      <c r="IDS87" s="13"/>
      <c r="IDT87" s="13"/>
      <c r="IDU87" s="13"/>
      <c r="IDV87" s="13"/>
      <c r="IDW87" s="13"/>
      <c r="IDX87" s="13"/>
      <c r="IDY87" s="13"/>
      <c r="IDZ87" s="13"/>
      <c r="IEA87" s="13"/>
      <c r="IEB87" s="13"/>
      <c r="IEC87" s="13"/>
      <c r="IED87" s="13"/>
      <c r="IEE87" s="13"/>
      <c r="IEF87" s="13"/>
      <c r="IEG87" s="13"/>
      <c r="IEH87" s="13"/>
      <c r="IEI87" s="13"/>
      <c r="IEJ87" s="13"/>
      <c r="IEK87" s="13"/>
      <c r="IEL87" s="13"/>
      <c r="IEM87" s="13"/>
      <c r="IEN87" s="13"/>
      <c r="IEO87" s="13"/>
      <c r="IEP87" s="13"/>
      <c r="IEQ87" s="13"/>
      <c r="IER87" s="13"/>
      <c r="IES87" s="13"/>
      <c r="IET87" s="13"/>
      <c r="IEU87" s="13"/>
      <c r="IEV87" s="13"/>
      <c r="IEW87" s="13"/>
      <c r="IEX87" s="13"/>
      <c r="IEY87" s="13"/>
      <c r="IEZ87" s="13"/>
      <c r="IFA87" s="13"/>
      <c r="IFB87" s="13"/>
      <c r="IFC87" s="13"/>
      <c r="IFD87" s="13"/>
      <c r="IFE87" s="13"/>
      <c r="IFF87" s="13"/>
      <c r="IFG87" s="13"/>
      <c r="IFH87" s="13"/>
      <c r="IFI87" s="13"/>
      <c r="IFJ87" s="13"/>
      <c r="IFK87" s="13"/>
      <c r="IFL87" s="13"/>
      <c r="IFM87" s="13"/>
      <c r="IFN87" s="13"/>
      <c r="IFO87" s="13"/>
      <c r="IFP87" s="13"/>
      <c r="IFQ87" s="13"/>
      <c r="IFR87" s="13"/>
      <c r="IFS87" s="13"/>
      <c r="IFT87" s="13"/>
      <c r="IFU87" s="13"/>
      <c r="IFV87" s="13"/>
      <c r="IFW87" s="13"/>
      <c r="IFX87" s="13"/>
      <c r="IFY87" s="13"/>
      <c r="IFZ87" s="13"/>
      <c r="IGA87" s="13"/>
      <c r="IGB87" s="13"/>
      <c r="IGC87" s="13"/>
      <c r="IGD87" s="13"/>
      <c r="IGE87" s="13"/>
      <c r="IGF87" s="13"/>
      <c r="IGG87" s="13"/>
      <c r="IGH87" s="13"/>
      <c r="IGI87" s="13"/>
      <c r="IGJ87" s="13"/>
      <c r="IGK87" s="13"/>
      <c r="IGL87" s="13"/>
      <c r="IGM87" s="13"/>
      <c r="IGN87" s="13"/>
      <c r="IGO87" s="13"/>
      <c r="IGP87" s="13"/>
      <c r="IGQ87" s="13"/>
      <c r="IGR87" s="13"/>
      <c r="IGS87" s="13"/>
      <c r="IGT87" s="13"/>
      <c r="IGU87" s="13"/>
      <c r="IGV87" s="13"/>
      <c r="IGW87" s="13"/>
      <c r="IGX87" s="13"/>
      <c r="IGY87" s="13"/>
      <c r="IGZ87" s="13"/>
      <c r="IHA87" s="13"/>
      <c r="IHB87" s="13"/>
      <c r="IHC87" s="13"/>
      <c r="IHD87" s="13"/>
      <c r="IHE87" s="13"/>
      <c r="IHF87" s="13"/>
      <c r="IHG87" s="13"/>
      <c r="IHH87" s="13"/>
      <c r="IHI87" s="13"/>
      <c r="IHJ87" s="13"/>
      <c r="IHK87" s="13"/>
      <c r="IHL87" s="13"/>
      <c r="IHM87" s="13"/>
      <c r="IHN87" s="13"/>
      <c r="IHO87" s="13"/>
      <c r="IHP87" s="13"/>
      <c r="IHQ87" s="13"/>
      <c r="IHR87" s="13"/>
      <c r="IHS87" s="13"/>
      <c r="IHT87" s="13"/>
      <c r="IHU87" s="13"/>
      <c r="IHV87" s="13"/>
      <c r="IHW87" s="13"/>
      <c r="IHX87" s="13"/>
      <c r="IHY87" s="13"/>
      <c r="IHZ87" s="13"/>
      <c r="IIA87" s="13"/>
      <c r="IIB87" s="13"/>
      <c r="IIC87" s="13"/>
      <c r="IID87" s="13"/>
      <c r="IIE87" s="13"/>
      <c r="IIF87" s="13"/>
      <c r="IIG87" s="13"/>
      <c r="IIH87" s="13"/>
      <c r="III87" s="13"/>
      <c r="IIJ87" s="13"/>
      <c r="IIK87" s="13"/>
      <c r="IIL87" s="13"/>
      <c r="IIM87" s="13"/>
      <c r="IIN87" s="13"/>
      <c r="IIO87" s="13"/>
      <c r="IIP87" s="13"/>
      <c r="IIQ87" s="13"/>
      <c r="IIR87" s="13"/>
      <c r="IIS87" s="13"/>
      <c r="IIT87" s="13"/>
      <c r="IIU87" s="13"/>
      <c r="IIV87" s="13"/>
      <c r="IIW87" s="13"/>
      <c r="IIX87" s="13"/>
      <c r="IIY87" s="13"/>
      <c r="IIZ87" s="13"/>
      <c r="IJA87" s="13"/>
      <c r="IJB87" s="13"/>
      <c r="IJC87" s="13"/>
      <c r="IJD87" s="13"/>
      <c r="IJE87" s="13"/>
      <c r="IJF87" s="13"/>
      <c r="IJG87" s="13"/>
      <c r="IJH87" s="13"/>
      <c r="IJI87" s="13"/>
      <c r="IJJ87" s="13"/>
      <c r="IJK87" s="13"/>
      <c r="IJL87" s="13"/>
      <c r="IJM87" s="13"/>
      <c r="IJN87" s="13"/>
      <c r="IJO87" s="13"/>
      <c r="IJP87" s="13"/>
      <c r="IJQ87" s="13"/>
      <c r="IJR87" s="13"/>
      <c r="IJS87" s="13"/>
      <c r="IJT87" s="13"/>
      <c r="IJU87" s="13"/>
      <c r="IJV87" s="13"/>
      <c r="IJW87" s="13"/>
      <c r="IJX87" s="13"/>
      <c r="IJY87" s="13"/>
      <c r="IJZ87" s="13"/>
      <c r="IKA87" s="13"/>
      <c r="IKB87" s="13"/>
      <c r="IKC87" s="13"/>
      <c r="IKD87" s="13"/>
      <c r="IKE87" s="13"/>
      <c r="IKF87" s="13"/>
      <c r="IKG87" s="13"/>
      <c r="IKH87" s="13"/>
      <c r="IKI87" s="13"/>
      <c r="IKJ87" s="13"/>
      <c r="IKK87" s="13"/>
      <c r="IKL87" s="13"/>
      <c r="IKM87" s="13"/>
      <c r="IKN87" s="13"/>
      <c r="IKO87" s="13"/>
      <c r="IKP87" s="13"/>
      <c r="IKQ87" s="13"/>
      <c r="IKR87" s="13"/>
      <c r="IKS87" s="13"/>
      <c r="IKT87" s="13"/>
      <c r="IKU87" s="13"/>
      <c r="IKV87" s="13"/>
      <c r="IKW87" s="13"/>
      <c r="IKX87" s="13"/>
      <c r="IKY87" s="13"/>
      <c r="IKZ87" s="13"/>
      <c r="ILA87" s="13"/>
      <c r="ILB87" s="13"/>
      <c r="ILC87" s="13"/>
      <c r="ILD87" s="13"/>
      <c r="ILE87" s="13"/>
      <c r="ILF87" s="13"/>
      <c r="ILG87" s="13"/>
      <c r="ILH87" s="13"/>
      <c r="ILI87" s="13"/>
      <c r="ILJ87" s="13"/>
      <c r="ILK87" s="13"/>
      <c r="ILL87" s="13"/>
      <c r="ILM87" s="13"/>
      <c r="ILN87" s="13"/>
      <c r="ILO87" s="13"/>
      <c r="ILP87" s="13"/>
      <c r="ILQ87" s="13"/>
      <c r="ILR87" s="13"/>
      <c r="ILS87" s="13"/>
      <c r="ILT87" s="13"/>
      <c r="ILU87" s="13"/>
      <c r="ILV87" s="13"/>
      <c r="ILW87" s="13"/>
      <c r="ILX87" s="13"/>
      <c r="ILY87" s="13"/>
      <c r="ILZ87" s="13"/>
      <c r="IMA87" s="13"/>
      <c r="IMB87" s="13"/>
      <c r="IMC87" s="13"/>
      <c r="IMD87" s="13"/>
      <c r="IME87" s="13"/>
      <c r="IMF87" s="13"/>
      <c r="IMG87" s="13"/>
      <c r="IMH87" s="13"/>
      <c r="IMI87" s="13"/>
      <c r="IMJ87" s="13"/>
      <c r="IMK87" s="13"/>
      <c r="IML87" s="13"/>
      <c r="IMM87" s="13"/>
      <c r="IMN87" s="13"/>
      <c r="IMO87" s="13"/>
      <c r="IMP87" s="13"/>
      <c r="IMQ87" s="13"/>
      <c r="IMR87" s="13"/>
      <c r="IMS87" s="13"/>
      <c r="IMT87" s="13"/>
      <c r="IMU87" s="13"/>
      <c r="IMV87" s="13"/>
      <c r="IMW87" s="13"/>
      <c r="IMX87" s="13"/>
      <c r="IMY87" s="13"/>
      <c r="IMZ87" s="13"/>
      <c r="INA87" s="13"/>
      <c r="INB87" s="13"/>
      <c r="INC87" s="13"/>
      <c r="IND87" s="13"/>
      <c r="INE87" s="13"/>
      <c r="INF87" s="13"/>
      <c r="ING87" s="13"/>
      <c r="INH87" s="13"/>
      <c r="INI87" s="13"/>
      <c r="INJ87" s="13"/>
      <c r="INK87" s="13"/>
      <c r="INL87" s="13"/>
      <c r="INM87" s="13"/>
      <c r="INN87" s="13"/>
      <c r="INO87" s="13"/>
      <c r="INP87" s="13"/>
      <c r="INQ87" s="13"/>
      <c r="INR87" s="13"/>
      <c r="INS87" s="13"/>
      <c r="INT87" s="13"/>
      <c r="INU87" s="13"/>
      <c r="INV87" s="13"/>
      <c r="INW87" s="13"/>
      <c r="INX87" s="13"/>
      <c r="INY87" s="13"/>
      <c r="INZ87" s="13"/>
      <c r="IOA87" s="13"/>
      <c r="IOB87" s="13"/>
      <c r="IOC87" s="13"/>
      <c r="IOD87" s="13"/>
      <c r="IOE87" s="13"/>
      <c r="IOF87" s="13"/>
      <c r="IOG87" s="13"/>
      <c r="IOH87" s="13"/>
      <c r="IOI87" s="13"/>
      <c r="IOJ87" s="13"/>
      <c r="IOK87" s="13"/>
      <c r="IOL87" s="13"/>
      <c r="IOM87" s="13"/>
      <c r="ION87" s="13"/>
      <c r="IOO87" s="13"/>
      <c r="IOP87" s="13"/>
      <c r="IOQ87" s="13"/>
      <c r="IOR87" s="13"/>
      <c r="IOS87" s="13"/>
      <c r="IOT87" s="13"/>
      <c r="IOU87" s="13"/>
      <c r="IOV87" s="13"/>
      <c r="IOW87" s="13"/>
      <c r="IOX87" s="13"/>
      <c r="IOY87" s="13"/>
      <c r="IOZ87" s="13"/>
      <c r="IPA87" s="13"/>
      <c r="IPB87" s="13"/>
      <c r="IPC87" s="13"/>
      <c r="IPD87" s="13"/>
      <c r="IPE87" s="13"/>
      <c r="IPF87" s="13"/>
      <c r="IPG87" s="13"/>
      <c r="IPH87" s="13"/>
      <c r="IPI87" s="13"/>
      <c r="IPJ87" s="13"/>
      <c r="IPK87" s="13"/>
      <c r="IPL87" s="13"/>
      <c r="IPM87" s="13"/>
      <c r="IPN87" s="13"/>
      <c r="IPO87" s="13"/>
      <c r="IPP87" s="13"/>
      <c r="IPQ87" s="13"/>
      <c r="IPR87" s="13"/>
      <c r="IPS87" s="13"/>
      <c r="IPT87" s="13"/>
      <c r="IPU87" s="13"/>
      <c r="IPV87" s="13"/>
      <c r="IPW87" s="13"/>
      <c r="IPX87" s="13"/>
      <c r="IPY87" s="13"/>
      <c r="IPZ87" s="13"/>
      <c r="IQA87" s="13"/>
      <c r="IQB87" s="13"/>
      <c r="IQC87" s="13"/>
      <c r="IQD87" s="13"/>
      <c r="IQE87" s="13"/>
      <c r="IQF87" s="13"/>
      <c r="IQG87" s="13"/>
      <c r="IQH87" s="13"/>
      <c r="IQI87" s="13"/>
      <c r="IQJ87" s="13"/>
      <c r="IQK87" s="13"/>
      <c r="IQL87" s="13"/>
      <c r="IQM87" s="13"/>
      <c r="IQN87" s="13"/>
      <c r="IQO87" s="13"/>
      <c r="IQP87" s="13"/>
      <c r="IQQ87" s="13"/>
      <c r="IQR87" s="13"/>
      <c r="IQS87" s="13"/>
      <c r="IQT87" s="13"/>
      <c r="IQU87" s="13"/>
      <c r="IQV87" s="13"/>
      <c r="IQW87" s="13"/>
      <c r="IQX87" s="13"/>
      <c r="IQY87" s="13"/>
      <c r="IQZ87" s="13"/>
      <c r="IRA87" s="13"/>
      <c r="IRB87" s="13"/>
      <c r="IRC87" s="13"/>
      <c r="IRD87" s="13"/>
      <c r="IRE87" s="13"/>
      <c r="IRF87" s="13"/>
      <c r="IRG87" s="13"/>
      <c r="IRH87" s="13"/>
      <c r="IRI87" s="13"/>
      <c r="IRJ87" s="13"/>
      <c r="IRK87" s="13"/>
      <c r="IRL87" s="13"/>
      <c r="IRM87" s="13"/>
      <c r="IRN87" s="13"/>
      <c r="IRO87" s="13"/>
      <c r="IRP87" s="13"/>
      <c r="IRQ87" s="13"/>
      <c r="IRR87" s="13"/>
      <c r="IRS87" s="13"/>
      <c r="IRT87" s="13"/>
      <c r="IRU87" s="13"/>
      <c r="IRV87" s="13"/>
      <c r="IRW87" s="13"/>
      <c r="IRX87" s="13"/>
      <c r="IRY87" s="13"/>
      <c r="IRZ87" s="13"/>
      <c r="ISA87" s="13"/>
      <c r="ISB87" s="13"/>
      <c r="ISC87" s="13"/>
      <c r="ISD87" s="13"/>
      <c r="ISE87" s="13"/>
      <c r="ISF87" s="13"/>
      <c r="ISG87" s="13"/>
      <c r="ISH87" s="13"/>
      <c r="ISI87" s="13"/>
      <c r="ISJ87" s="13"/>
      <c r="ISK87" s="13"/>
      <c r="ISL87" s="13"/>
      <c r="ISM87" s="13"/>
      <c r="ISN87" s="13"/>
      <c r="ISO87" s="13"/>
      <c r="ISP87" s="13"/>
      <c r="ISQ87" s="13"/>
      <c r="ISR87" s="13"/>
      <c r="ISS87" s="13"/>
      <c r="IST87" s="13"/>
      <c r="ISU87" s="13"/>
      <c r="ISV87" s="13"/>
      <c r="ISW87" s="13"/>
      <c r="ISX87" s="13"/>
      <c r="ISY87" s="13"/>
      <c r="ISZ87" s="13"/>
      <c r="ITA87" s="13"/>
      <c r="ITB87" s="13"/>
      <c r="ITC87" s="13"/>
      <c r="ITD87" s="13"/>
      <c r="ITE87" s="13"/>
      <c r="ITF87" s="13"/>
      <c r="ITG87" s="13"/>
      <c r="ITH87" s="13"/>
      <c r="ITI87" s="13"/>
      <c r="ITJ87" s="13"/>
      <c r="ITK87" s="13"/>
      <c r="ITL87" s="13"/>
      <c r="ITM87" s="13"/>
      <c r="ITN87" s="13"/>
      <c r="ITO87" s="13"/>
      <c r="ITP87" s="13"/>
      <c r="ITQ87" s="13"/>
      <c r="ITR87" s="13"/>
      <c r="ITS87" s="13"/>
      <c r="ITT87" s="13"/>
      <c r="ITU87" s="13"/>
      <c r="ITV87" s="13"/>
      <c r="ITW87" s="13"/>
      <c r="ITX87" s="13"/>
      <c r="ITY87" s="13"/>
      <c r="ITZ87" s="13"/>
      <c r="IUA87" s="13"/>
      <c r="IUB87" s="13"/>
      <c r="IUC87" s="13"/>
      <c r="IUD87" s="13"/>
      <c r="IUE87" s="13"/>
      <c r="IUF87" s="13"/>
      <c r="IUG87" s="13"/>
      <c r="IUH87" s="13"/>
      <c r="IUI87" s="13"/>
      <c r="IUJ87" s="13"/>
      <c r="IUK87" s="13"/>
      <c r="IUL87" s="13"/>
      <c r="IUM87" s="13"/>
      <c r="IUN87" s="13"/>
      <c r="IUO87" s="13"/>
      <c r="IUP87" s="13"/>
      <c r="IUQ87" s="13"/>
      <c r="IUR87" s="13"/>
      <c r="IUS87" s="13"/>
      <c r="IUT87" s="13"/>
      <c r="IUU87" s="13"/>
      <c r="IUV87" s="13"/>
      <c r="IUW87" s="13"/>
      <c r="IUX87" s="13"/>
      <c r="IUY87" s="13"/>
      <c r="IUZ87" s="13"/>
      <c r="IVA87" s="13"/>
      <c r="IVB87" s="13"/>
      <c r="IVC87" s="13"/>
      <c r="IVD87" s="13"/>
      <c r="IVE87" s="13"/>
      <c r="IVF87" s="13"/>
      <c r="IVG87" s="13"/>
      <c r="IVH87" s="13"/>
      <c r="IVI87" s="13"/>
      <c r="IVJ87" s="13"/>
      <c r="IVK87" s="13"/>
      <c r="IVL87" s="13"/>
      <c r="IVM87" s="13"/>
      <c r="IVN87" s="13"/>
      <c r="IVO87" s="13"/>
      <c r="IVP87" s="13"/>
      <c r="IVQ87" s="13"/>
      <c r="IVR87" s="13"/>
      <c r="IVS87" s="13"/>
      <c r="IVT87" s="13"/>
      <c r="IVU87" s="13"/>
      <c r="IVV87" s="13"/>
      <c r="IVW87" s="13"/>
      <c r="IVX87" s="13"/>
      <c r="IVY87" s="13"/>
      <c r="IVZ87" s="13"/>
      <c r="IWA87" s="13"/>
      <c r="IWB87" s="13"/>
      <c r="IWC87" s="13"/>
      <c r="IWD87" s="13"/>
      <c r="IWE87" s="13"/>
      <c r="IWF87" s="13"/>
      <c r="IWG87" s="13"/>
      <c r="IWH87" s="13"/>
      <c r="IWI87" s="13"/>
      <c r="IWJ87" s="13"/>
      <c r="IWK87" s="13"/>
      <c r="IWL87" s="13"/>
      <c r="IWM87" s="13"/>
      <c r="IWN87" s="13"/>
      <c r="IWO87" s="13"/>
      <c r="IWP87" s="13"/>
      <c r="IWQ87" s="13"/>
      <c r="IWR87" s="13"/>
      <c r="IWS87" s="13"/>
      <c r="IWT87" s="13"/>
      <c r="IWU87" s="13"/>
      <c r="IWV87" s="13"/>
      <c r="IWW87" s="13"/>
      <c r="IWX87" s="13"/>
      <c r="IWY87" s="13"/>
      <c r="IWZ87" s="13"/>
      <c r="IXA87" s="13"/>
      <c r="IXB87" s="13"/>
      <c r="IXC87" s="13"/>
      <c r="IXD87" s="13"/>
      <c r="IXE87" s="13"/>
      <c r="IXF87" s="13"/>
      <c r="IXG87" s="13"/>
      <c r="IXH87" s="13"/>
      <c r="IXI87" s="13"/>
      <c r="IXJ87" s="13"/>
      <c r="IXK87" s="13"/>
      <c r="IXL87" s="13"/>
      <c r="IXM87" s="13"/>
      <c r="IXN87" s="13"/>
      <c r="IXO87" s="13"/>
      <c r="IXP87" s="13"/>
      <c r="IXQ87" s="13"/>
      <c r="IXR87" s="13"/>
      <c r="IXS87" s="13"/>
      <c r="IXT87" s="13"/>
      <c r="IXU87" s="13"/>
      <c r="IXV87" s="13"/>
      <c r="IXW87" s="13"/>
      <c r="IXX87" s="13"/>
      <c r="IXY87" s="13"/>
      <c r="IXZ87" s="13"/>
      <c r="IYA87" s="13"/>
      <c r="IYB87" s="13"/>
      <c r="IYC87" s="13"/>
      <c r="IYD87" s="13"/>
      <c r="IYE87" s="13"/>
      <c r="IYF87" s="13"/>
      <c r="IYG87" s="13"/>
      <c r="IYH87" s="13"/>
      <c r="IYI87" s="13"/>
      <c r="IYJ87" s="13"/>
      <c r="IYK87" s="13"/>
      <c r="IYL87" s="13"/>
      <c r="IYM87" s="13"/>
      <c r="IYN87" s="13"/>
      <c r="IYO87" s="13"/>
      <c r="IYP87" s="13"/>
      <c r="IYQ87" s="13"/>
      <c r="IYR87" s="13"/>
      <c r="IYS87" s="13"/>
      <c r="IYT87" s="13"/>
      <c r="IYU87" s="13"/>
      <c r="IYV87" s="13"/>
      <c r="IYW87" s="13"/>
      <c r="IYX87" s="13"/>
      <c r="IYY87" s="13"/>
      <c r="IYZ87" s="13"/>
      <c r="IZA87" s="13"/>
      <c r="IZB87" s="13"/>
      <c r="IZC87" s="13"/>
      <c r="IZD87" s="13"/>
      <c r="IZE87" s="13"/>
      <c r="IZF87" s="13"/>
      <c r="IZG87" s="13"/>
      <c r="IZH87" s="13"/>
      <c r="IZI87" s="13"/>
      <c r="IZJ87" s="13"/>
      <c r="IZK87" s="13"/>
      <c r="IZL87" s="13"/>
      <c r="IZM87" s="13"/>
      <c r="IZN87" s="13"/>
      <c r="IZO87" s="13"/>
      <c r="IZP87" s="13"/>
      <c r="IZQ87" s="13"/>
      <c r="IZR87" s="13"/>
      <c r="IZS87" s="13"/>
      <c r="IZT87" s="13"/>
      <c r="IZU87" s="13"/>
      <c r="IZV87" s="13"/>
      <c r="IZW87" s="13"/>
      <c r="IZX87" s="13"/>
      <c r="IZY87" s="13"/>
      <c r="IZZ87" s="13"/>
      <c r="JAA87" s="13"/>
      <c r="JAB87" s="13"/>
      <c r="JAC87" s="13"/>
      <c r="JAD87" s="13"/>
      <c r="JAE87" s="13"/>
      <c r="JAF87" s="13"/>
      <c r="JAG87" s="13"/>
      <c r="JAH87" s="13"/>
      <c r="JAI87" s="13"/>
      <c r="JAJ87" s="13"/>
      <c r="JAK87" s="13"/>
      <c r="JAL87" s="13"/>
      <c r="JAM87" s="13"/>
      <c r="JAN87" s="13"/>
      <c r="JAO87" s="13"/>
      <c r="JAP87" s="13"/>
      <c r="JAQ87" s="13"/>
      <c r="JAR87" s="13"/>
      <c r="JAS87" s="13"/>
      <c r="JAT87" s="13"/>
      <c r="JAU87" s="13"/>
      <c r="JAV87" s="13"/>
      <c r="JAW87" s="13"/>
      <c r="JAX87" s="13"/>
      <c r="JAY87" s="13"/>
      <c r="JAZ87" s="13"/>
      <c r="JBA87" s="13"/>
      <c r="JBB87" s="13"/>
      <c r="JBC87" s="13"/>
      <c r="JBD87" s="13"/>
      <c r="JBE87" s="13"/>
      <c r="JBF87" s="13"/>
      <c r="JBG87" s="13"/>
      <c r="JBH87" s="13"/>
      <c r="JBI87" s="13"/>
      <c r="JBJ87" s="13"/>
      <c r="JBK87" s="13"/>
      <c r="JBL87" s="13"/>
      <c r="JBM87" s="13"/>
      <c r="JBN87" s="13"/>
      <c r="JBO87" s="13"/>
      <c r="JBP87" s="13"/>
      <c r="JBQ87" s="13"/>
      <c r="JBR87" s="13"/>
      <c r="JBS87" s="13"/>
      <c r="JBT87" s="13"/>
      <c r="JBU87" s="13"/>
      <c r="JBV87" s="13"/>
      <c r="JBW87" s="13"/>
      <c r="JBX87" s="13"/>
      <c r="JBY87" s="13"/>
      <c r="JBZ87" s="13"/>
      <c r="JCA87" s="13"/>
      <c r="JCB87" s="13"/>
      <c r="JCC87" s="13"/>
      <c r="JCD87" s="13"/>
      <c r="JCE87" s="13"/>
      <c r="JCF87" s="13"/>
      <c r="JCG87" s="13"/>
      <c r="JCH87" s="13"/>
      <c r="JCI87" s="13"/>
      <c r="JCJ87" s="13"/>
      <c r="JCK87" s="13"/>
      <c r="JCL87" s="13"/>
      <c r="JCM87" s="13"/>
      <c r="JCN87" s="13"/>
      <c r="JCO87" s="13"/>
      <c r="JCP87" s="13"/>
      <c r="JCQ87" s="13"/>
      <c r="JCR87" s="13"/>
      <c r="JCS87" s="13"/>
      <c r="JCT87" s="13"/>
      <c r="JCU87" s="13"/>
      <c r="JCV87" s="13"/>
      <c r="JCW87" s="13"/>
      <c r="JCX87" s="13"/>
      <c r="JCY87" s="13"/>
      <c r="JCZ87" s="13"/>
      <c r="JDA87" s="13"/>
      <c r="JDB87" s="13"/>
      <c r="JDC87" s="13"/>
      <c r="JDD87" s="13"/>
      <c r="JDE87" s="13"/>
      <c r="JDF87" s="13"/>
      <c r="JDG87" s="13"/>
      <c r="JDH87" s="13"/>
      <c r="JDI87" s="13"/>
      <c r="JDJ87" s="13"/>
      <c r="JDK87" s="13"/>
      <c r="JDL87" s="13"/>
      <c r="JDM87" s="13"/>
      <c r="JDN87" s="13"/>
      <c r="JDO87" s="13"/>
      <c r="JDP87" s="13"/>
      <c r="JDQ87" s="13"/>
      <c r="JDR87" s="13"/>
      <c r="JDS87" s="13"/>
      <c r="JDT87" s="13"/>
      <c r="JDU87" s="13"/>
      <c r="JDV87" s="13"/>
      <c r="JDW87" s="13"/>
      <c r="JDX87" s="13"/>
      <c r="JDY87" s="13"/>
      <c r="JDZ87" s="13"/>
      <c r="JEA87" s="13"/>
      <c r="JEB87" s="13"/>
      <c r="JEC87" s="13"/>
      <c r="JED87" s="13"/>
      <c r="JEE87" s="13"/>
      <c r="JEF87" s="13"/>
      <c r="JEG87" s="13"/>
      <c r="JEH87" s="13"/>
      <c r="JEI87" s="13"/>
      <c r="JEJ87" s="13"/>
      <c r="JEK87" s="13"/>
      <c r="JEL87" s="13"/>
      <c r="JEM87" s="13"/>
      <c r="JEN87" s="13"/>
      <c r="JEO87" s="13"/>
      <c r="JEP87" s="13"/>
      <c r="JEQ87" s="13"/>
      <c r="JER87" s="13"/>
      <c r="JES87" s="13"/>
      <c r="JET87" s="13"/>
      <c r="JEU87" s="13"/>
      <c r="JEV87" s="13"/>
      <c r="JEW87" s="13"/>
      <c r="JEX87" s="13"/>
      <c r="JEY87" s="13"/>
      <c r="JEZ87" s="13"/>
      <c r="JFA87" s="13"/>
      <c r="JFB87" s="13"/>
      <c r="JFC87" s="13"/>
      <c r="JFD87" s="13"/>
      <c r="JFE87" s="13"/>
      <c r="JFF87" s="13"/>
      <c r="JFG87" s="13"/>
      <c r="JFH87" s="13"/>
      <c r="JFI87" s="13"/>
      <c r="JFJ87" s="13"/>
      <c r="JFK87" s="13"/>
      <c r="JFL87" s="13"/>
      <c r="JFM87" s="13"/>
      <c r="JFN87" s="13"/>
      <c r="JFO87" s="13"/>
      <c r="JFP87" s="13"/>
      <c r="JFQ87" s="13"/>
      <c r="JFR87" s="13"/>
      <c r="JFS87" s="13"/>
      <c r="JFT87" s="13"/>
      <c r="JFU87" s="13"/>
      <c r="JFV87" s="13"/>
      <c r="JFW87" s="13"/>
      <c r="JFX87" s="13"/>
      <c r="JFY87" s="13"/>
      <c r="JFZ87" s="13"/>
      <c r="JGA87" s="13"/>
      <c r="JGB87" s="13"/>
      <c r="JGC87" s="13"/>
      <c r="JGD87" s="13"/>
      <c r="JGE87" s="13"/>
      <c r="JGF87" s="13"/>
      <c r="JGG87" s="13"/>
      <c r="JGH87" s="13"/>
      <c r="JGI87" s="13"/>
      <c r="JGJ87" s="13"/>
      <c r="JGK87" s="13"/>
      <c r="JGL87" s="13"/>
      <c r="JGM87" s="13"/>
      <c r="JGN87" s="13"/>
      <c r="JGO87" s="13"/>
      <c r="JGP87" s="13"/>
      <c r="JGQ87" s="13"/>
      <c r="JGR87" s="13"/>
      <c r="JGS87" s="13"/>
      <c r="JGT87" s="13"/>
      <c r="JGU87" s="13"/>
      <c r="JGV87" s="13"/>
      <c r="JGW87" s="13"/>
      <c r="JGX87" s="13"/>
      <c r="JGY87" s="13"/>
      <c r="JGZ87" s="13"/>
      <c r="JHA87" s="13"/>
      <c r="JHB87" s="13"/>
      <c r="JHC87" s="13"/>
      <c r="JHD87" s="13"/>
      <c r="JHE87" s="13"/>
      <c r="JHF87" s="13"/>
      <c r="JHG87" s="13"/>
      <c r="JHH87" s="13"/>
      <c r="JHI87" s="13"/>
      <c r="JHJ87" s="13"/>
      <c r="JHK87" s="13"/>
      <c r="JHL87" s="13"/>
      <c r="JHM87" s="13"/>
      <c r="JHN87" s="13"/>
      <c r="JHO87" s="13"/>
      <c r="JHP87" s="13"/>
      <c r="JHQ87" s="13"/>
      <c r="JHR87" s="13"/>
      <c r="JHS87" s="13"/>
      <c r="JHT87" s="13"/>
      <c r="JHU87" s="13"/>
      <c r="JHV87" s="13"/>
      <c r="JHW87" s="13"/>
      <c r="JHX87" s="13"/>
      <c r="JHY87" s="13"/>
      <c r="JHZ87" s="13"/>
      <c r="JIA87" s="13"/>
      <c r="JIB87" s="13"/>
      <c r="JIC87" s="13"/>
      <c r="JID87" s="13"/>
      <c r="JIE87" s="13"/>
      <c r="JIF87" s="13"/>
      <c r="JIG87" s="13"/>
      <c r="JIH87" s="13"/>
      <c r="JII87" s="13"/>
      <c r="JIJ87" s="13"/>
      <c r="JIK87" s="13"/>
      <c r="JIL87" s="13"/>
      <c r="JIM87" s="13"/>
      <c r="JIN87" s="13"/>
      <c r="JIO87" s="13"/>
      <c r="JIP87" s="13"/>
      <c r="JIQ87" s="13"/>
      <c r="JIR87" s="13"/>
      <c r="JIS87" s="13"/>
      <c r="JIT87" s="13"/>
      <c r="JIU87" s="13"/>
      <c r="JIV87" s="13"/>
      <c r="JIW87" s="13"/>
      <c r="JIX87" s="13"/>
      <c r="JIY87" s="13"/>
      <c r="JIZ87" s="13"/>
      <c r="JJA87" s="13"/>
      <c r="JJB87" s="13"/>
      <c r="JJC87" s="13"/>
      <c r="JJD87" s="13"/>
      <c r="JJE87" s="13"/>
      <c r="JJF87" s="13"/>
      <c r="JJG87" s="13"/>
      <c r="JJH87" s="13"/>
      <c r="JJI87" s="13"/>
      <c r="JJJ87" s="13"/>
      <c r="JJK87" s="13"/>
      <c r="JJL87" s="13"/>
      <c r="JJM87" s="13"/>
      <c r="JJN87" s="13"/>
      <c r="JJO87" s="13"/>
      <c r="JJP87" s="13"/>
      <c r="JJQ87" s="13"/>
      <c r="JJR87" s="13"/>
      <c r="JJS87" s="13"/>
      <c r="JJT87" s="13"/>
      <c r="JJU87" s="13"/>
      <c r="JJV87" s="13"/>
      <c r="JJW87" s="13"/>
      <c r="JJX87" s="13"/>
      <c r="JJY87" s="13"/>
      <c r="JJZ87" s="13"/>
      <c r="JKA87" s="13"/>
      <c r="JKB87" s="13"/>
      <c r="JKC87" s="13"/>
      <c r="JKD87" s="13"/>
      <c r="JKE87" s="13"/>
      <c r="JKF87" s="13"/>
      <c r="JKG87" s="13"/>
      <c r="JKH87" s="13"/>
      <c r="JKI87" s="13"/>
      <c r="JKJ87" s="13"/>
      <c r="JKK87" s="13"/>
      <c r="JKL87" s="13"/>
      <c r="JKM87" s="13"/>
      <c r="JKN87" s="13"/>
      <c r="JKO87" s="13"/>
      <c r="JKP87" s="13"/>
      <c r="JKQ87" s="13"/>
      <c r="JKR87" s="13"/>
      <c r="JKS87" s="13"/>
      <c r="JKT87" s="13"/>
      <c r="JKU87" s="13"/>
      <c r="JKV87" s="13"/>
      <c r="JKW87" s="13"/>
      <c r="JKX87" s="13"/>
      <c r="JKY87" s="13"/>
      <c r="JKZ87" s="13"/>
      <c r="JLA87" s="13"/>
      <c r="JLB87" s="13"/>
      <c r="JLC87" s="13"/>
      <c r="JLD87" s="13"/>
      <c r="JLE87" s="13"/>
      <c r="JLF87" s="13"/>
      <c r="JLG87" s="13"/>
      <c r="JLH87" s="13"/>
      <c r="JLI87" s="13"/>
      <c r="JLJ87" s="13"/>
      <c r="JLK87" s="13"/>
      <c r="JLL87" s="13"/>
      <c r="JLM87" s="13"/>
      <c r="JLN87" s="13"/>
      <c r="JLO87" s="13"/>
      <c r="JLP87" s="13"/>
      <c r="JLQ87" s="13"/>
      <c r="JLR87" s="13"/>
      <c r="JLS87" s="13"/>
      <c r="JLT87" s="13"/>
      <c r="JLU87" s="13"/>
      <c r="JLV87" s="13"/>
      <c r="JLW87" s="13"/>
      <c r="JLX87" s="13"/>
      <c r="JLY87" s="13"/>
      <c r="JLZ87" s="13"/>
      <c r="JMA87" s="13"/>
      <c r="JMB87" s="13"/>
      <c r="JMC87" s="13"/>
      <c r="JMD87" s="13"/>
      <c r="JME87" s="13"/>
      <c r="JMF87" s="13"/>
      <c r="JMG87" s="13"/>
      <c r="JMH87" s="13"/>
      <c r="JMI87" s="13"/>
      <c r="JMJ87" s="13"/>
      <c r="JMK87" s="13"/>
      <c r="JML87" s="13"/>
      <c r="JMM87" s="13"/>
      <c r="JMN87" s="13"/>
      <c r="JMO87" s="13"/>
      <c r="JMP87" s="13"/>
      <c r="JMQ87" s="13"/>
      <c r="JMR87" s="13"/>
      <c r="JMS87" s="13"/>
      <c r="JMT87" s="13"/>
      <c r="JMU87" s="13"/>
      <c r="JMV87" s="13"/>
      <c r="JMW87" s="13"/>
      <c r="JMX87" s="13"/>
      <c r="JMY87" s="13"/>
      <c r="JMZ87" s="13"/>
      <c r="JNA87" s="13"/>
      <c r="JNB87" s="13"/>
      <c r="JNC87" s="13"/>
      <c r="JND87" s="13"/>
      <c r="JNE87" s="13"/>
      <c r="JNF87" s="13"/>
      <c r="JNG87" s="13"/>
      <c r="JNH87" s="13"/>
      <c r="JNI87" s="13"/>
      <c r="JNJ87" s="13"/>
      <c r="JNK87" s="13"/>
      <c r="JNL87" s="13"/>
      <c r="JNM87" s="13"/>
      <c r="JNN87" s="13"/>
      <c r="JNO87" s="13"/>
      <c r="JNP87" s="13"/>
      <c r="JNQ87" s="13"/>
      <c r="JNR87" s="13"/>
      <c r="JNS87" s="13"/>
      <c r="JNT87" s="13"/>
      <c r="JNU87" s="13"/>
      <c r="JNV87" s="13"/>
      <c r="JNW87" s="13"/>
      <c r="JNX87" s="13"/>
      <c r="JNY87" s="13"/>
      <c r="JNZ87" s="13"/>
      <c r="JOA87" s="13"/>
      <c r="JOB87" s="13"/>
      <c r="JOC87" s="13"/>
      <c r="JOD87" s="13"/>
      <c r="JOE87" s="13"/>
      <c r="JOF87" s="13"/>
      <c r="JOG87" s="13"/>
      <c r="JOH87" s="13"/>
      <c r="JOI87" s="13"/>
      <c r="JOJ87" s="13"/>
      <c r="JOK87" s="13"/>
      <c r="JOL87" s="13"/>
      <c r="JOM87" s="13"/>
      <c r="JON87" s="13"/>
      <c r="JOO87" s="13"/>
      <c r="JOP87" s="13"/>
      <c r="JOQ87" s="13"/>
      <c r="JOR87" s="13"/>
      <c r="JOS87" s="13"/>
      <c r="JOT87" s="13"/>
      <c r="JOU87" s="13"/>
      <c r="JOV87" s="13"/>
      <c r="JOW87" s="13"/>
      <c r="JOX87" s="13"/>
      <c r="JOY87" s="13"/>
      <c r="JOZ87" s="13"/>
      <c r="JPA87" s="13"/>
      <c r="JPB87" s="13"/>
      <c r="JPC87" s="13"/>
      <c r="JPD87" s="13"/>
      <c r="JPE87" s="13"/>
      <c r="JPF87" s="13"/>
      <c r="JPG87" s="13"/>
      <c r="JPH87" s="13"/>
      <c r="JPI87" s="13"/>
      <c r="JPJ87" s="13"/>
      <c r="JPK87" s="13"/>
      <c r="JPL87" s="13"/>
      <c r="JPM87" s="13"/>
      <c r="JPN87" s="13"/>
      <c r="JPO87" s="13"/>
      <c r="JPP87" s="13"/>
      <c r="JPQ87" s="13"/>
      <c r="JPR87" s="13"/>
      <c r="JPS87" s="13"/>
      <c r="JPT87" s="13"/>
      <c r="JPU87" s="13"/>
      <c r="JPV87" s="13"/>
      <c r="JPW87" s="13"/>
      <c r="JPX87" s="13"/>
      <c r="JPY87" s="13"/>
      <c r="JPZ87" s="13"/>
      <c r="JQA87" s="13"/>
      <c r="JQB87" s="13"/>
      <c r="JQC87" s="13"/>
      <c r="JQD87" s="13"/>
      <c r="JQE87" s="13"/>
      <c r="JQF87" s="13"/>
      <c r="JQG87" s="13"/>
      <c r="JQH87" s="13"/>
      <c r="JQI87" s="13"/>
      <c r="JQJ87" s="13"/>
      <c r="JQK87" s="13"/>
      <c r="JQL87" s="13"/>
      <c r="JQM87" s="13"/>
      <c r="JQN87" s="13"/>
      <c r="JQO87" s="13"/>
      <c r="JQP87" s="13"/>
      <c r="JQQ87" s="13"/>
      <c r="JQR87" s="13"/>
      <c r="JQS87" s="13"/>
      <c r="JQT87" s="13"/>
      <c r="JQU87" s="13"/>
      <c r="JQV87" s="13"/>
      <c r="JQW87" s="13"/>
      <c r="JQX87" s="13"/>
      <c r="JQY87" s="13"/>
      <c r="JQZ87" s="13"/>
      <c r="JRA87" s="13"/>
      <c r="JRB87" s="13"/>
      <c r="JRC87" s="13"/>
      <c r="JRD87" s="13"/>
      <c r="JRE87" s="13"/>
      <c r="JRF87" s="13"/>
      <c r="JRG87" s="13"/>
      <c r="JRH87" s="13"/>
      <c r="JRI87" s="13"/>
      <c r="JRJ87" s="13"/>
      <c r="JRK87" s="13"/>
      <c r="JRL87" s="13"/>
      <c r="JRM87" s="13"/>
      <c r="JRN87" s="13"/>
      <c r="JRO87" s="13"/>
      <c r="JRP87" s="13"/>
      <c r="JRQ87" s="13"/>
      <c r="JRR87" s="13"/>
      <c r="JRS87" s="13"/>
      <c r="JRT87" s="13"/>
      <c r="JRU87" s="13"/>
      <c r="JRV87" s="13"/>
      <c r="JRW87" s="13"/>
      <c r="JRX87" s="13"/>
      <c r="JRY87" s="13"/>
      <c r="JRZ87" s="13"/>
      <c r="JSA87" s="13"/>
      <c r="JSB87" s="13"/>
      <c r="JSC87" s="13"/>
      <c r="JSD87" s="13"/>
      <c r="JSE87" s="13"/>
      <c r="JSF87" s="13"/>
      <c r="JSG87" s="13"/>
      <c r="JSH87" s="13"/>
      <c r="JSI87" s="13"/>
      <c r="JSJ87" s="13"/>
      <c r="JSK87" s="13"/>
      <c r="JSL87" s="13"/>
      <c r="JSM87" s="13"/>
      <c r="JSN87" s="13"/>
      <c r="JSO87" s="13"/>
      <c r="JSP87" s="13"/>
      <c r="JSQ87" s="13"/>
      <c r="JSR87" s="13"/>
      <c r="JSS87" s="13"/>
      <c r="JST87" s="13"/>
      <c r="JSU87" s="13"/>
      <c r="JSV87" s="13"/>
      <c r="JSW87" s="13"/>
      <c r="JSX87" s="13"/>
      <c r="JSY87" s="13"/>
      <c r="JSZ87" s="13"/>
      <c r="JTA87" s="13"/>
      <c r="JTB87" s="13"/>
      <c r="JTC87" s="13"/>
      <c r="JTD87" s="13"/>
      <c r="JTE87" s="13"/>
      <c r="JTF87" s="13"/>
      <c r="JTG87" s="13"/>
      <c r="JTH87" s="13"/>
      <c r="JTI87" s="13"/>
      <c r="JTJ87" s="13"/>
      <c r="JTK87" s="13"/>
      <c r="JTL87" s="13"/>
      <c r="JTM87" s="13"/>
      <c r="JTN87" s="13"/>
      <c r="JTO87" s="13"/>
      <c r="JTP87" s="13"/>
      <c r="JTQ87" s="13"/>
      <c r="JTR87" s="13"/>
      <c r="JTS87" s="13"/>
      <c r="JTT87" s="13"/>
      <c r="JTU87" s="13"/>
      <c r="JTV87" s="13"/>
      <c r="JTW87" s="13"/>
      <c r="JTX87" s="13"/>
      <c r="JTY87" s="13"/>
      <c r="JTZ87" s="13"/>
      <c r="JUA87" s="13"/>
      <c r="JUB87" s="13"/>
      <c r="JUC87" s="13"/>
      <c r="JUD87" s="13"/>
      <c r="JUE87" s="13"/>
      <c r="JUF87" s="13"/>
      <c r="JUG87" s="13"/>
      <c r="JUH87" s="13"/>
      <c r="JUI87" s="13"/>
      <c r="JUJ87" s="13"/>
      <c r="JUK87" s="13"/>
      <c r="JUL87" s="13"/>
      <c r="JUM87" s="13"/>
      <c r="JUN87" s="13"/>
      <c r="JUO87" s="13"/>
      <c r="JUP87" s="13"/>
      <c r="JUQ87" s="13"/>
      <c r="JUR87" s="13"/>
      <c r="JUS87" s="13"/>
      <c r="JUT87" s="13"/>
      <c r="JUU87" s="13"/>
      <c r="JUV87" s="13"/>
      <c r="JUW87" s="13"/>
      <c r="JUX87" s="13"/>
      <c r="JUY87" s="13"/>
      <c r="JUZ87" s="13"/>
      <c r="JVA87" s="13"/>
      <c r="JVB87" s="13"/>
      <c r="JVC87" s="13"/>
      <c r="JVD87" s="13"/>
      <c r="JVE87" s="13"/>
      <c r="JVF87" s="13"/>
      <c r="JVG87" s="13"/>
      <c r="JVH87" s="13"/>
      <c r="JVI87" s="13"/>
      <c r="JVJ87" s="13"/>
      <c r="JVK87" s="13"/>
      <c r="JVL87" s="13"/>
      <c r="JVM87" s="13"/>
      <c r="JVN87" s="13"/>
      <c r="JVO87" s="13"/>
      <c r="JVP87" s="13"/>
      <c r="JVQ87" s="13"/>
      <c r="JVR87" s="13"/>
      <c r="JVS87" s="13"/>
      <c r="JVT87" s="13"/>
      <c r="JVU87" s="13"/>
      <c r="JVV87" s="13"/>
      <c r="JVW87" s="13"/>
      <c r="JVX87" s="13"/>
      <c r="JVY87" s="13"/>
      <c r="JVZ87" s="13"/>
      <c r="JWA87" s="13"/>
      <c r="JWB87" s="13"/>
      <c r="JWC87" s="13"/>
      <c r="JWD87" s="13"/>
      <c r="JWE87" s="13"/>
      <c r="JWF87" s="13"/>
      <c r="JWG87" s="13"/>
      <c r="JWH87" s="13"/>
      <c r="JWI87" s="13"/>
      <c r="JWJ87" s="13"/>
      <c r="JWK87" s="13"/>
      <c r="JWL87" s="13"/>
      <c r="JWM87" s="13"/>
      <c r="JWN87" s="13"/>
      <c r="JWO87" s="13"/>
      <c r="JWP87" s="13"/>
      <c r="JWQ87" s="13"/>
      <c r="JWR87" s="13"/>
      <c r="JWS87" s="13"/>
      <c r="JWT87" s="13"/>
      <c r="JWU87" s="13"/>
      <c r="JWV87" s="13"/>
      <c r="JWW87" s="13"/>
      <c r="JWX87" s="13"/>
      <c r="JWY87" s="13"/>
      <c r="JWZ87" s="13"/>
      <c r="JXA87" s="13"/>
      <c r="JXB87" s="13"/>
      <c r="JXC87" s="13"/>
      <c r="JXD87" s="13"/>
      <c r="JXE87" s="13"/>
      <c r="JXF87" s="13"/>
      <c r="JXG87" s="13"/>
      <c r="JXH87" s="13"/>
      <c r="JXI87" s="13"/>
      <c r="JXJ87" s="13"/>
      <c r="JXK87" s="13"/>
      <c r="JXL87" s="13"/>
      <c r="JXM87" s="13"/>
      <c r="JXN87" s="13"/>
      <c r="JXO87" s="13"/>
      <c r="JXP87" s="13"/>
      <c r="JXQ87" s="13"/>
      <c r="JXR87" s="13"/>
      <c r="JXS87" s="13"/>
      <c r="JXT87" s="13"/>
      <c r="JXU87" s="13"/>
      <c r="JXV87" s="13"/>
      <c r="JXW87" s="13"/>
      <c r="JXX87" s="13"/>
      <c r="JXY87" s="13"/>
      <c r="JXZ87" s="13"/>
      <c r="JYA87" s="13"/>
      <c r="JYB87" s="13"/>
      <c r="JYC87" s="13"/>
      <c r="JYD87" s="13"/>
      <c r="JYE87" s="13"/>
      <c r="JYF87" s="13"/>
      <c r="JYG87" s="13"/>
      <c r="JYH87" s="13"/>
      <c r="JYI87" s="13"/>
      <c r="JYJ87" s="13"/>
      <c r="JYK87" s="13"/>
      <c r="JYL87" s="13"/>
      <c r="JYM87" s="13"/>
      <c r="JYN87" s="13"/>
      <c r="JYO87" s="13"/>
      <c r="JYP87" s="13"/>
      <c r="JYQ87" s="13"/>
      <c r="JYR87" s="13"/>
      <c r="JYS87" s="13"/>
      <c r="JYT87" s="13"/>
      <c r="JYU87" s="13"/>
      <c r="JYV87" s="13"/>
      <c r="JYW87" s="13"/>
      <c r="JYX87" s="13"/>
      <c r="JYY87" s="13"/>
      <c r="JYZ87" s="13"/>
      <c r="JZA87" s="13"/>
      <c r="JZB87" s="13"/>
      <c r="JZC87" s="13"/>
      <c r="JZD87" s="13"/>
      <c r="JZE87" s="13"/>
      <c r="JZF87" s="13"/>
      <c r="JZG87" s="13"/>
      <c r="JZH87" s="13"/>
      <c r="JZI87" s="13"/>
      <c r="JZJ87" s="13"/>
      <c r="JZK87" s="13"/>
      <c r="JZL87" s="13"/>
      <c r="JZM87" s="13"/>
      <c r="JZN87" s="13"/>
      <c r="JZO87" s="13"/>
      <c r="JZP87" s="13"/>
      <c r="JZQ87" s="13"/>
      <c r="JZR87" s="13"/>
      <c r="JZS87" s="13"/>
      <c r="JZT87" s="13"/>
      <c r="JZU87" s="13"/>
      <c r="JZV87" s="13"/>
      <c r="JZW87" s="13"/>
      <c r="JZX87" s="13"/>
      <c r="JZY87" s="13"/>
      <c r="JZZ87" s="13"/>
      <c r="KAA87" s="13"/>
      <c r="KAB87" s="13"/>
      <c r="KAC87" s="13"/>
      <c r="KAD87" s="13"/>
      <c r="KAE87" s="13"/>
      <c r="KAF87" s="13"/>
      <c r="KAG87" s="13"/>
      <c r="KAH87" s="13"/>
      <c r="KAI87" s="13"/>
      <c r="KAJ87" s="13"/>
      <c r="KAK87" s="13"/>
      <c r="KAL87" s="13"/>
      <c r="KAM87" s="13"/>
      <c r="KAN87" s="13"/>
      <c r="KAO87" s="13"/>
      <c r="KAP87" s="13"/>
      <c r="KAQ87" s="13"/>
      <c r="KAR87" s="13"/>
      <c r="KAS87" s="13"/>
      <c r="KAT87" s="13"/>
      <c r="KAU87" s="13"/>
      <c r="KAV87" s="13"/>
      <c r="KAW87" s="13"/>
      <c r="KAX87" s="13"/>
      <c r="KAY87" s="13"/>
      <c r="KAZ87" s="13"/>
      <c r="KBA87" s="13"/>
      <c r="KBB87" s="13"/>
      <c r="KBC87" s="13"/>
      <c r="KBD87" s="13"/>
      <c r="KBE87" s="13"/>
      <c r="KBF87" s="13"/>
      <c r="KBG87" s="13"/>
      <c r="KBH87" s="13"/>
      <c r="KBI87" s="13"/>
      <c r="KBJ87" s="13"/>
      <c r="KBK87" s="13"/>
      <c r="KBL87" s="13"/>
      <c r="KBM87" s="13"/>
      <c r="KBN87" s="13"/>
      <c r="KBO87" s="13"/>
      <c r="KBP87" s="13"/>
      <c r="KBQ87" s="13"/>
      <c r="KBR87" s="13"/>
      <c r="KBS87" s="13"/>
      <c r="KBT87" s="13"/>
      <c r="KBU87" s="13"/>
      <c r="KBV87" s="13"/>
      <c r="KBW87" s="13"/>
      <c r="KBX87" s="13"/>
      <c r="KBY87" s="13"/>
      <c r="KBZ87" s="13"/>
      <c r="KCA87" s="13"/>
      <c r="KCB87" s="13"/>
      <c r="KCC87" s="13"/>
      <c r="KCD87" s="13"/>
      <c r="KCE87" s="13"/>
      <c r="KCF87" s="13"/>
      <c r="KCG87" s="13"/>
      <c r="KCH87" s="13"/>
      <c r="KCI87" s="13"/>
      <c r="KCJ87" s="13"/>
      <c r="KCK87" s="13"/>
      <c r="KCL87" s="13"/>
      <c r="KCM87" s="13"/>
      <c r="KCN87" s="13"/>
      <c r="KCO87" s="13"/>
      <c r="KCP87" s="13"/>
      <c r="KCQ87" s="13"/>
      <c r="KCR87" s="13"/>
      <c r="KCS87" s="13"/>
      <c r="KCT87" s="13"/>
      <c r="KCU87" s="13"/>
      <c r="KCV87" s="13"/>
      <c r="KCW87" s="13"/>
      <c r="KCX87" s="13"/>
      <c r="KCY87" s="13"/>
      <c r="KCZ87" s="13"/>
      <c r="KDA87" s="13"/>
      <c r="KDB87" s="13"/>
      <c r="KDC87" s="13"/>
      <c r="KDD87" s="13"/>
      <c r="KDE87" s="13"/>
      <c r="KDF87" s="13"/>
      <c r="KDG87" s="13"/>
      <c r="KDH87" s="13"/>
      <c r="KDI87" s="13"/>
      <c r="KDJ87" s="13"/>
      <c r="KDK87" s="13"/>
      <c r="KDL87" s="13"/>
      <c r="KDM87" s="13"/>
      <c r="KDN87" s="13"/>
      <c r="KDO87" s="13"/>
      <c r="KDP87" s="13"/>
      <c r="KDQ87" s="13"/>
      <c r="KDR87" s="13"/>
      <c r="KDS87" s="13"/>
      <c r="KDT87" s="13"/>
      <c r="KDU87" s="13"/>
      <c r="KDV87" s="13"/>
      <c r="KDW87" s="13"/>
      <c r="KDX87" s="13"/>
      <c r="KDY87" s="13"/>
      <c r="KDZ87" s="13"/>
      <c r="KEA87" s="13"/>
      <c r="KEB87" s="13"/>
      <c r="KEC87" s="13"/>
      <c r="KED87" s="13"/>
      <c r="KEE87" s="13"/>
      <c r="KEF87" s="13"/>
      <c r="KEG87" s="13"/>
      <c r="KEH87" s="13"/>
      <c r="KEI87" s="13"/>
      <c r="KEJ87" s="13"/>
      <c r="KEK87" s="13"/>
      <c r="KEL87" s="13"/>
      <c r="KEM87" s="13"/>
      <c r="KEN87" s="13"/>
      <c r="KEO87" s="13"/>
      <c r="KEP87" s="13"/>
      <c r="KEQ87" s="13"/>
      <c r="KER87" s="13"/>
      <c r="KES87" s="13"/>
      <c r="KET87" s="13"/>
      <c r="KEU87" s="13"/>
      <c r="KEV87" s="13"/>
      <c r="KEW87" s="13"/>
      <c r="KEX87" s="13"/>
      <c r="KEY87" s="13"/>
      <c r="KEZ87" s="13"/>
      <c r="KFA87" s="13"/>
      <c r="KFB87" s="13"/>
      <c r="KFC87" s="13"/>
      <c r="KFD87" s="13"/>
      <c r="KFE87" s="13"/>
      <c r="KFF87" s="13"/>
      <c r="KFG87" s="13"/>
      <c r="KFH87" s="13"/>
      <c r="KFI87" s="13"/>
      <c r="KFJ87" s="13"/>
      <c r="KFK87" s="13"/>
      <c r="KFL87" s="13"/>
      <c r="KFM87" s="13"/>
      <c r="KFN87" s="13"/>
      <c r="KFO87" s="13"/>
      <c r="KFP87" s="13"/>
      <c r="KFQ87" s="13"/>
      <c r="KFR87" s="13"/>
      <c r="KFS87" s="13"/>
      <c r="KFT87" s="13"/>
      <c r="KFU87" s="13"/>
      <c r="KFV87" s="13"/>
      <c r="KFW87" s="13"/>
      <c r="KFX87" s="13"/>
      <c r="KFY87" s="13"/>
      <c r="KFZ87" s="13"/>
      <c r="KGA87" s="13"/>
      <c r="KGB87" s="13"/>
      <c r="KGC87" s="13"/>
      <c r="KGD87" s="13"/>
      <c r="KGE87" s="13"/>
      <c r="KGF87" s="13"/>
      <c r="KGG87" s="13"/>
      <c r="KGH87" s="13"/>
      <c r="KGI87" s="13"/>
      <c r="KGJ87" s="13"/>
      <c r="KGK87" s="13"/>
      <c r="KGL87" s="13"/>
      <c r="KGM87" s="13"/>
      <c r="KGN87" s="13"/>
      <c r="KGO87" s="13"/>
      <c r="KGP87" s="13"/>
      <c r="KGQ87" s="13"/>
      <c r="KGR87" s="13"/>
      <c r="KGS87" s="13"/>
      <c r="KGT87" s="13"/>
      <c r="KGU87" s="13"/>
      <c r="KGV87" s="13"/>
      <c r="KGW87" s="13"/>
      <c r="KGX87" s="13"/>
      <c r="KGY87" s="13"/>
      <c r="KGZ87" s="13"/>
      <c r="KHA87" s="13"/>
      <c r="KHB87" s="13"/>
      <c r="KHC87" s="13"/>
      <c r="KHD87" s="13"/>
      <c r="KHE87" s="13"/>
      <c r="KHF87" s="13"/>
      <c r="KHG87" s="13"/>
      <c r="KHH87" s="13"/>
      <c r="KHI87" s="13"/>
      <c r="KHJ87" s="13"/>
      <c r="KHK87" s="13"/>
      <c r="KHL87" s="13"/>
      <c r="KHM87" s="13"/>
      <c r="KHN87" s="13"/>
      <c r="KHO87" s="13"/>
      <c r="KHP87" s="13"/>
      <c r="KHQ87" s="13"/>
      <c r="KHR87" s="13"/>
      <c r="KHS87" s="13"/>
      <c r="KHT87" s="13"/>
      <c r="KHU87" s="13"/>
      <c r="KHV87" s="13"/>
      <c r="KHW87" s="13"/>
      <c r="KHX87" s="13"/>
      <c r="KHY87" s="13"/>
      <c r="KHZ87" s="13"/>
      <c r="KIA87" s="13"/>
      <c r="KIB87" s="13"/>
      <c r="KIC87" s="13"/>
      <c r="KID87" s="13"/>
      <c r="KIE87" s="13"/>
      <c r="KIF87" s="13"/>
      <c r="KIG87" s="13"/>
      <c r="KIH87" s="13"/>
      <c r="KII87" s="13"/>
      <c r="KIJ87" s="13"/>
      <c r="KIK87" s="13"/>
      <c r="KIL87" s="13"/>
      <c r="KIM87" s="13"/>
      <c r="KIN87" s="13"/>
      <c r="KIO87" s="13"/>
      <c r="KIP87" s="13"/>
      <c r="KIQ87" s="13"/>
      <c r="KIR87" s="13"/>
      <c r="KIS87" s="13"/>
      <c r="KIT87" s="13"/>
      <c r="KIU87" s="13"/>
      <c r="KIV87" s="13"/>
      <c r="KIW87" s="13"/>
      <c r="KIX87" s="13"/>
      <c r="KIY87" s="13"/>
      <c r="KIZ87" s="13"/>
      <c r="KJA87" s="13"/>
      <c r="KJB87" s="13"/>
      <c r="KJC87" s="13"/>
      <c r="KJD87" s="13"/>
      <c r="KJE87" s="13"/>
      <c r="KJF87" s="13"/>
      <c r="KJG87" s="13"/>
      <c r="KJH87" s="13"/>
      <c r="KJI87" s="13"/>
      <c r="KJJ87" s="13"/>
      <c r="KJK87" s="13"/>
      <c r="KJL87" s="13"/>
      <c r="KJM87" s="13"/>
      <c r="KJN87" s="13"/>
      <c r="KJO87" s="13"/>
      <c r="KJP87" s="13"/>
      <c r="KJQ87" s="13"/>
      <c r="KJR87" s="13"/>
      <c r="KJS87" s="13"/>
      <c r="KJT87" s="13"/>
      <c r="KJU87" s="13"/>
      <c r="KJV87" s="13"/>
      <c r="KJW87" s="13"/>
      <c r="KJX87" s="13"/>
      <c r="KJY87" s="13"/>
      <c r="KJZ87" s="13"/>
      <c r="KKA87" s="13"/>
      <c r="KKB87" s="13"/>
      <c r="KKC87" s="13"/>
      <c r="KKD87" s="13"/>
      <c r="KKE87" s="13"/>
      <c r="KKF87" s="13"/>
      <c r="KKG87" s="13"/>
      <c r="KKH87" s="13"/>
      <c r="KKI87" s="13"/>
      <c r="KKJ87" s="13"/>
      <c r="KKK87" s="13"/>
      <c r="KKL87" s="13"/>
      <c r="KKM87" s="13"/>
      <c r="KKN87" s="13"/>
      <c r="KKO87" s="13"/>
      <c r="KKP87" s="13"/>
      <c r="KKQ87" s="13"/>
      <c r="KKR87" s="13"/>
      <c r="KKS87" s="13"/>
      <c r="KKT87" s="13"/>
      <c r="KKU87" s="13"/>
      <c r="KKV87" s="13"/>
      <c r="KKW87" s="13"/>
      <c r="KKX87" s="13"/>
      <c r="KKY87" s="13"/>
      <c r="KKZ87" s="13"/>
      <c r="KLA87" s="13"/>
      <c r="KLB87" s="13"/>
      <c r="KLC87" s="13"/>
      <c r="KLD87" s="13"/>
      <c r="KLE87" s="13"/>
      <c r="KLF87" s="13"/>
      <c r="KLG87" s="13"/>
      <c r="KLH87" s="13"/>
      <c r="KLI87" s="13"/>
      <c r="KLJ87" s="13"/>
      <c r="KLK87" s="13"/>
      <c r="KLL87" s="13"/>
      <c r="KLM87" s="13"/>
      <c r="KLN87" s="13"/>
      <c r="KLO87" s="13"/>
      <c r="KLP87" s="13"/>
      <c r="KLQ87" s="13"/>
      <c r="KLR87" s="13"/>
      <c r="KLS87" s="13"/>
      <c r="KLT87" s="13"/>
      <c r="KLU87" s="13"/>
      <c r="KLV87" s="13"/>
      <c r="KLW87" s="13"/>
      <c r="KLX87" s="13"/>
      <c r="KLY87" s="13"/>
      <c r="KLZ87" s="13"/>
      <c r="KMA87" s="13"/>
      <c r="KMB87" s="13"/>
      <c r="KMC87" s="13"/>
      <c r="KMD87" s="13"/>
      <c r="KME87" s="13"/>
      <c r="KMF87" s="13"/>
      <c r="KMG87" s="13"/>
      <c r="KMH87" s="13"/>
      <c r="KMI87" s="13"/>
      <c r="KMJ87" s="13"/>
      <c r="KMK87" s="13"/>
      <c r="KML87" s="13"/>
      <c r="KMM87" s="13"/>
      <c r="KMN87" s="13"/>
      <c r="KMO87" s="13"/>
      <c r="KMP87" s="13"/>
      <c r="KMQ87" s="13"/>
      <c r="KMR87" s="13"/>
      <c r="KMS87" s="13"/>
      <c r="KMT87" s="13"/>
      <c r="KMU87" s="13"/>
      <c r="KMV87" s="13"/>
      <c r="KMW87" s="13"/>
      <c r="KMX87" s="13"/>
      <c r="KMY87" s="13"/>
      <c r="KMZ87" s="13"/>
      <c r="KNA87" s="13"/>
      <c r="KNB87" s="13"/>
      <c r="KNC87" s="13"/>
      <c r="KND87" s="13"/>
      <c r="KNE87" s="13"/>
      <c r="KNF87" s="13"/>
      <c r="KNG87" s="13"/>
      <c r="KNH87" s="13"/>
      <c r="KNI87" s="13"/>
      <c r="KNJ87" s="13"/>
      <c r="KNK87" s="13"/>
      <c r="KNL87" s="13"/>
      <c r="KNM87" s="13"/>
      <c r="KNN87" s="13"/>
      <c r="KNO87" s="13"/>
      <c r="KNP87" s="13"/>
      <c r="KNQ87" s="13"/>
      <c r="KNR87" s="13"/>
      <c r="KNS87" s="13"/>
      <c r="KNT87" s="13"/>
      <c r="KNU87" s="13"/>
      <c r="KNV87" s="13"/>
      <c r="KNW87" s="13"/>
      <c r="KNX87" s="13"/>
      <c r="KNY87" s="13"/>
      <c r="KNZ87" s="13"/>
      <c r="KOA87" s="13"/>
      <c r="KOB87" s="13"/>
      <c r="KOC87" s="13"/>
      <c r="KOD87" s="13"/>
      <c r="KOE87" s="13"/>
      <c r="KOF87" s="13"/>
      <c r="KOG87" s="13"/>
      <c r="KOH87" s="13"/>
      <c r="KOI87" s="13"/>
      <c r="KOJ87" s="13"/>
      <c r="KOK87" s="13"/>
      <c r="KOL87" s="13"/>
      <c r="KOM87" s="13"/>
      <c r="KON87" s="13"/>
      <c r="KOO87" s="13"/>
      <c r="KOP87" s="13"/>
      <c r="KOQ87" s="13"/>
      <c r="KOR87" s="13"/>
      <c r="KOS87" s="13"/>
      <c r="KOT87" s="13"/>
      <c r="KOU87" s="13"/>
      <c r="KOV87" s="13"/>
      <c r="KOW87" s="13"/>
      <c r="KOX87" s="13"/>
      <c r="KOY87" s="13"/>
      <c r="KOZ87" s="13"/>
      <c r="KPA87" s="13"/>
      <c r="KPB87" s="13"/>
      <c r="KPC87" s="13"/>
      <c r="KPD87" s="13"/>
      <c r="KPE87" s="13"/>
      <c r="KPF87" s="13"/>
      <c r="KPG87" s="13"/>
      <c r="KPH87" s="13"/>
      <c r="KPI87" s="13"/>
      <c r="KPJ87" s="13"/>
      <c r="KPK87" s="13"/>
      <c r="KPL87" s="13"/>
      <c r="KPM87" s="13"/>
      <c r="KPN87" s="13"/>
      <c r="KPO87" s="13"/>
      <c r="KPP87" s="13"/>
      <c r="KPQ87" s="13"/>
      <c r="KPR87" s="13"/>
      <c r="KPS87" s="13"/>
      <c r="KPT87" s="13"/>
      <c r="KPU87" s="13"/>
      <c r="KPV87" s="13"/>
      <c r="KPW87" s="13"/>
      <c r="KPX87" s="13"/>
      <c r="KPY87" s="13"/>
      <c r="KPZ87" s="13"/>
      <c r="KQA87" s="13"/>
      <c r="KQB87" s="13"/>
      <c r="KQC87" s="13"/>
      <c r="KQD87" s="13"/>
      <c r="KQE87" s="13"/>
      <c r="KQF87" s="13"/>
      <c r="KQG87" s="13"/>
      <c r="KQH87" s="13"/>
      <c r="KQI87" s="13"/>
      <c r="KQJ87" s="13"/>
      <c r="KQK87" s="13"/>
      <c r="KQL87" s="13"/>
      <c r="KQM87" s="13"/>
      <c r="KQN87" s="13"/>
      <c r="KQO87" s="13"/>
      <c r="KQP87" s="13"/>
      <c r="KQQ87" s="13"/>
      <c r="KQR87" s="13"/>
      <c r="KQS87" s="13"/>
      <c r="KQT87" s="13"/>
      <c r="KQU87" s="13"/>
      <c r="KQV87" s="13"/>
      <c r="KQW87" s="13"/>
      <c r="KQX87" s="13"/>
      <c r="KQY87" s="13"/>
      <c r="KQZ87" s="13"/>
      <c r="KRA87" s="13"/>
      <c r="KRB87" s="13"/>
      <c r="KRC87" s="13"/>
      <c r="KRD87" s="13"/>
      <c r="KRE87" s="13"/>
      <c r="KRF87" s="13"/>
      <c r="KRG87" s="13"/>
      <c r="KRH87" s="13"/>
      <c r="KRI87" s="13"/>
      <c r="KRJ87" s="13"/>
      <c r="KRK87" s="13"/>
      <c r="KRL87" s="13"/>
      <c r="KRM87" s="13"/>
      <c r="KRN87" s="13"/>
      <c r="KRO87" s="13"/>
      <c r="KRP87" s="13"/>
      <c r="KRQ87" s="13"/>
      <c r="KRR87" s="13"/>
      <c r="KRS87" s="13"/>
      <c r="KRT87" s="13"/>
      <c r="KRU87" s="13"/>
      <c r="KRV87" s="13"/>
      <c r="KRW87" s="13"/>
      <c r="KRX87" s="13"/>
      <c r="KRY87" s="13"/>
      <c r="KRZ87" s="13"/>
      <c r="KSA87" s="13"/>
      <c r="KSB87" s="13"/>
      <c r="KSC87" s="13"/>
      <c r="KSD87" s="13"/>
      <c r="KSE87" s="13"/>
      <c r="KSF87" s="13"/>
      <c r="KSG87" s="13"/>
      <c r="KSH87" s="13"/>
      <c r="KSI87" s="13"/>
      <c r="KSJ87" s="13"/>
      <c r="KSK87" s="13"/>
      <c r="KSL87" s="13"/>
      <c r="KSM87" s="13"/>
      <c r="KSN87" s="13"/>
      <c r="KSO87" s="13"/>
      <c r="KSP87" s="13"/>
      <c r="KSQ87" s="13"/>
      <c r="KSR87" s="13"/>
      <c r="KSS87" s="13"/>
      <c r="KST87" s="13"/>
      <c r="KSU87" s="13"/>
      <c r="KSV87" s="13"/>
      <c r="KSW87" s="13"/>
      <c r="KSX87" s="13"/>
      <c r="KSY87" s="13"/>
      <c r="KSZ87" s="13"/>
      <c r="KTA87" s="13"/>
      <c r="KTB87" s="13"/>
      <c r="KTC87" s="13"/>
      <c r="KTD87" s="13"/>
      <c r="KTE87" s="13"/>
      <c r="KTF87" s="13"/>
      <c r="KTG87" s="13"/>
      <c r="KTH87" s="13"/>
      <c r="KTI87" s="13"/>
      <c r="KTJ87" s="13"/>
      <c r="KTK87" s="13"/>
      <c r="KTL87" s="13"/>
      <c r="KTM87" s="13"/>
      <c r="KTN87" s="13"/>
      <c r="KTO87" s="13"/>
      <c r="KTP87" s="13"/>
      <c r="KTQ87" s="13"/>
      <c r="KTR87" s="13"/>
      <c r="KTS87" s="13"/>
      <c r="KTT87" s="13"/>
      <c r="KTU87" s="13"/>
      <c r="KTV87" s="13"/>
      <c r="KTW87" s="13"/>
      <c r="KTX87" s="13"/>
      <c r="KTY87" s="13"/>
      <c r="KTZ87" s="13"/>
      <c r="KUA87" s="13"/>
      <c r="KUB87" s="13"/>
      <c r="KUC87" s="13"/>
      <c r="KUD87" s="13"/>
      <c r="KUE87" s="13"/>
      <c r="KUF87" s="13"/>
      <c r="KUG87" s="13"/>
      <c r="KUH87" s="13"/>
      <c r="KUI87" s="13"/>
      <c r="KUJ87" s="13"/>
      <c r="KUK87" s="13"/>
      <c r="KUL87" s="13"/>
      <c r="KUM87" s="13"/>
      <c r="KUN87" s="13"/>
      <c r="KUO87" s="13"/>
      <c r="KUP87" s="13"/>
      <c r="KUQ87" s="13"/>
      <c r="KUR87" s="13"/>
      <c r="KUS87" s="13"/>
      <c r="KUT87" s="13"/>
      <c r="KUU87" s="13"/>
      <c r="KUV87" s="13"/>
      <c r="KUW87" s="13"/>
      <c r="KUX87" s="13"/>
      <c r="KUY87" s="13"/>
      <c r="KUZ87" s="13"/>
      <c r="KVA87" s="13"/>
      <c r="KVB87" s="13"/>
      <c r="KVC87" s="13"/>
      <c r="KVD87" s="13"/>
      <c r="KVE87" s="13"/>
      <c r="KVF87" s="13"/>
      <c r="KVG87" s="13"/>
      <c r="KVH87" s="13"/>
      <c r="KVI87" s="13"/>
      <c r="KVJ87" s="13"/>
      <c r="KVK87" s="13"/>
      <c r="KVL87" s="13"/>
      <c r="KVM87" s="13"/>
      <c r="KVN87" s="13"/>
      <c r="KVO87" s="13"/>
      <c r="KVP87" s="13"/>
      <c r="KVQ87" s="13"/>
      <c r="KVR87" s="13"/>
      <c r="KVS87" s="13"/>
      <c r="KVT87" s="13"/>
      <c r="KVU87" s="13"/>
      <c r="KVV87" s="13"/>
      <c r="KVW87" s="13"/>
      <c r="KVX87" s="13"/>
      <c r="KVY87" s="13"/>
      <c r="KVZ87" s="13"/>
      <c r="KWA87" s="13"/>
      <c r="KWB87" s="13"/>
      <c r="KWC87" s="13"/>
      <c r="KWD87" s="13"/>
      <c r="KWE87" s="13"/>
      <c r="KWF87" s="13"/>
      <c r="KWG87" s="13"/>
      <c r="KWH87" s="13"/>
      <c r="KWI87" s="13"/>
      <c r="KWJ87" s="13"/>
      <c r="KWK87" s="13"/>
      <c r="KWL87" s="13"/>
      <c r="KWM87" s="13"/>
      <c r="KWN87" s="13"/>
      <c r="KWO87" s="13"/>
      <c r="KWP87" s="13"/>
      <c r="KWQ87" s="13"/>
      <c r="KWR87" s="13"/>
      <c r="KWS87" s="13"/>
      <c r="KWT87" s="13"/>
      <c r="KWU87" s="13"/>
      <c r="KWV87" s="13"/>
      <c r="KWW87" s="13"/>
      <c r="KWX87" s="13"/>
      <c r="KWY87" s="13"/>
      <c r="KWZ87" s="13"/>
      <c r="KXA87" s="13"/>
      <c r="KXB87" s="13"/>
      <c r="KXC87" s="13"/>
      <c r="KXD87" s="13"/>
      <c r="KXE87" s="13"/>
      <c r="KXF87" s="13"/>
      <c r="KXG87" s="13"/>
      <c r="KXH87" s="13"/>
      <c r="KXI87" s="13"/>
      <c r="KXJ87" s="13"/>
      <c r="KXK87" s="13"/>
      <c r="KXL87" s="13"/>
      <c r="KXM87" s="13"/>
      <c r="KXN87" s="13"/>
      <c r="KXO87" s="13"/>
      <c r="KXP87" s="13"/>
      <c r="KXQ87" s="13"/>
      <c r="KXR87" s="13"/>
      <c r="KXS87" s="13"/>
      <c r="KXT87" s="13"/>
      <c r="KXU87" s="13"/>
      <c r="KXV87" s="13"/>
      <c r="KXW87" s="13"/>
      <c r="KXX87" s="13"/>
      <c r="KXY87" s="13"/>
      <c r="KXZ87" s="13"/>
      <c r="KYA87" s="13"/>
      <c r="KYB87" s="13"/>
      <c r="KYC87" s="13"/>
      <c r="KYD87" s="13"/>
      <c r="KYE87" s="13"/>
      <c r="KYF87" s="13"/>
      <c r="KYG87" s="13"/>
      <c r="KYH87" s="13"/>
      <c r="KYI87" s="13"/>
      <c r="KYJ87" s="13"/>
      <c r="KYK87" s="13"/>
      <c r="KYL87" s="13"/>
      <c r="KYM87" s="13"/>
      <c r="KYN87" s="13"/>
      <c r="KYO87" s="13"/>
      <c r="KYP87" s="13"/>
      <c r="KYQ87" s="13"/>
      <c r="KYR87" s="13"/>
      <c r="KYS87" s="13"/>
      <c r="KYT87" s="13"/>
      <c r="KYU87" s="13"/>
      <c r="KYV87" s="13"/>
      <c r="KYW87" s="13"/>
      <c r="KYX87" s="13"/>
      <c r="KYY87" s="13"/>
      <c r="KYZ87" s="13"/>
      <c r="KZA87" s="13"/>
      <c r="KZB87" s="13"/>
      <c r="KZC87" s="13"/>
      <c r="KZD87" s="13"/>
      <c r="KZE87" s="13"/>
      <c r="KZF87" s="13"/>
      <c r="KZG87" s="13"/>
      <c r="KZH87" s="13"/>
      <c r="KZI87" s="13"/>
      <c r="KZJ87" s="13"/>
      <c r="KZK87" s="13"/>
      <c r="KZL87" s="13"/>
      <c r="KZM87" s="13"/>
      <c r="KZN87" s="13"/>
      <c r="KZO87" s="13"/>
      <c r="KZP87" s="13"/>
      <c r="KZQ87" s="13"/>
      <c r="KZR87" s="13"/>
      <c r="KZS87" s="13"/>
      <c r="KZT87" s="13"/>
      <c r="KZU87" s="13"/>
      <c r="KZV87" s="13"/>
      <c r="KZW87" s="13"/>
      <c r="KZX87" s="13"/>
      <c r="KZY87" s="13"/>
      <c r="KZZ87" s="13"/>
      <c r="LAA87" s="13"/>
      <c r="LAB87" s="13"/>
      <c r="LAC87" s="13"/>
      <c r="LAD87" s="13"/>
      <c r="LAE87" s="13"/>
      <c r="LAF87" s="13"/>
      <c r="LAG87" s="13"/>
      <c r="LAH87" s="13"/>
      <c r="LAI87" s="13"/>
      <c r="LAJ87" s="13"/>
      <c r="LAK87" s="13"/>
      <c r="LAL87" s="13"/>
      <c r="LAM87" s="13"/>
      <c r="LAN87" s="13"/>
      <c r="LAO87" s="13"/>
      <c r="LAP87" s="13"/>
      <c r="LAQ87" s="13"/>
      <c r="LAR87" s="13"/>
      <c r="LAS87" s="13"/>
      <c r="LAT87" s="13"/>
      <c r="LAU87" s="13"/>
      <c r="LAV87" s="13"/>
      <c r="LAW87" s="13"/>
      <c r="LAX87" s="13"/>
      <c r="LAY87" s="13"/>
      <c r="LAZ87" s="13"/>
      <c r="LBA87" s="13"/>
      <c r="LBB87" s="13"/>
      <c r="LBC87" s="13"/>
      <c r="LBD87" s="13"/>
      <c r="LBE87" s="13"/>
      <c r="LBF87" s="13"/>
      <c r="LBG87" s="13"/>
      <c r="LBH87" s="13"/>
      <c r="LBI87" s="13"/>
      <c r="LBJ87" s="13"/>
      <c r="LBK87" s="13"/>
      <c r="LBL87" s="13"/>
      <c r="LBM87" s="13"/>
      <c r="LBN87" s="13"/>
      <c r="LBO87" s="13"/>
      <c r="LBP87" s="13"/>
      <c r="LBQ87" s="13"/>
      <c r="LBR87" s="13"/>
      <c r="LBS87" s="13"/>
      <c r="LBT87" s="13"/>
      <c r="LBU87" s="13"/>
      <c r="LBV87" s="13"/>
      <c r="LBW87" s="13"/>
      <c r="LBX87" s="13"/>
      <c r="LBY87" s="13"/>
      <c r="LBZ87" s="13"/>
      <c r="LCA87" s="13"/>
      <c r="LCB87" s="13"/>
      <c r="LCC87" s="13"/>
      <c r="LCD87" s="13"/>
      <c r="LCE87" s="13"/>
      <c r="LCF87" s="13"/>
      <c r="LCG87" s="13"/>
      <c r="LCH87" s="13"/>
      <c r="LCI87" s="13"/>
      <c r="LCJ87" s="13"/>
      <c r="LCK87" s="13"/>
      <c r="LCL87" s="13"/>
      <c r="LCM87" s="13"/>
      <c r="LCN87" s="13"/>
      <c r="LCO87" s="13"/>
      <c r="LCP87" s="13"/>
      <c r="LCQ87" s="13"/>
      <c r="LCR87" s="13"/>
      <c r="LCS87" s="13"/>
      <c r="LCT87" s="13"/>
      <c r="LCU87" s="13"/>
      <c r="LCV87" s="13"/>
      <c r="LCW87" s="13"/>
      <c r="LCX87" s="13"/>
      <c r="LCY87" s="13"/>
      <c r="LCZ87" s="13"/>
      <c r="LDA87" s="13"/>
      <c r="LDB87" s="13"/>
      <c r="LDC87" s="13"/>
      <c r="LDD87" s="13"/>
      <c r="LDE87" s="13"/>
      <c r="LDF87" s="13"/>
      <c r="LDG87" s="13"/>
      <c r="LDH87" s="13"/>
      <c r="LDI87" s="13"/>
      <c r="LDJ87" s="13"/>
      <c r="LDK87" s="13"/>
      <c r="LDL87" s="13"/>
      <c r="LDM87" s="13"/>
      <c r="LDN87" s="13"/>
      <c r="LDO87" s="13"/>
      <c r="LDP87" s="13"/>
      <c r="LDQ87" s="13"/>
      <c r="LDR87" s="13"/>
      <c r="LDS87" s="13"/>
      <c r="LDT87" s="13"/>
      <c r="LDU87" s="13"/>
      <c r="LDV87" s="13"/>
      <c r="LDW87" s="13"/>
      <c r="LDX87" s="13"/>
      <c r="LDY87" s="13"/>
      <c r="LDZ87" s="13"/>
      <c r="LEA87" s="13"/>
      <c r="LEB87" s="13"/>
      <c r="LEC87" s="13"/>
      <c r="LED87" s="13"/>
      <c r="LEE87" s="13"/>
      <c r="LEF87" s="13"/>
      <c r="LEG87" s="13"/>
      <c r="LEH87" s="13"/>
      <c r="LEI87" s="13"/>
      <c r="LEJ87" s="13"/>
      <c r="LEK87" s="13"/>
      <c r="LEL87" s="13"/>
      <c r="LEM87" s="13"/>
      <c r="LEN87" s="13"/>
      <c r="LEO87" s="13"/>
      <c r="LEP87" s="13"/>
      <c r="LEQ87" s="13"/>
      <c r="LER87" s="13"/>
      <c r="LES87" s="13"/>
      <c r="LET87" s="13"/>
      <c r="LEU87" s="13"/>
      <c r="LEV87" s="13"/>
      <c r="LEW87" s="13"/>
      <c r="LEX87" s="13"/>
      <c r="LEY87" s="13"/>
      <c r="LEZ87" s="13"/>
      <c r="LFA87" s="13"/>
      <c r="LFB87" s="13"/>
      <c r="LFC87" s="13"/>
      <c r="LFD87" s="13"/>
      <c r="LFE87" s="13"/>
      <c r="LFF87" s="13"/>
      <c r="LFG87" s="13"/>
      <c r="LFH87" s="13"/>
      <c r="LFI87" s="13"/>
      <c r="LFJ87" s="13"/>
      <c r="LFK87" s="13"/>
      <c r="LFL87" s="13"/>
      <c r="LFM87" s="13"/>
      <c r="LFN87" s="13"/>
      <c r="LFO87" s="13"/>
      <c r="LFP87" s="13"/>
      <c r="LFQ87" s="13"/>
      <c r="LFR87" s="13"/>
      <c r="LFS87" s="13"/>
      <c r="LFT87" s="13"/>
      <c r="LFU87" s="13"/>
      <c r="LFV87" s="13"/>
      <c r="LFW87" s="13"/>
      <c r="LFX87" s="13"/>
      <c r="LFY87" s="13"/>
      <c r="LFZ87" s="13"/>
      <c r="LGA87" s="13"/>
      <c r="LGB87" s="13"/>
      <c r="LGC87" s="13"/>
      <c r="LGD87" s="13"/>
      <c r="LGE87" s="13"/>
      <c r="LGF87" s="13"/>
      <c r="LGG87" s="13"/>
      <c r="LGH87" s="13"/>
      <c r="LGI87" s="13"/>
      <c r="LGJ87" s="13"/>
      <c r="LGK87" s="13"/>
      <c r="LGL87" s="13"/>
      <c r="LGM87" s="13"/>
      <c r="LGN87" s="13"/>
      <c r="LGO87" s="13"/>
      <c r="LGP87" s="13"/>
      <c r="LGQ87" s="13"/>
      <c r="LGR87" s="13"/>
      <c r="LGS87" s="13"/>
      <c r="LGT87" s="13"/>
      <c r="LGU87" s="13"/>
      <c r="LGV87" s="13"/>
      <c r="LGW87" s="13"/>
      <c r="LGX87" s="13"/>
      <c r="LGY87" s="13"/>
      <c r="LGZ87" s="13"/>
      <c r="LHA87" s="13"/>
      <c r="LHB87" s="13"/>
      <c r="LHC87" s="13"/>
      <c r="LHD87" s="13"/>
      <c r="LHE87" s="13"/>
      <c r="LHF87" s="13"/>
      <c r="LHG87" s="13"/>
      <c r="LHH87" s="13"/>
      <c r="LHI87" s="13"/>
      <c r="LHJ87" s="13"/>
      <c r="LHK87" s="13"/>
      <c r="LHL87" s="13"/>
      <c r="LHM87" s="13"/>
      <c r="LHN87" s="13"/>
      <c r="LHO87" s="13"/>
      <c r="LHP87" s="13"/>
      <c r="LHQ87" s="13"/>
      <c r="LHR87" s="13"/>
      <c r="LHS87" s="13"/>
      <c r="LHT87" s="13"/>
      <c r="LHU87" s="13"/>
      <c r="LHV87" s="13"/>
      <c r="LHW87" s="13"/>
      <c r="LHX87" s="13"/>
      <c r="LHY87" s="13"/>
      <c r="LHZ87" s="13"/>
      <c r="LIA87" s="13"/>
      <c r="LIB87" s="13"/>
      <c r="LIC87" s="13"/>
      <c r="LID87" s="13"/>
      <c r="LIE87" s="13"/>
      <c r="LIF87" s="13"/>
      <c r="LIG87" s="13"/>
      <c r="LIH87" s="13"/>
      <c r="LII87" s="13"/>
      <c r="LIJ87" s="13"/>
      <c r="LIK87" s="13"/>
      <c r="LIL87" s="13"/>
      <c r="LIM87" s="13"/>
      <c r="LIN87" s="13"/>
      <c r="LIO87" s="13"/>
      <c r="LIP87" s="13"/>
      <c r="LIQ87" s="13"/>
      <c r="LIR87" s="13"/>
      <c r="LIS87" s="13"/>
      <c r="LIT87" s="13"/>
      <c r="LIU87" s="13"/>
      <c r="LIV87" s="13"/>
      <c r="LIW87" s="13"/>
      <c r="LIX87" s="13"/>
      <c r="LIY87" s="13"/>
      <c r="LIZ87" s="13"/>
      <c r="LJA87" s="13"/>
      <c r="LJB87" s="13"/>
      <c r="LJC87" s="13"/>
      <c r="LJD87" s="13"/>
      <c r="LJE87" s="13"/>
      <c r="LJF87" s="13"/>
      <c r="LJG87" s="13"/>
      <c r="LJH87" s="13"/>
      <c r="LJI87" s="13"/>
      <c r="LJJ87" s="13"/>
      <c r="LJK87" s="13"/>
      <c r="LJL87" s="13"/>
      <c r="LJM87" s="13"/>
      <c r="LJN87" s="13"/>
      <c r="LJO87" s="13"/>
      <c r="LJP87" s="13"/>
      <c r="LJQ87" s="13"/>
      <c r="LJR87" s="13"/>
      <c r="LJS87" s="13"/>
      <c r="LJT87" s="13"/>
      <c r="LJU87" s="13"/>
      <c r="LJV87" s="13"/>
      <c r="LJW87" s="13"/>
      <c r="LJX87" s="13"/>
      <c r="LJY87" s="13"/>
      <c r="LJZ87" s="13"/>
      <c r="LKA87" s="13"/>
      <c r="LKB87" s="13"/>
      <c r="LKC87" s="13"/>
      <c r="LKD87" s="13"/>
      <c r="LKE87" s="13"/>
      <c r="LKF87" s="13"/>
      <c r="LKG87" s="13"/>
      <c r="LKH87" s="13"/>
      <c r="LKI87" s="13"/>
      <c r="LKJ87" s="13"/>
      <c r="LKK87" s="13"/>
      <c r="LKL87" s="13"/>
      <c r="LKM87" s="13"/>
      <c r="LKN87" s="13"/>
      <c r="LKO87" s="13"/>
      <c r="LKP87" s="13"/>
      <c r="LKQ87" s="13"/>
      <c r="LKR87" s="13"/>
      <c r="LKS87" s="13"/>
      <c r="LKT87" s="13"/>
      <c r="LKU87" s="13"/>
      <c r="LKV87" s="13"/>
      <c r="LKW87" s="13"/>
      <c r="LKX87" s="13"/>
      <c r="LKY87" s="13"/>
      <c r="LKZ87" s="13"/>
      <c r="LLA87" s="13"/>
      <c r="LLB87" s="13"/>
      <c r="LLC87" s="13"/>
      <c r="LLD87" s="13"/>
      <c r="LLE87" s="13"/>
      <c r="LLF87" s="13"/>
      <c r="LLG87" s="13"/>
      <c r="LLH87" s="13"/>
      <c r="LLI87" s="13"/>
      <c r="LLJ87" s="13"/>
      <c r="LLK87" s="13"/>
      <c r="LLL87" s="13"/>
      <c r="LLM87" s="13"/>
      <c r="LLN87" s="13"/>
      <c r="LLO87" s="13"/>
      <c r="LLP87" s="13"/>
      <c r="LLQ87" s="13"/>
      <c r="LLR87" s="13"/>
      <c r="LLS87" s="13"/>
      <c r="LLT87" s="13"/>
      <c r="LLU87" s="13"/>
      <c r="LLV87" s="13"/>
      <c r="LLW87" s="13"/>
      <c r="LLX87" s="13"/>
      <c r="LLY87" s="13"/>
      <c r="LLZ87" s="13"/>
      <c r="LMA87" s="13"/>
      <c r="LMB87" s="13"/>
      <c r="LMC87" s="13"/>
      <c r="LMD87" s="13"/>
      <c r="LME87" s="13"/>
      <c r="LMF87" s="13"/>
      <c r="LMG87" s="13"/>
      <c r="LMH87" s="13"/>
      <c r="LMI87" s="13"/>
      <c r="LMJ87" s="13"/>
      <c r="LMK87" s="13"/>
      <c r="LML87" s="13"/>
      <c r="LMM87" s="13"/>
      <c r="LMN87" s="13"/>
      <c r="LMO87" s="13"/>
      <c r="LMP87" s="13"/>
      <c r="LMQ87" s="13"/>
      <c r="LMR87" s="13"/>
      <c r="LMS87" s="13"/>
      <c r="LMT87" s="13"/>
      <c r="LMU87" s="13"/>
      <c r="LMV87" s="13"/>
      <c r="LMW87" s="13"/>
      <c r="LMX87" s="13"/>
      <c r="LMY87" s="13"/>
      <c r="LMZ87" s="13"/>
      <c r="LNA87" s="13"/>
      <c r="LNB87" s="13"/>
      <c r="LNC87" s="13"/>
      <c r="LND87" s="13"/>
      <c r="LNE87" s="13"/>
      <c r="LNF87" s="13"/>
      <c r="LNG87" s="13"/>
      <c r="LNH87" s="13"/>
      <c r="LNI87" s="13"/>
      <c r="LNJ87" s="13"/>
      <c r="LNK87" s="13"/>
      <c r="LNL87" s="13"/>
      <c r="LNM87" s="13"/>
      <c r="LNN87" s="13"/>
      <c r="LNO87" s="13"/>
      <c r="LNP87" s="13"/>
      <c r="LNQ87" s="13"/>
      <c r="LNR87" s="13"/>
      <c r="LNS87" s="13"/>
      <c r="LNT87" s="13"/>
      <c r="LNU87" s="13"/>
      <c r="LNV87" s="13"/>
      <c r="LNW87" s="13"/>
      <c r="LNX87" s="13"/>
      <c r="LNY87" s="13"/>
      <c r="LNZ87" s="13"/>
      <c r="LOA87" s="13"/>
      <c r="LOB87" s="13"/>
      <c r="LOC87" s="13"/>
      <c r="LOD87" s="13"/>
      <c r="LOE87" s="13"/>
      <c r="LOF87" s="13"/>
      <c r="LOG87" s="13"/>
      <c r="LOH87" s="13"/>
      <c r="LOI87" s="13"/>
      <c r="LOJ87" s="13"/>
      <c r="LOK87" s="13"/>
      <c r="LOL87" s="13"/>
      <c r="LOM87" s="13"/>
      <c r="LON87" s="13"/>
      <c r="LOO87" s="13"/>
      <c r="LOP87" s="13"/>
      <c r="LOQ87" s="13"/>
      <c r="LOR87" s="13"/>
      <c r="LOS87" s="13"/>
      <c r="LOT87" s="13"/>
      <c r="LOU87" s="13"/>
      <c r="LOV87" s="13"/>
      <c r="LOW87" s="13"/>
      <c r="LOX87" s="13"/>
      <c r="LOY87" s="13"/>
      <c r="LOZ87" s="13"/>
      <c r="LPA87" s="13"/>
      <c r="LPB87" s="13"/>
      <c r="LPC87" s="13"/>
      <c r="LPD87" s="13"/>
      <c r="LPE87" s="13"/>
      <c r="LPF87" s="13"/>
      <c r="LPG87" s="13"/>
      <c r="LPH87" s="13"/>
      <c r="LPI87" s="13"/>
      <c r="LPJ87" s="13"/>
      <c r="LPK87" s="13"/>
      <c r="LPL87" s="13"/>
      <c r="LPM87" s="13"/>
      <c r="LPN87" s="13"/>
      <c r="LPO87" s="13"/>
      <c r="LPP87" s="13"/>
      <c r="LPQ87" s="13"/>
      <c r="LPR87" s="13"/>
      <c r="LPS87" s="13"/>
      <c r="LPT87" s="13"/>
      <c r="LPU87" s="13"/>
      <c r="LPV87" s="13"/>
      <c r="LPW87" s="13"/>
      <c r="LPX87" s="13"/>
      <c r="LPY87" s="13"/>
      <c r="LPZ87" s="13"/>
      <c r="LQA87" s="13"/>
      <c r="LQB87" s="13"/>
      <c r="LQC87" s="13"/>
      <c r="LQD87" s="13"/>
      <c r="LQE87" s="13"/>
      <c r="LQF87" s="13"/>
      <c r="LQG87" s="13"/>
      <c r="LQH87" s="13"/>
      <c r="LQI87" s="13"/>
      <c r="LQJ87" s="13"/>
      <c r="LQK87" s="13"/>
      <c r="LQL87" s="13"/>
      <c r="LQM87" s="13"/>
      <c r="LQN87" s="13"/>
      <c r="LQO87" s="13"/>
      <c r="LQP87" s="13"/>
      <c r="LQQ87" s="13"/>
      <c r="LQR87" s="13"/>
      <c r="LQS87" s="13"/>
      <c r="LQT87" s="13"/>
      <c r="LQU87" s="13"/>
      <c r="LQV87" s="13"/>
      <c r="LQW87" s="13"/>
      <c r="LQX87" s="13"/>
      <c r="LQY87" s="13"/>
      <c r="LQZ87" s="13"/>
      <c r="LRA87" s="13"/>
      <c r="LRB87" s="13"/>
      <c r="LRC87" s="13"/>
      <c r="LRD87" s="13"/>
      <c r="LRE87" s="13"/>
      <c r="LRF87" s="13"/>
      <c r="LRG87" s="13"/>
      <c r="LRH87" s="13"/>
      <c r="LRI87" s="13"/>
      <c r="LRJ87" s="13"/>
      <c r="LRK87" s="13"/>
      <c r="LRL87" s="13"/>
      <c r="LRM87" s="13"/>
      <c r="LRN87" s="13"/>
      <c r="LRO87" s="13"/>
      <c r="LRP87" s="13"/>
      <c r="LRQ87" s="13"/>
      <c r="LRR87" s="13"/>
      <c r="LRS87" s="13"/>
      <c r="LRT87" s="13"/>
      <c r="LRU87" s="13"/>
      <c r="LRV87" s="13"/>
      <c r="LRW87" s="13"/>
      <c r="LRX87" s="13"/>
      <c r="LRY87" s="13"/>
      <c r="LRZ87" s="13"/>
      <c r="LSA87" s="13"/>
      <c r="LSB87" s="13"/>
      <c r="LSC87" s="13"/>
      <c r="LSD87" s="13"/>
      <c r="LSE87" s="13"/>
      <c r="LSF87" s="13"/>
      <c r="LSG87" s="13"/>
      <c r="LSH87" s="13"/>
      <c r="LSI87" s="13"/>
      <c r="LSJ87" s="13"/>
      <c r="LSK87" s="13"/>
      <c r="LSL87" s="13"/>
      <c r="LSM87" s="13"/>
      <c r="LSN87" s="13"/>
      <c r="LSO87" s="13"/>
      <c r="LSP87" s="13"/>
      <c r="LSQ87" s="13"/>
      <c r="LSR87" s="13"/>
      <c r="LSS87" s="13"/>
      <c r="LST87" s="13"/>
      <c r="LSU87" s="13"/>
      <c r="LSV87" s="13"/>
      <c r="LSW87" s="13"/>
      <c r="LSX87" s="13"/>
      <c r="LSY87" s="13"/>
      <c r="LSZ87" s="13"/>
      <c r="LTA87" s="13"/>
      <c r="LTB87" s="13"/>
      <c r="LTC87" s="13"/>
      <c r="LTD87" s="13"/>
      <c r="LTE87" s="13"/>
      <c r="LTF87" s="13"/>
      <c r="LTG87" s="13"/>
      <c r="LTH87" s="13"/>
      <c r="LTI87" s="13"/>
      <c r="LTJ87" s="13"/>
      <c r="LTK87" s="13"/>
      <c r="LTL87" s="13"/>
      <c r="LTM87" s="13"/>
      <c r="LTN87" s="13"/>
      <c r="LTO87" s="13"/>
      <c r="LTP87" s="13"/>
      <c r="LTQ87" s="13"/>
      <c r="LTR87" s="13"/>
      <c r="LTS87" s="13"/>
      <c r="LTT87" s="13"/>
      <c r="LTU87" s="13"/>
      <c r="LTV87" s="13"/>
      <c r="LTW87" s="13"/>
      <c r="LTX87" s="13"/>
      <c r="LTY87" s="13"/>
      <c r="LTZ87" s="13"/>
      <c r="LUA87" s="13"/>
      <c r="LUB87" s="13"/>
      <c r="LUC87" s="13"/>
      <c r="LUD87" s="13"/>
      <c r="LUE87" s="13"/>
      <c r="LUF87" s="13"/>
      <c r="LUG87" s="13"/>
      <c r="LUH87" s="13"/>
      <c r="LUI87" s="13"/>
      <c r="LUJ87" s="13"/>
      <c r="LUK87" s="13"/>
      <c r="LUL87" s="13"/>
      <c r="LUM87" s="13"/>
      <c r="LUN87" s="13"/>
      <c r="LUO87" s="13"/>
      <c r="LUP87" s="13"/>
      <c r="LUQ87" s="13"/>
      <c r="LUR87" s="13"/>
      <c r="LUS87" s="13"/>
      <c r="LUT87" s="13"/>
      <c r="LUU87" s="13"/>
      <c r="LUV87" s="13"/>
      <c r="LUW87" s="13"/>
      <c r="LUX87" s="13"/>
      <c r="LUY87" s="13"/>
      <c r="LUZ87" s="13"/>
      <c r="LVA87" s="13"/>
      <c r="LVB87" s="13"/>
      <c r="LVC87" s="13"/>
      <c r="LVD87" s="13"/>
      <c r="LVE87" s="13"/>
      <c r="LVF87" s="13"/>
      <c r="LVG87" s="13"/>
      <c r="LVH87" s="13"/>
      <c r="LVI87" s="13"/>
      <c r="LVJ87" s="13"/>
      <c r="LVK87" s="13"/>
      <c r="LVL87" s="13"/>
      <c r="LVM87" s="13"/>
      <c r="LVN87" s="13"/>
      <c r="LVO87" s="13"/>
      <c r="LVP87" s="13"/>
      <c r="LVQ87" s="13"/>
      <c r="LVR87" s="13"/>
      <c r="LVS87" s="13"/>
      <c r="LVT87" s="13"/>
      <c r="LVU87" s="13"/>
      <c r="LVV87" s="13"/>
      <c r="LVW87" s="13"/>
      <c r="LVX87" s="13"/>
      <c r="LVY87" s="13"/>
      <c r="LVZ87" s="13"/>
      <c r="LWA87" s="13"/>
      <c r="LWB87" s="13"/>
      <c r="LWC87" s="13"/>
      <c r="LWD87" s="13"/>
      <c r="LWE87" s="13"/>
      <c r="LWF87" s="13"/>
      <c r="LWG87" s="13"/>
      <c r="LWH87" s="13"/>
      <c r="LWI87" s="13"/>
      <c r="LWJ87" s="13"/>
      <c r="LWK87" s="13"/>
      <c r="LWL87" s="13"/>
      <c r="LWM87" s="13"/>
      <c r="LWN87" s="13"/>
      <c r="LWO87" s="13"/>
      <c r="LWP87" s="13"/>
      <c r="LWQ87" s="13"/>
      <c r="LWR87" s="13"/>
      <c r="LWS87" s="13"/>
      <c r="LWT87" s="13"/>
      <c r="LWU87" s="13"/>
      <c r="LWV87" s="13"/>
      <c r="LWW87" s="13"/>
      <c r="LWX87" s="13"/>
      <c r="LWY87" s="13"/>
      <c r="LWZ87" s="13"/>
      <c r="LXA87" s="13"/>
      <c r="LXB87" s="13"/>
      <c r="LXC87" s="13"/>
      <c r="LXD87" s="13"/>
      <c r="LXE87" s="13"/>
      <c r="LXF87" s="13"/>
      <c r="LXG87" s="13"/>
      <c r="LXH87" s="13"/>
      <c r="LXI87" s="13"/>
      <c r="LXJ87" s="13"/>
      <c r="LXK87" s="13"/>
      <c r="LXL87" s="13"/>
      <c r="LXM87" s="13"/>
      <c r="LXN87" s="13"/>
      <c r="LXO87" s="13"/>
      <c r="LXP87" s="13"/>
      <c r="LXQ87" s="13"/>
      <c r="LXR87" s="13"/>
      <c r="LXS87" s="13"/>
      <c r="LXT87" s="13"/>
      <c r="LXU87" s="13"/>
      <c r="LXV87" s="13"/>
      <c r="LXW87" s="13"/>
      <c r="LXX87" s="13"/>
      <c r="LXY87" s="13"/>
      <c r="LXZ87" s="13"/>
      <c r="LYA87" s="13"/>
      <c r="LYB87" s="13"/>
      <c r="LYC87" s="13"/>
      <c r="LYD87" s="13"/>
      <c r="LYE87" s="13"/>
      <c r="LYF87" s="13"/>
      <c r="LYG87" s="13"/>
      <c r="LYH87" s="13"/>
      <c r="LYI87" s="13"/>
      <c r="LYJ87" s="13"/>
      <c r="LYK87" s="13"/>
      <c r="LYL87" s="13"/>
      <c r="LYM87" s="13"/>
      <c r="LYN87" s="13"/>
      <c r="LYO87" s="13"/>
      <c r="LYP87" s="13"/>
      <c r="LYQ87" s="13"/>
      <c r="LYR87" s="13"/>
      <c r="LYS87" s="13"/>
      <c r="LYT87" s="13"/>
      <c r="LYU87" s="13"/>
      <c r="LYV87" s="13"/>
      <c r="LYW87" s="13"/>
      <c r="LYX87" s="13"/>
      <c r="LYY87" s="13"/>
      <c r="LYZ87" s="13"/>
      <c r="LZA87" s="13"/>
      <c r="LZB87" s="13"/>
      <c r="LZC87" s="13"/>
      <c r="LZD87" s="13"/>
      <c r="LZE87" s="13"/>
      <c r="LZF87" s="13"/>
      <c r="LZG87" s="13"/>
      <c r="LZH87" s="13"/>
      <c r="LZI87" s="13"/>
      <c r="LZJ87" s="13"/>
      <c r="LZK87" s="13"/>
      <c r="LZL87" s="13"/>
      <c r="LZM87" s="13"/>
      <c r="LZN87" s="13"/>
      <c r="LZO87" s="13"/>
      <c r="LZP87" s="13"/>
      <c r="LZQ87" s="13"/>
      <c r="LZR87" s="13"/>
      <c r="LZS87" s="13"/>
      <c r="LZT87" s="13"/>
      <c r="LZU87" s="13"/>
      <c r="LZV87" s="13"/>
      <c r="LZW87" s="13"/>
      <c r="LZX87" s="13"/>
      <c r="LZY87" s="13"/>
      <c r="LZZ87" s="13"/>
      <c r="MAA87" s="13"/>
      <c r="MAB87" s="13"/>
      <c r="MAC87" s="13"/>
      <c r="MAD87" s="13"/>
      <c r="MAE87" s="13"/>
      <c r="MAF87" s="13"/>
      <c r="MAG87" s="13"/>
      <c r="MAH87" s="13"/>
      <c r="MAI87" s="13"/>
      <c r="MAJ87" s="13"/>
      <c r="MAK87" s="13"/>
      <c r="MAL87" s="13"/>
      <c r="MAM87" s="13"/>
      <c r="MAN87" s="13"/>
      <c r="MAO87" s="13"/>
      <c r="MAP87" s="13"/>
      <c r="MAQ87" s="13"/>
      <c r="MAR87" s="13"/>
      <c r="MAS87" s="13"/>
      <c r="MAT87" s="13"/>
      <c r="MAU87" s="13"/>
      <c r="MAV87" s="13"/>
      <c r="MAW87" s="13"/>
      <c r="MAX87" s="13"/>
      <c r="MAY87" s="13"/>
      <c r="MAZ87" s="13"/>
      <c r="MBA87" s="13"/>
      <c r="MBB87" s="13"/>
      <c r="MBC87" s="13"/>
      <c r="MBD87" s="13"/>
      <c r="MBE87" s="13"/>
      <c r="MBF87" s="13"/>
      <c r="MBG87" s="13"/>
      <c r="MBH87" s="13"/>
      <c r="MBI87" s="13"/>
      <c r="MBJ87" s="13"/>
      <c r="MBK87" s="13"/>
      <c r="MBL87" s="13"/>
      <c r="MBM87" s="13"/>
      <c r="MBN87" s="13"/>
      <c r="MBO87" s="13"/>
      <c r="MBP87" s="13"/>
      <c r="MBQ87" s="13"/>
      <c r="MBR87" s="13"/>
      <c r="MBS87" s="13"/>
      <c r="MBT87" s="13"/>
      <c r="MBU87" s="13"/>
      <c r="MBV87" s="13"/>
      <c r="MBW87" s="13"/>
      <c r="MBX87" s="13"/>
      <c r="MBY87" s="13"/>
      <c r="MBZ87" s="13"/>
      <c r="MCA87" s="13"/>
      <c r="MCB87" s="13"/>
      <c r="MCC87" s="13"/>
      <c r="MCD87" s="13"/>
      <c r="MCE87" s="13"/>
      <c r="MCF87" s="13"/>
      <c r="MCG87" s="13"/>
      <c r="MCH87" s="13"/>
      <c r="MCI87" s="13"/>
      <c r="MCJ87" s="13"/>
      <c r="MCK87" s="13"/>
      <c r="MCL87" s="13"/>
      <c r="MCM87" s="13"/>
      <c r="MCN87" s="13"/>
      <c r="MCO87" s="13"/>
      <c r="MCP87" s="13"/>
      <c r="MCQ87" s="13"/>
      <c r="MCR87" s="13"/>
      <c r="MCS87" s="13"/>
      <c r="MCT87" s="13"/>
      <c r="MCU87" s="13"/>
      <c r="MCV87" s="13"/>
      <c r="MCW87" s="13"/>
      <c r="MCX87" s="13"/>
      <c r="MCY87" s="13"/>
      <c r="MCZ87" s="13"/>
      <c r="MDA87" s="13"/>
      <c r="MDB87" s="13"/>
      <c r="MDC87" s="13"/>
      <c r="MDD87" s="13"/>
      <c r="MDE87" s="13"/>
      <c r="MDF87" s="13"/>
      <c r="MDG87" s="13"/>
      <c r="MDH87" s="13"/>
      <c r="MDI87" s="13"/>
      <c r="MDJ87" s="13"/>
      <c r="MDK87" s="13"/>
      <c r="MDL87" s="13"/>
      <c r="MDM87" s="13"/>
      <c r="MDN87" s="13"/>
      <c r="MDO87" s="13"/>
      <c r="MDP87" s="13"/>
      <c r="MDQ87" s="13"/>
      <c r="MDR87" s="13"/>
      <c r="MDS87" s="13"/>
      <c r="MDT87" s="13"/>
      <c r="MDU87" s="13"/>
      <c r="MDV87" s="13"/>
      <c r="MDW87" s="13"/>
      <c r="MDX87" s="13"/>
      <c r="MDY87" s="13"/>
      <c r="MDZ87" s="13"/>
      <c r="MEA87" s="13"/>
      <c r="MEB87" s="13"/>
      <c r="MEC87" s="13"/>
      <c r="MED87" s="13"/>
      <c r="MEE87" s="13"/>
      <c r="MEF87" s="13"/>
      <c r="MEG87" s="13"/>
      <c r="MEH87" s="13"/>
      <c r="MEI87" s="13"/>
      <c r="MEJ87" s="13"/>
      <c r="MEK87" s="13"/>
      <c r="MEL87" s="13"/>
      <c r="MEM87" s="13"/>
      <c r="MEN87" s="13"/>
      <c r="MEO87" s="13"/>
      <c r="MEP87" s="13"/>
      <c r="MEQ87" s="13"/>
      <c r="MER87" s="13"/>
      <c r="MES87" s="13"/>
      <c r="MET87" s="13"/>
      <c r="MEU87" s="13"/>
      <c r="MEV87" s="13"/>
      <c r="MEW87" s="13"/>
      <c r="MEX87" s="13"/>
      <c r="MEY87" s="13"/>
      <c r="MEZ87" s="13"/>
      <c r="MFA87" s="13"/>
      <c r="MFB87" s="13"/>
      <c r="MFC87" s="13"/>
      <c r="MFD87" s="13"/>
      <c r="MFE87" s="13"/>
      <c r="MFF87" s="13"/>
      <c r="MFG87" s="13"/>
      <c r="MFH87" s="13"/>
      <c r="MFI87" s="13"/>
      <c r="MFJ87" s="13"/>
      <c r="MFK87" s="13"/>
      <c r="MFL87" s="13"/>
      <c r="MFM87" s="13"/>
      <c r="MFN87" s="13"/>
      <c r="MFO87" s="13"/>
      <c r="MFP87" s="13"/>
      <c r="MFQ87" s="13"/>
      <c r="MFR87" s="13"/>
      <c r="MFS87" s="13"/>
      <c r="MFT87" s="13"/>
      <c r="MFU87" s="13"/>
      <c r="MFV87" s="13"/>
      <c r="MFW87" s="13"/>
      <c r="MFX87" s="13"/>
      <c r="MFY87" s="13"/>
      <c r="MFZ87" s="13"/>
      <c r="MGA87" s="13"/>
      <c r="MGB87" s="13"/>
      <c r="MGC87" s="13"/>
      <c r="MGD87" s="13"/>
      <c r="MGE87" s="13"/>
      <c r="MGF87" s="13"/>
      <c r="MGG87" s="13"/>
      <c r="MGH87" s="13"/>
      <c r="MGI87" s="13"/>
      <c r="MGJ87" s="13"/>
      <c r="MGK87" s="13"/>
      <c r="MGL87" s="13"/>
      <c r="MGM87" s="13"/>
      <c r="MGN87" s="13"/>
      <c r="MGO87" s="13"/>
      <c r="MGP87" s="13"/>
      <c r="MGQ87" s="13"/>
      <c r="MGR87" s="13"/>
      <c r="MGS87" s="13"/>
      <c r="MGT87" s="13"/>
      <c r="MGU87" s="13"/>
      <c r="MGV87" s="13"/>
      <c r="MGW87" s="13"/>
      <c r="MGX87" s="13"/>
      <c r="MGY87" s="13"/>
      <c r="MGZ87" s="13"/>
      <c r="MHA87" s="13"/>
      <c r="MHB87" s="13"/>
      <c r="MHC87" s="13"/>
      <c r="MHD87" s="13"/>
      <c r="MHE87" s="13"/>
      <c r="MHF87" s="13"/>
      <c r="MHG87" s="13"/>
      <c r="MHH87" s="13"/>
      <c r="MHI87" s="13"/>
      <c r="MHJ87" s="13"/>
      <c r="MHK87" s="13"/>
      <c r="MHL87" s="13"/>
      <c r="MHM87" s="13"/>
      <c r="MHN87" s="13"/>
      <c r="MHO87" s="13"/>
      <c r="MHP87" s="13"/>
      <c r="MHQ87" s="13"/>
      <c r="MHR87" s="13"/>
      <c r="MHS87" s="13"/>
      <c r="MHT87" s="13"/>
      <c r="MHU87" s="13"/>
      <c r="MHV87" s="13"/>
      <c r="MHW87" s="13"/>
      <c r="MHX87" s="13"/>
      <c r="MHY87" s="13"/>
      <c r="MHZ87" s="13"/>
      <c r="MIA87" s="13"/>
      <c r="MIB87" s="13"/>
      <c r="MIC87" s="13"/>
      <c r="MID87" s="13"/>
      <c r="MIE87" s="13"/>
      <c r="MIF87" s="13"/>
      <c r="MIG87" s="13"/>
      <c r="MIH87" s="13"/>
      <c r="MII87" s="13"/>
      <c r="MIJ87" s="13"/>
      <c r="MIK87" s="13"/>
      <c r="MIL87" s="13"/>
      <c r="MIM87" s="13"/>
      <c r="MIN87" s="13"/>
      <c r="MIO87" s="13"/>
      <c r="MIP87" s="13"/>
      <c r="MIQ87" s="13"/>
      <c r="MIR87" s="13"/>
      <c r="MIS87" s="13"/>
      <c r="MIT87" s="13"/>
      <c r="MIU87" s="13"/>
      <c r="MIV87" s="13"/>
      <c r="MIW87" s="13"/>
      <c r="MIX87" s="13"/>
      <c r="MIY87" s="13"/>
      <c r="MIZ87" s="13"/>
      <c r="MJA87" s="13"/>
      <c r="MJB87" s="13"/>
      <c r="MJC87" s="13"/>
      <c r="MJD87" s="13"/>
      <c r="MJE87" s="13"/>
      <c r="MJF87" s="13"/>
      <c r="MJG87" s="13"/>
      <c r="MJH87" s="13"/>
      <c r="MJI87" s="13"/>
      <c r="MJJ87" s="13"/>
      <c r="MJK87" s="13"/>
      <c r="MJL87" s="13"/>
      <c r="MJM87" s="13"/>
      <c r="MJN87" s="13"/>
      <c r="MJO87" s="13"/>
      <c r="MJP87" s="13"/>
      <c r="MJQ87" s="13"/>
      <c r="MJR87" s="13"/>
      <c r="MJS87" s="13"/>
      <c r="MJT87" s="13"/>
      <c r="MJU87" s="13"/>
      <c r="MJV87" s="13"/>
      <c r="MJW87" s="13"/>
      <c r="MJX87" s="13"/>
      <c r="MJY87" s="13"/>
      <c r="MJZ87" s="13"/>
      <c r="MKA87" s="13"/>
      <c r="MKB87" s="13"/>
      <c r="MKC87" s="13"/>
      <c r="MKD87" s="13"/>
      <c r="MKE87" s="13"/>
      <c r="MKF87" s="13"/>
      <c r="MKG87" s="13"/>
      <c r="MKH87" s="13"/>
      <c r="MKI87" s="13"/>
      <c r="MKJ87" s="13"/>
      <c r="MKK87" s="13"/>
      <c r="MKL87" s="13"/>
      <c r="MKM87" s="13"/>
      <c r="MKN87" s="13"/>
      <c r="MKO87" s="13"/>
      <c r="MKP87" s="13"/>
      <c r="MKQ87" s="13"/>
      <c r="MKR87" s="13"/>
      <c r="MKS87" s="13"/>
      <c r="MKT87" s="13"/>
      <c r="MKU87" s="13"/>
      <c r="MKV87" s="13"/>
      <c r="MKW87" s="13"/>
      <c r="MKX87" s="13"/>
      <c r="MKY87" s="13"/>
      <c r="MKZ87" s="13"/>
      <c r="MLA87" s="13"/>
      <c r="MLB87" s="13"/>
      <c r="MLC87" s="13"/>
      <c r="MLD87" s="13"/>
      <c r="MLE87" s="13"/>
      <c r="MLF87" s="13"/>
      <c r="MLG87" s="13"/>
      <c r="MLH87" s="13"/>
      <c r="MLI87" s="13"/>
      <c r="MLJ87" s="13"/>
      <c r="MLK87" s="13"/>
      <c r="MLL87" s="13"/>
      <c r="MLM87" s="13"/>
      <c r="MLN87" s="13"/>
      <c r="MLO87" s="13"/>
      <c r="MLP87" s="13"/>
      <c r="MLQ87" s="13"/>
      <c r="MLR87" s="13"/>
      <c r="MLS87" s="13"/>
      <c r="MLT87" s="13"/>
      <c r="MLU87" s="13"/>
      <c r="MLV87" s="13"/>
      <c r="MLW87" s="13"/>
      <c r="MLX87" s="13"/>
      <c r="MLY87" s="13"/>
      <c r="MLZ87" s="13"/>
      <c r="MMA87" s="13"/>
      <c r="MMB87" s="13"/>
      <c r="MMC87" s="13"/>
      <c r="MMD87" s="13"/>
      <c r="MME87" s="13"/>
      <c r="MMF87" s="13"/>
      <c r="MMG87" s="13"/>
      <c r="MMH87" s="13"/>
      <c r="MMI87" s="13"/>
      <c r="MMJ87" s="13"/>
      <c r="MMK87" s="13"/>
      <c r="MML87" s="13"/>
      <c r="MMM87" s="13"/>
      <c r="MMN87" s="13"/>
      <c r="MMO87" s="13"/>
      <c r="MMP87" s="13"/>
      <c r="MMQ87" s="13"/>
      <c r="MMR87" s="13"/>
      <c r="MMS87" s="13"/>
      <c r="MMT87" s="13"/>
      <c r="MMU87" s="13"/>
      <c r="MMV87" s="13"/>
      <c r="MMW87" s="13"/>
      <c r="MMX87" s="13"/>
      <c r="MMY87" s="13"/>
      <c r="MMZ87" s="13"/>
      <c r="MNA87" s="13"/>
      <c r="MNB87" s="13"/>
      <c r="MNC87" s="13"/>
      <c r="MND87" s="13"/>
      <c r="MNE87" s="13"/>
      <c r="MNF87" s="13"/>
      <c r="MNG87" s="13"/>
      <c r="MNH87" s="13"/>
      <c r="MNI87" s="13"/>
      <c r="MNJ87" s="13"/>
      <c r="MNK87" s="13"/>
      <c r="MNL87" s="13"/>
      <c r="MNM87" s="13"/>
      <c r="MNN87" s="13"/>
      <c r="MNO87" s="13"/>
      <c r="MNP87" s="13"/>
      <c r="MNQ87" s="13"/>
      <c r="MNR87" s="13"/>
      <c r="MNS87" s="13"/>
      <c r="MNT87" s="13"/>
      <c r="MNU87" s="13"/>
      <c r="MNV87" s="13"/>
      <c r="MNW87" s="13"/>
      <c r="MNX87" s="13"/>
      <c r="MNY87" s="13"/>
      <c r="MNZ87" s="13"/>
      <c r="MOA87" s="13"/>
      <c r="MOB87" s="13"/>
      <c r="MOC87" s="13"/>
      <c r="MOD87" s="13"/>
      <c r="MOE87" s="13"/>
      <c r="MOF87" s="13"/>
      <c r="MOG87" s="13"/>
      <c r="MOH87" s="13"/>
      <c r="MOI87" s="13"/>
      <c r="MOJ87" s="13"/>
      <c r="MOK87" s="13"/>
      <c r="MOL87" s="13"/>
      <c r="MOM87" s="13"/>
      <c r="MON87" s="13"/>
      <c r="MOO87" s="13"/>
      <c r="MOP87" s="13"/>
      <c r="MOQ87" s="13"/>
      <c r="MOR87" s="13"/>
      <c r="MOS87" s="13"/>
      <c r="MOT87" s="13"/>
      <c r="MOU87" s="13"/>
      <c r="MOV87" s="13"/>
      <c r="MOW87" s="13"/>
      <c r="MOX87" s="13"/>
      <c r="MOY87" s="13"/>
      <c r="MOZ87" s="13"/>
      <c r="MPA87" s="13"/>
      <c r="MPB87" s="13"/>
      <c r="MPC87" s="13"/>
      <c r="MPD87" s="13"/>
      <c r="MPE87" s="13"/>
      <c r="MPF87" s="13"/>
      <c r="MPG87" s="13"/>
      <c r="MPH87" s="13"/>
      <c r="MPI87" s="13"/>
      <c r="MPJ87" s="13"/>
      <c r="MPK87" s="13"/>
      <c r="MPL87" s="13"/>
      <c r="MPM87" s="13"/>
      <c r="MPN87" s="13"/>
      <c r="MPO87" s="13"/>
      <c r="MPP87" s="13"/>
      <c r="MPQ87" s="13"/>
      <c r="MPR87" s="13"/>
      <c r="MPS87" s="13"/>
      <c r="MPT87" s="13"/>
      <c r="MPU87" s="13"/>
      <c r="MPV87" s="13"/>
      <c r="MPW87" s="13"/>
      <c r="MPX87" s="13"/>
      <c r="MPY87" s="13"/>
      <c r="MPZ87" s="13"/>
      <c r="MQA87" s="13"/>
      <c r="MQB87" s="13"/>
      <c r="MQC87" s="13"/>
      <c r="MQD87" s="13"/>
      <c r="MQE87" s="13"/>
      <c r="MQF87" s="13"/>
      <c r="MQG87" s="13"/>
      <c r="MQH87" s="13"/>
      <c r="MQI87" s="13"/>
      <c r="MQJ87" s="13"/>
      <c r="MQK87" s="13"/>
      <c r="MQL87" s="13"/>
      <c r="MQM87" s="13"/>
      <c r="MQN87" s="13"/>
      <c r="MQO87" s="13"/>
      <c r="MQP87" s="13"/>
      <c r="MQQ87" s="13"/>
      <c r="MQR87" s="13"/>
      <c r="MQS87" s="13"/>
      <c r="MQT87" s="13"/>
      <c r="MQU87" s="13"/>
      <c r="MQV87" s="13"/>
      <c r="MQW87" s="13"/>
      <c r="MQX87" s="13"/>
      <c r="MQY87" s="13"/>
      <c r="MQZ87" s="13"/>
      <c r="MRA87" s="13"/>
      <c r="MRB87" s="13"/>
      <c r="MRC87" s="13"/>
      <c r="MRD87" s="13"/>
      <c r="MRE87" s="13"/>
      <c r="MRF87" s="13"/>
      <c r="MRG87" s="13"/>
      <c r="MRH87" s="13"/>
      <c r="MRI87" s="13"/>
      <c r="MRJ87" s="13"/>
      <c r="MRK87" s="13"/>
      <c r="MRL87" s="13"/>
      <c r="MRM87" s="13"/>
      <c r="MRN87" s="13"/>
      <c r="MRO87" s="13"/>
      <c r="MRP87" s="13"/>
      <c r="MRQ87" s="13"/>
      <c r="MRR87" s="13"/>
      <c r="MRS87" s="13"/>
      <c r="MRT87" s="13"/>
      <c r="MRU87" s="13"/>
      <c r="MRV87" s="13"/>
      <c r="MRW87" s="13"/>
      <c r="MRX87" s="13"/>
      <c r="MRY87" s="13"/>
      <c r="MRZ87" s="13"/>
      <c r="MSA87" s="13"/>
      <c r="MSB87" s="13"/>
      <c r="MSC87" s="13"/>
      <c r="MSD87" s="13"/>
      <c r="MSE87" s="13"/>
      <c r="MSF87" s="13"/>
      <c r="MSG87" s="13"/>
      <c r="MSH87" s="13"/>
      <c r="MSI87" s="13"/>
      <c r="MSJ87" s="13"/>
      <c r="MSK87" s="13"/>
      <c r="MSL87" s="13"/>
      <c r="MSM87" s="13"/>
      <c r="MSN87" s="13"/>
      <c r="MSO87" s="13"/>
      <c r="MSP87" s="13"/>
      <c r="MSQ87" s="13"/>
      <c r="MSR87" s="13"/>
      <c r="MSS87" s="13"/>
      <c r="MST87" s="13"/>
      <c r="MSU87" s="13"/>
      <c r="MSV87" s="13"/>
      <c r="MSW87" s="13"/>
      <c r="MSX87" s="13"/>
      <c r="MSY87" s="13"/>
      <c r="MSZ87" s="13"/>
      <c r="MTA87" s="13"/>
      <c r="MTB87" s="13"/>
      <c r="MTC87" s="13"/>
      <c r="MTD87" s="13"/>
      <c r="MTE87" s="13"/>
      <c r="MTF87" s="13"/>
      <c r="MTG87" s="13"/>
      <c r="MTH87" s="13"/>
      <c r="MTI87" s="13"/>
      <c r="MTJ87" s="13"/>
      <c r="MTK87" s="13"/>
      <c r="MTL87" s="13"/>
      <c r="MTM87" s="13"/>
      <c r="MTN87" s="13"/>
      <c r="MTO87" s="13"/>
      <c r="MTP87" s="13"/>
      <c r="MTQ87" s="13"/>
      <c r="MTR87" s="13"/>
      <c r="MTS87" s="13"/>
      <c r="MTT87" s="13"/>
      <c r="MTU87" s="13"/>
      <c r="MTV87" s="13"/>
      <c r="MTW87" s="13"/>
      <c r="MTX87" s="13"/>
      <c r="MTY87" s="13"/>
      <c r="MTZ87" s="13"/>
      <c r="MUA87" s="13"/>
      <c r="MUB87" s="13"/>
      <c r="MUC87" s="13"/>
      <c r="MUD87" s="13"/>
      <c r="MUE87" s="13"/>
      <c r="MUF87" s="13"/>
      <c r="MUG87" s="13"/>
      <c r="MUH87" s="13"/>
      <c r="MUI87" s="13"/>
      <c r="MUJ87" s="13"/>
      <c r="MUK87" s="13"/>
      <c r="MUL87" s="13"/>
      <c r="MUM87" s="13"/>
      <c r="MUN87" s="13"/>
      <c r="MUO87" s="13"/>
      <c r="MUP87" s="13"/>
      <c r="MUQ87" s="13"/>
      <c r="MUR87" s="13"/>
      <c r="MUS87" s="13"/>
      <c r="MUT87" s="13"/>
      <c r="MUU87" s="13"/>
      <c r="MUV87" s="13"/>
      <c r="MUW87" s="13"/>
      <c r="MUX87" s="13"/>
      <c r="MUY87" s="13"/>
      <c r="MUZ87" s="13"/>
      <c r="MVA87" s="13"/>
      <c r="MVB87" s="13"/>
      <c r="MVC87" s="13"/>
      <c r="MVD87" s="13"/>
      <c r="MVE87" s="13"/>
      <c r="MVF87" s="13"/>
      <c r="MVG87" s="13"/>
      <c r="MVH87" s="13"/>
      <c r="MVI87" s="13"/>
      <c r="MVJ87" s="13"/>
      <c r="MVK87" s="13"/>
      <c r="MVL87" s="13"/>
      <c r="MVM87" s="13"/>
      <c r="MVN87" s="13"/>
      <c r="MVO87" s="13"/>
      <c r="MVP87" s="13"/>
      <c r="MVQ87" s="13"/>
      <c r="MVR87" s="13"/>
      <c r="MVS87" s="13"/>
      <c r="MVT87" s="13"/>
      <c r="MVU87" s="13"/>
      <c r="MVV87" s="13"/>
      <c r="MVW87" s="13"/>
      <c r="MVX87" s="13"/>
      <c r="MVY87" s="13"/>
      <c r="MVZ87" s="13"/>
      <c r="MWA87" s="13"/>
      <c r="MWB87" s="13"/>
      <c r="MWC87" s="13"/>
      <c r="MWD87" s="13"/>
      <c r="MWE87" s="13"/>
      <c r="MWF87" s="13"/>
      <c r="MWG87" s="13"/>
      <c r="MWH87" s="13"/>
      <c r="MWI87" s="13"/>
      <c r="MWJ87" s="13"/>
      <c r="MWK87" s="13"/>
      <c r="MWL87" s="13"/>
      <c r="MWM87" s="13"/>
      <c r="MWN87" s="13"/>
      <c r="MWO87" s="13"/>
      <c r="MWP87" s="13"/>
      <c r="MWQ87" s="13"/>
      <c r="MWR87" s="13"/>
      <c r="MWS87" s="13"/>
      <c r="MWT87" s="13"/>
      <c r="MWU87" s="13"/>
      <c r="MWV87" s="13"/>
      <c r="MWW87" s="13"/>
      <c r="MWX87" s="13"/>
      <c r="MWY87" s="13"/>
      <c r="MWZ87" s="13"/>
      <c r="MXA87" s="13"/>
      <c r="MXB87" s="13"/>
      <c r="MXC87" s="13"/>
      <c r="MXD87" s="13"/>
      <c r="MXE87" s="13"/>
      <c r="MXF87" s="13"/>
      <c r="MXG87" s="13"/>
      <c r="MXH87" s="13"/>
      <c r="MXI87" s="13"/>
      <c r="MXJ87" s="13"/>
      <c r="MXK87" s="13"/>
      <c r="MXL87" s="13"/>
      <c r="MXM87" s="13"/>
      <c r="MXN87" s="13"/>
      <c r="MXO87" s="13"/>
      <c r="MXP87" s="13"/>
      <c r="MXQ87" s="13"/>
      <c r="MXR87" s="13"/>
      <c r="MXS87" s="13"/>
      <c r="MXT87" s="13"/>
      <c r="MXU87" s="13"/>
      <c r="MXV87" s="13"/>
      <c r="MXW87" s="13"/>
      <c r="MXX87" s="13"/>
      <c r="MXY87" s="13"/>
      <c r="MXZ87" s="13"/>
      <c r="MYA87" s="13"/>
      <c r="MYB87" s="13"/>
      <c r="MYC87" s="13"/>
      <c r="MYD87" s="13"/>
      <c r="MYE87" s="13"/>
      <c r="MYF87" s="13"/>
      <c r="MYG87" s="13"/>
      <c r="MYH87" s="13"/>
      <c r="MYI87" s="13"/>
      <c r="MYJ87" s="13"/>
      <c r="MYK87" s="13"/>
      <c r="MYL87" s="13"/>
      <c r="MYM87" s="13"/>
      <c r="MYN87" s="13"/>
      <c r="MYO87" s="13"/>
      <c r="MYP87" s="13"/>
      <c r="MYQ87" s="13"/>
      <c r="MYR87" s="13"/>
      <c r="MYS87" s="13"/>
      <c r="MYT87" s="13"/>
      <c r="MYU87" s="13"/>
      <c r="MYV87" s="13"/>
      <c r="MYW87" s="13"/>
      <c r="MYX87" s="13"/>
      <c r="MYY87" s="13"/>
      <c r="MYZ87" s="13"/>
      <c r="MZA87" s="13"/>
      <c r="MZB87" s="13"/>
      <c r="MZC87" s="13"/>
      <c r="MZD87" s="13"/>
      <c r="MZE87" s="13"/>
      <c r="MZF87" s="13"/>
      <c r="MZG87" s="13"/>
      <c r="MZH87" s="13"/>
      <c r="MZI87" s="13"/>
      <c r="MZJ87" s="13"/>
      <c r="MZK87" s="13"/>
      <c r="MZL87" s="13"/>
      <c r="MZM87" s="13"/>
      <c r="MZN87" s="13"/>
      <c r="MZO87" s="13"/>
      <c r="MZP87" s="13"/>
      <c r="MZQ87" s="13"/>
      <c r="MZR87" s="13"/>
      <c r="MZS87" s="13"/>
      <c r="MZT87" s="13"/>
      <c r="MZU87" s="13"/>
      <c r="MZV87" s="13"/>
      <c r="MZW87" s="13"/>
      <c r="MZX87" s="13"/>
      <c r="MZY87" s="13"/>
      <c r="MZZ87" s="13"/>
      <c r="NAA87" s="13"/>
      <c r="NAB87" s="13"/>
      <c r="NAC87" s="13"/>
      <c r="NAD87" s="13"/>
      <c r="NAE87" s="13"/>
      <c r="NAF87" s="13"/>
      <c r="NAG87" s="13"/>
      <c r="NAH87" s="13"/>
      <c r="NAI87" s="13"/>
      <c r="NAJ87" s="13"/>
      <c r="NAK87" s="13"/>
      <c r="NAL87" s="13"/>
      <c r="NAM87" s="13"/>
      <c r="NAN87" s="13"/>
      <c r="NAO87" s="13"/>
      <c r="NAP87" s="13"/>
      <c r="NAQ87" s="13"/>
      <c r="NAR87" s="13"/>
      <c r="NAS87" s="13"/>
      <c r="NAT87" s="13"/>
      <c r="NAU87" s="13"/>
      <c r="NAV87" s="13"/>
      <c r="NAW87" s="13"/>
      <c r="NAX87" s="13"/>
      <c r="NAY87" s="13"/>
      <c r="NAZ87" s="13"/>
      <c r="NBA87" s="13"/>
      <c r="NBB87" s="13"/>
      <c r="NBC87" s="13"/>
      <c r="NBD87" s="13"/>
      <c r="NBE87" s="13"/>
      <c r="NBF87" s="13"/>
      <c r="NBG87" s="13"/>
      <c r="NBH87" s="13"/>
      <c r="NBI87" s="13"/>
      <c r="NBJ87" s="13"/>
      <c r="NBK87" s="13"/>
      <c r="NBL87" s="13"/>
      <c r="NBM87" s="13"/>
      <c r="NBN87" s="13"/>
      <c r="NBO87" s="13"/>
      <c r="NBP87" s="13"/>
      <c r="NBQ87" s="13"/>
      <c r="NBR87" s="13"/>
      <c r="NBS87" s="13"/>
      <c r="NBT87" s="13"/>
      <c r="NBU87" s="13"/>
      <c r="NBV87" s="13"/>
      <c r="NBW87" s="13"/>
      <c r="NBX87" s="13"/>
      <c r="NBY87" s="13"/>
      <c r="NBZ87" s="13"/>
      <c r="NCA87" s="13"/>
      <c r="NCB87" s="13"/>
      <c r="NCC87" s="13"/>
      <c r="NCD87" s="13"/>
      <c r="NCE87" s="13"/>
      <c r="NCF87" s="13"/>
      <c r="NCG87" s="13"/>
      <c r="NCH87" s="13"/>
      <c r="NCI87" s="13"/>
      <c r="NCJ87" s="13"/>
      <c r="NCK87" s="13"/>
      <c r="NCL87" s="13"/>
      <c r="NCM87" s="13"/>
      <c r="NCN87" s="13"/>
      <c r="NCO87" s="13"/>
      <c r="NCP87" s="13"/>
      <c r="NCQ87" s="13"/>
      <c r="NCR87" s="13"/>
      <c r="NCS87" s="13"/>
      <c r="NCT87" s="13"/>
      <c r="NCU87" s="13"/>
      <c r="NCV87" s="13"/>
      <c r="NCW87" s="13"/>
      <c r="NCX87" s="13"/>
      <c r="NCY87" s="13"/>
      <c r="NCZ87" s="13"/>
      <c r="NDA87" s="13"/>
      <c r="NDB87" s="13"/>
      <c r="NDC87" s="13"/>
      <c r="NDD87" s="13"/>
      <c r="NDE87" s="13"/>
      <c r="NDF87" s="13"/>
      <c r="NDG87" s="13"/>
      <c r="NDH87" s="13"/>
      <c r="NDI87" s="13"/>
      <c r="NDJ87" s="13"/>
      <c r="NDK87" s="13"/>
      <c r="NDL87" s="13"/>
      <c r="NDM87" s="13"/>
      <c r="NDN87" s="13"/>
      <c r="NDO87" s="13"/>
      <c r="NDP87" s="13"/>
      <c r="NDQ87" s="13"/>
      <c r="NDR87" s="13"/>
      <c r="NDS87" s="13"/>
      <c r="NDT87" s="13"/>
      <c r="NDU87" s="13"/>
      <c r="NDV87" s="13"/>
      <c r="NDW87" s="13"/>
      <c r="NDX87" s="13"/>
      <c r="NDY87" s="13"/>
      <c r="NDZ87" s="13"/>
      <c r="NEA87" s="13"/>
      <c r="NEB87" s="13"/>
      <c r="NEC87" s="13"/>
      <c r="NED87" s="13"/>
      <c r="NEE87" s="13"/>
      <c r="NEF87" s="13"/>
      <c r="NEG87" s="13"/>
      <c r="NEH87" s="13"/>
      <c r="NEI87" s="13"/>
      <c r="NEJ87" s="13"/>
      <c r="NEK87" s="13"/>
      <c r="NEL87" s="13"/>
      <c r="NEM87" s="13"/>
      <c r="NEN87" s="13"/>
      <c r="NEO87" s="13"/>
      <c r="NEP87" s="13"/>
      <c r="NEQ87" s="13"/>
      <c r="NER87" s="13"/>
      <c r="NES87" s="13"/>
      <c r="NET87" s="13"/>
      <c r="NEU87" s="13"/>
      <c r="NEV87" s="13"/>
      <c r="NEW87" s="13"/>
      <c r="NEX87" s="13"/>
      <c r="NEY87" s="13"/>
      <c r="NEZ87" s="13"/>
      <c r="NFA87" s="13"/>
      <c r="NFB87" s="13"/>
      <c r="NFC87" s="13"/>
      <c r="NFD87" s="13"/>
      <c r="NFE87" s="13"/>
      <c r="NFF87" s="13"/>
      <c r="NFG87" s="13"/>
      <c r="NFH87" s="13"/>
      <c r="NFI87" s="13"/>
      <c r="NFJ87" s="13"/>
      <c r="NFK87" s="13"/>
      <c r="NFL87" s="13"/>
      <c r="NFM87" s="13"/>
      <c r="NFN87" s="13"/>
      <c r="NFO87" s="13"/>
      <c r="NFP87" s="13"/>
      <c r="NFQ87" s="13"/>
      <c r="NFR87" s="13"/>
      <c r="NFS87" s="13"/>
      <c r="NFT87" s="13"/>
      <c r="NFU87" s="13"/>
      <c r="NFV87" s="13"/>
      <c r="NFW87" s="13"/>
      <c r="NFX87" s="13"/>
      <c r="NFY87" s="13"/>
      <c r="NFZ87" s="13"/>
      <c r="NGA87" s="13"/>
      <c r="NGB87" s="13"/>
      <c r="NGC87" s="13"/>
      <c r="NGD87" s="13"/>
      <c r="NGE87" s="13"/>
      <c r="NGF87" s="13"/>
      <c r="NGG87" s="13"/>
      <c r="NGH87" s="13"/>
      <c r="NGI87" s="13"/>
      <c r="NGJ87" s="13"/>
      <c r="NGK87" s="13"/>
      <c r="NGL87" s="13"/>
      <c r="NGM87" s="13"/>
      <c r="NGN87" s="13"/>
      <c r="NGO87" s="13"/>
      <c r="NGP87" s="13"/>
      <c r="NGQ87" s="13"/>
      <c r="NGR87" s="13"/>
      <c r="NGS87" s="13"/>
      <c r="NGT87" s="13"/>
      <c r="NGU87" s="13"/>
      <c r="NGV87" s="13"/>
      <c r="NGW87" s="13"/>
      <c r="NGX87" s="13"/>
      <c r="NGY87" s="13"/>
      <c r="NGZ87" s="13"/>
      <c r="NHA87" s="13"/>
      <c r="NHB87" s="13"/>
      <c r="NHC87" s="13"/>
      <c r="NHD87" s="13"/>
      <c r="NHE87" s="13"/>
      <c r="NHF87" s="13"/>
      <c r="NHG87" s="13"/>
      <c r="NHH87" s="13"/>
      <c r="NHI87" s="13"/>
      <c r="NHJ87" s="13"/>
      <c r="NHK87" s="13"/>
      <c r="NHL87" s="13"/>
      <c r="NHM87" s="13"/>
      <c r="NHN87" s="13"/>
      <c r="NHO87" s="13"/>
      <c r="NHP87" s="13"/>
      <c r="NHQ87" s="13"/>
      <c r="NHR87" s="13"/>
      <c r="NHS87" s="13"/>
      <c r="NHT87" s="13"/>
      <c r="NHU87" s="13"/>
      <c r="NHV87" s="13"/>
      <c r="NHW87" s="13"/>
      <c r="NHX87" s="13"/>
      <c r="NHY87" s="13"/>
      <c r="NHZ87" s="13"/>
      <c r="NIA87" s="13"/>
      <c r="NIB87" s="13"/>
      <c r="NIC87" s="13"/>
      <c r="NID87" s="13"/>
      <c r="NIE87" s="13"/>
      <c r="NIF87" s="13"/>
      <c r="NIG87" s="13"/>
      <c r="NIH87" s="13"/>
      <c r="NII87" s="13"/>
      <c r="NIJ87" s="13"/>
      <c r="NIK87" s="13"/>
      <c r="NIL87" s="13"/>
      <c r="NIM87" s="13"/>
      <c r="NIN87" s="13"/>
      <c r="NIO87" s="13"/>
      <c r="NIP87" s="13"/>
      <c r="NIQ87" s="13"/>
      <c r="NIR87" s="13"/>
      <c r="NIS87" s="13"/>
      <c r="NIT87" s="13"/>
      <c r="NIU87" s="13"/>
      <c r="NIV87" s="13"/>
      <c r="NIW87" s="13"/>
      <c r="NIX87" s="13"/>
      <c r="NIY87" s="13"/>
      <c r="NIZ87" s="13"/>
      <c r="NJA87" s="13"/>
      <c r="NJB87" s="13"/>
      <c r="NJC87" s="13"/>
      <c r="NJD87" s="13"/>
      <c r="NJE87" s="13"/>
      <c r="NJF87" s="13"/>
      <c r="NJG87" s="13"/>
      <c r="NJH87" s="13"/>
      <c r="NJI87" s="13"/>
      <c r="NJJ87" s="13"/>
      <c r="NJK87" s="13"/>
      <c r="NJL87" s="13"/>
      <c r="NJM87" s="13"/>
      <c r="NJN87" s="13"/>
      <c r="NJO87" s="13"/>
      <c r="NJP87" s="13"/>
      <c r="NJQ87" s="13"/>
      <c r="NJR87" s="13"/>
      <c r="NJS87" s="13"/>
      <c r="NJT87" s="13"/>
      <c r="NJU87" s="13"/>
      <c r="NJV87" s="13"/>
      <c r="NJW87" s="13"/>
      <c r="NJX87" s="13"/>
      <c r="NJY87" s="13"/>
      <c r="NJZ87" s="13"/>
      <c r="NKA87" s="13"/>
      <c r="NKB87" s="13"/>
      <c r="NKC87" s="13"/>
      <c r="NKD87" s="13"/>
      <c r="NKE87" s="13"/>
      <c r="NKF87" s="13"/>
      <c r="NKG87" s="13"/>
      <c r="NKH87" s="13"/>
      <c r="NKI87" s="13"/>
      <c r="NKJ87" s="13"/>
      <c r="NKK87" s="13"/>
      <c r="NKL87" s="13"/>
      <c r="NKM87" s="13"/>
      <c r="NKN87" s="13"/>
      <c r="NKO87" s="13"/>
      <c r="NKP87" s="13"/>
      <c r="NKQ87" s="13"/>
      <c r="NKR87" s="13"/>
      <c r="NKS87" s="13"/>
      <c r="NKT87" s="13"/>
      <c r="NKU87" s="13"/>
      <c r="NKV87" s="13"/>
      <c r="NKW87" s="13"/>
      <c r="NKX87" s="13"/>
      <c r="NKY87" s="13"/>
      <c r="NKZ87" s="13"/>
      <c r="NLA87" s="13"/>
      <c r="NLB87" s="13"/>
      <c r="NLC87" s="13"/>
      <c r="NLD87" s="13"/>
      <c r="NLE87" s="13"/>
      <c r="NLF87" s="13"/>
      <c r="NLG87" s="13"/>
      <c r="NLH87" s="13"/>
      <c r="NLI87" s="13"/>
      <c r="NLJ87" s="13"/>
      <c r="NLK87" s="13"/>
      <c r="NLL87" s="13"/>
      <c r="NLM87" s="13"/>
      <c r="NLN87" s="13"/>
      <c r="NLO87" s="13"/>
      <c r="NLP87" s="13"/>
      <c r="NLQ87" s="13"/>
      <c r="NLR87" s="13"/>
      <c r="NLS87" s="13"/>
      <c r="NLT87" s="13"/>
      <c r="NLU87" s="13"/>
      <c r="NLV87" s="13"/>
      <c r="NLW87" s="13"/>
      <c r="NLX87" s="13"/>
      <c r="NLY87" s="13"/>
      <c r="NLZ87" s="13"/>
      <c r="NMA87" s="13"/>
      <c r="NMB87" s="13"/>
      <c r="NMC87" s="13"/>
      <c r="NMD87" s="13"/>
      <c r="NME87" s="13"/>
      <c r="NMF87" s="13"/>
      <c r="NMG87" s="13"/>
      <c r="NMH87" s="13"/>
      <c r="NMI87" s="13"/>
      <c r="NMJ87" s="13"/>
      <c r="NMK87" s="13"/>
      <c r="NML87" s="13"/>
      <c r="NMM87" s="13"/>
      <c r="NMN87" s="13"/>
      <c r="NMO87" s="13"/>
      <c r="NMP87" s="13"/>
      <c r="NMQ87" s="13"/>
      <c r="NMR87" s="13"/>
      <c r="NMS87" s="13"/>
      <c r="NMT87" s="13"/>
      <c r="NMU87" s="13"/>
      <c r="NMV87" s="13"/>
      <c r="NMW87" s="13"/>
      <c r="NMX87" s="13"/>
      <c r="NMY87" s="13"/>
      <c r="NMZ87" s="13"/>
      <c r="NNA87" s="13"/>
      <c r="NNB87" s="13"/>
      <c r="NNC87" s="13"/>
      <c r="NND87" s="13"/>
      <c r="NNE87" s="13"/>
      <c r="NNF87" s="13"/>
      <c r="NNG87" s="13"/>
      <c r="NNH87" s="13"/>
      <c r="NNI87" s="13"/>
      <c r="NNJ87" s="13"/>
      <c r="NNK87" s="13"/>
      <c r="NNL87" s="13"/>
      <c r="NNM87" s="13"/>
      <c r="NNN87" s="13"/>
      <c r="NNO87" s="13"/>
      <c r="NNP87" s="13"/>
      <c r="NNQ87" s="13"/>
      <c r="NNR87" s="13"/>
      <c r="NNS87" s="13"/>
      <c r="NNT87" s="13"/>
      <c r="NNU87" s="13"/>
      <c r="NNV87" s="13"/>
      <c r="NNW87" s="13"/>
      <c r="NNX87" s="13"/>
      <c r="NNY87" s="13"/>
      <c r="NNZ87" s="13"/>
      <c r="NOA87" s="13"/>
      <c r="NOB87" s="13"/>
      <c r="NOC87" s="13"/>
      <c r="NOD87" s="13"/>
      <c r="NOE87" s="13"/>
      <c r="NOF87" s="13"/>
      <c r="NOG87" s="13"/>
      <c r="NOH87" s="13"/>
      <c r="NOI87" s="13"/>
      <c r="NOJ87" s="13"/>
      <c r="NOK87" s="13"/>
      <c r="NOL87" s="13"/>
      <c r="NOM87" s="13"/>
      <c r="NON87" s="13"/>
      <c r="NOO87" s="13"/>
      <c r="NOP87" s="13"/>
      <c r="NOQ87" s="13"/>
      <c r="NOR87" s="13"/>
      <c r="NOS87" s="13"/>
      <c r="NOT87" s="13"/>
      <c r="NOU87" s="13"/>
      <c r="NOV87" s="13"/>
      <c r="NOW87" s="13"/>
      <c r="NOX87" s="13"/>
      <c r="NOY87" s="13"/>
      <c r="NOZ87" s="13"/>
      <c r="NPA87" s="13"/>
      <c r="NPB87" s="13"/>
      <c r="NPC87" s="13"/>
      <c r="NPD87" s="13"/>
      <c r="NPE87" s="13"/>
      <c r="NPF87" s="13"/>
      <c r="NPG87" s="13"/>
      <c r="NPH87" s="13"/>
      <c r="NPI87" s="13"/>
      <c r="NPJ87" s="13"/>
      <c r="NPK87" s="13"/>
      <c r="NPL87" s="13"/>
      <c r="NPM87" s="13"/>
      <c r="NPN87" s="13"/>
      <c r="NPO87" s="13"/>
      <c r="NPP87" s="13"/>
      <c r="NPQ87" s="13"/>
      <c r="NPR87" s="13"/>
      <c r="NPS87" s="13"/>
      <c r="NPT87" s="13"/>
      <c r="NPU87" s="13"/>
      <c r="NPV87" s="13"/>
      <c r="NPW87" s="13"/>
      <c r="NPX87" s="13"/>
      <c r="NPY87" s="13"/>
      <c r="NPZ87" s="13"/>
      <c r="NQA87" s="13"/>
      <c r="NQB87" s="13"/>
      <c r="NQC87" s="13"/>
      <c r="NQD87" s="13"/>
      <c r="NQE87" s="13"/>
      <c r="NQF87" s="13"/>
      <c r="NQG87" s="13"/>
      <c r="NQH87" s="13"/>
      <c r="NQI87" s="13"/>
      <c r="NQJ87" s="13"/>
      <c r="NQK87" s="13"/>
      <c r="NQL87" s="13"/>
      <c r="NQM87" s="13"/>
      <c r="NQN87" s="13"/>
      <c r="NQO87" s="13"/>
      <c r="NQP87" s="13"/>
      <c r="NQQ87" s="13"/>
      <c r="NQR87" s="13"/>
      <c r="NQS87" s="13"/>
      <c r="NQT87" s="13"/>
      <c r="NQU87" s="13"/>
      <c r="NQV87" s="13"/>
      <c r="NQW87" s="13"/>
      <c r="NQX87" s="13"/>
      <c r="NQY87" s="13"/>
      <c r="NQZ87" s="13"/>
      <c r="NRA87" s="13"/>
      <c r="NRB87" s="13"/>
      <c r="NRC87" s="13"/>
      <c r="NRD87" s="13"/>
      <c r="NRE87" s="13"/>
      <c r="NRF87" s="13"/>
      <c r="NRG87" s="13"/>
      <c r="NRH87" s="13"/>
      <c r="NRI87" s="13"/>
      <c r="NRJ87" s="13"/>
      <c r="NRK87" s="13"/>
      <c r="NRL87" s="13"/>
      <c r="NRM87" s="13"/>
      <c r="NRN87" s="13"/>
      <c r="NRO87" s="13"/>
      <c r="NRP87" s="13"/>
      <c r="NRQ87" s="13"/>
      <c r="NRR87" s="13"/>
      <c r="NRS87" s="13"/>
      <c r="NRT87" s="13"/>
      <c r="NRU87" s="13"/>
      <c r="NRV87" s="13"/>
      <c r="NRW87" s="13"/>
      <c r="NRX87" s="13"/>
      <c r="NRY87" s="13"/>
      <c r="NRZ87" s="13"/>
      <c r="NSA87" s="13"/>
      <c r="NSB87" s="13"/>
      <c r="NSC87" s="13"/>
      <c r="NSD87" s="13"/>
      <c r="NSE87" s="13"/>
      <c r="NSF87" s="13"/>
      <c r="NSG87" s="13"/>
      <c r="NSH87" s="13"/>
      <c r="NSI87" s="13"/>
      <c r="NSJ87" s="13"/>
      <c r="NSK87" s="13"/>
      <c r="NSL87" s="13"/>
      <c r="NSM87" s="13"/>
      <c r="NSN87" s="13"/>
      <c r="NSO87" s="13"/>
      <c r="NSP87" s="13"/>
      <c r="NSQ87" s="13"/>
      <c r="NSR87" s="13"/>
      <c r="NSS87" s="13"/>
      <c r="NST87" s="13"/>
      <c r="NSU87" s="13"/>
      <c r="NSV87" s="13"/>
      <c r="NSW87" s="13"/>
      <c r="NSX87" s="13"/>
      <c r="NSY87" s="13"/>
      <c r="NSZ87" s="13"/>
      <c r="NTA87" s="13"/>
      <c r="NTB87" s="13"/>
      <c r="NTC87" s="13"/>
      <c r="NTD87" s="13"/>
      <c r="NTE87" s="13"/>
      <c r="NTF87" s="13"/>
      <c r="NTG87" s="13"/>
      <c r="NTH87" s="13"/>
      <c r="NTI87" s="13"/>
      <c r="NTJ87" s="13"/>
      <c r="NTK87" s="13"/>
      <c r="NTL87" s="13"/>
      <c r="NTM87" s="13"/>
      <c r="NTN87" s="13"/>
      <c r="NTO87" s="13"/>
      <c r="NTP87" s="13"/>
      <c r="NTQ87" s="13"/>
      <c r="NTR87" s="13"/>
      <c r="NTS87" s="13"/>
      <c r="NTT87" s="13"/>
      <c r="NTU87" s="13"/>
      <c r="NTV87" s="13"/>
      <c r="NTW87" s="13"/>
      <c r="NTX87" s="13"/>
      <c r="NTY87" s="13"/>
      <c r="NTZ87" s="13"/>
      <c r="NUA87" s="13"/>
      <c r="NUB87" s="13"/>
      <c r="NUC87" s="13"/>
      <c r="NUD87" s="13"/>
      <c r="NUE87" s="13"/>
      <c r="NUF87" s="13"/>
      <c r="NUG87" s="13"/>
      <c r="NUH87" s="13"/>
      <c r="NUI87" s="13"/>
      <c r="NUJ87" s="13"/>
      <c r="NUK87" s="13"/>
      <c r="NUL87" s="13"/>
      <c r="NUM87" s="13"/>
      <c r="NUN87" s="13"/>
      <c r="NUO87" s="13"/>
      <c r="NUP87" s="13"/>
      <c r="NUQ87" s="13"/>
      <c r="NUR87" s="13"/>
      <c r="NUS87" s="13"/>
      <c r="NUT87" s="13"/>
      <c r="NUU87" s="13"/>
      <c r="NUV87" s="13"/>
      <c r="NUW87" s="13"/>
      <c r="NUX87" s="13"/>
      <c r="NUY87" s="13"/>
      <c r="NUZ87" s="13"/>
      <c r="NVA87" s="13"/>
      <c r="NVB87" s="13"/>
      <c r="NVC87" s="13"/>
      <c r="NVD87" s="13"/>
      <c r="NVE87" s="13"/>
      <c r="NVF87" s="13"/>
      <c r="NVG87" s="13"/>
      <c r="NVH87" s="13"/>
      <c r="NVI87" s="13"/>
      <c r="NVJ87" s="13"/>
      <c r="NVK87" s="13"/>
      <c r="NVL87" s="13"/>
      <c r="NVM87" s="13"/>
      <c r="NVN87" s="13"/>
      <c r="NVO87" s="13"/>
      <c r="NVP87" s="13"/>
      <c r="NVQ87" s="13"/>
      <c r="NVR87" s="13"/>
      <c r="NVS87" s="13"/>
      <c r="NVT87" s="13"/>
      <c r="NVU87" s="13"/>
      <c r="NVV87" s="13"/>
      <c r="NVW87" s="13"/>
      <c r="NVX87" s="13"/>
      <c r="NVY87" s="13"/>
      <c r="NVZ87" s="13"/>
      <c r="NWA87" s="13"/>
      <c r="NWB87" s="13"/>
      <c r="NWC87" s="13"/>
      <c r="NWD87" s="13"/>
      <c r="NWE87" s="13"/>
      <c r="NWF87" s="13"/>
      <c r="NWG87" s="13"/>
      <c r="NWH87" s="13"/>
      <c r="NWI87" s="13"/>
      <c r="NWJ87" s="13"/>
      <c r="NWK87" s="13"/>
      <c r="NWL87" s="13"/>
      <c r="NWM87" s="13"/>
      <c r="NWN87" s="13"/>
      <c r="NWO87" s="13"/>
      <c r="NWP87" s="13"/>
      <c r="NWQ87" s="13"/>
      <c r="NWR87" s="13"/>
      <c r="NWS87" s="13"/>
      <c r="NWT87" s="13"/>
      <c r="NWU87" s="13"/>
      <c r="NWV87" s="13"/>
      <c r="NWW87" s="13"/>
      <c r="NWX87" s="13"/>
      <c r="NWY87" s="13"/>
      <c r="NWZ87" s="13"/>
      <c r="NXA87" s="13"/>
      <c r="NXB87" s="13"/>
      <c r="NXC87" s="13"/>
      <c r="NXD87" s="13"/>
      <c r="NXE87" s="13"/>
      <c r="NXF87" s="13"/>
      <c r="NXG87" s="13"/>
      <c r="NXH87" s="13"/>
      <c r="NXI87" s="13"/>
      <c r="NXJ87" s="13"/>
      <c r="NXK87" s="13"/>
      <c r="NXL87" s="13"/>
      <c r="NXM87" s="13"/>
      <c r="NXN87" s="13"/>
      <c r="NXO87" s="13"/>
      <c r="NXP87" s="13"/>
      <c r="NXQ87" s="13"/>
      <c r="NXR87" s="13"/>
      <c r="NXS87" s="13"/>
      <c r="NXT87" s="13"/>
      <c r="NXU87" s="13"/>
      <c r="NXV87" s="13"/>
      <c r="NXW87" s="13"/>
      <c r="NXX87" s="13"/>
      <c r="NXY87" s="13"/>
      <c r="NXZ87" s="13"/>
      <c r="NYA87" s="13"/>
      <c r="NYB87" s="13"/>
      <c r="NYC87" s="13"/>
      <c r="NYD87" s="13"/>
      <c r="NYE87" s="13"/>
      <c r="NYF87" s="13"/>
      <c r="NYG87" s="13"/>
      <c r="NYH87" s="13"/>
      <c r="NYI87" s="13"/>
      <c r="NYJ87" s="13"/>
      <c r="NYK87" s="13"/>
      <c r="NYL87" s="13"/>
      <c r="NYM87" s="13"/>
      <c r="NYN87" s="13"/>
      <c r="NYO87" s="13"/>
      <c r="NYP87" s="13"/>
      <c r="NYQ87" s="13"/>
      <c r="NYR87" s="13"/>
      <c r="NYS87" s="13"/>
      <c r="NYT87" s="13"/>
      <c r="NYU87" s="13"/>
      <c r="NYV87" s="13"/>
      <c r="NYW87" s="13"/>
      <c r="NYX87" s="13"/>
      <c r="NYY87" s="13"/>
      <c r="NYZ87" s="13"/>
      <c r="NZA87" s="13"/>
      <c r="NZB87" s="13"/>
      <c r="NZC87" s="13"/>
      <c r="NZD87" s="13"/>
      <c r="NZE87" s="13"/>
      <c r="NZF87" s="13"/>
      <c r="NZG87" s="13"/>
      <c r="NZH87" s="13"/>
      <c r="NZI87" s="13"/>
      <c r="NZJ87" s="13"/>
      <c r="NZK87" s="13"/>
      <c r="NZL87" s="13"/>
      <c r="NZM87" s="13"/>
      <c r="NZN87" s="13"/>
      <c r="NZO87" s="13"/>
      <c r="NZP87" s="13"/>
      <c r="NZQ87" s="13"/>
      <c r="NZR87" s="13"/>
      <c r="NZS87" s="13"/>
      <c r="NZT87" s="13"/>
      <c r="NZU87" s="13"/>
      <c r="NZV87" s="13"/>
      <c r="NZW87" s="13"/>
      <c r="NZX87" s="13"/>
      <c r="NZY87" s="13"/>
      <c r="NZZ87" s="13"/>
      <c r="OAA87" s="13"/>
      <c r="OAB87" s="13"/>
      <c r="OAC87" s="13"/>
      <c r="OAD87" s="13"/>
      <c r="OAE87" s="13"/>
      <c r="OAF87" s="13"/>
      <c r="OAG87" s="13"/>
      <c r="OAH87" s="13"/>
      <c r="OAI87" s="13"/>
      <c r="OAJ87" s="13"/>
      <c r="OAK87" s="13"/>
      <c r="OAL87" s="13"/>
      <c r="OAM87" s="13"/>
      <c r="OAN87" s="13"/>
      <c r="OAO87" s="13"/>
      <c r="OAP87" s="13"/>
      <c r="OAQ87" s="13"/>
      <c r="OAR87" s="13"/>
      <c r="OAS87" s="13"/>
      <c r="OAT87" s="13"/>
      <c r="OAU87" s="13"/>
      <c r="OAV87" s="13"/>
      <c r="OAW87" s="13"/>
      <c r="OAX87" s="13"/>
      <c r="OAY87" s="13"/>
      <c r="OAZ87" s="13"/>
      <c r="OBA87" s="13"/>
      <c r="OBB87" s="13"/>
      <c r="OBC87" s="13"/>
      <c r="OBD87" s="13"/>
      <c r="OBE87" s="13"/>
      <c r="OBF87" s="13"/>
      <c r="OBG87" s="13"/>
      <c r="OBH87" s="13"/>
      <c r="OBI87" s="13"/>
      <c r="OBJ87" s="13"/>
      <c r="OBK87" s="13"/>
      <c r="OBL87" s="13"/>
      <c r="OBM87" s="13"/>
      <c r="OBN87" s="13"/>
      <c r="OBO87" s="13"/>
      <c r="OBP87" s="13"/>
      <c r="OBQ87" s="13"/>
      <c r="OBR87" s="13"/>
      <c r="OBS87" s="13"/>
      <c r="OBT87" s="13"/>
      <c r="OBU87" s="13"/>
      <c r="OBV87" s="13"/>
      <c r="OBW87" s="13"/>
      <c r="OBX87" s="13"/>
      <c r="OBY87" s="13"/>
      <c r="OBZ87" s="13"/>
      <c r="OCA87" s="13"/>
      <c r="OCB87" s="13"/>
      <c r="OCC87" s="13"/>
      <c r="OCD87" s="13"/>
      <c r="OCE87" s="13"/>
      <c r="OCF87" s="13"/>
      <c r="OCG87" s="13"/>
      <c r="OCH87" s="13"/>
      <c r="OCI87" s="13"/>
      <c r="OCJ87" s="13"/>
      <c r="OCK87" s="13"/>
      <c r="OCL87" s="13"/>
      <c r="OCM87" s="13"/>
      <c r="OCN87" s="13"/>
      <c r="OCO87" s="13"/>
      <c r="OCP87" s="13"/>
      <c r="OCQ87" s="13"/>
      <c r="OCR87" s="13"/>
      <c r="OCS87" s="13"/>
      <c r="OCT87" s="13"/>
      <c r="OCU87" s="13"/>
      <c r="OCV87" s="13"/>
      <c r="OCW87" s="13"/>
      <c r="OCX87" s="13"/>
      <c r="OCY87" s="13"/>
      <c r="OCZ87" s="13"/>
      <c r="ODA87" s="13"/>
      <c r="ODB87" s="13"/>
      <c r="ODC87" s="13"/>
      <c r="ODD87" s="13"/>
      <c r="ODE87" s="13"/>
      <c r="ODF87" s="13"/>
      <c r="ODG87" s="13"/>
      <c r="ODH87" s="13"/>
      <c r="ODI87" s="13"/>
      <c r="ODJ87" s="13"/>
      <c r="ODK87" s="13"/>
      <c r="ODL87" s="13"/>
      <c r="ODM87" s="13"/>
      <c r="ODN87" s="13"/>
      <c r="ODO87" s="13"/>
      <c r="ODP87" s="13"/>
      <c r="ODQ87" s="13"/>
      <c r="ODR87" s="13"/>
      <c r="ODS87" s="13"/>
      <c r="ODT87" s="13"/>
      <c r="ODU87" s="13"/>
      <c r="ODV87" s="13"/>
      <c r="ODW87" s="13"/>
      <c r="ODX87" s="13"/>
      <c r="ODY87" s="13"/>
      <c r="ODZ87" s="13"/>
      <c r="OEA87" s="13"/>
      <c r="OEB87" s="13"/>
      <c r="OEC87" s="13"/>
      <c r="OED87" s="13"/>
      <c r="OEE87" s="13"/>
      <c r="OEF87" s="13"/>
      <c r="OEG87" s="13"/>
      <c r="OEH87" s="13"/>
      <c r="OEI87" s="13"/>
      <c r="OEJ87" s="13"/>
      <c r="OEK87" s="13"/>
      <c r="OEL87" s="13"/>
      <c r="OEM87" s="13"/>
      <c r="OEN87" s="13"/>
      <c r="OEO87" s="13"/>
      <c r="OEP87" s="13"/>
      <c r="OEQ87" s="13"/>
      <c r="OER87" s="13"/>
      <c r="OES87" s="13"/>
      <c r="OET87" s="13"/>
      <c r="OEU87" s="13"/>
      <c r="OEV87" s="13"/>
      <c r="OEW87" s="13"/>
      <c r="OEX87" s="13"/>
      <c r="OEY87" s="13"/>
      <c r="OEZ87" s="13"/>
      <c r="OFA87" s="13"/>
      <c r="OFB87" s="13"/>
      <c r="OFC87" s="13"/>
      <c r="OFD87" s="13"/>
      <c r="OFE87" s="13"/>
      <c r="OFF87" s="13"/>
      <c r="OFG87" s="13"/>
      <c r="OFH87" s="13"/>
      <c r="OFI87" s="13"/>
      <c r="OFJ87" s="13"/>
      <c r="OFK87" s="13"/>
      <c r="OFL87" s="13"/>
      <c r="OFM87" s="13"/>
      <c r="OFN87" s="13"/>
      <c r="OFO87" s="13"/>
      <c r="OFP87" s="13"/>
      <c r="OFQ87" s="13"/>
      <c r="OFR87" s="13"/>
      <c r="OFS87" s="13"/>
      <c r="OFT87" s="13"/>
      <c r="OFU87" s="13"/>
      <c r="OFV87" s="13"/>
      <c r="OFW87" s="13"/>
      <c r="OFX87" s="13"/>
      <c r="OFY87" s="13"/>
      <c r="OFZ87" s="13"/>
      <c r="OGA87" s="13"/>
      <c r="OGB87" s="13"/>
      <c r="OGC87" s="13"/>
      <c r="OGD87" s="13"/>
      <c r="OGE87" s="13"/>
      <c r="OGF87" s="13"/>
      <c r="OGG87" s="13"/>
      <c r="OGH87" s="13"/>
      <c r="OGI87" s="13"/>
      <c r="OGJ87" s="13"/>
      <c r="OGK87" s="13"/>
      <c r="OGL87" s="13"/>
      <c r="OGM87" s="13"/>
      <c r="OGN87" s="13"/>
      <c r="OGO87" s="13"/>
      <c r="OGP87" s="13"/>
      <c r="OGQ87" s="13"/>
      <c r="OGR87" s="13"/>
      <c r="OGS87" s="13"/>
      <c r="OGT87" s="13"/>
      <c r="OGU87" s="13"/>
      <c r="OGV87" s="13"/>
      <c r="OGW87" s="13"/>
      <c r="OGX87" s="13"/>
      <c r="OGY87" s="13"/>
      <c r="OGZ87" s="13"/>
      <c r="OHA87" s="13"/>
      <c r="OHB87" s="13"/>
      <c r="OHC87" s="13"/>
      <c r="OHD87" s="13"/>
      <c r="OHE87" s="13"/>
      <c r="OHF87" s="13"/>
      <c r="OHG87" s="13"/>
      <c r="OHH87" s="13"/>
      <c r="OHI87" s="13"/>
      <c r="OHJ87" s="13"/>
      <c r="OHK87" s="13"/>
      <c r="OHL87" s="13"/>
      <c r="OHM87" s="13"/>
      <c r="OHN87" s="13"/>
      <c r="OHO87" s="13"/>
      <c r="OHP87" s="13"/>
      <c r="OHQ87" s="13"/>
      <c r="OHR87" s="13"/>
      <c r="OHS87" s="13"/>
      <c r="OHT87" s="13"/>
      <c r="OHU87" s="13"/>
      <c r="OHV87" s="13"/>
      <c r="OHW87" s="13"/>
      <c r="OHX87" s="13"/>
      <c r="OHY87" s="13"/>
      <c r="OHZ87" s="13"/>
      <c r="OIA87" s="13"/>
      <c r="OIB87" s="13"/>
      <c r="OIC87" s="13"/>
      <c r="OID87" s="13"/>
      <c r="OIE87" s="13"/>
      <c r="OIF87" s="13"/>
      <c r="OIG87" s="13"/>
      <c r="OIH87" s="13"/>
      <c r="OII87" s="13"/>
      <c r="OIJ87" s="13"/>
      <c r="OIK87" s="13"/>
      <c r="OIL87" s="13"/>
      <c r="OIM87" s="13"/>
      <c r="OIN87" s="13"/>
      <c r="OIO87" s="13"/>
      <c r="OIP87" s="13"/>
      <c r="OIQ87" s="13"/>
      <c r="OIR87" s="13"/>
      <c r="OIS87" s="13"/>
      <c r="OIT87" s="13"/>
      <c r="OIU87" s="13"/>
      <c r="OIV87" s="13"/>
      <c r="OIW87" s="13"/>
      <c r="OIX87" s="13"/>
      <c r="OIY87" s="13"/>
      <c r="OIZ87" s="13"/>
      <c r="OJA87" s="13"/>
      <c r="OJB87" s="13"/>
      <c r="OJC87" s="13"/>
      <c r="OJD87" s="13"/>
      <c r="OJE87" s="13"/>
      <c r="OJF87" s="13"/>
      <c r="OJG87" s="13"/>
      <c r="OJH87" s="13"/>
      <c r="OJI87" s="13"/>
      <c r="OJJ87" s="13"/>
      <c r="OJK87" s="13"/>
      <c r="OJL87" s="13"/>
      <c r="OJM87" s="13"/>
      <c r="OJN87" s="13"/>
      <c r="OJO87" s="13"/>
      <c r="OJP87" s="13"/>
      <c r="OJQ87" s="13"/>
      <c r="OJR87" s="13"/>
      <c r="OJS87" s="13"/>
      <c r="OJT87" s="13"/>
      <c r="OJU87" s="13"/>
      <c r="OJV87" s="13"/>
      <c r="OJW87" s="13"/>
      <c r="OJX87" s="13"/>
      <c r="OJY87" s="13"/>
      <c r="OJZ87" s="13"/>
      <c r="OKA87" s="13"/>
      <c r="OKB87" s="13"/>
      <c r="OKC87" s="13"/>
      <c r="OKD87" s="13"/>
      <c r="OKE87" s="13"/>
      <c r="OKF87" s="13"/>
      <c r="OKG87" s="13"/>
      <c r="OKH87" s="13"/>
      <c r="OKI87" s="13"/>
      <c r="OKJ87" s="13"/>
      <c r="OKK87" s="13"/>
      <c r="OKL87" s="13"/>
      <c r="OKM87" s="13"/>
      <c r="OKN87" s="13"/>
      <c r="OKO87" s="13"/>
      <c r="OKP87" s="13"/>
      <c r="OKQ87" s="13"/>
      <c r="OKR87" s="13"/>
      <c r="OKS87" s="13"/>
      <c r="OKT87" s="13"/>
      <c r="OKU87" s="13"/>
      <c r="OKV87" s="13"/>
      <c r="OKW87" s="13"/>
      <c r="OKX87" s="13"/>
      <c r="OKY87" s="13"/>
      <c r="OKZ87" s="13"/>
      <c r="OLA87" s="13"/>
      <c r="OLB87" s="13"/>
      <c r="OLC87" s="13"/>
      <c r="OLD87" s="13"/>
      <c r="OLE87" s="13"/>
      <c r="OLF87" s="13"/>
      <c r="OLG87" s="13"/>
      <c r="OLH87" s="13"/>
      <c r="OLI87" s="13"/>
      <c r="OLJ87" s="13"/>
      <c r="OLK87" s="13"/>
      <c r="OLL87" s="13"/>
      <c r="OLM87" s="13"/>
      <c r="OLN87" s="13"/>
      <c r="OLO87" s="13"/>
      <c r="OLP87" s="13"/>
      <c r="OLQ87" s="13"/>
      <c r="OLR87" s="13"/>
      <c r="OLS87" s="13"/>
      <c r="OLT87" s="13"/>
      <c r="OLU87" s="13"/>
      <c r="OLV87" s="13"/>
      <c r="OLW87" s="13"/>
      <c r="OLX87" s="13"/>
      <c r="OLY87" s="13"/>
      <c r="OLZ87" s="13"/>
      <c r="OMA87" s="13"/>
      <c r="OMB87" s="13"/>
      <c r="OMC87" s="13"/>
      <c r="OMD87" s="13"/>
      <c r="OME87" s="13"/>
      <c r="OMF87" s="13"/>
      <c r="OMG87" s="13"/>
      <c r="OMH87" s="13"/>
      <c r="OMI87" s="13"/>
      <c r="OMJ87" s="13"/>
      <c r="OMK87" s="13"/>
      <c r="OML87" s="13"/>
      <c r="OMM87" s="13"/>
      <c r="OMN87" s="13"/>
      <c r="OMO87" s="13"/>
      <c r="OMP87" s="13"/>
      <c r="OMQ87" s="13"/>
      <c r="OMR87" s="13"/>
      <c r="OMS87" s="13"/>
      <c r="OMT87" s="13"/>
      <c r="OMU87" s="13"/>
      <c r="OMV87" s="13"/>
      <c r="OMW87" s="13"/>
      <c r="OMX87" s="13"/>
      <c r="OMY87" s="13"/>
      <c r="OMZ87" s="13"/>
      <c r="ONA87" s="13"/>
      <c r="ONB87" s="13"/>
      <c r="ONC87" s="13"/>
      <c r="OND87" s="13"/>
      <c r="ONE87" s="13"/>
      <c r="ONF87" s="13"/>
      <c r="ONG87" s="13"/>
      <c r="ONH87" s="13"/>
      <c r="ONI87" s="13"/>
      <c r="ONJ87" s="13"/>
      <c r="ONK87" s="13"/>
      <c r="ONL87" s="13"/>
      <c r="ONM87" s="13"/>
      <c r="ONN87" s="13"/>
      <c r="ONO87" s="13"/>
      <c r="ONP87" s="13"/>
      <c r="ONQ87" s="13"/>
      <c r="ONR87" s="13"/>
      <c r="ONS87" s="13"/>
      <c r="ONT87" s="13"/>
      <c r="ONU87" s="13"/>
      <c r="ONV87" s="13"/>
      <c r="ONW87" s="13"/>
      <c r="ONX87" s="13"/>
      <c r="ONY87" s="13"/>
      <c r="ONZ87" s="13"/>
      <c r="OOA87" s="13"/>
      <c r="OOB87" s="13"/>
      <c r="OOC87" s="13"/>
      <c r="OOD87" s="13"/>
      <c r="OOE87" s="13"/>
      <c r="OOF87" s="13"/>
      <c r="OOG87" s="13"/>
      <c r="OOH87" s="13"/>
      <c r="OOI87" s="13"/>
      <c r="OOJ87" s="13"/>
      <c r="OOK87" s="13"/>
      <c r="OOL87" s="13"/>
      <c r="OOM87" s="13"/>
      <c r="OON87" s="13"/>
      <c r="OOO87" s="13"/>
      <c r="OOP87" s="13"/>
      <c r="OOQ87" s="13"/>
      <c r="OOR87" s="13"/>
      <c r="OOS87" s="13"/>
      <c r="OOT87" s="13"/>
      <c r="OOU87" s="13"/>
      <c r="OOV87" s="13"/>
      <c r="OOW87" s="13"/>
      <c r="OOX87" s="13"/>
      <c r="OOY87" s="13"/>
      <c r="OOZ87" s="13"/>
      <c r="OPA87" s="13"/>
      <c r="OPB87" s="13"/>
      <c r="OPC87" s="13"/>
      <c r="OPD87" s="13"/>
      <c r="OPE87" s="13"/>
      <c r="OPF87" s="13"/>
      <c r="OPG87" s="13"/>
      <c r="OPH87" s="13"/>
      <c r="OPI87" s="13"/>
      <c r="OPJ87" s="13"/>
      <c r="OPK87" s="13"/>
      <c r="OPL87" s="13"/>
      <c r="OPM87" s="13"/>
      <c r="OPN87" s="13"/>
      <c r="OPO87" s="13"/>
      <c r="OPP87" s="13"/>
      <c r="OPQ87" s="13"/>
      <c r="OPR87" s="13"/>
      <c r="OPS87" s="13"/>
      <c r="OPT87" s="13"/>
      <c r="OPU87" s="13"/>
      <c r="OPV87" s="13"/>
      <c r="OPW87" s="13"/>
      <c r="OPX87" s="13"/>
      <c r="OPY87" s="13"/>
      <c r="OPZ87" s="13"/>
      <c r="OQA87" s="13"/>
      <c r="OQB87" s="13"/>
      <c r="OQC87" s="13"/>
      <c r="OQD87" s="13"/>
      <c r="OQE87" s="13"/>
      <c r="OQF87" s="13"/>
      <c r="OQG87" s="13"/>
      <c r="OQH87" s="13"/>
      <c r="OQI87" s="13"/>
      <c r="OQJ87" s="13"/>
      <c r="OQK87" s="13"/>
      <c r="OQL87" s="13"/>
      <c r="OQM87" s="13"/>
      <c r="OQN87" s="13"/>
      <c r="OQO87" s="13"/>
      <c r="OQP87" s="13"/>
      <c r="OQQ87" s="13"/>
      <c r="OQR87" s="13"/>
      <c r="OQS87" s="13"/>
      <c r="OQT87" s="13"/>
      <c r="OQU87" s="13"/>
      <c r="OQV87" s="13"/>
      <c r="OQW87" s="13"/>
      <c r="OQX87" s="13"/>
      <c r="OQY87" s="13"/>
      <c r="OQZ87" s="13"/>
      <c r="ORA87" s="13"/>
      <c r="ORB87" s="13"/>
      <c r="ORC87" s="13"/>
      <c r="ORD87" s="13"/>
      <c r="ORE87" s="13"/>
      <c r="ORF87" s="13"/>
      <c r="ORG87" s="13"/>
      <c r="ORH87" s="13"/>
      <c r="ORI87" s="13"/>
      <c r="ORJ87" s="13"/>
      <c r="ORK87" s="13"/>
      <c r="ORL87" s="13"/>
      <c r="ORM87" s="13"/>
      <c r="ORN87" s="13"/>
      <c r="ORO87" s="13"/>
      <c r="ORP87" s="13"/>
      <c r="ORQ87" s="13"/>
      <c r="ORR87" s="13"/>
      <c r="ORS87" s="13"/>
      <c r="ORT87" s="13"/>
      <c r="ORU87" s="13"/>
      <c r="ORV87" s="13"/>
      <c r="ORW87" s="13"/>
      <c r="ORX87" s="13"/>
      <c r="ORY87" s="13"/>
      <c r="ORZ87" s="13"/>
      <c r="OSA87" s="13"/>
      <c r="OSB87" s="13"/>
      <c r="OSC87" s="13"/>
      <c r="OSD87" s="13"/>
      <c r="OSE87" s="13"/>
      <c r="OSF87" s="13"/>
      <c r="OSG87" s="13"/>
      <c r="OSH87" s="13"/>
      <c r="OSI87" s="13"/>
      <c r="OSJ87" s="13"/>
      <c r="OSK87" s="13"/>
      <c r="OSL87" s="13"/>
      <c r="OSM87" s="13"/>
      <c r="OSN87" s="13"/>
      <c r="OSO87" s="13"/>
      <c r="OSP87" s="13"/>
      <c r="OSQ87" s="13"/>
      <c r="OSR87" s="13"/>
      <c r="OSS87" s="13"/>
      <c r="OST87" s="13"/>
      <c r="OSU87" s="13"/>
      <c r="OSV87" s="13"/>
      <c r="OSW87" s="13"/>
      <c r="OSX87" s="13"/>
      <c r="OSY87" s="13"/>
      <c r="OSZ87" s="13"/>
      <c r="OTA87" s="13"/>
      <c r="OTB87" s="13"/>
      <c r="OTC87" s="13"/>
      <c r="OTD87" s="13"/>
      <c r="OTE87" s="13"/>
      <c r="OTF87" s="13"/>
      <c r="OTG87" s="13"/>
      <c r="OTH87" s="13"/>
      <c r="OTI87" s="13"/>
      <c r="OTJ87" s="13"/>
      <c r="OTK87" s="13"/>
      <c r="OTL87" s="13"/>
      <c r="OTM87" s="13"/>
      <c r="OTN87" s="13"/>
      <c r="OTO87" s="13"/>
      <c r="OTP87" s="13"/>
      <c r="OTQ87" s="13"/>
      <c r="OTR87" s="13"/>
      <c r="OTS87" s="13"/>
      <c r="OTT87" s="13"/>
      <c r="OTU87" s="13"/>
      <c r="OTV87" s="13"/>
      <c r="OTW87" s="13"/>
      <c r="OTX87" s="13"/>
      <c r="OTY87" s="13"/>
      <c r="OTZ87" s="13"/>
      <c r="OUA87" s="13"/>
      <c r="OUB87" s="13"/>
      <c r="OUC87" s="13"/>
      <c r="OUD87" s="13"/>
      <c r="OUE87" s="13"/>
      <c r="OUF87" s="13"/>
      <c r="OUG87" s="13"/>
      <c r="OUH87" s="13"/>
      <c r="OUI87" s="13"/>
      <c r="OUJ87" s="13"/>
      <c r="OUK87" s="13"/>
      <c r="OUL87" s="13"/>
      <c r="OUM87" s="13"/>
      <c r="OUN87" s="13"/>
      <c r="OUO87" s="13"/>
      <c r="OUP87" s="13"/>
      <c r="OUQ87" s="13"/>
      <c r="OUR87" s="13"/>
      <c r="OUS87" s="13"/>
      <c r="OUT87" s="13"/>
      <c r="OUU87" s="13"/>
      <c r="OUV87" s="13"/>
      <c r="OUW87" s="13"/>
      <c r="OUX87" s="13"/>
      <c r="OUY87" s="13"/>
      <c r="OUZ87" s="13"/>
      <c r="OVA87" s="13"/>
      <c r="OVB87" s="13"/>
      <c r="OVC87" s="13"/>
      <c r="OVD87" s="13"/>
      <c r="OVE87" s="13"/>
      <c r="OVF87" s="13"/>
      <c r="OVG87" s="13"/>
      <c r="OVH87" s="13"/>
      <c r="OVI87" s="13"/>
      <c r="OVJ87" s="13"/>
      <c r="OVK87" s="13"/>
      <c r="OVL87" s="13"/>
      <c r="OVM87" s="13"/>
      <c r="OVN87" s="13"/>
      <c r="OVO87" s="13"/>
      <c r="OVP87" s="13"/>
      <c r="OVQ87" s="13"/>
      <c r="OVR87" s="13"/>
      <c r="OVS87" s="13"/>
      <c r="OVT87" s="13"/>
      <c r="OVU87" s="13"/>
      <c r="OVV87" s="13"/>
      <c r="OVW87" s="13"/>
      <c r="OVX87" s="13"/>
      <c r="OVY87" s="13"/>
      <c r="OVZ87" s="13"/>
      <c r="OWA87" s="13"/>
      <c r="OWB87" s="13"/>
      <c r="OWC87" s="13"/>
      <c r="OWD87" s="13"/>
      <c r="OWE87" s="13"/>
      <c r="OWF87" s="13"/>
      <c r="OWG87" s="13"/>
      <c r="OWH87" s="13"/>
      <c r="OWI87" s="13"/>
      <c r="OWJ87" s="13"/>
      <c r="OWK87" s="13"/>
      <c r="OWL87" s="13"/>
      <c r="OWM87" s="13"/>
      <c r="OWN87" s="13"/>
      <c r="OWO87" s="13"/>
      <c r="OWP87" s="13"/>
      <c r="OWQ87" s="13"/>
      <c r="OWR87" s="13"/>
      <c r="OWS87" s="13"/>
      <c r="OWT87" s="13"/>
      <c r="OWU87" s="13"/>
      <c r="OWV87" s="13"/>
      <c r="OWW87" s="13"/>
      <c r="OWX87" s="13"/>
      <c r="OWY87" s="13"/>
      <c r="OWZ87" s="13"/>
      <c r="OXA87" s="13"/>
      <c r="OXB87" s="13"/>
      <c r="OXC87" s="13"/>
      <c r="OXD87" s="13"/>
      <c r="OXE87" s="13"/>
      <c r="OXF87" s="13"/>
      <c r="OXG87" s="13"/>
      <c r="OXH87" s="13"/>
      <c r="OXI87" s="13"/>
      <c r="OXJ87" s="13"/>
      <c r="OXK87" s="13"/>
      <c r="OXL87" s="13"/>
      <c r="OXM87" s="13"/>
      <c r="OXN87" s="13"/>
      <c r="OXO87" s="13"/>
      <c r="OXP87" s="13"/>
      <c r="OXQ87" s="13"/>
      <c r="OXR87" s="13"/>
      <c r="OXS87" s="13"/>
      <c r="OXT87" s="13"/>
      <c r="OXU87" s="13"/>
      <c r="OXV87" s="13"/>
      <c r="OXW87" s="13"/>
      <c r="OXX87" s="13"/>
      <c r="OXY87" s="13"/>
      <c r="OXZ87" s="13"/>
      <c r="OYA87" s="13"/>
      <c r="OYB87" s="13"/>
      <c r="OYC87" s="13"/>
      <c r="OYD87" s="13"/>
      <c r="OYE87" s="13"/>
      <c r="OYF87" s="13"/>
      <c r="OYG87" s="13"/>
      <c r="OYH87" s="13"/>
      <c r="OYI87" s="13"/>
      <c r="OYJ87" s="13"/>
      <c r="OYK87" s="13"/>
      <c r="OYL87" s="13"/>
      <c r="OYM87" s="13"/>
      <c r="OYN87" s="13"/>
      <c r="OYO87" s="13"/>
      <c r="OYP87" s="13"/>
      <c r="OYQ87" s="13"/>
      <c r="OYR87" s="13"/>
      <c r="OYS87" s="13"/>
      <c r="OYT87" s="13"/>
      <c r="OYU87" s="13"/>
      <c r="OYV87" s="13"/>
      <c r="OYW87" s="13"/>
      <c r="OYX87" s="13"/>
      <c r="OYY87" s="13"/>
      <c r="OYZ87" s="13"/>
      <c r="OZA87" s="13"/>
      <c r="OZB87" s="13"/>
      <c r="OZC87" s="13"/>
      <c r="OZD87" s="13"/>
      <c r="OZE87" s="13"/>
      <c r="OZF87" s="13"/>
      <c r="OZG87" s="13"/>
      <c r="OZH87" s="13"/>
      <c r="OZI87" s="13"/>
      <c r="OZJ87" s="13"/>
      <c r="OZK87" s="13"/>
      <c r="OZL87" s="13"/>
      <c r="OZM87" s="13"/>
      <c r="OZN87" s="13"/>
      <c r="OZO87" s="13"/>
      <c r="OZP87" s="13"/>
      <c r="OZQ87" s="13"/>
      <c r="OZR87" s="13"/>
      <c r="OZS87" s="13"/>
      <c r="OZT87" s="13"/>
      <c r="OZU87" s="13"/>
      <c r="OZV87" s="13"/>
      <c r="OZW87" s="13"/>
      <c r="OZX87" s="13"/>
      <c r="OZY87" s="13"/>
      <c r="OZZ87" s="13"/>
      <c r="PAA87" s="13"/>
      <c r="PAB87" s="13"/>
      <c r="PAC87" s="13"/>
      <c r="PAD87" s="13"/>
      <c r="PAE87" s="13"/>
      <c r="PAF87" s="13"/>
      <c r="PAG87" s="13"/>
      <c r="PAH87" s="13"/>
      <c r="PAI87" s="13"/>
      <c r="PAJ87" s="13"/>
      <c r="PAK87" s="13"/>
      <c r="PAL87" s="13"/>
      <c r="PAM87" s="13"/>
      <c r="PAN87" s="13"/>
      <c r="PAO87" s="13"/>
      <c r="PAP87" s="13"/>
      <c r="PAQ87" s="13"/>
      <c r="PAR87" s="13"/>
      <c r="PAS87" s="13"/>
      <c r="PAT87" s="13"/>
      <c r="PAU87" s="13"/>
      <c r="PAV87" s="13"/>
      <c r="PAW87" s="13"/>
      <c r="PAX87" s="13"/>
      <c r="PAY87" s="13"/>
      <c r="PAZ87" s="13"/>
      <c r="PBA87" s="13"/>
      <c r="PBB87" s="13"/>
      <c r="PBC87" s="13"/>
      <c r="PBD87" s="13"/>
      <c r="PBE87" s="13"/>
      <c r="PBF87" s="13"/>
      <c r="PBG87" s="13"/>
      <c r="PBH87" s="13"/>
      <c r="PBI87" s="13"/>
      <c r="PBJ87" s="13"/>
      <c r="PBK87" s="13"/>
      <c r="PBL87" s="13"/>
      <c r="PBM87" s="13"/>
      <c r="PBN87" s="13"/>
      <c r="PBO87" s="13"/>
      <c r="PBP87" s="13"/>
      <c r="PBQ87" s="13"/>
      <c r="PBR87" s="13"/>
      <c r="PBS87" s="13"/>
      <c r="PBT87" s="13"/>
      <c r="PBU87" s="13"/>
      <c r="PBV87" s="13"/>
      <c r="PBW87" s="13"/>
      <c r="PBX87" s="13"/>
      <c r="PBY87" s="13"/>
      <c r="PBZ87" s="13"/>
      <c r="PCA87" s="13"/>
      <c r="PCB87" s="13"/>
      <c r="PCC87" s="13"/>
      <c r="PCD87" s="13"/>
      <c r="PCE87" s="13"/>
      <c r="PCF87" s="13"/>
      <c r="PCG87" s="13"/>
      <c r="PCH87" s="13"/>
      <c r="PCI87" s="13"/>
      <c r="PCJ87" s="13"/>
      <c r="PCK87" s="13"/>
      <c r="PCL87" s="13"/>
      <c r="PCM87" s="13"/>
      <c r="PCN87" s="13"/>
      <c r="PCO87" s="13"/>
      <c r="PCP87" s="13"/>
      <c r="PCQ87" s="13"/>
      <c r="PCR87" s="13"/>
      <c r="PCS87" s="13"/>
      <c r="PCT87" s="13"/>
      <c r="PCU87" s="13"/>
      <c r="PCV87" s="13"/>
      <c r="PCW87" s="13"/>
      <c r="PCX87" s="13"/>
      <c r="PCY87" s="13"/>
      <c r="PCZ87" s="13"/>
      <c r="PDA87" s="13"/>
      <c r="PDB87" s="13"/>
      <c r="PDC87" s="13"/>
      <c r="PDD87" s="13"/>
      <c r="PDE87" s="13"/>
      <c r="PDF87" s="13"/>
      <c r="PDG87" s="13"/>
      <c r="PDH87" s="13"/>
      <c r="PDI87" s="13"/>
      <c r="PDJ87" s="13"/>
      <c r="PDK87" s="13"/>
      <c r="PDL87" s="13"/>
      <c r="PDM87" s="13"/>
      <c r="PDN87" s="13"/>
      <c r="PDO87" s="13"/>
      <c r="PDP87" s="13"/>
      <c r="PDQ87" s="13"/>
      <c r="PDR87" s="13"/>
      <c r="PDS87" s="13"/>
      <c r="PDT87" s="13"/>
      <c r="PDU87" s="13"/>
      <c r="PDV87" s="13"/>
      <c r="PDW87" s="13"/>
      <c r="PDX87" s="13"/>
      <c r="PDY87" s="13"/>
      <c r="PDZ87" s="13"/>
      <c r="PEA87" s="13"/>
      <c r="PEB87" s="13"/>
      <c r="PEC87" s="13"/>
      <c r="PED87" s="13"/>
      <c r="PEE87" s="13"/>
      <c r="PEF87" s="13"/>
      <c r="PEG87" s="13"/>
      <c r="PEH87" s="13"/>
      <c r="PEI87" s="13"/>
      <c r="PEJ87" s="13"/>
      <c r="PEK87" s="13"/>
      <c r="PEL87" s="13"/>
      <c r="PEM87" s="13"/>
      <c r="PEN87" s="13"/>
      <c r="PEO87" s="13"/>
      <c r="PEP87" s="13"/>
      <c r="PEQ87" s="13"/>
      <c r="PER87" s="13"/>
      <c r="PES87" s="13"/>
      <c r="PET87" s="13"/>
      <c r="PEU87" s="13"/>
      <c r="PEV87" s="13"/>
      <c r="PEW87" s="13"/>
      <c r="PEX87" s="13"/>
      <c r="PEY87" s="13"/>
      <c r="PEZ87" s="13"/>
      <c r="PFA87" s="13"/>
      <c r="PFB87" s="13"/>
      <c r="PFC87" s="13"/>
      <c r="PFD87" s="13"/>
      <c r="PFE87" s="13"/>
      <c r="PFF87" s="13"/>
      <c r="PFG87" s="13"/>
      <c r="PFH87" s="13"/>
      <c r="PFI87" s="13"/>
      <c r="PFJ87" s="13"/>
      <c r="PFK87" s="13"/>
      <c r="PFL87" s="13"/>
      <c r="PFM87" s="13"/>
      <c r="PFN87" s="13"/>
      <c r="PFO87" s="13"/>
      <c r="PFP87" s="13"/>
      <c r="PFQ87" s="13"/>
      <c r="PFR87" s="13"/>
      <c r="PFS87" s="13"/>
      <c r="PFT87" s="13"/>
      <c r="PFU87" s="13"/>
      <c r="PFV87" s="13"/>
      <c r="PFW87" s="13"/>
      <c r="PFX87" s="13"/>
      <c r="PFY87" s="13"/>
      <c r="PFZ87" s="13"/>
      <c r="PGA87" s="13"/>
      <c r="PGB87" s="13"/>
      <c r="PGC87" s="13"/>
      <c r="PGD87" s="13"/>
      <c r="PGE87" s="13"/>
      <c r="PGF87" s="13"/>
      <c r="PGG87" s="13"/>
      <c r="PGH87" s="13"/>
      <c r="PGI87" s="13"/>
      <c r="PGJ87" s="13"/>
      <c r="PGK87" s="13"/>
      <c r="PGL87" s="13"/>
      <c r="PGM87" s="13"/>
      <c r="PGN87" s="13"/>
      <c r="PGO87" s="13"/>
      <c r="PGP87" s="13"/>
      <c r="PGQ87" s="13"/>
      <c r="PGR87" s="13"/>
      <c r="PGS87" s="13"/>
      <c r="PGT87" s="13"/>
      <c r="PGU87" s="13"/>
      <c r="PGV87" s="13"/>
      <c r="PGW87" s="13"/>
      <c r="PGX87" s="13"/>
      <c r="PGY87" s="13"/>
      <c r="PGZ87" s="13"/>
      <c r="PHA87" s="13"/>
      <c r="PHB87" s="13"/>
      <c r="PHC87" s="13"/>
      <c r="PHD87" s="13"/>
      <c r="PHE87" s="13"/>
      <c r="PHF87" s="13"/>
      <c r="PHG87" s="13"/>
      <c r="PHH87" s="13"/>
      <c r="PHI87" s="13"/>
      <c r="PHJ87" s="13"/>
      <c r="PHK87" s="13"/>
      <c r="PHL87" s="13"/>
      <c r="PHM87" s="13"/>
      <c r="PHN87" s="13"/>
      <c r="PHO87" s="13"/>
      <c r="PHP87" s="13"/>
      <c r="PHQ87" s="13"/>
      <c r="PHR87" s="13"/>
      <c r="PHS87" s="13"/>
      <c r="PHT87" s="13"/>
      <c r="PHU87" s="13"/>
      <c r="PHV87" s="13"/>
      <c r="PHW87" s="13"/>
      <c r="PHX87" s="13"/>
      <c r="PHY87" s="13"/>
      <c r="PHZ87" s="13"/>
      <c r="PIA87" s="13"/>
      <c r="PIB87" s="13"/>
      <c r="PIC87" s="13"/>
      <c r="PID87" s="13"/>
      <c r="PIE87" s="13"/>
      <c r="PIF87" s="13"/>
      <c r="PIG87" s="13"/>
      <c r="PIH87" s="13"/>
      <c r="PII87" s="13"/>
      <c r="PIJ87" s="13"/>
      <c r="PIK87" s="13"/>
      <c r="PIL87" s="13"/>
      <c r="PIM87" s="13"/>
      <c r="PIN87" s="13"/>
      <c r="PIO87" s="13"/>
      <c r="PIP87" s="13"/>
      <c r="PIQ87" s="13"/>
      <c r="PIR87" s="13"/>
      <c r="PIS87" s="13"/>
      <c r="PIT87" s="13"/>
      <c r="PIU87" s="13"/>
      <c r="PIV87" s="13"/>
      <c r="PIW87" s="13"/>
      <c r="PIX87" s="13"/>
      <c r="PIY87" s="13"/>
      <c r="PIZ87" s="13"/>
      <c r="PJA87" s="13"/>
      <c r="PJB87" s="13"/>
      <c r="PJC87" s="13"/>
      <c r="PJD87" s="13"/>
      <c r="PJE87" s="13"/>
      <c r="PJF87" s="13"/>
      <c r="PJG87" s="13"/>
      <c r="PJH87" s="13"/>
      <c r="PJI87" s="13"/>
      <c r="PJJ87" s="13"/>
      <c r="PJK87" s="13"/>
      <c r="PJL87" s="13"/>
      <c r="PJM87" s="13"/>
      <c r="PJN87" s="13"/>
      <c r="PJO87" s="13"/>
      <c r="PJP87" s="13"/>
      <c r="PJQ87" s="13"/>
      <c r="PJR87" s="13"/>
      <c r="PJS87" s="13"/>
      <c r="PJT87" s="13"/>
      <c r="PJU87" s="13"/>
      <c r="PJV87" s="13"/>
      <c r="PJW87" s="13"/>
      <c r="PJX87" s="13"/>
      <c r="PJY87" s="13"/>
      <c r="PJZ87" s="13"/>
      <c r="PKA87" s="13"/>
      <c r="PKB87" s="13"/>
      <c r="PKC87" s="13"/>
      <c r="PKD87" s="13"/>
      <c r="PKE87" s="13"/>
      <c r="PKF87" s="13"/>
      <c r="PKG87" s="13"/>
      <c r="PKH87" s="13"/>
      <c r="PKI87" s="13"/>
      <c r="PKJ87" s="13"/>
      <c r="PKK87" s="13"/>
      <c r="PKL87" s="13"/>
      <c r="PKM87" s="13"/>
      <c r="PKN87" s="13"/>
      <c r="PKO87" s="13"/>
      <c r="PKP87" s="13"/>
      <c r="PKQ87" s="13"/>
      <c r="PKR87" s="13"/>
      <c r="PKS87" s="13"/>
      <c r="PKT87" s="13"/>
      <c r="PKU87" s="13"/>
      <c r="PKV87" s="13"/>
      <c r="PKW87" s="13"/>
      <c r="PKX87" s="13"/>
      <c r="PKY87" s="13"/>
      <c r="PKZ87" s="13"/>
      <c r="PLA87" s="13"/>
      <c r="PLB87" s="13"/>
      <c r="PLC87" s="13"/>
      <c r="PLD87" s="13"/>
      <c r="PLE87" s="13"/>
      <c r="PLF87" s="13"/>
      <c r="PLG87" s="13"/>
      <c r="PLH87" s="13"/>
      <c r="PLI87" s="13"/>
      <c r="PLJ87" s="13"/>
      <c r="PLK87" s="13"/>
      <c r="PLL87" s="13"/>
      <c r="PLM87" s="13"/>
      <c r="PLN87" s="13"/>
      <c r="PLO87" s="13"/>
      <c r="PLP87" s="13"/>
      <c r="PLQ87" s="13"/>
      <c r="PLR87" s="13"/>
      <c r="PLS87" s="13"/>
      <c r="PLT87" s="13"/>
      <c r="PLU87" s="13"/>
      <c r="PLV87" s="13"/>
      <c r="PLW87" s="13"/>
      <c r="PLX87" s="13"/>
      <c r="PLY87" s="13"/>
      <c r="PLZ87" s="13"/>
      <c r="PMA87" s="13"/>
      <c r="PMB87" s="13"/>
      <c r="PMC87" s="13"/>
      <c r="PMD87" s="13"/>
      <c r="PME87" s="13"/>
      <c r="PMF87" s="13"/>
      <c r="PMG87" s="13"/>
      <c r="PMH87" s="13"/>
      <c r="PMI87" s="13"/>
      <c r="PMJ87" s="13"/>
      <c r="PMK87" s="13"/>
      <c r="PML87" s="13"/>
      <c r="PMM87" s="13"/>
      <c r="PMN87" s="13"/>
      <c r="PMO87" s="13"/>
      <c r="PMP87" s="13"/>
      <c r="PMQ87" s="13"/>
      <c r="PMR87" s="13"/>
      <c r="PMS87" s="13"/>
      <c r="PMT87" s="13"/>
      <c r="PMU87" s="13"/>
      <c r="PMV87" s="13"/>
      <c r="PMW87" s="13"/>
      <c r="PMX87" s="13"/>
      <c r="PMY87" s="13"/>
      <c r="PMZ87" s="13"/>
      <c r="PNA87" s="13"/>
      <c r="PNB87" s="13"/>
      <c r="PNC87" s="13"/>
      <c r="PND87" s="13"/>
      <c r="PNE87" s="13"/>
      <c r="PNF87" s="13"/>
      <c r="PNG87" s="13"/>
      <c r="PNH87" s="13"/>
      <c r="PNI87" s="13"/>
      <c r="PNJ87" s="13"/>
      <c r="PNK87" s="13"/>
      <c r="PNL87" s="13"/>
      <c r="PNM87" s="13"/>
      <c r="PNN87" s="13"/>
      <c r="PNO87" s="13"/>
      <c r="PNP87" s="13"/>
      <c r="PNQ87" s="13"/>
      <c r="PNR87" s="13"/>
      <c r="PNS87" s="13"/>
      <c r="PNT87" s="13"/>
      <c r="PNU87" s="13"/>
      <c r="PNV87" s="13"/>
      <c r="PNW87" s="13"/>
      <c r="PNX87" s="13"/>
      <c r="PNY87" s="13"/>
      <c r="PNZ87" s="13"/>
      <c r="POA87" s="13"/>
      <c r="POB87" s="13"/>
      <c r="POC87" s="13"/>
      <c r="POD87" s="13"/>
      <c r="POE87" s="13"/>
      <c r="POF87" s="13"/>
      <c r="POG87" s="13"/>
      <c r="POH87" s="13"/>
      <c r="POI87" s="13"/>
      <c r="POJ87" s="13"/>
      <c r="POK87" s="13"/>
      <c r="POL87" s="13"/>
      <c r="POM87" s="13"/>
      <c r="PON87" s="13"/>
      <c r="POO87" s="13"/>
      <c r="POP87" s="13"/>
      <c r="POQ87" s="13"/>
      <c r="POR87" s="13"/>
      <c r="POS87" s="13"/>
      <c r="POT87" s="13"/>
      <c r="POU87" s="13"/>
      <c r="POV87" s="13"/>
      <c r="POW87" s="13"/>
      <c r="POX87" s="13"/>
      <c r="POY87" s="13"/>
      <c r="POZ87" s="13"/>
      <c r="PPA87" s="13"/>
      <c r="PPB87" s="13"/>
      <c r="PPC87" s="13"/>
      <c r="PPD87" s="13"/>
      <c r="PPE87" s="13"/>
      <c r="PPF87" s="13"/>
      <c r="PPG87" s="13"/>
      <c r="PPH87" s="13"/>
      <c r="PPI87" s="13"/>
      <c r="PPJ87" s="13"/>
      <c r="PPK87" s="13"/>
      <c r="PPL87" s="13"/>
      <c r="PPM87" s="13"/>
      <c r="PPN87" s="13"/>
      <c r="PPO87" s="13"/>
      <c r="PPP87" s="13"/>
      <c r="PPQ87" s="13"/>
      <c r="PPR87" s="13"/>
      <c r="PPS87" s="13"/>
      <c r="PPT87" s="13"/>
      <c r="PPU87" s="13"/>
      <c r="PPV87" s="13"/>
      <c r="PPW87" s="13"/>
      <c r="PPX87" s="13"/>
      <c r="PPY87" s="13"/>
      <c r="PPZ87" s="13"/>
      <c r="PQA87" s="13"/>
      <c r="PQB87" s="13"/>
      <c r="PQC87" s="13"/>
      <c r="PQD87" s="13"/>
      <c r="PQE87" s="13"/>
      <c r="PQF87" s="13"/>
      <c r="PQG87" s="13"/>
      <c r="PQH87" s="13"/>
      <c r="PQI87" s="13"/>
      <c r="PQJ87" s="13"/>
      <c r="PQK87" s="13"/>
      <c r="PQL87" s="13"/>
      <c r="PQM87" s="13"/>
      <c r="PQN87" s="13"/>
      <c r="PQO87" s="13"/>
      <c r="PQP87" s="13"/>
      <c r="PQQ87" s="13"/>
      <c r="PQR87" s="13"/>
      <c r="PQS87" s="13"/>
      <c r="PQT87" s="13"/>
      <c r="PQU87" s="13"/>
      <c r="PQV87" s="13"/>
      <c r="PQW87" s="13"/>
      <c r="PQX87" s="13"/>
      <c r="PQY87" s="13"/>
      <c r="PQZ87" s="13"/>
      <c r="PRA87" s="13"/>
      <c r="PRB87" s="13"/>
      <c r="PRC87" s="13"/>
      <c r="PRD87" s="13"/>
      <c r="PRE87" s="13"/>
      <c r="PRF87" s="13"/>
      <c r="PRG87" s="13"/>
      <c r="PRH87" s="13"/>
      <c r="PRI87" s="13"/>
      <c r="PRJ87" s="13"/>
      <c r="PRK87" s="13"/>
      <c r="PRL87" s="13"/>
      <c r="PRM87" s="13"/>
      <c r="PRN87" s="13"/>
      <c r="PRO87" s="13"/>
      <c r="PRP87" s="13"/>
      <c r="PRQ87" s="13"/>
      <c r="PRR87" s="13"/>
      <c r="PRS87" s="13"/>
      <c r="PRT87" s="13"/>
      <c r="PRU87" s="13"/>
      <c r="PRV87" s="13"/>
      <c r="PRW87" s="13"/>
      <c r="PRX87" s="13"/>
      <c r="PRY87" s="13"/>
      <c r="PRZ87" s="13"/>
      <c r="PSA87" s="13"/>
      <c r="PSB87" s="13"/>
      <c r="PSC87" s="13"/>
      <c r="PSD87" s="13"/>
      <c r="PSE87" s="13"/>
      <c r="PSF87" s="13"/>
      <c r="PSG87" s="13"/>
      <c r="PSH87" s="13"/>
      <c r="PSI87" s="13"/>
      <c r="PSJ87" s="13"/>
      <c r="PSK87" s="13"/>
      <c r="PSL87" s="13"/>
      <c r="PSM87" s="13"/>
      <c r="PSN87" s="13"/>
      <c r="PSO87" s="13"/>
      <c r="PSP87" s="13"/>
      <c r="PSQ87" s="13"/>
      <c r="PSR87" s="13"/>
      <c r="PSS87" s="13"/>
      <c r="PST87" s="13"/>
      <c r="PSU87" s="13"/>
      <c r="PSV87" s="13"/>
      <c r="PSW87" s="13"/>
      <c r="PSX87" s="13"/>
      <c r="PSY87" s="13"/>
      <c r="PSZ87" s="13"/>
      <c r="PTA87" s="13"/>
      <c r="PTB87" s="13"/>
      <c r="PTC87" s="13"/>
      <c r="PTD87" s="13"/>
      <c r="PTE87" s="13"/>
      <c r="PTF87" s="13"/>
      <c r="PTG87" s="13"/>
      <c r="PTH87" s="13"/>
      <c r="PTI87" s="13"/>
      <c r="PTJ87" s="13"/>
      <c r="PTK87" s="13"/>
      <c r="PTL87" s="13"/>
      <c r="PTM87" s="13"/>
      <c r="PTN87" s="13"/>
      <c r="PTO87" s="13"/>
      <c r="PTP87" s="13"/>
      <c r="PTQ87" s="13"/>
      <c r="PTR87" s="13"/>
      <c r="PTS87" s="13"/>
      <c r="PTT87" s="13"/>
      <c r="PTU87" s="13"/>
      <c r="PTV87" s="13"/>
      <c r="PTW87" s="13"/>
      <c r="PTX87" s="13"/>
      <c r="PTY87" s="13"/>
      <c r="PTZ87" s="13"/>
      <c r="PUA87" s="13"/>
      <c r="PUB87" s="13"/>
      <c r="PUC87" s="13"/>
      <c r="PUD87" s="13"/>
      <c r="PUE87" s="13"/>
      <c r="PUF87" s="13"/>
      <c r="PUG87" s="13"/>
      <c r="PUH87" s="13"/>
      <c r="PUI87" s="13"/>
      <c r="PUJ87" s="13"/>
      <c r="PUK87" s="13"/>
      <c r="PUL87" s="13"/>
      <c r="PUM87" s="13"/>
      <c r="PUN87" s="13"/>
      <c r="PUO87" s="13"/>
      <c r="PUP87" s="13"/>
      <c r="PUQ87" s="13"/>
      <c r="PUR87" s="13"/>
      <c r="PUS87" s="13"/>
      <c r="PUT87" s="13"/>
      <c r="PUU87" s="13"/>
      <c r="PUV87" s="13"/>
      <c r="PUW87" s="13"/>
      <c r="PUX87" s="13"/>
      <c r="PUY87" s="13"/>
      <c r="PUZ87" s="13"/>
      <c r="PVA87" s="13"/>
      <c r="PVB87" s="13"/>
      <c r="PVC87" s="13"/>
      <c r="PVD87" s="13"/>
      <c r="PVE87" s="13"/>
      <c r="PVF87" s="13"/>
      <c r="PVG87" s="13"/>
      <c r="PVH87" s="13"/>
      <c r="PVI87" s="13"/>
      <c r="PVJ87" s="13"/>
      <c r="PVK87" s="13"/>
      <c r="PVL87" s="13"/>
      <c r="PVM87" s="13"/>
      <c r="PVN87" s="13"/>
      <c r="PVO87" s="13"/>
      <c r="PVP87" s="13"/>
      <c r="PVQ87" s="13"/>
      <c r="PVR87" s="13"/>
      <c r="PVS87" s="13"/>
      <c r="PVT87" s="13"/>
      <c r="PVU87" s="13"/>
      <c r="PVV87" s="13"/>
      <c r="PVW87" s="13"/>
      <c r="PVX87" s="13"/>
      <c r="PVY87" s="13"/>
      <c r="PVZ87" s="13"/>
      <c r="PWA87" s="13"/>
      <c r="PWB87" s="13"/>
      <c r="PWC87" s="13"/>
      <c r="PWD87" s="13"/>
      <c r="PWE87" s="13"/>
      <c r="PWF87" s="13"/>
      <c r="PWG87" s="13"/>
      <c r="PWH87" s="13"/>
      <c r="PWI87" s="13"/>
      <c r="PWJ87" s="13"/>
      <c r="PWK87" s="13"/>
      <c r="PWL87" s="13"/>
      <c r="PWM87" s="13"/>
      <c r="PWN87" s="13"/>
      <c r="PWO87" s="13"/>
      <c r="PWP87" s="13"/>
      <c r="PWQ87" s="13"/>
      <c r="PWR87" s="13"/>
      <c r="PWS87" s="13"/>
      <c r="PWT87" s="13"/>
      <c r="PWU87" s="13"/>
      <c r="PWV87" s="13"/>
      <c r="PWW87" s="13"/>
      <c r="PWX87" s="13"/>
      <c r="PWY87" s="13"/>
      <c r="PWZ87" s="13"/>
      <c r="PXA87" s="13"/>
      <c r="PXB87" s="13"/>
      <c r="PXC87" s="13"/>
      <c r="PXD87" s="13"/>
      <c r="PXE87" s="13"/>
      <c r="PXF87" s="13"/>
      <c r="PXG87" s="13"/>
      <c r="PXH87" s="13"/>
      <c r="PXI87" s="13"/>
      <c r="PXJ87" s="13"/>
      <c r="PXK87" s="13"/>
      <c r="PXL87" s="13"/>
      <c r="PXM87" s="13"/>
      <c r="PXN87" s="13"/>
      <c r="PXO87" s="13"/>
      <c r="PXP87" s="13"/>
      <c r="PXQ87" s="13"/>
      <c r="PXR87" s="13"/>
      <c r="PXS87" s="13"/>
      <c r="PXT87" s="13"/>
      <c r="PXU87" s="13"/>
      <c r="PXV87" s="13"/>
      <c r="PXW87" s="13"/>
      <c r="PXX87" s="13"/>
      <c r="PXY87" s="13"/>
      <c r="PXZ87" s="13"/>
      <c r="PYA87" s="13"/>
      <c r="PYB87" s="13"/>
      <c r="PYC87" s="13"/>
      <c r="PYD87" s="13"/>
      <c r="PYE87" s="13"/>
      <c r="PYF87" s="13"/>
      <c r="PYG87" s="13"/>
      <c r="PYH87" s="13"/>
      <c r="PYI87" s="13"/>
      <c r="PYJ87" s="13"/>
      <c r="PYK87" s="13"/>
      <c r="PYL87" s="13"/>
      <c r="PYM87" s="13"/>
      <c r="PYN87" s="13"/>
      <c r="PYO87" s="13"/>
      <c r="PYP87" s="13"/>
      <c r="PYQ87" s="13"/>
      <c r="PYR87" s="13"/>
      <c r="PYS87" s="13"/>
      <c r="PYT87" s="13"/>
      <c r="PYU87" s="13"/>
      <c r="PYV87" s="13"/>
      <c r="PYW87" s="13"/>
      <c r="PYX87" s="13"/>
      <c r="PYY87" s="13"/>
      <c r="PYZ87" s="13"/>
      <c r="PZA87" s="13"/>
      <c r="PZB87" s="13"/>
      <c r="PZC87" s="13"/>
      <c r="PZD87" s="13"/>
      <c r="PZE87" s="13"/>
      <c r="PZF87" s="13"/>
      <c r="PZG87" s="13"/>
      <c r="PZH87" s="13"/>
      <c r="PZI87" s="13"/>
      <c r="PZJ87" s="13"/>
      <c r="PZK87" s="13"/>
      <c r="PZL87" s="13"/>
      <c r="PZM87" s="13"/>
      <c r="PZN87" s="13"/>
      <c r="PZO87" s="13"/>
      <c r="PZP87" s="13"/>
      <c r="PZQ87" s="13"/>
      <c r="PZR87" s="13"/>
      <c r="PZS87" s="13"/>
      <c r="PZT87" s="13"/>
      <c r="PZU87" s="13"/>
      <c r="PZV87" s="13"/>
      <c r="PZW87" s="13"/>
      <c r="PZX87" s="13"/>
      <c r="PZY87" s="13"/>
      <c r="PZZ87" s="13"/>
      <c r="QAA87" s="13"/>
      <c r="QAB87" s="13"/>
      <c r="QAC87" s="13"/>
      <c r="QAD87" s="13"/>
      <c r="QAE87" s="13"/>
      <c r="QAF87" s="13"/>
      <c r="QAG87" s="13"/>
      <c r="QAH87" s="13"/>
      <c r="QAI87" s="13"/>
      <c r="QAJ87" s="13"/>
      <c r="QAK87" s="13"/>
      <c r="QAL87" s="13"/>
      <c r="QAM87" s="13"/>
      <c r="QAN87" s="13"/>
      <c r="QAO87" s="13"/>
      <c r="QAP87" s="13"/>
      <c r="QAQ87" s="13"/>
      <c r="QAR87" s="13"/>
      <c r="QAS87" s="13"/>
      <c r="QAT87" s="13"/>
      <c r="QAU87" s="13"/>
      <c r="QAV87" s="13"/>
      <c r="QAW87" s="13"/>
      <c r="QAX87" s="13"/>
      <c r="QAY87" s="13"/>
      <c r="QAZ87" s="13"/>
      <c r="QBA87" s="13"/>
      <c r="QBB87" s="13"/>
      <c r="QBC87" s="13"/>
      <c r="QBD87" s="13"/>
      <c r="QBE87" s="13"/>
      <c r="QBF87" s="13"/>
      <c r="QBG87" s="13"/>
      <c r="QBH87" s="13"/>
      <c r="QBI87" s="13"/>
      <c r="QBJ87" s="13"/>
      <c r="QBK87" s="13"/>
      <c r="QBL87" s="13"/>
      <c r="QBM87" s="13"/>
      <c r="QBN87" s="13"/>
      <c r="QBO87" s="13"/>
      <c r="QBP87" s="13"/>
      <c r="QBQ87" s="13"/>
      <c r="QBR87" s="13"/>
      <c r="QBS87" s="13"/>
      <c r="QBT87" s="13"/>
      <c r="QBU87" s="13"/>
      <c r="QBV87" s="13"/>
      <c r="QBW87" s="13"/>
      <c r="QBX87" s="13"/>
      <c r="QBY87" s="13"/>
      <c r="QBZ87" s="13"/>
      <c r="QCA87" s="13"/>
      <c r="QCB87" s="13"/>
      <c r="QCC87" s="13"/>
      <c r="QCD87" s="13"/>
      <c r="QCE87" s="13"/>
      <c r="QCF87" s="13"/>
      <c r="QCG87" s="13"/>
      <c r="QCH87" s="13"/>
      <c r="QCI87" s="13"/>
      <c r="QCJ87" s="13"/>
      <c r="QCK87" s="13"/>
      <c r="QCL87" s="13"/>
      <c r="QCM87" s="13"/>
      <c r="QCN87" s="13"/>
      <c r="QCO87" s="13"/>
      <c r="QCP87" s="13"/>
      <c r="QCQ87" s="13"/>
      <c r="QCR87" s="13"/>
      <c r="QCS87" s="13"/>
      <c r="QCT87" s="13"/>
      <c r="QCU87" s="13"/>
      <c r="QCV87" s="13"/>
      <c r="QCW87" s="13"/>
      <c r="QCX87" s="13"/>
      <c r="QCY87" s="13"/>
      <c r="QCZ87" s="13"/>
      <c r="QDA87" s="13"/>
      <c r="QDB87" s="13"/>
      <c r="QDC87" s="13"/>
      <c r="QDD87" s="13"/>
      <c r="QDE87" s="13"/>
      <c r="QDF87" s="13"/>
      <c r="QDG87" s="13"/>
      <c r="QDH87" s="13"/>
      <c r="QDI87" s="13"/>
      <c r="QDJ87" s="13"/>
      <c r="QDK87" s="13"/>
      <c r="QDL87" s="13"/>
      <c r="QDM87" s="13"/>
      <c r="QDN87" s="13"/>
      <c r="QDO87" s="13"/>
      <c r="QDP87" s="13"/>
      <c r="QDQ87" s="13"/>
      <c r="QDR87" s="13"/>
      <c r="QDS87" s="13"/>
      <c r="QDT87" s="13"/>
      <c r="QDU87" s="13"/>
      <c r="QDV87" s="13"/>
      <c r="QDW87" s="13"/>
      <c r="QDX87" s="13"/>
      <c r="QDY87" s="13"/>
      <c r="QDZ87" s="13"/>
      <c r="QEA87" s="13"/>
      <c r="QEB87" s="13"/>
      <c r="QEC87" s="13"/>
      <c r="QED87" s="13"/>
      <c r="QEE87" s="13"/>
      <c r="QEF87" s="13"/>
      <c r="QEG87" s="13"/>
      <c r="QEH87" s="13"/>
      <c r="QEI87" s="13"/>
      <c r="QEJ87" s="13"/>
      <c r="QEK87" s="13"/>
      <c r="QEL87" s="13"/>
      <c r="QEM87" s="13"/>
      <c r="QEN87" s="13"/>
      <c r="QEO87" s="13"/>
      <c r="QEP87" s="13"/>
      <c r="QEQ87" s="13"/>
      <c r="QER87" s="13"/>
      <c r="QES87" s="13"/>
      <c r="QET87" s="13"/>
      <c r="QEU87" s="13"/>
      <c r="QEV87" s="13"/>
      <c r="QEW87" s="13"/>
      <c r="QEX87" s="13"/>
      <c r="QEY87" s="13"/>
      <c r="QEZ87" s="13"/>
      <c r="QFA87" s="13"/>
      <c r="QFB87" s="13"/>
      <c r="QFC87" s="13"/>
      <c r="QFD87" s="13"/>
      <c r="QFE87" s="13"/>
      <c r="QFF87" s="13"/>
      <c r="QFG87" s="13"/>
      <c r="QFH87" s="13"/>
      <c r="QFI87" s="13"/>
      <c r="QFJ87" s="13"/>
      <c r="QFK87" s="13"/>
      <c r="QFL87" s="13"/>
      <c r="QFM87" s="13"/>
      <c r="QFN87" s="13"/>
      <c r="QFO87" s="13"/>
      <c r="QFP87" s="13"/>
      <c r="QFQ87" s="13"/>
      <c r="QFR87" s="13"/>
      <c r="QFS87" s="13"/>
      <c r="QFT87" s="13"/>
      <c r="QFU87" s="13"/>
      <c r="QFV87" s="13"/>
      <c r="QFW87" s="13"/>
      <c r="QFX87" s="13"/>
      <c r="QFY87" s="13"/>
      <c r="QFZ87" s="13"/>
      <c r="QGA87" s="13"/>
      <c r="QGB87" s="13"/>
      <c r="QGC87" s="13"/>
      <c r="QGD87" s="13"/>
      <c r="QGE87" s="13"/>
      <c r="QGF87" s="13"/>
      <c r="QGG87" s="13"/>
      <c r="QGH87" s="13"/>
      <c r="QGI87" s="13"/>
      <c r="QGJ87" s="13"/>
      <c r="QGK87" s="13"/>
      <c r="QGL87" s="13"/>
      <c r="QGM87" s="13"/>
      <c r="QGN87" s="13"/>
      <c r="QGO87" s="13"/>
      <c r="QGP87" s="13"/>
      <c r="QGQ87" s="13"/>
      <c r="QGR87" s="13"/>
      <c r="QGS87" s="13"/>
      <c r="QGT87" s="13"/>
      <c r="QGU87" s="13"/>
      <c r="QGV87" s="13"/>
      <c r="QGW87" s="13"/>
      <c r="QGX87" s="13"/>
      <c r="QGY87" s="13"/>
      <c r="QGZ87" s="13"/>
      <c r="QHA87" s="13"/>
      <c r="QHB87" s="13"/>
      <c r="QHC87" s="13"/>
      <c r="QHD87" s="13"/>
      <c r="QHE87" s="13"/>
      <c r="QHF87" s="13"/>
      <c r="QHG87" s="13"/>
      <c r="QHH87" s="13"/>
      <c r="QHI87" s="13"/>
      <c r="QHJ87" s="13"/>
      <c r="QHK87" s="13"/>
      <c r="QHL87" s="13"/>
      <c r="QHM87" s="13"/>
      <c r="QHN87" s="13"/>
      <c r="QHO87" s="13"/>
      <c r="QHP87" s="13"/>
      <c r="QHQ87" s="13"/>
      <c r="QHR87" s="13"/>
      <c r="QHS87" s="13"/>
      <c r="QHT87" s="13"/>
      <c r="QHU87" s="13"/>
      <c r="QHV87" s="13"/>
      <c r="QHW87" s="13"/>
      <c r="QHX87" s="13"/>
      <c r="QHY87" s="13"/>
      <c r="QHZ87" s="13"/>
      <c r="QIA87" s="13"/>
      <c r="QIB87" s="13"/>
      <c r="QIC87" s="13"/>
      <c r="QID87" s="13"/>
      <c r="QIE87" s="13"/>
      <c r="QIF87" s="13"/>
      <c r="QIG87" s="13"/>
      <c r="QIH87" s="13"/>
      <c r="QII87" s="13"/>
      <c r="QIJ87" s="13"/>
      <c r="QIK87" s="13"/>
      <c r="QIL87" s="13"/>
      <c r="QIM87" s="13"/>
      <c r="QIN87" s="13"/>
      <c r="QIO87" s="13"/>
      <c r="QIP87" s="13"/>
      <c r="QIQ87" s="13"/>
      <c r="QIR87" s="13"/>
      <c r="QIS87" s="13"/>
      <c r="QIT87" s="13"/>
      <c r="QIU87" s="13"/>
      <c r="QIV87" s="13"/>
      <c r="QIW87" s="13"/>
      <c r="QIX87" s="13"/>
      <c r="QIY87" s="13"/>
      <c r="QIZ87" s="13"/>
      <c r="QJA87" s="13"/>
      <c r="QJB87" s="13"/>
      <c r="QJC87" s="13"/>
      <c r="QJD87" s="13"/>
      <c r="QJE87" s="13"/>
      <c r="QJF87" s="13"/>
      <c r="QJG87" s="13"/>
      <c r="QJH87" s="13"/>
      <c r="QJI87" s="13"/>
      <c r="QJJ87" s="13"/>
      <c r="QJK87" s="13"/>
      <c r="QJL87" s="13"/>
      <c r="QJM87" s="13"/>
      <c r="QJN87" s="13"/>
      <c r="QJO87" s="13"/>
      <c r="QJP87" s="13"/>
      <c r="QJQ87" s="13"/>
      <c r="QJR87" s="13"/>
      <c r="QJS87" s="13"/>
      <c r="QJT87" s="13"/>
      <c r="QJU87" s="13"/>
      <c r="QJV87" s="13"/>
      <c r="QJW87" s="13"/>
      <c r="QJX87" s="13"/>
      <c r="QJY87" s="13"/>
      <c r="QJZ87" s="13"/>
      <c r="QKA87" s="13"/>
      <c r="QKB87" s="13"/>
      <c r="QKC87" s="13"/>
      <c r="QKD87" s="13"/>
      <c r="QKE87" s="13"/>
      <c r="QKF87" s="13"/>
      <c r="QKG87" s="13"/>
      <c r="QKH87" s="13"/>
      <c r="QKI87" s="13"/>
      <c r="QKJ87" s="13"/>
      <c r="QKK87" s="13"/>
      <c r="QKL87" s="13"/>
      <c r="QKM87" s="13"/>
      <c r="QKN87" s="13"/>
      <c r="QKO87" s="13"/>
      <c r="QKP87" s="13"/>
      <c r="QKQ87" s="13"/>
      <c r="QKR87" s="13"/>
      <c r="QKS87" s="13"/>
      <c r="QKT87" s="13"/>
      <c r="QKU87" s="13"/>
      <c r="QKV87" s="13"/>
      <c r="QKW87" s="13"/>
      <c r="QKX87" s="13"/>
      <c r="QKY87" s="13"/>
      <c r="QKZ87" s="13"/>
      <c r="QLA87" s="13"/>
      <c r="QLB87" s="13"/>
      <c r="QLC87" s="13"/>
      <c r="QLD87" s="13"/>
      <c r="QLE87" s="13"/>
      <c r="QLF87" s="13"/>
      <c r="QLG87" s="13"/>
      <c r="QLH87" s="13"/>
      <c r="QLI87" s="13"/>
      <c r="QLJ87" s="13"/>
      <c r="QLK87" s="13"/>
      <c r="QLL87" s="13"/>
      <c r="QLM87" s="13"/>
      <c r="QLN87" s="13"/>
      <c r="QLO87" s="13"/>
      <c r="QLP87" s="13"/>
      <c r="QLQ87" s="13"/>
      <c r="QLR87" s="13"/>
      <c r="QLS87" s="13"/>
      <c r="QLT87" s="13"/>
      <c r="QLU87" s="13"/>
      <c r="QLV87" s="13"/>
      <c r="QLW87" s="13"/>
      <c r="QLX87" s="13"/>
      <c r="QLY87" s="13"/>
      <c r="QLZ87" s="13"/>
      <c r="QMA87" s="13"/>
      <c r="QMB87" s="13"/>
      <c r="QMC87" s="13"/>
      <c r="QMD87" s="13"/>
      <c r="QME87" s="13"/>
      <c r="QMF87" s="13"/>
      <c r="QMG87" s="13"/>
      <c r="QMH87" s="13"/>
      <c r="QMI87" s="13"/>
      <c r="QMJ87" s="13"/>
      <c r="QMK87" s="13"/>
      <c r="QML87" s="13"/>
      <c r="QMM87" s="13"/>
      <c r="QMN87" s="13"/>
      <c r="QMO87" s="13"/>
      <c r="QMP87" s="13"/>
      <c r="QMQ87" s="13"/>
      <c r="QMR87" s="13"/>
      <c r="QMS87" s="13"/>
      <c r="QMT87" s="13"/>
      <c r="QMU87" s="13"/>
      <c r="QMV87" s="13"/>
      <c r="QMW87" s="13"/>
      <c r="QMX87" s="13"/>
      <c r="QMY87" s="13"/>
      <c r="QMZ87" s="13"/>
      <c r="QNA87" s="13"/>
      <c r="QNB87" s="13"/>
      <c r="QNC87" s="13"/>
      <c r="QND87" s="13"/>
      <c r="QNE87" s="13"/>
      <c r="QNF87" s="13"/>
      <c r="QNG87" s="13"/>
      <c r="QNH87" s="13"/>
      <c r="QNI87" s="13"/>
      <c r="QNJ87" s="13"/>
      <c r="QNK87" s="13"/>
      <c r="QNL87" s="13"/>
      <c r="QNM87" s="13"/>
      <c r="QNN87" s="13"/>
      <c r="QNO87" s="13"/>
      <c r="QNP87" s="13"/>
      <c r="QNQ87" s="13"/>
      <c r="QNR87" s="13"/>
      <c r="QNS87" s="13"/>
      <c r="QNT87" s="13"/>
      <c r="QNU87" s="13"/>
      <c r="QNV87" s="13"/>
      <c r="QNW87" s="13"/>
      <c r="QNX87" s="13"/>
      <c r="QNY87" s="13"/>
      <c r="QNZ87" s="13"/>
      <c r="QOA87" s="13"/>
      <c r="QOB87" s="13"/>
      <c r="QOC87" s="13"/>
      <c r="QOD87" s="13"/>
      <c r="QOE87" s="13"/>
      <c r="QOF87" s="13"/>
      <c r="QOG87" s="13"/>
      <c r="QOH87" s="13"/>
      <c r="QOI87" s="13"/>
      <c r="QOJ87" s="13"/>
      <c r="QOK87" s="13"/>
      <c r="QOL87" s="13"/>
      <c r="QOM87" s="13"/>
      <c r="QON87" s="13"/>
      <c r="QOO87" s="13"/>
      <c r="QOP87" s="13"/>
      <c r="QOQ87" s="13"/>
      <c r="QOR87" s="13"/>
      <c r="QOS87" s="13"/>
      <c r="QOT87" s="13"/>
      <c r="QOU87" s="13"/>
      <c r="QOV87" s="13"/>
      <c r="QOW87" s="13"/>
      <c r="QOX87" s="13"/>
      <c r="QOY87" s="13"/>
      <c r="QOZ87" s="13"/>
      <c r="QPA87" s="13"/>
      <c r="QPB87" s="13"/>
      <c r="QPC87" s="13"/>
      <c r="QPD87" s="13"/>
      <c r="QPE87" s="13"/>
      <c r="QPF87" s="13"/>
      <c r="QPG87" s="13"/>
      <c r="QPH87" s="13"/>
      <c r="QPI87" s="13"/>
      <c r="QPJ87" s="13"/>
      <c r="QPK87" s="13"/>
      <c r="QPL87" s="13"/>
      <c r="QPM87" s="13"/>
      <c r="QPN87" s="13"/>
      <c r="QPO87" s="13"/>
      <c r="QPP87" s="13"/>
      <c r="QPQ87" s="13"/>
      <c r="QPR87" s="13"/>
      <c r="QPS87" s="13"/>
      <c r="QPT87" s="13"/>
      <c r="QPU87" s="13"/>
      <c r="QPV87" s="13"/>
      <c r="QPW87" s="13"/>
      <c r="QPX87" s="13"/>
      <c r="QPY87" s="13"/>
      <c r="QPZ87" s="13"/>
      <c r="QQA87" s="13"/>
      <c r="QQB87" s="13"/>
      <c r="QQC87" s="13"/>
      <c r="QQD87" s="13"/>
      <c r="QQE87" s="13"/>
      <c r="QQF87" s="13"/>
      <c r="QQG87" s="13"/>
      <c r="QQH87" s="13"/>
      <c r="QQI87" s="13"/>
      <c r="QQJ87" s="13"/>
      <c r="QQK87" s="13"/>
      <c r="QQL87" s="13"/>
      <c r="QQM87" s="13"/>
      <c r="QQN87" s="13"/>
      <c r="QQO87" s="13"/>
      <c r="QQP87" s="13"/>
      <c r="QQQ87" s="13"/>
      <c r="QQR87" s="13"/>
      <c r="QQS87" s="13"/>
      <c r="QQT87" s="13"/>
      <c r="QQU87" s="13"/>
      <c r="QQV87" s="13"/>
      <c r="QQW87" s="13"/>
      <c r="QQX87" s="13"/>
      <c r="QQY87" s="13"/>
      <c r="QQZ87" s="13"/>
      <c r="QRA87" s="13"/>
      <c r="QRB87" s="13"/>
      <c r="QRC87" s="13"/>
      <c r="QRD87" s="13"/>
      <c r="QRE87" s="13"/>
      <c r="QRF87" s="13"/>
      <c r="QRG87" s="13"/>
      <c r="QRH87" s="13"/>
      <c r="QRI87" s="13"/>
      <c r="QRJ87" s="13"/>
      <c r="QRK87" s="13"/>
      <c r="QRL87" s="13"/>
      <c r="QRM87" s="13"/>
      <c r="QRN87" s="13"/>
      <c r="QRO87" s="13"/>
      <c r="QRP87" s="13"/>
      <c r="QRQ87" s="13"/>
      <c r="QRR87" s="13"/>
      <c r="QRS87" s="13"/>
      <c r="QRT87" s="13"/>
      <c r="QRU87" s="13"/>
      <c r="QRV87" s="13"/>
      <c r="QRW87" s="13"/>
      <c r="QRX87" s="13"/>
      <c r="QRY87" s="13"/>
      <c r="QRZ87" s="13"/>
      <c r="QSA87" s="13"/>
      <c r="QSB87" s="13"/>
      <c r="QSC87" s="13"/>
      <c r="QSD87" s="13"/>
      <c r="QSE87" s="13"/>
      <c r="QSF87" s="13"/>
      <c r="QSG87" s="13"/>
      <c r="QSH87" s="13"/>
      <c r="QSI87" s="13"/>
      <c r="QSJ87" s="13"/>
      <c r="QSK87" s="13"/>
      <c r="QSL87" s="13"/>
      <c r="QSM87" s="13"/>
      <c r="QSN87" s="13"/>
      <c r="QSO87" s="13"/>
      <c r="QSP87" s="13"/>
      <c r="QSQ87" s="13"/>
      <c r="QSR87" s="13"/>
      <c r="QSS87" s="13"/>
      <c r="QST87" s="13"/>
      <c r="QSU87" s="13"/>
      <c r="QSV87" s="13"/>
      <c r="QSW87" s="13"/>
      <c r="QSX87" s="13"/>
      <c r="QSY87" s="13"/>
      <c r="QSZ87" s="13"/>
      <c r="QTA87" s="13"/>
      <c r="QTB87" s="13"/>
      <c r="QTC87" s="13"/>
      <c r="QTD87" s="13"/>
      <c r="QTE87" s="13"/>
      <c r="QTF87" s="13"/>
      <c r="QTG87" s="13"/>
      <c r="QTH87" s="13"/>
      <c r="QTI87" s="13"/>
      <c r="QTJ87" s="13"/>
      <c r="QTK87" s="13"/>
      <c r="QTL87" s="13"/>
      <c r="QTM87" s="13"/>
      <c r="QTN87" s="13"/>
      <c r="QTO87" s="13"/>
      <c r="QTP87" s="13"/>
      <c r="QTQ87" s="13"/>
      <c r="QTR87" s="13"/>
      <c r="QTS87" s="13"/>
      <c r="QTT87" s="13"/>
      <c r="QTU87" s="13"/>
      <c r="QTV87" s="13"/>
      <c r="QTW87" s="13"/>
      <c r="QTX87" s="13"/>
      <c r="QTY87" s="13"/>
      <c r="QTZ87" s="13"/>
      <c r="QUA87" s="13"/>
      <c r="QUB87" s="13"/>
      <c r="QUC87" s="13"/>
      <c r="QUD87" s="13"/>
      <c r="QUE87" s="13"/>
      <c r="QUF87" s="13"/>
      <c r="QUG87" s="13"/>
      <c r="QUH87" s="13"/>
      <c r="QUI87" s="13"/>
      <c r="QUJ87" s="13"/>
      <c r="QUK87" s="13"/>
      <c r="QUL87" s="13"/>
      <c r="QUM87" s="13"/>
      <c r="QUN87" s="13"/>
      <c r="QUO87" s="13"/>
      <c r="QUP87" s="13"/>
      <c r="QUQ87" s="13"/>
      <c r="QUR87" s="13"/>
      <c r="QUS87" s="13"/>
      <c r="QUT87" s="13"/>
      <c r="QUU87" s="13"/>
      <c r="QUV87" s="13"/>
      <c r="QUW87" s="13"/>
      <c r="QUX87" s="13"/>
      <c r="QUY87" s="13"/>
      <c r="QUZ87" s="13"/>
      <c r="QVA87" s="13"/>
      <c r="QVB87" s="13"/>
      <c r="QVC87" s="13"/>
      <c r="QVD87" s="13"/>
      <c r="QVE87" s="13"/>
      <c r="QVF87" s="13"/>
      <c r="QVG87" s="13"/>
      <c r="QVH87" s="13"/>
      <c r="QVI87" s="13"/>
      <c r="QVJ87" s="13"/>
      <c r="QVK87" s="13"/>
      <c r="QVL87" s="13"/>
      <c r="QVM87" s="13"/>
      <c r="QVN87" s="13"/>
      <c r="QVO87" s="13"/>
      <c r="QVP87" s="13"/>
      <c r="QVQ87" s="13"/>
      <c r="QVR87" s="13"/>
      <c r="QVS87" s="13"/>
      <c r="QVT87" s="13"/>
      <c r="QVU87" s="13"/>
      <c r="QVV87" s="13"/>
      <c r="QVW87" s="13"/>
      <c r="QVX87" s="13"/>
      <c r="QVY87" s="13"/>
      <c r="QVZ87" s="13"/>
      <c r="QWA87" s="13"/>
      <c r="QWB87" s="13"/>
      <c r="QWC87" s="13"/>
      <c r="QWD87" s="13"/>
      <c r="QWE87" s="13"/>
      <c r="QWF87" s="13"/>
      <c r="QWG87" s="13"/>
      <c r="QWH87" s="13"/>
      <c r="QWI87" s="13"/>
      <c r="QWJ87" s="13"/>
      <c r="QWK87" s="13"/>
      <c r="QWL87" s="13"/>
      <c r="QWM87" s="13"/>
      <c r="QWN87" s="13"/>
      <c r="QWO87" s="13"/>
      <c r="QWP87" s="13"/>
      <c r="QWQ87" s="13"/>
      <c r="QWR87" s="13"/>
      <c r="QWS87" s="13"/>
      <c r="QWT87" s="13"/>
      <c r="QWU87" s="13"/>
      <c r="QWV87" s="13"/>
      <c r="QWW87" s="13"/>
      <c r="QWX87" s="13"/>
      <c r="QWY87" s="13"/>
      <c r="QWZ87" s="13"/>
      <c r="QXA87" s="13"/>
      <c r="QXB87" s="13"/>
      <c r="QXC87" s="13"/>
      <c r="QXD87" s="13"/>
      <c r="QXE87" s="13"/>
      <c r="QXF87" s="13"/>
      <c r="QXG87" s="13"/>
      <c r="QXH87" s="13"/>
      <c r="QXI87" s="13"/>
      <c r="QXJ87" s="13"/>
      <c r="QXK87" s="13"/>
      <c r="QXL87" s="13"/>
      <c r="QXM87" s="13"/>
      <c r="QXN87" s="13"/>
      <c r="QXO87" s="13"/>
      <c r="QXP87" s="13"/>
      <c r="QXQ87" s="13"/>
      <c r="QXR87" s="13"/>
      <c r="QXS87" s="13"/>
      <c r="QXT87" s="13"/>
      <c r="QXU87" s="13"/>
      <c r="QXV87" s="13"/>
      <c r="QXW87" s="13"/>
      <c r="QXX87" s="13"/>
      <c r="QXY87" s="13"/>
      <c r="QXZ87" s="13"/>
      <c r="QYA87" s="13"/>
      <c r="QYB87" s="13"/>
      <c r="QYC87" s="13"/>
      <c r="QYD87" s="13"/>
      <c r="QYE87" s="13"/>
      <c r="QYF87" s="13"/>
      <c r="QYG87" s="13"/>
      <c r="QYH87" s="13"/>
      <c r="QYI87" s="13"/>
      <c r="QYJ87" s="13"/>
      <c r="QYK87" s="13"/>
      <c r="QYL87" s="13"/>
      <c r="QYM87" s="13"/>
      <c r="QYN87" s="13"/>
      <c r="QYO87" s="13"/>
      <c r="QYP87" s="13"/>
      <c r="QYQ87" s="13"/>
      <c r="QYR87" s="13"/>
      <c r="QYS87" s="13"/>
      <c r="QYT87" s="13"/>
      <c r="QYU87" s="13"/>
      <c r="QYV87" s="13"/>
      <c r="QYW87" s="13"/>
      <c r="QYX87" s="13"/>
      <c r="QYY87" s="13"/>
      <c r="QYZ87" s="13"/>
      <c r="QZA87" s="13"/>
      <c r="QZB87" s="13"/>
      <c r="QZC87" s="13"/>
      <c r="QZD87" s="13"/>
      <c r="QZE87" s="13"/>
      <c r="QZF87" s="13"/>
      <c r="QZG87" s="13"/>
      <c r="QZH87" s="13"/>
      <c r="QZI87" s="13"/>
      <c r="QZJ87" s="13"/>
      <c r="QZK87" s="13"/>
      <c r="QZL87" s="13"/>
      <c r="QZM87" s="13"/>
      <c r="QZN87" s="13"/>
      <c r="QZO87" s="13"/>
      <c r="QZP87" s="13"/>
      <c r="QZQ87" s="13"/>
      <c r="QZR87" s="13"/>
      <c r="QZS87" s="13"/>
      <c r="QZT87" s="13"/>
      <c r="QZU87" s="13"/>
      <c r="QZV87" s="13"/>
      <c r="QZW87" s="13"/>
      <c r="QZX87" s="13"/>
      <c r="QZY87" s="13"/>
      <c r="QZZ87" s="13"/>
      <c r="RAA87" s="13"/>
      <c r="RAB87" s="13"/>
      <c r="RAC87" s="13"/>
      <c r="RAD87" s="13"/>
      <c r="RAE87" s="13"/>
      <c r="RAF87" s="13"/>
      <c r="RAG87" s="13"/>
      <c r="RAH87" s="13"/>
      <c r="RAI87" s="13"/>
      <c r="RAJ87" s="13"/>
      <c r="RAK87" s="13"/>
      <c r="RAL87" s="13"/>
      <c r="RAM87" s="13"/>
      <c r="RAN87" s="13"/>
      <c r="RAO87" s="13"/>
      <c r="RAP87" s="13"/>
      <c r="RAQ87" s="13"/>
      <c r="RAR87" s="13"/>
      <c r="RAS87" s="13"/>
      <c r="RAT87" s="13"/>
      <c r="RAU87" s="13"/>
      <c r="RAV87" s="13"/>
      <c r="RAW87" s="13"/>
      <c r="RAX87" s="13"/>
      <c r="RAY87" s="13"/>
      <c r="RAZ87" s="13"/>
      <c r="RBA87" s="13"/>
      <c r="RBB87" s="13"/>
      <c r="RBC87" s="13"/>
      <c r="RBD87" s="13"/>
      <c r="RBE87" s="13"/>
      <c r="RBF87" s="13"/>
      <c r="RBG87" s="13"/>
      <c r="RBH87" s="13"/>
      <c r="RBI87" s="13"/>
      <c r="RBJ87" s="13"/>
      <c r="RBK87" s="13"/>
      <c r="RBL87" s="13"/>
      <c r="RBM87" s="13"/>
      <c r="RBN87" s="13"/>
      <c r="RBO87" s="13"/>
      <c r="RBP87" s="13"/>
      <c r="RBQ87" s="13"/>
      <c r="RBR87" s="13"/>
      <c r="RBS87" s="13"/>
      <c r="RBT87" s="13"/>
      <c r="RBU87" s="13"/>
      <c r="RBV87" s="13"/>
      <c r="RBW87" s="13"/>
      <c r="RBX87" s="13"/>
      <c r="RBY87" s="13"/>
      <c r="RBZ87" s="13"/>
      <c r="RCA87" s="13"/>
      <c r="RCB87" s="13"/>
      <c r="RCC87" s="13"/>
      <c r="RCD87" s="13"/>
      <c r="RCE87" s="13"/>
      <c r="RCF87" s="13"/>
      <c r="RCG87" s="13"/>
      <c r="RCH87" s="13"/>
      <c r="RCI87" s="13"/>
      <c r="RCJ87" s="13"/>
      <c r="RCK87" s="13"/>
      <c r="RCL87" s="13"/>
      <c r="RCM87" s="13"/>
      <c r="RCN87" s="13"/>
      <c r="RCO87" s="13"/>
      <c r="RCP87" s="13"/>
      <c r="RCQ87" s="13"/>
      <c r="RCR87" s="13"/>
      <c r="RCS87" s="13"/>
      <c r="RCT87" s="13"/>
      <c r="RCU87" s="13"/>
      <c r="RCV87" s="13"/>
      <c r="RCW87" s="13"/>
      <c r="RCX87" s="13"/>
      <c r="RCY87" s="13"/>
      <c r="RCZ87" s="13"/>
      <c r="RDA87" s="13"/>
      <c r="RDB87" s="13"/>
      <c r="RDC87" s="13"/>
      <c r="RDD87" s="13"/>
      <c r="RDE87" s="13"/>
      <c r="RDF87" s="13"/>
      <c r="RDG87" s="13"/>
      <c r="RDH87" s="13"/>
      <c r="RDI87" s="13"/>
      <c r="RDJ87" s="13"/>
      <c r="RDK87" s="13"/>
      <c r="RDL87" s="13"/>
      <c r="RDM87" s="13"/>
      <c r="RDN87" s="13"/>
      <c r="RDO87" s="13"/>
      <c r="RDP87" s="13"/>
      <c r="RDQ87" s="13"/>
      <c r="RDR87" s="13"/>
      <c r="RDS87" s="13"/>
      <c r="RDT87" s="13"/>
      <c r="RDU87" s="13"/>
      <c r="RDV87" s="13"/>
      <c r="RDW87" s="13"/>
      <c r="RDX87" s="13"/>
      <c r="RDY87" s="13"/>
      <c r="RDZ87" s="13"/>
      <c r="REA87" s="13"/>
      <c r="REB87" s="13"/>
      <c r="REC87" s="13"/>
      <c r="RED87" s="13"/>
      <c r="REE87" s="13"/>
      <c r="REF87" s="13"/>
      <c r="REG87" s="13"/>
      <c r="REH87" s="13"/>
      <c r="REI87" s="13"/>
      <c r="REJ87" s="13"/>
      <c r="REK87" s="13"/>
      <c r="REL87" s="13"/>
      <c r="REM87" s="13"/>
      <c r="REN87" s="13"/>
      <c r="REO87" s="13"/>
      <c r="REP87" s="13"/>
      <c r="REQ87" s="13"/>
      <c r="RER87" s="13"/>
      <c r="RES87" s="13"/>
      <c r="RET87" s="13"/>
      <c r="REU87" s="13"/>
      <c r="REV87" s="13"/>
      <c r="REW87" s="13"/>
      <c r="REX87" s="13"/>
      <c r="REY87" s="13"/>
      <c r="REZ87" s="13"/>
      <c r="RFA87" s="13"/>
      <c r="RFB87" s="13"/>
      <c r="RFC87" s="13"/>
      <c r="RFD87" s="13"/>
      <c r="RFE87" s="13"/>
      <c r="RFF87" s="13"/>
      <c r="RFG87" s="13"/>
      <c r="RFH87" s="13"/>
      <c r="RFI87" s="13"/>
      <c r="RFJ87" s="13"/>
      <c r="RFK87" s="13"/>
      <c r="RFL87" s="13"/>
      <c r="RFM87" s="13"/>
      <c r="RFN87" s="13"/>
      <c r="RFO87" s="13"/>
      <c r="RFP87" s="13"/>
      <c r="RFQ87" s="13"/>
      <c r="RFR87" s="13"/>
      <c r="RFS87" s="13"/>
      <c r="RFT87" s="13"/>
      <c r="RFU87" s="13"/>
      <c r="RFV87" s="13"/>
      <c r="RFW87" s="13"/>
      <c r="RFX87" s="13"/>
      <c r="RFY87" s="13"/>
      <c r="RFZ87" s="13"/>
      <c r="RGA87" s="13"/>
      <c r="RGB87" s="13"/>
      <c r="RGC87" s="13"/>
      <c r="RGD87" s="13"/>
      <c r="RGE87" s="13"/>
      <c r="RGF87" s="13"/>
      <c r="RGG87" s="13"/>
      <c r="RGH87" s="13"/>
      <c r="RGI87" s="13"/>
      <c r="RGJ87" s="13"/>
      <c r="RGK87" s="13"/>
      <c r="RGL87" s="13"/>
      <c r="RGM87" s="13"/>
      <c r="RGN87" s="13"/>
      <c r="RGO87" s="13"/>
      <c r="RGP87" s="13"/>
      <c r="RGQ87" s="13"/>
      <c r="RGR87" s="13"/>
      <c r="RGS87" s="13"/>
      <c r="RGT87" s="13"/>
      <c r="RGU87" s="13"/>
      <c r="RGV87" s="13"/>
      <c r="RGW87" s="13"/>
      <c r="RGX87" s="13"/>
      <c r="RGY87" s="13"/>
      <c r="RGZ87" s="13"/>
      <c r="RHA87" s="13"/>
      <c r="RHB87" s="13"/>
      <c r="RHC87" s="13"/>
      <c r="RHD87" s="13"/>
      <c r="RHE87" s="13"/>
      <c r="RHF87" s="13"/>
      <c r="RHG87" s="13"/>
      <c r="RHH87" s="13"/>
      <c r="RHI87" s="13"/>
      <c r="RHJ87" s="13"/>
      <c r="RHK87" s="13"/>
      <c r="RHL87" s="13"/>
      <c r="RHM87" s="13"/>
      <c r="RHN87" s="13"/>
      <c r="RHO87" s="13"/>
      <c r="RHP87" s="13"/>
      <c r="RHQ87" s="13"/>
      <c r="RHR87" s="13"/>
      <c r="RHS87" s="13"/>
      <c r="RHT87" s="13"/>
      <c r="RHU87" s="13"/>
      <c r="RHV87" s="13"/>
      <c r="RHW87" s="13"/>
      <c r="RHX87" s="13"/>
      <c r="RHY87" s="13"/>
      <c r="RHZ87" s="13"/>
      <c r="RIA87" s="13"/>
      <c r="RIB87" s="13"/>
      <c r="RIC87" s="13"/>
      <c r="RID87" s="13"/>
      <c r="RIE87" s="13"/>
      <c r="RIF87" s="13"/>
      <c r="RIG87" s="13"/>
      <c r="RIH87" s="13"/>
      <c r="RII87" s="13"/>
      <c r="RIJ87" s="13"/>
      <c r="RIK87" s="13"/>
      <c r="RIL87" s="13"/>
      <c r="RIM87" s="13"/>
      <c r="RIN87" s="13"/>
      <c r="RIO87" s="13"/>
      <c r="RIP87" s="13"/>
      <c r="RIQ87" s="13"/>
      <c r="RIR87" s="13"/>
      <c r="RIS87" s="13"/>
      <c r="RIT87" s="13"/>
      <c r="RIU87" s="13"/>
      <c r="RIV87" s="13"/>
      <c r="RIW87" s="13"/>
      <c r="RIX87" s="13"/>
      <c r="RIY87" s="13"/>
      <c r="RIZ87" s="13"/>
      <c r="RJA87" s="13"/>
      <c r="RJB87" s="13"/>
      <c r="RJC87" s="13"/>
      <c r="RJD87" s="13"/>
      <c r="RJE87" s="13"/>
      <c r="RJF87" s="13"/>
      <c r="RJG87" s="13"/>
      <c r="RJH87" s="13"/>
      <c r="RJI87" s="13"/>
      <c r="RJJ87" s="13"/>
      <c r="RJK87" s="13"/>
      <c r="RJL87" s="13"/>
      <c r="RJM87" s="13"/>
      <c r="RJN87" s="13"/>
      <c r="RJO87" s="13"/>
      <c r="RJP87" s="13"/>
      <c r="RJQ87" s="13"/>
      <c r="RJR87" s="13"/>
      <c r="RJS87" s="13"/>
      <c r="RJT87" s="13"/>
      <c r="RJU87" s="13"/>
      <c r="RJV87" s="13"/>
      <c r="RJW87" s="13"/>
      <c r="RJX87" s="13"/>
      <c r="RJY87" s="13"/>
      <c r="RJZ87" s="13"/>
      <c r="RKA87" s="13"/>
      <c r="RKB87" s="13"/>
      <c r="RKC87" s="13"/>
      <c r="RKD87" s="13"/>
      <c r="RKE87" s="13"/>
      <c r="RKF87" s="13"/>
      <c r="RKG87" s="13"/>
      <c r="RKH87" s="13"/>
      <c r="RKI87" s="13"/>
      <c r="RKJ87" s="13"/>
      <c r="RKK87" s="13"/>
      <c r="RKL87" s="13"/>
      <c r="RKM87" s="13"/>
      <c r="RKN87" s="13"/>
      <c r="RKO87" s="13"/>
      <c r="RKP87" s="13"/>
      <c r="RKQ87" s="13"/>
      <c r="RKR87" s="13"/>
      <c r="RKS87" s="13"/>
      <c r="RKT87" s="13"/>
      <c r="RKU87" s="13"/>
      <c r="RKV87" s="13"/>
      <c r="RKW87" s="13"/>
      <c r="RKX87" s="13"/>
      <c r="RKY87" s="13"/>
      <c r="RKZ87" s="13"/>
      <c r="RLA87" s="13"/>
      <c r="RLB87" s="13"/>
      <c r="RLC87" s="13"/>
      <c r="RLD87" s="13"/>
      <c r="RLE87" s="13"/>
      <c r="RLF87" s="13"/>
      <c r="RLG87" s="13"/>
      <c r="RLH87" s="13"/>
      <c r="RLI87" s="13"/>
      <c r="RLJ87" s="13"/>
      <c r="RLK87" s="13"/>
      <c r="RLL87" s="13"/>
      <c r="RLM87" s="13"/>
      <c r="RLN87" s="13"/>
      <c r="RLO87" s="13"/>
      <c r="RLP87" s="13"/>
      <c r="RLQ87" s="13"/>
      <c r="RLR87" s="13"/>
      <c r="RLS87" s="13"/>
      <c r="RLT87" s="13"/>
      <c r="RLU87" s="13"/>
      <c r="RLV87" s="13"/>
      <c r="RLW87" s="13"/>
      <c r="RLX87" s="13"/>
      <c r="RLY87" s="13"/>
      <c r="RLZ87" s="13"/>
      <c r="RMA87" s="13"/>
      <c r="RMB87" s="13"/>
      <c r="RMC87" s="13"/>
      <c r="RMD87" s="13"/>
      <c r="RME87" s="13"/>
      <c r="RMF87" s="13"/>
      <c r="RMG87" s="13"/>
      <c r="RMH87" s="13"/>
      <c r="RMI87" s="13"/>
      <c r="RMJ87" s="13"/>
      <c r="RMK87" s="13"/>
      <c r="RML87" s="13"/>
      <c r="RMM87" s="13"/>
      <c r="RMN87" s="13"/>
      <c r="RMO87" s="13"/>
      <c r="RMP87" s="13"/>
      <c r="RMQ87" s="13"/>
      <c r="RMR87" s="13"/>
      <c r="RMS87" s="13"/>
      <c r="RMT87" s="13"/>
      <c r="RMU87" s="13"/>
      <c r="RMV87" s="13"/>
      <c r="RMW87" s="13"/>
      <c r="RMX87" s="13"/>
      <c r="RMY87" s="13"/>
      <c r="RMZ87" s="13"/>
      <c r="RNA87" s="13"/>
      <c r="RNB87" s="13"/>
      <c r="RNC87" s="13"/>
      <c r="RND87" s="13"/>
      <c r="RNE87" s="13"/>
      <c r="RNF87" s="13"/>
      <c r="RNG87" s="13"/>
      <c r="RNH87" s="13"/>
      <c r="RNI87" s="13"/>
      <c r="RNJ87" s="13"/>
      <c r="RNK87" s="13"/>
      <c r="RNL87" s="13"/>
      <c r="RNM87" s="13"/>
      <c r="RNN87" s="13"/>
      <c r="RNO87" s="13"/>
      <c r="RNP87" s="13"/>
      <c r="RNQ87" s="13"/>
      <c r="RNR87" s="13"/>
      <c r="RNS87" s="13"/>
      <c r="RNT87" s="13"/>
      <c r="RNU87" s="13"/>
      <c r="RNV87" s="13"/>
      <c r="RNW87" s="13"/>
      <c r="RNX87" s="13"/>
      <c r="RNY87" s="13"/>
      <c r="RNZ87" s="13"/>
      <c r="ROA87" s="13"/>
      <c r="ROB87" s="13"/>
      <c r="ROC87" s="13"/>
      <c r="ROD87" s="13"/>
      <c r="ROE87" s="13"/>
      <c r="ROF87" s="13"/>
      <c r="ROG87" s="13"/>
      <c r="ROH87" s="13"/>
      <c r="ROI87" s="13"/>
      <c r="ROJ87" s="13"/>
      <c r="ROK87" s="13"/>
      <c r="ROL87" s="13"/>
      <c r="ROM87" s="13"/>
      <c r="RON87" s="13"/>
      <c r="ROO87" s="13"/>
      <c r="ROP87" s="13"/>
      <c r="ROQ87" s="13"/>
      <c r="ROR87" s="13"/>
      <c r="ROS87" s="13"/>
      <c r="ROT87" s="13"/>
      <c r="ROU87" s="13"/>
      <c r="ROV87" s="13"/>
      <c r="ROW87" s="13"/>
      <c r="ROX87" s="13"/>
      <c r="ROY87" s="13"/>
      <c r="ROZ87" s="13"/>
      <c r="RPA87" s="13"/>
      <c r="RPB87" s="13"/>
      <c r="RPC87" s="13"/>
      <c r="RPD87" s="13"/>
      <c r="RPE87" s="13"/>
      <c r="RPF87" s="13"/>
      <c r="RPG87" s="13"/>
      <c r="RPH87" s="13"/>
      <c r="RPI87" s="13"/>
      <c r="RPJ87" s="13"/>
      <c r="RPK87" s="13"/>
      <c r="RPL87" s="13"/>
      <c r="RPM87" s="13"/>
      <c r="RPN87" s="13"/>
      <c r="RPO87" s="13"/>
      <c r="RPP87" s="13"/>
      <c r="RPQ87" s="13"/>
      <c r="RPR87" s="13"/>
      <c r="RPS87" s="13"/>
      <c r="RPT87" s="13"/>
      <c r="RPU87" s="13"/>
      <c r="RPV87" s="13"/>
      <c r="RPW87" s="13"/>
      <c r="RPX87" s="13"/>
      <c r="RPY87" s="13"/>
      <c r="RPZ87" s="13"/>
      <c r="RQA87" s="13"/>
      <c r="RQB87" s="13"/>
      <c r="RQC87" s="13"/>
      <c r="RQD87" s="13"/>
      <c r="RQE87" s="13"/>
      <c r="RQF87" s="13"/>
      <c r="RQG87" s="13"/>
      <c r="RQH87" s="13"/>
      <c r="RQI87" s="13"/>
      <c r="RQJ87" s="13"/>
      <c r="RQK87" s="13"/>
      <c r="RQL87" s="13"/>
      <c r="RQM87" s="13"/>
      <c r="RQN87" s="13"/>
      <c r="RQO87" s="13"/>
      <c r="RQP87" s="13"/>
      <c r="RQQ87" s="13"/>
      <c r="RQR87" s="13"/>
      <c r="RQS87" s="13"/>
      <c r="RQT87" s="13"/>
      <c r="RQU87" s="13"/>
      <c r="RQV87" s="13"/>
      <c r="RQW87" s="13"/>
      <c r="RQX87" s="13"/>
      <c r="RQY87" s="13"/>
      <c r="RQZ87" s="13"/>
      <c r="RRA87" s="13"/>
      <c r="RRB87" s="13"/>
      <c r="RRC87" s="13"/>
      <c r="RRD87" s="13"/>
      <c r="RRE87" s="13"/>
      <c r="RRF87" s="13"/>
      <c r="RRG87" s="13"/>
      <c r="RRH87" s="13"/>
      <c r="RRI87" s="13"/>
      <c r="RRJ87" s="13"/>
      <c r="RRK87" s="13"/>
      <c r="RRL87" s="13"/>
      <c r="RRM87" s="13"/>
      <c r="RRN87" s="13"/>
      <c r="RRO87" s="13"/>
      <c r="RRP87" s="13"/>
      <c r="RRQ87" s="13"/>
      <c r="RRR87" s="13"/>
      <c r="RRS87" s="13"/>
      <c r="RRT87" s="13"/>
      <c r="RRU87" s="13"/>
      <c r="RRV87" s="13"/>
      <c r="RRW87" s="13"/>
      <c r="RRX87" s="13"/>
      <c r="RRY87" s="13"/>
      <c r="RRZ87" s="13"/>
      <c r="RSA87" s="13"/>
      <c r="RSB87" s="13"/>
      <c r="RSC87" s="13"/>
      <c r="RSD87" s="13"/>
      <c r="RSE87" s="13"/>
      <c r="RSF87" s="13"/>
      <c r="RSG87" s="13"/>
      <c r="RSH87" s="13"/>
      <c r="RSI87" s="13"/>
      <c r="RSJ87" s="13"/>
      <c r="RSK87" s="13"/>
      <c r="RSL87" s="13"/>
      <c r="RSM87" s="13"/>
      <c r="RSN87" s="13"/>
      <c r="RSO87" s="13"/>
      <c r="RSP87" s="13"/>
      <c r="RSQ87" s="13"/>
      <c r="RSR87" s="13"/>
      <c r="RSS87" s="13"/>
      <c r="RST87" s="13"/>
      <c r="RSU87" s="13"/>
      <c r="RSV87" s="13"/>
      <c r="RSW87" s="13"/>
      <c r="RSX87" s="13"/>
      <c r="RSY87" s="13"/>
      <c r="RSZ87" s="13"/>
      <c r="RTA87" s="13"/>
      <c r="RTB87" s="13"/>
      <c r="RTC87" s="13"/>
      <c r="RTD87" s="13"/>
      <c r="RTE87" s="13"/>
      <c r="RTF87" s="13"/>
      <c r="RTG87" s="13"/>
      <c r="RTH87" s="13"/>
      <c r="RTI87" s="13"/>
      <c r="RTJ87" s="13"/>
      <c r="RTK87" s="13"/>
      <c r="RTL87" s="13"/>
      <c r="RTM87" s="13"/>
      <c r="RTN87" s="13"/>
      <c r="RTO87" s="13"/>
      <c r="RTP87" s="13"/>
      <c r="RTQ87" s="13"/>
      <c r="RTR87" s="13"/>
      <c r="RTS87" s="13"/>
      <c r="RTT87" s="13"/>
      <c r="RTU87" s="13"/>
      <c r="RTV87" s="13"/>
      <c r="RTW87" s="13"/>
      <c r="RTX87" s="13"/>
      <c r="RTY87" s="13"/>
      <c r="RTZ87" s="13"/>
      <c r="RUA87" s="13"/>
      <c r="RUB87" s="13"/>
      <c r="RUC87" s="13"/>
      <c r="RUD87" s="13"/>
      <c r="RUE87" s="13"/>
      <c r="RUF87" s="13"/>
      <c r="RUG87" s="13"/>
      <c r="RUH87" s="13"/>
      <c r="RUI87" s="13"/>
      <c r="RUJ87" s="13"/>
      <c r="RUK87" s="13"/>
      <c r="RUL87" s="13"/>
      <c r="RUM87" s="13"/>
      <c r="RUN87" s="13"/>
      <c r="RUO87" s="13"/>
      <c r="RUP87" s="13"/>
      <c r="RUQ87" s="13"/>
      <c r="RUR87" s="13"/>
      <c r="RUS87" s="13"/>
      <c r="RUT87" s="13"/>
      <c r="RUU87" s="13"/>
      <c r="RUV87" s="13"/>
      <c r="RUW87" s="13"/>
      <c r="RUX87" s="13"/>
      <c r="RUY87" s="13"/>
      <c r="RUZ87" s="13"/>
      <c r="RVA87" s="13"/>
      <c r="RVB87" s="13"/>
      <c r="RVC87" s="13"/>
      <c r="RVD87" s="13"/>
      <c r="RVE87" s="13"/>
      <c r="RVF87" s="13"/>
      <c r="RVG87" s="13"/>
      <c r="RVH87" s="13"/>
      <c r="RVI87" s="13"/>
      <c r="RVJ87" s="13"/>
      <c r="RVK87" s="13"/>
      <c r="RVL87" s="13"/>
      <c r="RVM87" s="13"/>
      <c r="RVN87" s="13"/>
      <c r="RVO87" s="13"/>
      <c r="RVP87" s="13"/>
      <c r="RVQ87" s="13"/>
      <c r="RVR87" s="13"/>
      <c r="RVS87" s="13"/>
      <c r="RVT87" s="13"/>
      <c r="RVU87" s="13"/>
      <c r="RVV87" s="13"/>
      <c r="RVW87" s="13"/>
      <c r="RVX87" s="13"/>
      <c r="RVY87" s="13"/>
      <c r="RVZ87" s="13"/>
      <c r="RWA87" s="13"/>
      <c r="RWB87" s="13"/>
      <c r="RWC87" s="13"/>
      <c r="RWD87" s="13"/>
      <c r="RWE87" s="13"/>
      <c r="RWF87" s="13"/>
      <c r="RWG87" s="13"/>
      <c r="RWH87" s="13"/>
      <c r="RWI87" s="13"/>
      <c r="RWJ87" s="13"/>
      <c r="RWK87" s="13"/>
      <c r="RWL87" s="13"/>
      <c r="RWM87" s="13"/>
      <c r="RWN87" s="13"/>
      <c r="RWO87" s="13"/>
      <c r="RWP87" s="13"/>
      <c r="RWQ87" s="13"/>
      <c r="RWR87" s="13"/>
      <c r="RWS87" s="13"/>
      <c r="RWT87" s="13"/>
      <c r="RWU87" s="13"/>
      <c r="RWV87" s="13"/>
      <c r="RWW87" s="13"/>
      <c r="RWX87" s="13"/>
      <c r="RWY87" s="13"/>
      <c r="RWZ87" s="13"/>
      <c r="RXA87" s="13"/>
      <c r="RXB87" s="13"/>
      <c r="RXC87" s="13"/>
      <c r="RXD87" s="13"/>
      <c r="RXE87" s="13"/>
      <c r="RXF87" s="13"/>
      <c r="RXG87" s="13"/>
      <c r="RXH87" s="13"/>
      <c r="RXI87" s="13"/>
      <c r="RXJ87" s="13"/>
      <c r="RXK87" s="13"/>
      <c r="RXL87" s="13"/>
      <c r="RXM87" s="13"/>
      <c r="RXN87" s="13"/>
      <c r="RXO87" s="13"/>
      <c r="RXP87" s="13"/>
      <c r="RXQ87" s="13"/>
      <c r="RXR87" s="13"/>
      <c r="RXS87" s="13"/>
      <c r="RXT87" s="13"/>
      <c r="RXU87" s="13"/>
      <c r="RXV87" s="13"/>
      <c r="RXW87" s="13"/>
      <c r="RXX87" s="13"/>
      <c r="RXY87" s="13"/>
      <c r="RXZ87" s="13"/>
      <c r="RYA87" s="13"/>
      <c r="RYB87" s="13"/>
      <c r="RYC87" s="13"/>
      <c r="RYD87" s="13"/>
      <c r="RYE87" s="13"/>
      <c r="RYF87" s="13"/>
      <c r="RYG87" s="13"/>
      <c r="RYH87" s="13"/>
      <c r="RYI87" s="13"/>
      <c r="RYJ87" s="13"/>
      <c r="RYK87" s="13"/>
      <c r="RYL87" s="13"/>
      <c r="RYM87" s="13"/>
      <c r="RYN87" s="13"/>
      <c r="RYO87" s="13"/>
      <c r="RYP87" s="13"/>
      <c r="RYQ87" s="13"/>
      <c r="RYR87" s="13"/>
      <c r="RYS87" s="13"/>
      <c r="RYT87" s="13"/>
      <c r="RYU87" s="13"/>
      <c r="RYV87" s="13"/>
      <c r="RYW87" s="13"/>
      <c r="RYX87" s="13"/>
      <c r="RYY87" s="13"/>
      <c r="RYZ87" s="13"/>
      <c r="RZA87" s="13"/>
      <c r="RZB87" s="13"/>
      <c r="RZC87" s="13"/>
      <c r="RZD87" s="13"/>
      <c r="RZE87" s="13"/>
      <c r="RZF87" s="13"/>
      <c r="RZG87" s="13"/>
      <c r="RZH87" s="13"/>
      <c r="RZI87" s="13"/>
      <c r="RZJ87" s="13"/>
      <c r="RZK87" s="13"/>
      <c r="RZL87" s="13"/>
      <c r="RZM87" s="13"/>
      <c r="RZN87" s="13"/>
      <c r="RZO87" s="13"/>
      <c r="RZP87" s="13"/>
      <c r="RZQ87" s="13"/>
      <c r="RZR87" s="13"/>
      <c r="RZS87" s="13"/>
      <c r="RZT87" s="13"/>
      <c r="RZU87" s="13"/>
      <c r="RZV87" s="13"/>
      <c r="RZW87" s="13"/>
      <c r="RZX87" s="13"/>
      <c r="RZY87" s="13"/>
      <c r="RZZ87" s="13"/>
      <c r="SAA87" s="13"/>
      <c r="SAB87" s="13"/>
      <c r="SAC87" s="13"/>
      <c r="SAD87" s="13"/>
      <c r="SAE87" s="13"/>
      <c r="SAF87" s="13"/>
      <c r="SAG87" s="13"/>
      <c r="SAH87" s="13"/>
      <c r="SAI87" s="13"/>
      <c r="SAJ87" s="13"/>
      <c r="SAK87" s="13"/>
      <c r="SAL87" s="13"/>
      <c r="SAM87" s="13"/>
      <c r="SAN87" s="13"/>
      <c r="SAO87" s="13"/>
      <c r="SAP87" s="13"/>
      <c r="SAQ87" s="13"/>
      <c r="SAR87" s="13"/>
      <c r="SAS87" s="13"/>
      <c r="SAT87" s="13"/>
      <c r="SAU87" s="13"/>
      <c r="SAV87" s="13"/>
      <c r="SAW87" s="13"/>
      <c r="SAX87" s="13"/>
      <c r="SAY87" s="13"/>
      <c r="SAZ87" s="13"/>
      <c r="SBA87" s="13"/>
      <c r="SBB87" s="13"/>
      <c r="SBC87" s="13"/>
      <c r="SBD87" s="13"/>
      <c r="SBE87" s="13"/>
      <c r="SBF87" s="13"/>
      <c r="SBG87" s="13"/>
      <c r="SBH87" s="13"/>
      <c r="SBI87" s="13"/>
      <c r="SBJ87" s="13"/>
      <c r="SBK87" s="13"/>
      <c r="SBL87" s="13"/>
      <c r="SBM87" s="13"/>
      <c r="SBN87" s="13"/>
      <c r="SBO87" s="13"/>
      <c r="SBP87" s="13"/>
      <c r="SBQ87" s="13"/>
      <c r="SBR87" s="13"/>
      <c r="SBS87" s="13"/>
      <c r="SBT87" s="13"/>
      <c r="SBU87" s="13"/>
      <c r="SBV87" s="13"/>
      <c r="SBW87" s="13"/>
      <c r="SBX87" s="13"/>
      <c r="SBY87" s="13"/>
      <c r="SBZ87" s="13"/>
      <c r="SCA87" s="13"/>
      <c r="SCB87" s="13"/>
      <c r="SCC87" s="13"/>
      <c r="SCD87" s="13"/>
      <c r="SCE87" s="13"/>
      <c r="SCF87" s="13"/>
      <c r="SCG87" s="13"/>
      <c r="SCH87" s="13"/>
      <c r="SCI87" s="13"/>
      <c r="SCJ87" s="13"/>
      <c r="SCK87" s="13"/>
      <c r="SCL87" s="13"/>
      <c r="SCM87" s="13"/>
      <c r="SCN87" s="13"/>
      <c r="SCO87" s="13"/>
      <c r="SCP87" s="13"/>
      <c r="SCQ87" s="13"/>
      <c r="SCR87" s="13"/>
      <c r="SCS87" s="13"/>
      <c r="SCT87" s="13"/>
      <c r="SCU87" s="13"/>
      <c r="SCV87" s="13"/>
      <c r="SCW87" s="13"/>
      <c r="SCX87" s="13"/>
      <c r="SCY87" s="13"/>
      <c r="SCZ87" s="13"/>
      <c r="SDA87" s="13"/>
      <c r="SDB87" s="13"/>
      <c r="SDC87" s="13"/>
      <c r="SDD87" s="13"/>
      <c r="SDE87" s="13"/>
      <c r="SDF87" s="13"/>
      <c r="SDG87" s="13"/>
      <c r="SDH87" s="13"/>
      <c r="SDI87" s="13"/>
      <c r="SDJ87" s="13"/>
      <c r="SDK87" s="13"/>
      <c r="SDL87" s="13"/>
      <c r="SDM87" s="13"/>
      <c r="SDN87" s="13"/>
      <c r="SDO87" s="13"/>
      <c r="SDP87" s="13"/>
      <c r="SDQ87" s="13"/>
      <c r="SDR87" s="13"/>
      <c r="SDS87" s="13"/>
      <c r="SDT87" s="13"/>
      <c r="SDU87" s="13"/>
      <c r="SDV87" s="13"/>
      <c r="SDW87" s="13"/>
      <c r="SDX87" s="13"/>
      <c r="SDY87" s="13"/>
      <c r="SDZ87" s="13"/>
      <c r="SEA87" s="13"/>
      <c r="SEB87" s="13"/>
      <c r="SEC87" s="13"/>
      <c r="SED87" s="13"/>
      <c r="SEE87" s="13"/>
      <c r="SEF87" s="13"/>
      <c r="SEG87" s="13"/>
      <c r="SEH87" s="13"/>
      <c r="SEI87" s="13"/>
      <c r="SEJ87" s="13"/>
      <c r="SEK87" s="13"/>
      <c r="SEL87" s="13"/>
      <c r="SEM87" s="13"/>
      <c r="SEN87" s="13"/>
      <c r="SEO87" s="13"/>
      <c r="SEP87" s="13"/>
      <c r="SEQ87" s="13"/>
      <c r="SER87" s="13"/>
      <c r="SES87" s="13"/>
      <c r="SET87" s="13"/>
      <c r="SEU87" s="13"/>
      <c r="SEV87" s="13"/>
      <c r="SEW87" s="13"/>
      <c r="SEX87" s="13"/>
      <c r="SEY87" s="13"/>
      <c r="SEZ87" s="13"/>
      <c r="SFA87" s="13"/>
      <c r="SFB87" s="13"/>
      <c r="SFC87" s="13"/>
      <c r="SFD87" s="13"/>
      <c r="SFE87" s="13"/>
      <c r="SFF87" s="13"/>
      <c r="SFG87" s="13"/>
      <c r="SFH87" s="13"/>
      <c r="SFI87" s="13"/>
      <c r="SFJ87" s="13"/>
      <c r="SFK87" s="13"/>
      <c r="SFL87" s="13"/>
      <c r="SFM87" s="13"/>
      <c r="SFN87" s="13"/>
      <c r="SFO87" s="13"/>
      <c r="SFP87" s="13"/>
      <c r="SFQ87" s="13"/>
      <c r="SFR87" s="13"/>
      <c r="SFS87" s="13"/>
      <c r="SFT87" s="13"/>
      <c r="SFU87" s="13"/>
      <c r="SFV87" s="13"/>
      <c r="SFW87" s="13"/>
      <c r="SFX87" s="13"/>
      <c r="SFY87" s="13"/>
      <c r="SFZ87" s="13"/>
      <c r="SGA87" s="13"/>
      <c r="SGB87" s="13"/>
      <c r="SGC87" s="13"/>
      <c r="SGD87" s="13"/>
      <c r="SGE87" s="13"/>
      <c r="SGF87" s="13"/>
      <c r="SGG87" s="13"/>
      <c r="SGH87" s="13"/>
      <c r="SGI87" s="13"/>
      <c r="SGJ87" s="13"/>
      <c r="SGK87" s="13"/>
      <c r="SGL87" s="13"/>
      <c r="SGM87" s="13"/>
      <c r="SGN87" s="13"/>
      <c r="SGO87" s="13"/>
      <c r="SGP87" s="13"/>
      <c r="SGQ87" s="13"/>
      <c r="SGR87" s="13"/>
      <c r="SGS87" s="13"/>
      <c r="SGT87" s="13"/>
      <c r="SGU87" s="13"/>
      <c r="SGV87" s="13"/>
      <c r="SGW87" s="13"/>
      <c r="SGX87" s="13"/>
      <c r="SGY87" s="13"/>
      <c r="SGZ87" s="13"/>
      <c r="SHA87" s="13"/>
      <c r="SHB87" s="13"/>
      <c r="SHC87" s="13"/>
      <c r="SHD87" s="13"/>
      <c r="SHE87" s="13"/>
      <c r="SHF87" s="13"/>
      <c r="SHG87" s="13"/>
      <c r="SHH87" s="13"/>
      <c r="SHI87" s="13"/>
      <c r="SHJ87" s="13"/>
      <c r="SHK87" s="13"/>
      <c r="SHL87" s="13"/>
      <c r="SHM87" s="13"/>
      <c r="SHN87" s="13"/>
      <c r="SHO87" s="13"/>
      <c r="SHP87" s="13"/>
      <c r="SHQ87" s="13"/>
      <c r="SHR87" s="13"/>
      <c r="SHS87" s="13"/>
      <c r="SHT87" s="13"/>
      <c r="SHU87" s="13"/>
      <c r="SHV87" s="13"/>
      <c r="SHW87" s="13"/>
      <c r="SHX87" s="13"/>
      <c r="SHY87" s="13"/>
      <c r="SHZ87" s="13"/>
      <c r="SIA87" s="13"/>
      <c r="SIB87" s="13"/>
      <c r="SIC87" s="13"/>
      <c r="SID87" s="13"/>
      <c r="SIE87" s="13"/>
      <c r="SIF87" s="13"/>
      <c r="SIG87" s="13"/>
      <c r="SIH87" s="13"/>
      <c r="SII87" s="13"/>
      <c r="SIJ87" s="13"/>
      <c r="SIK87" s="13"/>
      <c r="SIL87" s="13"/>
      <c r="SIM87" s="13"/>
      <c r="SIN87" s="13"/>
      <c r="SIO87" s="13"/>
      <c r="SIP87" s="13"/>
      <c r="SIQ87" s="13"/>
      <c r="SIR87" s="13"/>
      <c r="SIS87" s="13"/>
      <c r="SIT87" s="13"/>
      <c r="SIU87" s="13"/>
      <c r="SIV87" s="13"/>
      <c r="SIW87" s="13"/>
      <c r="SIX87" s="13"/>
      <c r="SIY87" s="13"/>
      <c r="SIZ87" s="13"/>
      <c r="SJA87" s="13"/>
      <c r="SJB87" s="13"/>
      <c r="SJC87" s="13"/>
      <c r="SJD87" s="13"/>
      <c r="SJE87" s="13"/>
      <c r="SJF87" s="13"/>
      <c r="SJG87" s="13"/>
      <c r="SJH87" s="13"/>
      <c r="SJI87" s="13"/>
      <c r="SJJ87" s="13"/>
      <c r="SJK87" s="13"/>
      <c r="SJL87" s="13"/>
      <c r="SJM87" s="13"/>
      <c r="SJN87" s="13"/>
      <c r="SJO87" s="13"/>
      <c r="SJP87" s="13"/>
      <c r="SJQ87" s="13"/>
      <c r="SJR87" s="13"/>
      <c r="SJS87" s="13"/>
      <c r="SJT87" s="13"/>
      <c r="SJU87" s="13"/>
      <c r="SJV87" s="13"/>
      <c r="SJW87" s="13"/>
      <c r="SJX87" s="13"/>
      <c r="SJY87" s="13"/>
      <c r="SJZ87" s="13"/>
      <c r="SKA87" s="13"/>
      <c r="SKB87" s="13"/>
      <c r="SKC87" s="13"/>
      <c r="SKD87" s="13"/>
      <c r="SKE87" s="13"/>
      <c r="SKF87" s="13"/>
      <c r="SKG87" s="13"/>
      <c r="SKH87" s="13"/>
      <c r="SKI87" s="13"/>
      <c r="SKJ87" s="13"/>
      <c r="SKK87" s="13"/>
      <c r="SKL87" s="13"/>
      <c r="SKM87" s="13"/>
      <c r="SKN87" s="13"/>
      <c r="SKO87" s="13"/>
      <c r="SKP87" s="13"/>
      <c r="SKQ87" s="13"/>
      <c r="SKR87" s="13"/>
      <c r="SKS87" s="13"/>
      <c r="SKT87" s="13"/>
      <c r="SKU87" s="13"/>
      <c r="SKV87" s="13"/>
      <c r="SKW87" s="13"/>
      <c r="SKX87" s="13"/>
      <c r="SKY87" s="13"/>
      <c r="SKZ87" s="13"/>
      <c r="SLA87" s="13"/>
      <c r="SLB87" s="13"/>
      <c r="SLC87" s="13"/>
      <c r="SLD87" s="13"/>
      <c r="SLE87" s="13"/>
      <c r="SLF87" s="13"/>
      <c r="SLG87" s="13"/>
      <c r="SLH87" s="13"/>
      <c r="SLI87" s="13"/>
      <c r="SLJ87" s="13"/>
      <c r="SLK87" s="13"/>
      <c r="SLL87" s="13"/>
      <c r="SLM87" s="13"/>
      <c r="SLN87" s="13"/>
      <c r="SLO87" s="13"/>
      <c r="SLP87" s="13"/>
      <c r="SLQ87" s="13"/>
      <c r="SLR87" s="13"/>
      <c r="SLS87" s="13"/>
      <c r="SLT87" s="13"/>
      <c r="SLU87" s="13"/>
      <c r="SLV87" s="13"/>
      <c r="SLW87" s="13"/>
      <c r="SLX87" s="13"/>
      <c r="SLY87" s="13"/>
      <c r="SLZ87" s="13"/>
      <c r="SMA87" s="13"/>
      <c r="SMB87" s="13"/>
      <c r="SMC87" s="13"/>
      <c r="SMD87" s="13"/>
      <c r="SME87" s="13"/>
      <c r="SMF87" s="13"/>
      <c r="SMG87" s="13"/>
      <c r="SMH87" s="13"/>
      <c r="SMI87" s="13"/>
      <c r="SMJ87" s="13"/>
      <c r="SMK87" s="13"/>
      <c r="SML87" s="13"/>
      <c r="SMM87" s="13"/>
      <c r="SMN87" s="13"/>
      <c r="SMO87" s="13"/>
      <c r="SMP87" s="13"/>
      <c r="SMQ87" s="13"/>
      <c r="SMR87" s="13"/>
      <c r="SMS87" s="13"/>
      <c r="SMT87" s="13"/>
      <c r="SMU87" s="13"/>
      <c r="SMV87" s="13"/>
      <c r="SMW87" s="13"/>
      <c r="SMX87" s="13"/>
      <c r="SMY87" s="13"/>
      <c r="SMZ87" s="13"/>
      <c r="SNA87" s="13"/>
      <c r="SNB87" s="13"/>
      <c r="SNC87" s="13"/>
      <c r="SND87" s="13"/>
      <c r="SNE87" s="13"/>
      <c r="SNF87" s="13"/>
      <c r="SNG87" s="13"/>
      <c r="SNH87" s="13"/>
      <c r="SNI87" s="13"/>
      <c r="SNJ87" s="13"/>
      <c r="SNK87" s="13"/>
      <c r="SNL87" s="13"/>
      <c r="SNM87" s="13"/>
      <c r="SNN87" s="13"/>
      <c r="SNO87" s="13"/>
      <c r="SNP87" s="13"/>
      <c r="SNQ87" s="13"/>
      <c r="SNR87" s="13"/>
      <c r="SNS87" s="13"/>
      <c r="SNT87" s="13"/>
      <c r="SNU87" s="13"/>
      <c r="SNV87" s="13"/>
      <c r="SNW87" s="13"/>
      <c r="SNX87" s="13"/>
      <c r="SNY87" s="13"/>
      <c r="SNZ87" s="13"/>
      <c r="SOA87" s="13"/>
      <c r="SOB87" s="13"/>
      <c r="SOC87" s="13"/>
      <c r="SOD87" s="13"/>
      <c r="SOE87" s="13"/>
      <c r="SOF87" s="13"/>
      <c r="SOG87" s="13"/>
      <c r="SOH87" s="13"/>
      <c r="SOI87" s="13"/>
      <c r="SOJ87" s="13"/>
      <c r="SOK87" s="13"/>
      <c r="SOL87" s="13"/>
      <c r="SOM87" s="13"/>
      <c r="SON87" s="13"/>
      <c r="SOO87" s="13"/>
      <c r="SOP87" s="13"/>
      <c r="SOQ87" s="13"/>
      <c r="SOR87" s="13"/>
      <c r="SOS87" s="13"/>
      <c r="SOT87" s="13"/>
      <c r="SOU87" s="13"/>
      <c r="SOV87" s="13"/>
      <c r="SOW87" s="13"/>
      <c r="SOX87" s="13"/>
      <c r="SOY87" s="13"/>
      <c r="SOZ87" s="13"/>
      <c r="SPA87" s="13"/>
      <c r="SPB87" s="13"/>
      <c r="SPC87" s="13"/>
      <c r="SPD87" s="13"/>
      <c r="SPE87" s="13"/>
      <c r="SPF87" s="13"/>
      <c r="SPG87" s="13"/>
      <c r="SPH87" s="13"/>
      <c r="SPI87" s="13"/>
      <c r="SPJ87" s="13"/>
      <c r="SPK87" s="13"/>
      <c r="SPL87" s="13"/>
      <c r="SPM87" s="13"/>
      <c r="SPN87" s="13"/>
      <c r="SPO87" s="13"/>
      <c r="SPP87" s="13"/>
      <c r="SPQ87" s="13"/>
      <c r="SPR87" s="13"/>
      <c r="SPS87" s="13"/>
      <c r="SPT87" s="13"/>
      <c r="SPU87" s="13"/>
      <c r="SPV87" s="13"/>
      <c r="SPW87" s="13"/>
      <c r="SPX87" s="13"/>
      <c r="SPY87" s="13"/>
      <c r="SPZ87" s="13"/>
      <c r="SQA87" s="13"/>
      <c r="SQB87" s="13"/>
      <c r="SQC87" s="13"/>
      <c r="SQD87" s="13"/>
      <c r="SQE87" s="13"/>
      <c r="SQF87" s="13"/>
      <c r="SQG87" s="13"/>
      <c r="SQH87" s="13"/>
      <c r="SQI87" s="13"/>
      <c r="SQJ87" s="13"/>
      <c r="SQK87" s="13"/>
      <c r="SQL87" s="13"/>
      <c r="SQM87" s="13"/>
      <c r="SQN87" s="13"/>
      <c r="SQO87" s="13"/>
      <c r="SQP87" s="13"/>
      <c r="SQQ87" s="13"/>
      <c r="SQR87" s="13"/>
      <c r="SQS87" s="13"/>
      <c r="SQT87" s="13"/>
      <c r="SQU87" s="13"/>
      <c r="SQV87" s="13"/>
      <c r="SQW87" s="13"/>
      <c r="SQX87" s="13"/>
      <c r="SQY87" s="13"/>
      <c r="SQZ87" s="13"/>
      <c r="SRA87" s="13"/>
      <c r="SRB87" s="13"/>
      <c r="SRC87" s="13"/>
      <c r="SRD87" s="13"/>
      <c r="SRE87" s="13"/>
      <c r="SRF87" s="13"/>
      <c r="SRG87" s="13"/>
      <c r="SRH87" s="13"/>
      <c r="SRI87" s="13"/>
      <c r="SRJ87" s="13"/>
      <c r="SRK87" s="13"/>
      <c r="SRL87" s="13"/>
      <c r="SRM87" s="13"/>
      <c r="SRN87" s="13"/>
      <c r="SRO87" s="13"/>
      <c r="SRP87" s="13"/>
      <c r="SRQ87" s="13"/>
      <c r="SRR87" s="13"/>
      <c r="SRS87" s="13"/>
      <c r="SRT87" s="13"/>
      <c r="SRU87" s="13"/>
      <c r="SRV87" s="13"/>
      <c r="SRW87" s="13"/>
      <c r="SRX87" s="13"/>
      <c r="SRY87" s="13"/>
      <c r="SRZ87" s="13"/>
      <c r="SSA87" s="13"/>
      <c r="SSB87" s="13"/>
      <c r="SSC87" s="13"/>
      <c r="SSD87" s="13"/>
      <c r="SSE87" s="13"/>
      <c r="SSF87" s="13"/>
      <c r="SSG87" s="13"/>
      <c r="SSH87" s="13"/>
      <c r="SSI87" s="13"/>
      <c r="SSJ87" s="13"/>
      <c r="SSK87" s="13"/>
      <c r="SSL87" s="13"/>
      <c r="SSM87" s="13"/>
      <c r="SSN87" s="13"/>
      <c r="SSO87" s="13"/>
      <c r="SSP87" s="13"/>
      <c r="SSQ87" s="13"/>
      <c r="SSR87" s="13"/>
      <c r="SSS87" s="13"/>
      <c r="SST87" s="13"/>
      <c r="SSU87" s="13"/>
      <c r="SSV87" s="13"/>
      <c r="SSW87" s="13"/>
      <c r="SSX87" s="13"/>
      <c r="SSY87" s="13"/>
      <c r="SSZ87" s="13"/>
      <c r="STA87" s="13"/>
      <c r="STB87" s="13"/>
      <c r="STC87" s="13"/>
      <c r="STD87" s="13"/>
      <c r="STE87" s="13"/>
      <c r="STF87" s="13"/>
      <c r="STG87" s="13"/>
      <c r="STH87" s="13"/>
      <c r="STI87" s="13"/>
      <c r="STJ87" s="13"/>
      <c r="STK87" s="13"/>
      <c r="STL87" s="13"/>
      <c r="STM87" s="13"/>
      <c r="STN87" s="13"/>
      <c r="STO87" s="13"/>
      <c r="STP87" s="13"/>
      <c r="STQ87" s="13"/>
      <c r="STR87" s="13"/>
      <c r="STS87" s="13"/>
      <c r="STT87" s="13"/>
      <c r="STU87" s="13"/>
      <c r="STV87" s="13"/>
      <c r="STW87" s="13"/>
      <c r="STX87" s="13"/>
      <c r="STY87" s="13"/>
      <c r="STZ87" s="13"/>
      <c r="SUA87" s="13"/>
      <c r="SUB87" s="13"/>
      <c r="SUC87" s="13"/>
      <c r="SUD87" s="13"/>
      <c r="SUE87" s="13"/>
      <c r="SUF87" s="13"/>
      <c r="SUG87" s="13"/>
      <c r="SUH87" s="13"/>
      <c r="SUI87" s="13"/>
      <c r="SUJ87" s="13"/>
      <c r="SUK87" s="13"/>
      <c r="SUL87" s="13"/>
      <c r="SUM87" s="13"/>
      <c r="SUN87" s="13"/>
      <c r="SUO87" s="13"/>
      <c r="SUP87" s="13"/>
      <c r="SUQ87" s="13"/>
      <c r="SUR87" s="13"/>
      <c r="SUS87" s="13"/>
      <c r="SUT87" s="13"/>
      <c r="SUU87" s="13"/>
      <c r="SUV87" s="13"/>
      <c r="SUW87" s="13"/>
      <c r="SUX87" s="13"/>
      <c r="SUY87" s="13"/>
      <c r="SUZ87" s="13"/>
      <c r="SVA87" s="13"/>
      <c r="SVB87" s="13"/>
      <c r="SVC87" s="13"/>
      <c r="SVD87" s="13"/>
      <c r="SVE87" s="13"/>
      <c r="SVF87" s="13"/>
      <c r="SVG87" s="13"/>
      <c r="SVH87" s="13"/>
      <c r="SVI87" s="13"/>
      <c r="SVJ87" s="13"/>
      <c r="SVK87" s="13"/>
      <c r="SVL87" s="13"/>
      <c r="SVM87" s="13"/>
      <c r="SVN87" s="13"/>
      <c r="SVO87" s="13"/>
      <c r="SVP87" s="13"/>
      <c r="SVQ87" s="13"/>
      <c r="SVR87" s="13"/>
      <c r="SVS87" s="13"/>
      <c r="SVT87" s="13"/>
      <c r="SVU87" s="13"/>
      <c r="SVV87" s="13"/>
      <c r="SVW87" s="13"/>
      <c r="SVX87" s="13"/>
      <c r="SVY87" s="13"/>
      <c r="SVZ87" s="13"/>
      <c r="SWA87" s="13"/>
      <c r="SWB87" s="13"/>
      <c r="SWC87" s="13"/>
      <c r="SWD87" s="13"/>
      <c r="SWE87" s="13"/>
      <c r="SWF87" s="13"/>
      <c r="SWG87" s="13"/>
      <c r="SWH87" s="13"/>
      <c r="SWI87" s="13"/>
      <c r="SWJ87" s="13"/>
      <c r="SWK87" s="13"/>
      <c r="SWL87" s="13"/>
      <c r="SWM87" s="13"/>
      <c r="SWN87" s="13"/>
      <c r="SWO87" s="13"/>
      <c r="SWP87" s="13"/>
      <c r="SWQ87" s="13"/>
      <c r="SWR87" s="13"/>
      <c r="SWS87" s="13"/>
      <c r="SWT87" s="13"/>
      <c r="SWU87" s="13"/>
      <c r="SWV87" s="13"/>
      <c r="SWW87" s="13"/>
      <c r="SWX87" s="13"/>
      <c r="SWY87" s="13"/>
      <c r="SWZ87" s="13"/>
      <c r="SXA87" s="13"/>
      <c r="SXB87" s="13"/>
      <c r="SXC87" s="13"/>
      <c r="SXD87" s="13"/>
      <c r="SXE87" s="13"/>
      <c r="SXF87" s="13"/>
      <c r="SXG87" s="13"/>
      <c r="SXH87" s="13"/>
      <c r="SXI87" s="13"/>
      <c r="SXJ87" s="13"/>
      <c r="SXK87" s="13"/>
      <c r="SXL87" s="13"/>
      <c r="SXM87" s="13"/>
      <c r="SXN87" s="13"/>
      <c r="SXO87" s="13"/>
      <c r="SXP87" s="13"/>
      <c r="SXQ87" s="13"/>
      <c r="SXR87" s="13"/>
      <c r="SXS87" s="13"/>
      <c r="SXT87" s="13"/>
      <c r="SXU87" s="13"/>
      <c r="SXV87" s="13"/>
      <c r="SXW87" s="13"/>
      <c r="SXX87" s="13"/>
      <c r="SXY87" s="13"/>
      <c r="SXZ87" s="13"/>
      <c r="SYA87" s="13"/>
      <c r="SYB87" s="13"/>
      <c r="SYC87" s="13"/>
      <c r="SYD87" s="13"/>
      <c r="SYE87" s="13"/>
      <c r="SYF87" s="13"/>
      <c r="SYG87" s="13"/>
      <c r="SYH87" s="13"/>
      <c r="SYI87" s="13"/>
      <c r="SYJ87" s="13"/>
      <c r="SYK87" s="13"/>
      <c r="SYL87" s="13"/>
      <c r="SYM87" s="13"/>
      <c r="SYN87" s="13"/>
      <c r="SYO87" s="13"/>
      <c r="SYP87" s="13"/>
      <c r="SYQ87" s="13"/>
      <c r="SYR87" s="13"/>
      <c r="SYS87" s="13"/>
      <c r="SYT87" s="13"/>
      <c r="SYU87" s="13"/>
      <c r="SYV87" s="13"/>
      <c r="SYW87" s="13"/>
      <c r="SYX87" s="13"/>
      <c r="SYY87" s="13"/>
      <c r="SYZ87" s="13"/>
      <c r="SZA87" s="13"/>
      <c r="SZB87" s="13"/>
      <c r="SZC87" s="13"/>
      <c r="SZD87" s="13"/>
      <c r="SZE87" s="13"/>
      <c r="SZF87" s="13"/>
      <c r="SZG87" s="13"/>
      <c r="SZH87" s="13"/>
      <c r="SZI87" s="13"/>
      <c r="SZJ87" s="13"/>
      <c r="SZK87" s="13"/>
      <c r="SZL87" s="13"/>
      <c r="SZM87" s="13"/>
      <c r="SZN87" s="13"/>
      <c r="SZO87" s="13"/>
      <c r="SZP87" s="13"/>
      <c r="SZQ87" s="13"/>
      <c r="SZR87" s="13"/>
      <c r="SZS87" s="13"/>
      <c r="SZT87" s="13"/>
      <c r="SZU87" s="13"/>
      <c r="SZV87" s="13"/>
      <c r="SZW87" s="13"/>
      <c r="SZX87" s="13"/>
      <c r="SZY87" s="13"/>
      <c r="SZZ87" s="13"/>
      <c r="TAA87" s="13"/>
      <c r="TAB87" s="13"/>
      <c r="TAC87" s="13"/>
      <c r="TAD87" s="13"/>
      <c r="TAE87" s="13"/>
      <c r="TAF87" s="13"/>
      <c r="TAG87" s="13"/>
      <c r="TAH87" s="13"/>
      <c r="TAI87" s="13"/>
      <c r="TAJ87" s="13"/>
      <c r="TAK87" s="13"/>
      <c r="TAL87" s="13"/>
      <c r="TAM87" s="13"/>
      <c r="TAN87" s="13"/>
      <c r="TAO87" s="13"/>
      <c r="TAP87" s="13"/>
      <c r="TAQ87" s="13"/>
      <c r="TAR87" s="13"/>
      <c r="TAS87" s="13"/>
      <c r="TAT87" s="13"/>
      <c r="TAU87" s="13"/>
      <c r="TAV87" s="13"/>
      <c r="TAW87" s="13"/>
      <c r="TAX87" s="13"/>
      <c r="TAY87" s="13"/>
      <c r="TAZ87" s="13"/>
      <c r="TBA87" s="13"/>
      <c r="TBB87" s="13"/>
      <c r="TBC87" s="13"/>
      <c r="TBD87" s="13"/>
      <c r="TBE87" s="13"/>
      <c r="TBF87" s="13"/>
      <c r="TBG87" s="13"/>
      <c r="TBH87" s="13"/>
      <c r="TBI87" s="13"/>
      <c r="TBJ87" s="13"/>
      <c r="TBK87" s="13"/>
      <c r="TBL87" s="13"/>
      <c r="TBM87" s="13"/>
      <c r="TBN87" s="13"/>
      <c r="TBO87" s="13"/>
      <c r="TBP87" s="13"/>
      <c r="TBQ87" s="13"/>
      <c r="TBR87" s="13"/>
      <c r="TBS87" s="13"/>
      <c r="TBT87" s="13"/>
      <c r="TBU87" s="13"/>
      <c r="TBV87" s="13"/>
      <c r="TBW87" s="13"/>
      <c r="TBX87" s="13"/>
      <c r="TBY87" s="13"/>
      <c r="TBZ87" s="13"/>
      <c r="TCA87" s="13"/>
      <c r="TCB87" s="13"/>
      <c r="TCC87" s="13"/>
      <c r="TCD87" s="13"/>
      <c r="TCE87" s="13"/>
      <c r="TCF87" s="13"/>
      <c r="TCG87" s="13"/>
      <c r="TCH87" s="13"/>
      <c r="TCI87" s="13"/>
      <c r="TCJ87" s="13"/>
      <c r="TCK87" s="13"/>
      <c r="TCL87" s="13"/>
      <c r="TCM87" s="13"/>
      <c r="TCN87" s="13"/>
      <c r="TCO87" s="13"/>
      <c r="TCP87" s="13"/>
      <c r="TCQ87" s="13"/>
      <c r="TCR87" s="13"/>
      <c r="TCS87" s="13"/>
      <c r="TCT87" s="13"/>
      <c r="TCU87" s="13"/>
      <c r="TCV87" s="13"/>
      <c r="TCW87" s="13"/>
      <c r="TCX87" s="13"/>
      <c r="TCY87" s="13"/>
      <c r="TCZ87" s="13"/>
      <c r="TDA87" s="13"/>
      <c r="TDB87" s="13"/>
      <c r="TDC87" s="13"/>
      <c r="TDD87" s="13"/>
      <c r="TDE87" s="13"/>
      <c r="TDF87" s="13"/>
      <c r="TDG87" s="13"/>
      <c r="TDH87" s="13"/>
      <c r="TDI87" s="13"/>
      <c r="TDJ87" s="13"/>
      <c r="TDK87" s="13"/>
      <c r="TDL87" s="13"/>
      <c r="TDM87" s="13"/>
      <c r="TDN87" s="13"/>
      <c r="TDO87" s="13"/>
      <c r="TDP87" s="13"/>
      <c r="TDQ87" s="13"/>
      <c r="TDR87" s="13"/>
      <c r="TDS87" s="13"/>
      <c r="TDT87" s="13"/>
      <c r="TDU87" s="13"/>
      <c r="TDV87" s="13"/>
      <c r="TDW87" s="13"/>
      <c r="TDX87" s="13"/>
      <c r="TDY87" s="13"/>
      <c r="TDZ87" s="13"/>
      <c r="TEA87" s="13"/>
      <c r="TEB87" s="13"/>
      <c r="TEC87" s="13"/>
      <c r="TED87" s="13"/>
      <c r="TEE87" s="13"/>
      <c r="TEF87" s="13"/>
      <c r="TEG87" s="13"/>
      <c r="TEH87" s="13"/>
      <c r="TEI87" s="13"/>
      <c r="TEJ87" s="13"/>
      <c r="TEK87" s="13"/>
      <c r="TEL87" s="13"/>
      <c r="TEM87" s="13"/>
      <c r="TEN87" s="13"/>
      <c r="TEO87" s="13"/>
      <c r="TEP87" s="13"/>
      <c r="TEQ87" s="13"/>
      <c r="TER87" s="13"/>
      <c r="TES87" s="13"/>
      <c r="TET87" s="13"/>
      <c r="TEU87" s="13"/>
      <c r="TEV87" s="13"/>
      <c r="TEW87" s="13"/>
      <c r="TEX87" s="13"/>
      <c r="TEY87" s="13"/>
      <c r="TEZ87" s="13"/>
      <c r="TFA87" s="13"/>
      <c r="TFB87" s="13"/>
      <c r="TFC87" s="13"/>
      <c r="TFD87" s="13"/>
      <c r="TFE87" s="13"/>
      <c r="TFF87" s="13"/>
      <c r="TFG87" s="13"/>
      <c r="TFH87" s="13"/>
      <c r="TFI87" s="13"/>
      <c r="TFJ87" s="13"/>
      <c r="TFK87" s="13"/>
      <c r="TFL87" s="13"/>
      <c r="TFM87" s="13"/>
      <c r="TFN87" s="13"/>
      <c r="TFO87" s="13"/>
      <c r="TFP87" s="13"/>
      <c r="TFQ87" s="13"/>
      <c r="TFR87" s="13"/>
      <c r="TFS87" s="13"/>
      <c r="TFT87" s="13"/>
      <c r="TFU87" s="13"/>
      <c r="TFV87" s="13"/>
      <c r="TFW87" s="13"/>
      <c r="TFX87" s="13"/>
      <c r="TFY87" s="13"/>
      <c r="TFZ87" s="13"/>
      <c r="TGA87" s="13"/>
      <c r="TGB87" s="13"/>
      <c r="TGC87" s="13"/>
      <c r="TGD87" s="13"/>
      <c r="TGE87" s="13"/>
      <c r="TGF87" s="13"/>
      <c r="TGG87" s="13"/>
      <c r="TGH87" s="13"/>
      <c r="TGI87" s="13"/>
      <c r="TGJ87" s="13"/>
      <c r="TGK87" s="13"/>
      <c r="TGL87" s="13"/>
      <c r="TGM87" s="13"/>
      <c r="TGN87" s="13"/>
      <c r="TGO87" s="13"/>
      <c r="TGP87" s="13"/>
      <c r="TGQ87" s="13"/>
      <c r="TGR87" s="13"/>
      <c r="TGS87" s="13"/>
      <c r="TGT87" s="13"/>
      <c r="TGU87" s="13"/>
      <c r="TGV87" s="13"/>
      <c r="TGW87" s="13"/>
      <c r="TGX87" s="13"/>
      <c r="TGY87" s="13"/>
      <c r="TGZ87" s="13"/>
      <c r="THA87" s="13"/>
      <c r="THB87" s="13"/>
      <c r="THC87" s="13"/>
      <c r="THD87" s="13"/>
      <c r="THE87" s="13"/>
      <c r="THF87" s="13"/>
      <c r="THG87" s="13"/>
      <c r="THH87" s="13"/>
      <c r="THI87" s="13"/>
      <c r="THJ87" s="13"/>
      <c r="THK87" s="13"/>
      <c r="THL87" s="13"/>
      <c r="THM87" s="13"/>
      <c r="THN87" s="13"/>
      <c r="THO87" s="13"/>
      <c r="THP87" s="13"/>
      <c r="THQ87" s="13"/>
      <c r="THR87" s="13"/>
      <c r="THS87" s="13"/>
      <c r="THT87" s="13"/>
      <c r="THU87" s="13"/>
      <c r="THV87" s="13"/>
      <c r="THW87" s="13"/>
      <c r="THX87" s="13"/>
      <c r="THY87" s="13"/>
      <c r="THZ87" s="13"/>
      <c r="TIA87" s="13"/>
      <c r="TIB87" s="13"/>
      <c r="TIC87" s="13"/>
      <c r="TID87" s="13"/>
      <c r="TIE87" s="13"/>
      <c r="TIF87" s="13"/>
      <c r="TIG87" s="13"/>
      <c r="TIH87" s="13"/>
      <c r="TII87" s="13"/>
      <c r="TIJ87" s="13"/>
      <c r="TIK87" s="13"/>
      <c r="TIL87" s="13"/>
      <c r="TIM87" s="13"/>
      <c r="TIN87" s="13"/>
      <c r="TIO87" s="13"/>
      <c r="TIP87" s="13"/>
      <c r="TIQ87" s="13"/>
      <c r="TIR87" s="13"/>
      <c r="TIS87" s="13"/>
      <c r="TIT87" s="13"/>
      <c r="TIU87" s="13"/>
      <c r="TIV87" s="13"/>
      <c r="TIW87" s="13"/>
      <c r="TIX87" s="13"/>
      <c r="TIY87" s="13"/>
      <c r="TIZ87" s="13"/>
      <c r="TJA87" s="13"/>
      <c r="TJB87" s="13"/>
      <c r="TJC87" s="13"/>
      <c r="TJD87" s="13"/>
      <c r="TJE87" s="13"/>
      <c r="TJF87" s="13"/>
      <c r="TJG87" s="13"/>
      <c r="TJH87" s="13"/>
      <c r="TJI87" s="13"/>
      <c r="TJJ87" s="13"/>
      <c r="TJK87" s="13"/>
      <c r="TJL87" s="13"/>
      <c r="TJM87" s="13"/>
      <c r="TJN87" s="13"/>
      <c r="TJO87" s="13"/>
      <c r="TJP87" s="13"/>
      <c r="TJQ87" s="13"/>
      <c r="TJR87" s="13"/>
      <c r="TJS87" s="13"/>
      <c r="TJT87" s="13"/>
      <c r="TJU87" s="13"/>
      <c r="TJV87" s="13"/>
      <c r="TJW87" s="13"/>
      <c r="TJX87" s="13"/>
      <c r="TJY87" s="13"/>
      <c r="TJZ87" s="13"/>
      <c r="TKA87" s="13"/>
      <c r="TKB87" s="13"/>
      <c r="TKC87" s="13"/>
      <c r="TKD87" s="13"/>
      <c r="TKE87" s="13"/>
      <c r="TKF87" s="13"/>
      <c r="TKG87" s="13"/>
      <c r="TKH87" s="13"/>
      <c r="TKI87" s="13"/>
      <c r="TKJ87" s="13"/>
      <c r="TKK87" s="13"/>
      <c r="TKL87" s="13"/>
      <c r="TKM87" s="13"/>
      <c r="TKN87" s="13"/>
      <c r="TKO87" s="13"/>
      <c r="TKP87" s="13"/>
      <c r="TKQ87" s="13"/>
      <c r="TKR87" s="13"/>
      <c r="TKS87" s="13"/>
      <c r="TKT87" s="13"/>
      <c r="TKU87" s="13"/>
      <c r="TKV87" s="13"/>
      <c r="TKW87" s="13"/>
      <c r="TKX87" s="13"/>
      <c r="TKY87" s="13"/>
      <c r="TKZ87" s="13"/>
      <c r="TLA87" s="13"/>
      <c r="TLB87" s="13"/>
      <c r="TLC87" s="13"/>
      <c r="TLD87" s="13"/>
      <c r="TLE87" s="13"/>
      <c r="TLF87" s="13"/>
      <c r="TLG87" s="13"/>
      <c r="TLH87" s="13"/>
      <c r="TLI87" s="13"/>
      <c r="TLJ87" s="13"/>
      <c r="TLK87" s="13"/>
      <c r="TLL87" s="13"/>
      <c r="TLM87" s="13"/>
      <c r="TLN87" s="13"/>
      <c r="TLO87" s="13"/>
      <c r="TLP87" s="13"/>
      <c r="TLQ87" s="13"/>
      <c r="TLR87" s="13"/>
      <c r="TLS87" s="13"/>
      <c r="TLT87" s="13"/>
      <c r="TLU87" s="13"/>
      <c r="TLV87" s="13"/>
      <c r="TLW87" s="13"/>
      <c r="TLX87" s="13"/>
      <c r="TLY87" s="13"/>
      <c r="TLZ87" s="13"/>
      <c r="TMA87" s="13"/>
      <c r="TMB87" s="13"/>
      <c r="TMC87" s="13"/>
      <c r="TMD87" s="13"/>
      <c r="TME87" s="13"/>
      <c r="TMF87" s="13"/>
      <c r="TMG87" s="13"/>
      <c r="TMH87" s="13"/>
      <c r="TMI87" s="13"/>
      <c r="TMJ87" s="13"/>
      <c r="TMK87" s="13"/>
      <c r="TML87" s="13"/>
      <c r="TMM87" s="13"/>
      <c r="TMN87" s="13"/>
      <c r="TMO87" s="13"/>
      <c r="TMP87" s="13"/>
      <c r="TMQ87" s="13"/>
      <c r="TMR87" s="13"/>
      <c r="TMS87" s="13"/>
      <c r="TMT87" s="13"/>
      <c r="TMU87" s="13"/>
      <c r="TMV87" s="13"/>
      <c r="TMW87" s="13"/>
      <c r="TMX87" s="13"/>
      <c r="TMY87" s="13"/>
      <c r="TMZ87" s="13"/>
      <c r="TNA87" s="13"/>
      <c r="TNB87" s="13"/>
      <c r="TNC87" s="13"/>
      <c r="TND87" s="13"/>
      <c r="TNE87" s="13"/>
      <c r="TNF87" s="13"/>
      <c r="TNG87" s="13"/>
      <c r="TNH87" s="13"/>
      <c r="TNI87" s="13"/>
      <c r="TNJ87" s="13"/>
      <c r="TNK87" s="13"/>
      <c r="TNL87" s="13"/>
      <c r="TNM87" s="13"/>
      <c r="TNN87" s="13"/>
      <c r="TNO87" s="13"/>
      <c r="TNP87" s="13"/>
      <c r="TNQ87" s="13"/>
      <c r="TNR87" s="13"/>
      <c r="TNS87" s="13"/>
      <c r="TNT87" s="13"/>
      <c r="TNU87" s="13"/>
      <c r="TNV87" s="13"/>
      <c r="TNW87" s="13"/>
      <c r="TNX87" s="13"/>
      <c r="TNY87" s="13"/>
      <c r="TNZ87" s="13"/>
      <c r="TOA87" s="13"/>
      <c r="TOB87" s="13"/>
      <c r="TOC87" s="13"/>
      <c r="TOD87" s="13"/>
      <c r="TOE87" s="13"/>
      <c r="TOF87" s="13"/>
      <c r="TOG87" s="13"/>
      <c r="TOH87" s="13"/>
      <c r="TOI87" s="13"/>
      <c r="TOJ87" s="13"/>
      <c r="TOK87" s="13"/>
      <c r="TOL87" s="13"/>
      <c r="TOM87" s="13"/>
      <c r="TON87" s="13"/>
      <c r="TOO87" s="13"/>
      <c r="TOP87" s="13"/>
      <c r="TOQ87" s="13"/>
      <c r="TOR87" s="13"/>
      <c r="TOS87" s="13"/>
      <c r="TOT87" s="13"/>
      <c r="TOU87" s="13"/>
      <c r="TOV87" s="13"/>
      <c r="TOW87" s="13"/>
      <c r="TOX87" s="13"/>
      <c r="TOY87" s="13"/>
      <c r="TOZ87" s="13"/>
      <c r="TPA87" s="13"/>
      <c r="TPB87" s="13"/>
      <c r="TPC87" s="13"/>
      <c r="TPD87" s="13"/>
      <c r="TPE87" s="13"/>
      <c r="TPF87" s="13"/>
      <c r="TPG87" s="13"/>
      <c r="TPH87" s="13"/>
      <c r="TPI87" s="13"/>
      <c r="TPJ87" s="13"/>
      <c r="TPK87" s="13"/>
      <c r="TPL87" s="13"/>
      <c r="TPM87" s="13"/>
      <c r="TPN87" s="13"/>
      <c r="TPO87" s="13"/>
      <c r="TPP87" s="13"/>
      <c r="TPQ87" s="13"/>
      <c r="TPR87" s="13"/>
      <c r="TPS87" s="13"/>
      <c r="TPT87" s="13"/>
      <c r="TPU87" s="13"/>
      <c r="TPV87" s="13"/>
      <c r="TPW87" s="13"/>
      <c r="TPX87" s="13"/>
      <c r="TPY87" s="13"/>
      <c r="TPZ87" s="13"/>
      <c r="TQA87" s="13"/>
      <c r="TQB87" s="13"/>
      <c r="TQC87" s="13"/>
      <c r="TQD87" s="13"/>
      <c r="TQE87" s="13"/>
      <c r="TQF87" s="13"/>
      <c r="TQG87" s="13"/>
      <c r="TQH87" s="13"/>
      <c r="TQI87" s="13"/>
      <c r="TQJ87" s="13"/>
      <c r="TQK87" s="13"/>
      <c r="TQL87" s="13"/>
      <c r="TQM87" s="13"/>
      <c r="TQN87" s="13"/>
      <c r="TQO87" s="13"/>
      <c r="TQP87" s="13"/>
      <c r="TQQ87" s="13"/>
      <c r="TQR87" s="13"/>
      <c r="TQS87" s="13"/>
      <c r="TQT87" s="13"/>
      <c r="TQU87" s="13"/>
      <c r="TQV87" s="13"/>
      <c r="TQW87" s="13"/>
      <c r="TQX87" s="13"/>
      <c r="TQY87" s="13"/>
      <c r="TQZ87" s="13"/>
      <c r="TRA87" s="13"/>
      <c r="TRB87" s="13"/>
      <c r="TRC87" s="13"/>
      <c r="TRD87" s="13"/>
      <c r="TRE87" s="13"/>
      <c r="TRF87" s="13"/>
      <c r="TRG87" s="13"/>
      <c r="TRH87" s="13"/>
      <c r="TRI87" s="13"/>
      <c r="TRJ87" s="13"/>
      <c r="TRK87" s="13"/>
      <c r="TRL87" s="13"/>
      <c r="TRM87" s="13"/>
      <c r="TRN87" s="13"/>
      <c r="TRO87" s="13"/>
      <c r="TRP87" s="13"/>
      <c r="TRQ87" s="13"/>
      <c r="TRR87" s="13"/>
      <c r="TRS87" s="13"/>
      <c r="TRT87" s="13"/>
      <c r="TRU87" s="13"/>
      <c r="TRV87" s="13"/>
      <c r="TRW87" s="13"/>
      <c r="TRX87" s="13"/>
      <c r="TRY87" s="13"/>
      <c r="TRZ87" s="13"/>
      <c r="TSA87" s="13"/>
      <c r="TSB87" s="13"/>
      <c r="TSC87" s="13"/>
      <c r="TSD87" s="13"/>
      <c r="TSE87" s="13"/>
      <c r="TSF87" s="13"/>
      <c r="TSG87" s="13"/>
      <c r="TSH87" s="13"/>
      <c r="TSI87" s="13"/>
      <c r="TSJ87" s="13"/>
      <c r="TSK87" s="13"/>
      <c r="TSL87" s="13"/>
      <c r="TSM87" s="13"/>
      <c r="TSN87" s="13"/>
      <c r="TSO87" s="13"/>
      <c r="TSP87" s="13"/>
      <c r="TSQ87" s="13"/>
      <c r="TSR87" s="13"/>
      <c r="TSS87" s="13"/>
      <c r="TST87" s="13"/>
      <c r="TSU87" s="13"/>
      <c r="TSV87" s="13"/>
      <c r="TSW87" s="13"/>
      <c r="TSX87" s="13"/>
      <c r="TSY87" s="13"/>
      <c r="TSZ87" s="13"/>
      <c r="TTA87" s="13"/>
      <c r="TTB87" s="13"/>
      <c r="TTC87" s="13"/>
      <c r="TTD87" s="13"/>
      <c r="TTE87" s="13"/>
      <c r="TTF87" s="13"/>
      <c r="TTG87" s="13"/>
      <c r="TTH87" s="13"/>
      <c r="TTI87" s="13"/>
      <c r="TTJ87" s="13"/>
      <c r="TTK87" s="13"/>
      <c r="TTL87" s="13"/>
      <c r="TTM87" s="13"/>
      <c r="TTN87" s="13"/>
      <c r="TTO87" s="13"/>
      <c r="TTP87" s="13"/>
      <c r="TTQ87" s="13"/>
      <c r="TTR87" s="13"/>
      <c r="TTS87" s="13"/>
      <c r="TTT87" s="13"/>
      <c r="TTU87" s="13"/>
      <c r="TTV87" s="13"/>
      <c r="TTW87" s="13"/>
      <c r="TTX87" s="13"/>
      <c r="TTY87" s="13"/>
      <c r="TTZ87" s="13"/>
      <c r="TUA87" s="13"/>
      <c r="TUB87" s="13"/>
      <c r="TUC87" s="13"/>
      <c r="TUD87" s="13"/>
      <c r="TUE87" s="13"/>
      <c r="TUF87" s="13"/>
      <c r="TUG87" s="13"/>
      <c r="TUH87" s="13"/>
      <c r="TUI87" s="13"/>
      <c r="TUJ87" s="13"/>
      <c r="TUK87" s="13"/>
      <c r="TUL87" s="13"/>
      <c r="TUM87" s="13"/>
      <c r="TUN87" s="13"/>
      <c r="TUO87" s="13"/>
      <c r="TUP87" s="13"/>
      <c r="TUQ87" s="13"/>
      <c r="TUR87" s="13"/>
      <c r="TUS87" s="13"/>
      <c r="TUT87" s="13"/>
      <c r="TUU87" s="13"/>
      <c r="TUV87" s="13"/>
      <c r="TUW87" s="13"/>
      <c r="TUX87" s="13"/>
      <c r="TUY87" s="13"/>
      <c r="TUZ87" s="13"/>
      <c r="TVA87" s="13"/>
      <c r="TVB87" s="13"/>
      <c r="TVC87" s="13"/>
      <c r="TVD87" s="13"/>
      <c r="TVE87" s="13"/>
      <c r="TVF87" s="13"/>
      <c r="TVG87" s="13"/>
      <c r="TVH87" s="13"/>
      <c r="TVI87" s="13"/>
      <c r="TVJ87" s="13"/>
      <c r="TVK87" s="13"/>
      <c r="TVL87" s="13"/>
      <c r="TVM87" s="13"/>
      <c r="TVN87" s="13"/>
      <c r="TVO87" s="13"/>
      <c r="TVP87" s="13"/>
      <c r="TVQ87" s="13"/>
      <c r="TVR87" s="13"/>
      <c r="TVS87" s="13"/>
      <c r="TVT87" s="13"/>
      <c r="TVU87" s="13"/>
      <c r="TVV87" s="13"/>
      <c r="TVW87" s="13"/>
      <c r="TVX87" s="13"/>
      <c r="TVY87" s="13"/>
      <c r="TVZ87" s="13"/>
      <c r="TWA87" s="13"/>
      <c r="TWB87" s="13"/>
      <c r="TWC87" s="13"/>
      <c r="TWD87" s="13"/>
      <c r="TWE87" s="13"/>
      <c r="TWF87" s="13"/>
      <c r="TWG87" s="13"/>
      <c r="TWH87" s="13"/>
      <c r="TWI87" s="13"/>
      <c r="TWJ87" s="13"/>
      <c r="TWK87" s="13"/>
      <c r="TWL87" s="13"/>
      <c r="TWM87" s="13"/>
      <c r="TWN87" s="13"/>
      <c r="TWO87" s="13"/>
      <c r="TWP87" s="13"/>
      <c r="TWQ87" s="13"/>
      <c r="TWR87" s="13"/>
      <c r="TWS87" s="13"/>
      <c r="TWT87" s="13"/>
      <c r="TWU87" s="13"/>
      <c r="TWV87" s="13"/>
      <c r="TWW87" s="13"/>
      <c r="TWX87" s="13"/>
      <c r="TWY87" s="13"/>
      <c r="TWZ87" s="13"/>
      <c r="TXA87" s="13"/>
      <c r="TXB87" s="13"/>
      <c r="TXC87" s="13"/>
      <c r="TXD87" s="13"/>
      <c r="TXE87" s="13"/>
      <c r="TXF87" s="13"/>
      <c r="TXG87" s="13"/>
      <c r="TXH87" s="13"/>
      <c r="TXI87" s="13"/>
      <c r="TXJ87" s="13"/>
      <c r="TXK87" s="13"/>
      <c r="TXL87" s="13"/>
      <c r="TXM87" s="13"/>
      <c r="TXN87" s="13"/>
      <c r="TXO87" s="13"/>
      <c r="TXP87" s="13"/>
      <c r="TXQ87" s="13"/>
      <c r="TXR87" s="13"/>
      <c r="TXS87" s="13"/>
      <c r="TXT87" s="13"/>
      <c r="TXU87" s="13"/>
      <c r="TXV87" s="13"/>
      <c r="TXW87" s="13"/>
      <c r="TXX87" s="13"/>
      <c r="TXY87" s="13"/>
      <c r="TXZ87" s="13"/>
      <c r="TYA87" s="13"/>
      <c r="TYB87" s="13"/>
      <c r="TYC87" s="13"/>
      <c r="TYD87" s="13"/>
      <c r="TYE87" s="13"/>
      <c r="TYF87" s="13"/>
      <c r="TYG87" s="13"/>
      <c r="TYH87" s="13"/>
      <c r="TYI87" s="13"/>
      <c r="TYJ87" s="13"/>
      <c r="TYK87" s="13"/>
      <c r="TYL87" s="13"/>
      <c r="TYM87" s="13"/>
      <c r="TYN87" s="13"/>
      <c r="TYO87" s="13"/>
      <c r="TYP87" s="13"/>
      <c r="TYQ87" s="13"/>
      <c r="TYR87" s="13"/>
      <c r="TYS87" s="13"/>
      <c r="TYT87" s="13"/>
      <c r="TYU87" s="13"/>
      <c r="TYV87" s="13"/>
      <c r="TYW87" s="13"/>
      <c r="TYX87" s="13"/>
      <c r="TYY87" s="13"/>
      <c r="TYZ87" s="13"/>
      <c r="TZA87" s="13"/>
      <c r="TZB87" s="13"/>
      <c r="TZC87" s="13"/>
      <c r="TZD87" s="13"/>
      <c r="TZE87" s="13"/>
      <c r="TZF87" s="13"/>
      <c r="TZG87" s="13"/>
      <c r="TZH87" s="13"/>
      <c r="TZI87" s="13"/>
      <c r="TZJ87" s="13"/>
      <c r="TZK87" s="13"/>
      <c r="TZL87" s="13"/>
      <c r="TZM87" s="13"/>
      <c r="TZN87" s="13"/>
      <c r="TZO87" s="13"/>
      <c r="TZP87" s="13"/>
      <c r="TZQ87" s="13"/>
      <c r="TZR87" s="13"/>
      <c r="TZS87" s="13"/>
      <c r="TZT87" s="13"/>
      <c r="TZU87" s="13"/>
      <c r="TZV87" s="13"/>
      <c r="TZW87" s="13"/>
      <c r="TZX87" s="13"/>
      <c r="TZY87" s="13"/>
      <c r="TZZ87" s="13"/>
      <c r="UAA87" s="13"/>
      <c r="UAB87" s="13"/>
      <c r="UAC87" s="13"/>
      <c r="UAD87" s="13"/>
      <c r="UAE87" s="13"/>
      <c r="UAF87" s="13"/>
      <c r="UAG87" s="13"/>
      <c r="UAH87" s="13"/>
      <c r="UAI87" s="13"/>
      <c r="UAJ87" s="13"/>
      <c r="UAK87" s="13"/>
      <c r="UAL87" s="13"/>
      <c r="UAM87" s="13"/>
      <c r="UAN87" s="13"/>
      <c r="UAO87" s="13"/>
      <c r="UAP87" s="13"/>
      <c r="UAQ87" s="13"/>
      <c r="UAR87" s="13"/>
      <c r="UAS87" s="13"/>
      <c r="UAT87" s="13"/>
      <c r="UAU87" s="13"/>
      <c r="UAV87" s="13"/>
      <c r="UAW87" s="13"/>
      <c r="UAX87" s="13"/>
      <c r="UAY87" s="13"/>
      <c r="UAZ87" s="13"/>
      <c r="UBA87" s="13"/>
      <c r="UBB87" s="13"/>
      <c r="UBC87" s="13"/>
      <c r="UBD87" s="13"/>
      <c r="UBE87" s="13"/>
      <c r="UBF87" s="13"/>
      <c r="UBG87" s="13"/>
      <c r="UBH87" s="13"/>
      <c r="UBI87" s="13"/>
      <c r="UBJ87" s="13"/>
      <c r="UBK87" s="13"/>
      <c r="UBL87" s="13"/>
      <c r="UBM87" s="13"/>
      <c r="UBN87" s="13"/>
      <c r="UBO87" s="13"/>
      <c r="UBP87" s="13"/>
      <c r="UBQ87" s="13"/>
      <c r="UBR87" s="13"/>
      <c r="UBS87" s="13"/>
      <c r="UBT87" s="13"/>
      <c r="UBU87" s="13"/>
      <c r="UBV87" s="13"/>
      <c r="UBW87" s="13"/>
      <c r="UBX87" s="13"/>
      <c r="UBY87" s="13"/>
      <c r="UBZ87" s="13"/>
      <c r="UCA87" s="13"/>
      <c r="UCB87" s="13"/>
      <c r="UCC87" s="13"/>
      <c r="UCD87" s="13"/>
      <c r="UCE87" s="13"/>
      <c r="UCF87" s="13"/>
      <c r="UCG87" s="13"/>
      <c r="UCH87" s="13"/>
      <c r="UCI87" s="13"/>
      <c r="UCJ87" s="13"/>
      <c r="UCK87" s="13"/>
      <c r="UCL87" s="13"/>
      <c r="UCM87" s="13"/>
      <c r="UCN87" s="13"/>
      <c r="UCO87" s="13"/>
      <c r="UCP87" s="13"/>
      <c r="UCQ87" s="13"/>
      <c r="UCR87" s="13"/>
      <c r="UCS87" s="13"/>
      <c r="UCT87" s="13"/>
      <c r="UCU87" s="13"/>
      <c r="UCV87" s="13"/>
      <c r="UCW87" s="13"/>
      <c r="UCX87" s="13"/>
      <c r="UCY87" s="13"/>
      <c r="UCZ87" s="13"/>
      <c r="UDA87" s="13"/>
      <c r="UDB87" s="13"/>
      <c r="UDC87" s="13"/>
      <c r="UDD87" s="13"/>
      <c r="UDE87" s="13"/>
      <c r="UDF87" s="13"/>
      <c r="UDG87" s="13"/>
      <c r="UDH87" s="13"/>
      <c r="UDI87" s="13"/>
      <c r="UDJ87" s="13"/>
      <c r="UDK87" s="13"/>
      <c r="UDL87" s="13"/>
      <c r="UDM87" s="13"/>
      <c r="UDN87" s="13"/>
      <c r="UDO87" s="13"/>
      <c r="UDP87" s="13"/>
      <c r="UDQ87" s="13"/>
      <c r="UDR87" s="13"/>
      <c r="UDS87" s="13"/>
      <c r="UDT87" s="13"/>
      <c r="UDU87" s="13"/>
      <c r="UDV87" s="13"/>
      <c r="UDW87" s="13"/>
      <c r="UDX87" s="13"/>
      <c r="UDY87" s="13"/>
      <c r="UDZ87" s="13"/>
      <c r="UEA87" s="13"/>
      <c r="UEB87" s="13"/>
      <c r="UEC87" s="13"/>
      <c r="UED87" s="13"/>
      <c r="UEE87" s="13"/>
      <c r="UEF87" s="13"/>
      <c r="UEG87" s="13"/>
      <c r="UEH87" s="13"/>
      <c r="UEI87" s="13"/>
      <c r="UEJ87" s="13"/>
      <c r="UEK87" s="13"/>
      <c r="UEL87" s="13"/>
      <c r="UEM87" s="13"/>
      <c r="UEN87" s="13"/>
      <c r="UEO87" s="13"/>
      <c r="UEP87" s="13"/>
      <c r="UEQ87" s="13"/>
      <c r="UER87" s="13"/>
      <c r="UES87" s="13"/>
      <c r="UET87" s="13"/>
      <c r="UEU87" s="13"/>
      <c r="UEV87" s="13"/>
      <c r="UEW87" s="13"/>
      <c r="UEX87" s="13"/>
      <c r="UEY87" s="13"/>
      <c r="UEZ87" s="13"/>
      <c r="UFA87" s="13"/>
      <c r="UFB87" s="13"/>
      <c r="UFC87" s="13"/>
      <c r="UFD87" s="13"/>
      <c r="UFE87" s="13"/>
      <c r="UFF87" s="13"/>
      <c r="UFG87" s="13"/>
      <c r="UFH87" s="13"/>
      <c r="UFI87" s="13"/>
      <c r="UFJ87" s="13"/>
      <c r="UFK87" s="13"/>
      <c r="UFL87" s="13"/>
      <c r="UFM87" s="13"/>
      <c r="UFN87" s="13"/>
      <c r="UFO87" s="13"/>
      <c r="UFP87" s="13"/>
      <c r="UFQ87" s="13"/>
      <c r="UFR87" s="13"/>
      <c r="UFS87" s="13"/>
      <c r="UFT87" s="13"/>
      <c r="UFU87" s="13"/>
      <c r="UFV87" s="13"/>
      <c r="UFW87" s="13"/>
      <c r="UFX87" s="13"/>
      <c r="UFY87" s="13"/>
      <c r="UFZ87" s="13"/>
      <c r="UGA87" s="13"/>
      <c r="UGB87" s="13"/>
      <c r="UGC87" s="13"/>
      <c r="UGD87" s="13"/>
      <c r="UGE87" s="13"/>
      <c r="UGF87" s="13"/>
      <c r="UGG87" s="13"/>
      <c r="UGH87" s="13"/>
      <c r="UGI87" s="13"/>
      <c r="UGJ87" s="13"/>
      <c r="UGK87" s="13"/>
      <c r="UGL87" s="13"/>
      <c r="UGM87" s="13"/>
      <c r="UGN87" s="13"/>
      <c r="UGO87" s="13"/>
      <c r="UGP87" s="13"/>
      <c r="UGQ87" s="13"/>
      <c r="UGR87" s="13"/>
      <c r="UGS87" s="13"/>
      <c r="UGT87" s="13"/>
      <c r="UGU87" s="13"/>
      <c r="UGV87" s="13"/>
      <c r="UGW87" s="13"/>
      <c r="UGX87" s="13"/>
      <c r="UGY87" s="13"/>
      <c r="UGZ87" s="13"/>
      <c r="UHA87" s="13"/>
      <c r="UHB87" s="13"/>
      <c r="UHC87" s="13"/>
      <c r="UHD87" s="13"/>
      <c r="UHE87" s="13"/>
      <c r="UHF87" s="13"/>
      <c r="UHG87" s="13"/>
      <c r="UHH87" s="13"/>
      <c r="UHI87" s="13"/>
      <c r="UHJ87" s="13"/>
      <c r="UHK87" s="13"/>
      <c r="UHL87" s="13"/>
      <c r="UHM87" s="13"/>
      <c r="UHN87" s="13"/>
      <c r="UHO87" s="13"/>
      <c r="UHP87" s="13"/>
      <c r="UHQ87" s="13"/>
      <c r="UHR87" s="13"/>
      <c r="UHS87" s="13"/>
      <c r="UHT87" s="13"/>
      <c r="UHU87" s="13"/>
      <c r="UHV87" s="13"/>
      <c r="UHW87" s="13"/>
      <c r="UHX87" s="13"/>
      <c r="UHY87" s="13"/>
      <c r="UHZ87" s="13"/>
      <c r="UIA87" s="13"/>
      <c r="UIB87" s="13"/>
      <c r="UIC87" s="13"/>
      <c r="UID87" s="13"/>
      <c r="UIE87" s="13"/>
      <c r="UIF87" s="13"/>
      <c r="UIG87" s="13"/>
      <c r="UIH87" s="13"/>
      <c r="UII87" s="13"/>
      <c r="UIJ87" s="13"/>
      <c r="UIK87" s="13"/>
      <c r="UIL87" s="13"/>
      <c r="UIM87" s="13"/>
      <c r="UIN87" s="13"/>
      <c r="UIO87" s="13"/>
      <c r="UIP87" s="13"/>
      <c r="UIQ87" s="13"/>
      <c r="UIR87" s="13"/>
      <c r="UIS87" s="13"/>
      <c r="UIT87" s="13"/>
      <c r="UIU87" s="13"/>
      <c r="UIV87" s="13"/>
      <c r="UIW87" s="13"/>
      <c r="UIX87" s="13"/>
      <c r="UIY87" s="13"/>
      <c r="UIZ87" s="13"/>
      <c r="UJA87" s="13"/>
      <c r="UJB87" s="13"/>
      <c r="UJC87" s="13"/>
      <c r="UJD87" s="13"/>
      <c r="UJE87" s="13"/>
      <c r="UJF87" s="13"/>
      <c r="UJG87" s="13"/>
      <c r="UJH87" s="13"/>
      <c r="UJI87" s="13"/>
      <c r="UJJ87" s="13"/>
      <c r="UJK87" s="13"/>
      <c r="UJL87" s="13"/>
      <c r="UJM87" s="13"/>
      <c r="UJN87" s="13"/>
      <c r="UJO87" s="13"/>
      <c r="UJP87" s="13"/>
      <c r="UJQ87" s="13"/>
      <c r="UJR87" s="13"/>
      <c r="UJS87" s="13"/>
      <c r="UJT87" s="13"/>
      <c r="UJU87" s="13"/>
      <c r="UJV87" s="13"/>
      <c r="UJW87" s="13"/>
      <c r="UJX87" s="13"/>
      <c r="UJY87" s="13"/>
      <c r="UJZ87" s="13"/>
      <c r="UKA87" s="13"/>
      <c r="UKB87" s="13"/>
      <c r="UKC87" s="13"/>
      <c r="UKD87" s="13"/>
      <c r="UKE87" s="13"/>
      <c r="UKF87" s="13"/>
      <c r="UKG87" s="13"/>
      <c r="UKH87" s="13"/>
      <c r="UKI87" s="13"/>
      <c r="UKJ87" s="13"/>
      <c r="UKK87" s="13"/>
      <c r="UKL87" s="13"/>
      <c r="UKM87" s="13"/>
      <c r="UKN87" s="13"/>
      <c r="UKO87" s="13"/>
      <c r="UKP87" s="13"/>
      <c r="UKQ87" s="13"/>
      <c r="UKR87" s="13"/>
      <c r="UKS87" s="13"/>
      <c r="UKT87" s="13"/>
      <c r="UKU87" s="13"/>
      <c r="UKV87" s="13"/>
      <c r="UKW87" s="13"/>
      <c r="UKX87" s="13"/>
      <c r="UKY87" s="13"/>
      <c r="UKZ87" s="13"/>
      <c r="ULA87" s="13"/>
      <c r="ULB87" s="13"/>
      <c r="ULC87" s="13"/>
      <c r="ULD87" s="13"/>
      <c r="ULE87" s="13"/>
      <c r="ULF87" s="13"/>
      <c r="ULG87" s="13"/>
      <c r="ULH87" s="13"/>
      <c r="ULI87" s="13"/>
      <c r="ULJ87" s="13"/>
      <c r="ULK87" s="13"/>
      <c r="ULL87" s="13"/>
      <c r="ULM87" s="13"/>
      <c r="ULN87" s="13"/>
      <c r="ULO87" s="13"/>
      <c r="ULP87" s="13"/>
      <c r="ULQ87" s="13"/>
      <c r="ULR87" s="13"/>
      <c r="ULS87" s="13"/>
      <c r="ULT87" s="13"/>
      <c r="ULU87" s="13"/>
      <c r="ULV87" s="13"/>
      <c r="ULW87" s="13"/>
      <c r="ULX87" s="13"/>
      <c r="ULY87" s="13"/>
      <c r="ULZ87" s="13"/>
      <c r="UMA87" s="13"/>
      <c r="UMB87" s="13"/>
      <c r="UMC87" s="13"/>
      <c r="UMD87" s="13"/>
      <c r="UME87" s="13"/>
      <c r="UMF87" s="13"/>
      <c r="UMG87" s="13"/>
      <c r="UMH87" s="13"/>
      <c r="UMI87" s="13"/>
      <c r="UMJ87" s="13"/>
      <c r="UMK87" s="13"/>
      <c r="UML87" s="13"/>
      <c r="UMM87" s="13"/>
      <c r="UMN87" s="13"/>
      <c r="UMO87" s="13"/>
      <c r="UMP87" s="13"/>
      <c r="UMQ87" s="13"/>
      <c r="UMR87" s="13"/>
      <c r="UMS87" s="13"/>
      <c r="UMT87" s="13"/>
      <c r="UMU87" s="13"/>
      <c r="UMV87" s="13"/>
      <c r="UMW87" s="13"/>
      <c r="UMX87" s="13"/>
      <c r="UMY87" s="13"/>
      <c r="UMZ87" s="13"/>
      <c r="UNA87" s="13"/>
      <c r="UNB87" s="13"/>
      <c r="UNC87" s="13"/>
      <c r="UND87" s="13"/>
      <c r="UNE87" s="13"/>
      <c r="UNF87" s="13"/>
      <c r="UNG87" s="13"/>
      <c r="UNH87" s="13"/>
      <c r="UNI87" s="13"/>
      <c r="UNJ87" s="13"/>
      <c r="UNK87" s="13"/>
      <c r="UNL87" s="13"/>
      <c r="UNM87" s="13"/>
      <c r="UNN87" s="13"/>
      <c r="UNO87" s="13"/>
      <c r="UNP87" s="13"/>
      <c r="UNQ87" s="13"/>
      <c r="UNR87" s="13"/>
      <c r="UNS87" s="13"/>
      <c r="UNT87" s="13"/>
      <c r="UNU87" s="13"/>
      <c r="UNV87" s="13"/>
      <c r="UNW87" s="13"/>
      <c r="UNX87" s="13"/>
      <c r="UNY87" s="13"/>
      <c r="UNZ87" s="13"/>
      <c r="UOA87" s="13"/>
      <c r="UOB87" s="13"/>
      <c r="UOC87" s="13"/>
      <c r="UOD87" s="13"/>
      <c r="UOE87" s="13"/>
      <c r="UOF87" s="13"/>
      <c r="UOG87" s="13"/>
      <c r="UOH87" s="13"/>
      <c r="UOI87" s="13"/>
      <c r="UOJ87" s="13"/>
      <c r="UOK87" s="13"/>
      <c r="UOL87" s="13"/>
      <c r="UOM87" s="13"/>
      <c r="UON87" s="13"/>
      <c r="UOO87" s="13"/>
      <c r="UOP87" s="13"/>
      <c r="UOQ87" s="13"/>
      <c r="UOR87" s="13"/>
      <c r="UOS87" s="13"/>
      <c r="UOT87" s="13"/>
      <c r="UOU87" s="13"/>
      <c r="UOV87" s="13"/>
      <c r="UOW87" s="13"/>
      <c r="UOX87" s="13"/>
      <c r="UOY87" s="13"/>
      <c r="UOZ87" s="13"/>
      <c r="UPA87" s="13"/>
      <c r="UPB87" s="13"/>
      <c r="UPC87" s="13"/>
      <c r="UPD87" s="13"/>
      <c r="UPE87" s="13"/>
      <c r="UPF87" s="13"/>
      <c r="UPG87" s="13"/>
      <c r="UPH87" s="13"/>
      <c r="UPI87" s="13"/>
      <c r="UPJ87" s="13"/>
      <c r="UPK87" s="13"/>
      <c r="UPL87" s="13"/>
      <c r="UPM87" s="13"/>
      <c r="UPN87" s="13"/>
      <c r="UPO87" s="13"/>
      <c r="UPP87" s="13"/>
      <c r="UPQ87" s="13"/>
      <c r="UPR87" s="13"/>
      <c r="UPS87" s="13"/>
      <c r="UPT87" s="13"/>
      <c r="UPU87" s="13"/>
      <c r="UPV87" s="13"/>
      <c r="UPW87" s="13"/>
      <c r="UPX87" s="13"/>
      <c r="UPY87" s="13"/>
      <c r="UPZ87" s="13"/>
      <c r="UQA87" s="13"/>
      <c r="UQB87" s="13"/>
      <c r="UQC87" s="13"/>
      <c r="UQD87" s="13"/>
      <c r="UQE87" s="13"/>
      <c r="UQF87" s="13"/>
      <c r="UQG87" s="13"/>
      <c r="UQH87" s="13"/>
      <c r="UQI87" s="13"/>
      <c r="UQJ87" s="13"/>
      <c r="UQK87" s="13"/>
      <c r="UQL87" s="13"/>
      <c r="UQM87" s="13"/>
      <c r="UQN87" s="13"/>
      <c r="UQO87" s="13"/>
      <c r="UQP87" s="13"/>
      <c r="UQQ87" s="13"/>
      <c r="UQR87" s="13"/>
      <c r="UQS87" s="13"/>
      <c r="UQT87" s="13"/>
      <c r="UQU87" s="13"/>
      <c r="UQV87" s="13"/>
      <c r="UQW87" s="13"/>
      <c r="UQX87" s="13"/>
      <c r="UQY87" s="13"/>
      <c r="UQZ87" s="13"/>
      <c r="URA87" s="13"/>
      <c r="URB87" s="13"/>
      <c r="URC87" s="13"/>
      <c r="URD87" s="13"/>
      <c r="URE87" s="13"/>
      <c r="URF87" s="13"/>
      <c r="URG87" s="13"/>
      <c r="URH87" s="13"/>
      <c r="URI87" s="13"/>
      <c r="URJ87" s="13"/>
      <c r="URK87" s="13"/>
      <c r="URL87" s="13"/>
      <c r="URM87" s="13"/>
      <c r="URN87" s="13"/>
      <c r="URO87" s="13"/>
      <c r="URP87" s="13"/>
      <c r="URQ87" s="13"/>
      <c r="URR87" s="13"/>
      <c r="URS87" s="13"/>
      <c r="URT87" s="13"/>
      <c r="URU87" s="13"/>
      <c r="URV87" s="13"/>
      <c r="URW87" s="13"/>
      <c r="URX87" s="13"/>
      <c r="URY87" s="13"/>
      <c r="URZ87" s="13"/>
      <c r="USA87" s="13"/>
      <c r="USB87" s="13"/>
      <c r="USC87" s="13"/>
      <c r="USD87" s="13"/>
      <c r="USE87" s="13"/>
      <c r="USF87" s="13"/>
      <c r="USG87" s="13"/>
      <c r="USH87" s="13"/>
      <c r="USI87" s="13"/>
      <c r="USJ87" s="13"/>
      <c r="USK87" s="13"/>
      <c r="USL87" s="13"/>
      <c r="USM87" s="13"/>
      <c r="USN87" s="13"/>
      <c r="USO87" s="13"/>
      <c r="USP87" s="13"/>
      <c r="USQ87" s="13"/>
      <c r="USR87" s="13"/>
      <c r="USS87" s="13"/>
      <c r="UST87" s="13"/>
      <c r="USU87" s="13"/>
      <c r="USV87" s="13"/>
      <c r="USW87" s="13"/>
      <c r="USX87" s="13"/>
      <c r="USY87" s="13"/>
      <c r="USZ87" s="13"/>
      <c r="UTA87" s="13"/>
      <c r="UTB87" s="13"/>
      <c r="UTC87" s="13"/>
      <c r="UTD87" s="13"/>
      <c r="UTE87" s="13"/>
      <c r="UTF87" s="13"/>
      <c r="UTG87" s="13"/>
      <c r="UTH87" s="13"/>
      <c r="UTI87" s="13"/>
      <c r="UTJ87" s="13"/>
      <c r="UTK87" s="13"/>
      <c r="UTL87" s="13"/>
      <c r="UTM87" s="13"/>
      <c r="UTN87" s="13"/>
      <c r="UTO87" s="13"/>
      <c r="UTP87" s="13"/>
      <c r="UTQ87" s="13"/>
      <c r="UTR87" s="13"/>
      <c r="UTS87" s="13"/>
      <c r="UTT87" s="13"/>
      <c r="UTU87" s="13"/>
      <c r="UTV87" s="13"/>
      <c r="UTW87" s="13"/>
      <c r="UTX87" s="13"/>
      <c r="UTY87" s="13"/>
      <c r="UTZ87" s="13"/>
      <c r="UUA87" s="13"/>
      <c r="UUB87" s="13"/>
      <c r="UUC87" s="13"/>
      <c r="UUD87" s="13"/>
      <c r="UUE87" s="13"/>
      <c r="UUF87" s="13"/>
      <c r="UUG87" s="13"/>
      <c r="UUH87" s="13"/>
      <c r="UUI87" s="13"/>
      <c r="UUJ87" s="13"/>
      <c r="UUK87" s="13"/>
      <c r="UUL87" s="13"/>
      <c r="UUM87" s="13"/>
      <c r="UUN87" s="13"/>
      <c r="UUO87" s="13"/>
      <c r="UUP87" s="13"/>
      <c r="UUQ87" s="13"/>
      <c r="UUR87" s="13"/>
      <c r="UUS87" s="13"/>
      <c r="UUT87" s="13"/>
      <c r="UUU87" s="13"/>
      <c r="UUV87" s="13"/>
      <c r="UUW87" s="13"/>
      <c r="UUX87" s="13"/>
      <c r="UUY87" s="13"/>
      <c r="UUZ87" s="13"/>
      <c r="UVA87" s="13"/>
      <c r="UVB87" s="13"/>
      <c r="UVC87" s="13"/>
      <c r="UVD87" s="13"/>
      <c r="UVE87" s="13"/>
      <c r="UVF87" s="13"/>
      <c r="UVG87" s="13"/>
      <c r="UVH87" s="13"/>
      <c r="UVI87" s="13"/>
      <c r="UVJ87" s="13"/>
      <c r="UVK87" s="13"/>
      <c r="UVL87" s="13"/>
      <c r="UVM87" s="13"/>
      <c r="UVN87" s="13"/>
      <c r="UVO87" s="13"/>
      <c r="UVP87" s="13"/>
      <c r="UVQ87" s="13"/>
      <c r="UVR87" s="13"/>
      <c r="UVS87" s="13"/>
      <c r="UVT87" s="13"/>
      <c r="UVU87" s="13"/>
      <c r="UVV87" s="13"/>
      <c r="UVW87" s="13"/>
      <c r="UVX87" s="13"/>
      <c r="UVY87" s="13"/>
      <c r="UVZ87" s="13"/>
      <c r="UWA87" s="13"/>
      <c r="UWB87" s="13"/>
      <c r="UWC87" s="13"/>
      <c r="UWD87" s="13"/>
      <c r="UWE87" s="13"/>
      <c r="UWF87" s="13"/>
      <c r="UWG87" s="13"/>
      <c r="UWH87" s="13"/>
      <c r="UWI87" s="13"/>
      <c r="UWJ87" s="13"/>
      <c r="UWK87" s="13"/>
      <c r="UWL87" s="13"/>
      <c r="UWM87" s="13"/>
      <c r="UWN87" s="13"/>
      <c r="UWO87" s="13"/>
      <c r="UWP87" s="13"/>
      <c r="UWQ87" s="13"/>
      <c r="UWR87" s="13"/>
      <c r="UWS87" s="13"/>
      <c r="UWT87" s="13"/>
      <c r="UWU87" s="13"/>
      <c r="UWV87" s="13"/>
      <c r="UWW87" s="13"/>
      <c r="UWX87" s="13"/>
      <c r="UWY87" s="13"/>
      <c r="UWZ87" s="13"/>
      <c r="UXA87" s="13"/>
      <c r="UXB87" s="13"/>
      <c r="UXC87" s="13"/>
      <c r="UXD87" s="13"/>
      <c r="UXE87" s="13"/>
      <c r="UXF87" s="13"/>
      <c r="UXG87" s="13"/>
      <c r="UXH87" s="13"/>
      <c r="UXI87" s="13"/>
      <c r="UXJ87" s="13"/>
      <c r="UXK87" s="13"/>
      <c r="UXL87" s="13"/>
      <c r="UXM87" s="13"/>
      <c r="UXN87" s="13"/>
      <c r="UXO87" s="13"/>
      <c r="UXP87" s="13"/>
      <c r="UXQ87" s="13"/>
      <c r="UXR87" s="13"/>
      <c r="UXS87" s="13"/>
      <c r="UXT87" s="13"/>
      <c r="UXU87" s="13"/>
      <c r="UXV87" s="13"/>
      <c r="UXW87" s="13"/>
      <c r="UXX87" s="13"/>
      <c r="UXY87" s="13"/>
      <c r="UXZ87" s="13"/>
      <c r="UYA87" s="13"/>
      <c r="UYB87" s="13"/>
      <c r="UYC87" s="13"/>
      <c r="UYD87" s="13"/>
      <c r="UYE87" s="13"/>
      <c r="UYF87" s="13"/>
      <c r="UYG87" s="13"/>
      <c r="UYH87" s="13"/>
      <c r="UYI87" s="13"/>
      <c r="UYJ87" s="13"/>
      <c r="UYK87" s="13"/>
      <c r="UYL87" s="13"/>
      <c r="UYM87" s="13"/>
      <c r="UYN87" s="13"/>
      <c r="UYO87" s="13"/>
      <c r="UYP87" s="13"/>
      <c r="UYQ87" s="13"/>
      <c r="UYR87" s="13"/>
      <c r="UYS87" s="13"/>
      <c r="UYT87" s="13"/>
      <c r="UYU87" s="13"/>
      <c r="UYV87" s="13"/>
      <c r="UYW87" s="13"/>
      <c r="UYX87" s="13"/>
      <c r="UYY87" s="13"/>
      <c r="UYZ87" s="13"/>
      <c r="UZA87" s="13"/>
      <c r="UZB87" s="13"/>
      <c r="UZC87" s="13"/>
      <c r="UZD87" s="13"/>
      <c r="UZE87" s="13"/>
      <c r="UZF87" s="13"/>
      <c r="UZG87" s="13"/>
      <c r="UZH87" s="13"/>
      <c r="UZI87" s="13"/>
      <c r="UZJ87" s="13"/>
      <c r="UZK87" s="13"/>
      <c r="UZL87" s="13"/>
      <c r="UZM87" s="13"/>
      <c r="UZN87" s="13"/>
      <c r="UZO87" s="13"/>
      <c r="UZP87" s="13"/>
      <c r="UZQ87" s="13"/>
      <c r="UZR87" s="13"/>
      <c r="UZS87" s="13"/>
      <c r="UZT87" s="13"/>
      <c r="UZU87" s="13"/>
      <c r="UZV87" s="13"/>
      <c r="UZW87" s="13"/>
      <c r="UZX87" s="13"/>
      <c r="UZY87" s="13"/>
      <c r="UZZ87" s="13"/>
      <c r="VAA87" s="13"/>
      <c r="VAB87" s="13"/>
      <c r="VAC87" s="13"/>
      <c r="VAD87" s="13"/>
      <c r="VAE87" s="13"/>
      <c r="VAF87" s="13"/>
      <c r="VAG87" s="13"/>
      <c r="VAH87" s="13"/>
      <c r="VAI87" s="13"/>
      <c r="VAJ87" s="13"/>
      <c r="VAK87" s="13"/>
      <c r="VAL87" s="13"/>
      <c r="VAM87" s="13"/>
      <c r="VAN87" s="13"/>
      <c r="VAO87" s="13"/>
      <c r="VAP87" s="13"/>
      <c r="VAQ87" s="13"/>
      <c r="VAR87" s="13"/>
      <c r="VAS87" s="13"/>
      <c r="VAT87" s="13"/>
      <c r="VAU87" s="13"/>
      <c r="VAV87" s="13"/>
      <c r="VAW87" s="13"/>
      <c r="VAX87" s="13"/>
      <c r="VAY87" s="13"/>
      <c r="VAZ87" s="13"/>
      <c r="VBA87" s="13"/>
      <c r="VBB87" s="13"/>
      <c r="VBC87" s="13"/>
      <c r="VBD87" s="13"/>
      <c r="VBE87" s="13"/>
      <c r="VBF87" s="13"/>
      <c r="VBG87" s="13"/>
      <c r="VBH87" s="13"/>
      <c r="VBI87" s="13"/>
      <c r="VBJ87" s="13"/>
      <c r="VBK87" s="13"/>
      <c r="VBL87" s="13"/>
      <c r="VBM87" s="13"/>
      <c r="VBN87" s="13"/>
      <c r="VBO87" s="13"/>
      <c r="VBP87" s="13"/>
      <c r="VBQ87" s="13"/>
      <c r="VBR87" s="13"/>
      <c r="VBS87" s="13"/>
      <c r="VBT87" s="13"/>
      <c r="VBU87" s="13"/>
      <c r="VBV87" s="13"/>
      <c r="VBW87" s="13"/>
      <c r="VBX87" s="13"/>
      <c r="VBY87" s="13"/>
      <c r="VBZ87" s="13"/>
      <c r="VCA87" s="13"/>
      <c r="VCB87" s="13"/>
      <c r="VCC87" s="13"/>
      <c r="VCD87" s="13"/>
      <c r="VCE87" s="13"/>
      <c r="VCF87" s="13"/>
      <c r="VCG87" s="13"/>
      <c r="VCH87" s="13"/>
      <c r="VCI87" s="13"/>
      <c r="VCJ87" s="13"/>
      <c r="VCK87" s="13"/>
      <c r="VCL87" s="13"/>
      <c r="VCM87" s="13"/>
      <c r="VCN87" s="13"/>
      <c r="VCO87" s="13"/>
      <c r="VCP87" s="13"/>
      <c r="VCQ87" s="13"/>
      <c r="VCR87" s="13"/>
      <c r="VCS87" s="13"/>
      <c r="VCT87" s="13"/>
      <c r="VCU87" s="13"/>
      <c r="VCV87" s="13"/>
      <c r="VCW87" s="13"/>
      <c r="VCX87" s="13"/>
      <c r="VCY87" s="13"/>
      <c r="VCZ87" s="13"/>
      <c r="VDA87" s="13"/>
      <c r="VDB87" s="13"/>
      <c r="VDC87" s="13"/>
      <c r="VDD87" s="13"/>
      <c r="VDE87" s="13"/>
      <c r="VDF87" s="13"/>
      <c r="VDG87" s="13"/>
      <c r="VDH87" s="13"/>
      <c r="VDI87" s="13"/>
      <c r="VDJ87" s="13"/>
      <c r="VDK87" s="13"/>
      <c r="VDL87" s="13"/>
      <c r="VDM87" s="13"/>
      <c r="VDN87" s="13"/>
      <c r="VDO87" s="13"/>
      <c r="VDP87" s="13"/>
      <c r="VDQ87" s="13"/>
      <c r="VDR87" s="13"/>
      <c r="VDS87" s="13"/>
      <c r="VDT87" s="13"/>
      <c r="VDU87" s="13"/>
      <c r="VDV87" s="13"/>
      <c r="VDW87" s="13"/>
      <c r="VDX87" s="13"/>
      <c r="VDY87" s="13"/>
      <c r="VDZ87" s="13"/>
      <c r="VEA87" s="13"/>
      <c r="VEB87" s="13"/>
      <c r="VEC87" s="13"/>
      <c r="VED87" s="13"/>
      <c r="VEE87" s="13"/>
      <c r="VEF87" s="13"/>
      <c r="VEG87" s="13"/>
      <c r="VEH87" s="13"/>
      <c r="VEI87" s="13"/>
      <c r="VEJ87" s="13"/>
      <c r="VEK87" s="13"/>
      <c r="VEL87" s="13"/>
      <c r="VEM87" s="13"/>
      <c r="VEN87" s="13"/>
      <c r="VEO87" s="13"/>
      <c r="VEP87" s="13"/>
      <c r="VEQ87" s="13"/>
      <c r="VER87" s="13"/>
      <c r="VES87" s="13"/>
      <c r="VET87" s="13"/>
      <c r="VEU87" s="13"/>
      <c r="VEV87" s="13"/>
      <c r="VEW87" s="13"/>
      <c r="VEX87" s="13"/>
      <c r="VEY87" s="13"/>
      <c r="VEZ87" s="13"/>
      <c r="VFA87" s="13"/>
      <c r="VFB87" s="13"/>
      <c r="VFC87" s="13"/>
      <c r="VFD87" s="13"/>
      <c r="VFE87" s="13"/>
      <c r="VFF87" s="13"/>
      <c r="VFG87" s="13"/>
      <c r="VFH87" s="13"/>
      <c r="VFI87" s="13"/>
      <c r="VFJ87" s="13"/>
      <c r="VFK87" s="13"/>
      <c r="VFL87" s="13"/>
      <c r="VFM87" s="13"/>
      <c r="VFN87" s="13"/>
      <c r="VFO87" s="13"/>
      <c r="VFP87" s="13"/>
      <c r="VFQ87" s="13"/>
      <c r="VFR87" s="13"/>
      <c r="VFS87" s="13"/>
      <c r="VFT87" s="13"/>
      <c r="VFU87" s="13"/>
      <c r="VFV87" s="13"/>
      <c r="VFW87" s="13"/>
      <c r="VFX87" s="13"/>
      <c r="VFY87" s="13"/>
      <c r="VFZ87" s="13"/>
      <c r="VGA87" s="13"/>
      <c r="VGB87" s="13"/>
      <c r="VGC87" s="13"/>
      <c r="VGD87" s="13"/>
      <c r="VGE87" s="13"/>
      <c r="VGF87" s="13"/>
      <c r="VGG87" s="13"/>
      <c r="VGH87" s="13"/>
      <c r="VGI87" s="13"/>
      <c r="VGJ87" s="13"/>
      <c r="VGK87" s="13"/>
      <c r="VGL87" s="13"/>
      <c r="VGM87" s="13"/>
      <c r="VGN87" s="13"/>
      <c r="VGO87" s="13"/>
      <c r="VGP87" s="13"/>
      <c r="VGQ87" s="13"/>
      <c r="VGR87" s="13"/>
      <c r="VGS87" s="13"/>
      <c r="VGT87" s="13"/>
      <c r="VGU87" s="13"/>
      <c r="VGV87" s="13"/>
      <c r="VGW87" s="13"/>
      <c r="VGX87" s="13"/>
      <c r="VGY87" s="13"/>
      <c r="VGZ87" s="13"/>
      <c r="VHA87" s="13"/>
      <c r="VHB87" s="13"/>
      <c r="VHC87" s="13"/>
      <c r="VHD87" s="13"/>
      <c r="VHE87" s="13"/>
      <c r="VHF87" s="13"/>
      <c r="VHG87" s="13"/>
      <c r="VHH87" s="13"/>
      <c r="VHI87" s="13"/>
      <c r="VHJ87" s="13"/>
      <c r="VHK87" s="13"/>
      <c r="VHL87" s="13"/>
      <c r="VHM87" s="13"/>
      <c r="VHN87" s="13"/>
      <c r="VHO87" s="13"/>
      <c r="VHP87" s="13"/>
      <c r="VHQ87" s="13"/>
      <c r="VHR87" s="13"/>
      <c r="VHS87" s="13"/>
      <c r="VHT87" s="13"/>
      <c r="VHU87" s="13"/>
      <c r="VHV87" s="13"/>
      <c r="VHW87" s="13"/>
      <c r="VHX87" s="13"/>
      <c r="VHY87" s="13"/>
      <c r="VHZ87" s="13"/>
      <c r="VIA87" s="13"/>
      <c r="VIB87" s="13"/>
      <c r="VIC87" s="13"/>
      <c r="VID87" s="13"/>
      <c r="VIE87" s="13"/>
      <c r="VIF87" s="13"/>
      <c r="VIG87" s="13"/>
      <c r="VIH87" s="13"/>
      <c r="VII87" s="13"/>
      <c r="VIJ87" s="13"/>
      <c r="VIK87" s="13"/>
      <c r="VIL87" s="13"/>
      <c r="VIM87" s="13"/>
      <c r="VIN87" s="13"/>
      <c r="VIO87" s="13"/>
      <c r="VIP87" s="13"/>
      <c r="VIQ87" s="13"/>
      <c r="VIR87" s="13"/>
      <c r="VIS87" s="13"/>
      <c r="VIT87" s="13"/>
      <c r="VIU87" s="13"/>
      <c r="VIV87" s="13"/>
      <c r="VIW87" s="13"/>
      <c r="VIX87" s="13"/>
      <c r="VIY87" s="13"/>
      <c r="VIZ87" s="13"/>
      <c r="VJA87" s="13"/>
      <c r="VJB87" s="13"/>
      <c r="VJC87" s="13"/>
      <c r="VJD87" s="13"/>
      <c r="VJE87" s="13"/>
      <c r="VJF87" s="13"/>
      <c r="VJG87" s="13"/>
      <c r="VJH87" s="13"/>
      <c r="VJI87" s="13"/>
      <c r="VJJ87" s="13"/>
      <c r="VJK87" s="13"/>
      <c r="VJL87" s="13"/>
      <c r="VJM87" s="13"/>
      <c r="VJN87" s="13"/>
      <c r="VJO87" s="13"/>
      <c r="VJP87" s="13"/>
      <c r="VJQ87" s="13"/>
      <c r="VJR87" s="13"/>
      <c r="VJS87" s="13"/>
      <c r="VJT87" s="13"/>
      <c r="VJU87" s="13"/>
      <c r="VJV87" s="13"/>
      <c r="VJW87" s="13"/>
      <c r="VJX87" s="13"/>
      <c r="VJY87" s="13"/>
      <c r="VJZ87" s="13"/>
      <c r="VKA87" s="13"/>
      <c r="VKB87" s="13"/>
      <c r="VKC87" s="13"/>
      <c r="VKD87" s="13"/>
      <c r="VKE87" s="13"/>
      <c r="VKF87" s="13"/>
      <c r="VKG87" s="13"/>
      <c r="VKH87" s="13"/>
      <c r="VKI87" s="13"/>
      <c r="VKJ87" s="13"/>
      <c r="VKK87" s="13"/>
      <c r="VKL87" s="13"/>
      <c r="VKM87" s="13"/>
      <c r="VKN87" s="13"/>
      <c r="VKO87" s="13"/>
      <c r="VKP87" s="13"/>
      <c r="VKQ87" s="13"/>
      <c r="VKR87" s="13"/>
      <c r="VKS87" s="13"/>
      <c r="VKT87" s="13"/>
      <c r="VKU87" s="13"/>
      <c r="VKV87" s="13"/>
      <c r="VKW87" s="13"/>
      <c r="VKX87" s="13"/>
      <c r="VKY87" s="13"/>
      <c r="VKZ87" s="13"/>
      <c r="VLA87" s="13"/>
      <c r="VLB87" s="13"/>
      <c r="VLC87" s="13"/>
      <c r="VLD87" s="13"/>
      <c r="VLE87" s="13"/>
      <c r="VLF87" s="13"/>
      <c r="VLG87" s="13"/>
      <c r="VLH87" s="13"/>
      <c r="VLI87" s="13"/>
      <c r="VLJ87" s="13"/>
      <c r="VLK87" s="13"/>
      <c r="VLL87" s="13"/>
      <c r="VLM87" s="13"/>
      <c r="VLN87" s="13"/>
      <c r="VLO87" s="13"/>
      <c r="VLP87" s="13"/>
      <c r="VLQ87" s="13"/>
      <c r="VLR87" s="13"/>
      <c r="VLS87" s="13"/>
      <c r="VLT87" s="13"/>
      <c r="VLU87" s="13"/>
      <c r="VLV87" s="13"/>
      <c r="VLW87" s="13"/>
      <c r="VLX87" s="13"/>
      <c r="VLY87" s="13"/>
      <c r="VLZ87" s="13"/>
      <c r="VMA87" s="13"/>
      <c r="VMB87" s="13"/>
      <c r="VMC87" s="13"/>
      <c r="VMD87" s="13"/>
      <c r="VME87" s="13"/>
      <c r="VMF87" s="13"/>
      <c r="VMG87" s="13"/>
      <c r="VMH87" s="13"/>
      <c r="VMI87" s="13"/>
      <c r="VMJ87" s="13"/>
      <c r="VMK87" s="13"/>
      <c r="VML87" s="13"/>
      <c r="VMM87" s="13"/>
      <c r="VMN87" s="13"/>
      <c r="VMO87" s="13"/>
      <c r="VMP87" s="13"/>
      <c r="VMQ87" s="13"/>
      <c r="VMR87" s="13"/>
      <c r="VMS87" s="13"/>
      <c r="VMT87" s="13"/>
      <c r="VMU87" s="13"/>
      <c r="VMV87" s="13"/>
      <c r="VMW87" s="13"/>
      <c r="VMX87" s="13"/>
      <c r="VMY87" s="13"/>
      <c r="VMZ87" s="13"/>
      <c r="VNA87" s="13"/>
      <c r="VNB87" s="13"/>
      <c r="VNC87" s="13"/>
      <c r="VND87" s="13"/>
      <c r="VNE87" s="13"/>
      <c r="VNF87" s="13"/>
      <c r="VNG87" s="13"/>
      <c r="VNH87" s="13"/>
      <c r="VNI87" s="13"/>
      <c r="VNJ87" s="13"/>
      <c r="VNK87" s="13"/>
      <c r="VNL87" s="13"/>
      <c r="VNM87" s="13"/>
      <c r="VNN87" s="13"/>
      <c r="VNO87" s="13"/>
      <c r="VNP87" s="13"/>
      <c r="VNQ87" s="13"/>
      <c r="VNR87" s="13"/>
      <c r="VNS87" s="13"/>
      <c r="VNT87" s="13"/>
      <c r="VNU87" s="13"/>
      <c r="VNV87" s="13"/>
      <c r="VNW87" s="13"/>
      <c r="VNX87" s="13"/>
      <c r="VNY87" s="13"/>
      <c r="VNZ87" s="13"/>
      <c r="VOA87" s="13"/>
      <c r="VOB87" s="13"/>
      <c r="VOC87" s="13"/>
      <c r="VOD87" s="13"/>
      <c r="VOE87" s="13"/>
      <c r="VOF87" s="13"/>
      <c r="VOG87" s="13"/>
      <c r="VOH87" s="13"/>
      <c r="VOI87" s="13"/>
      <c r="VOJ87" s="13"/>
      <c r="VOK87" s="13"/>
      <c r="VOL87" s="13"/>
      <c r="VOM87" s="13"/>
      <c r="VON87" s="13"/>
      <c r="VOO87" s="13"/>
      <c r="VOP87" s="13"/>
      <c r="VOQ87" s="13"/>
      <c r="VOR87" s="13"/>
      <c r="VOS87" s="13"/>
      <c r="VOT87" s="13"/>
      <c r="VOU87" s="13"/>
      <c r="VOV87" s="13"/>
      <c r="VOW87" s="13"/>
      <c r="VOX87" s="13"/>
      <c r="VOY87" s="13"/>
      <c r="VOZ87" s="13"/>
      <c r="VPA87" s="13"/>
      <c r="VPB87" s="13"/>
      <c r="VPC87" s="13"/>
      <c r="VPD87" s="13"/>
      <c r="VPE87" s="13"/>
      <c r="VPF87" s="13"/>
      <c r="VPG87" s="13"/>
      <c r="VPH87" s="13"/>
      <c r="VPI87" s="13"/>
      <c r="VPJ87" s="13"/>
      <c r="VPK87" s="13"/>
      <c r="VPL87" s="13"/>
      <c r="VPM87" s="13"/>
      <c r="VPN87" s="13"/>
      <c r="VPO87" s="13"/>
      <c r="VPP87" s="13"/>
      <c r="VPQ87" s="13"/>
      <c r="VPR87" s="13"/>
      <c r="VPS87" s="13"/>
      <c r="VPT87" s="13"/>
      <c r="VPU87" s="13"/>
      <c r="VPV87" s="13"/>
      <c r="VPW87" s="13"/>
      <c r="VPX87" s="13"/>
      <c r="VPY87" s="13"/>
      <c r="VPZ87" s="13"/>
      <c r="VQA87" s="13"/>
      <c r="VQB87" s="13"/>
      <c r="VQC87" s="13"/>
      <c r="VQD87" s="13"/>
      <c r="VQE87" s="13"/>
      <c r="VQF87" s="13"/>
      <c r="VQG87" s="13"/>
      <c r="VQH87" s="13"/>
      <c r="VQI87" s="13"/>
      <c r="VQJ87" s="13"/>
      <c r="VQK87" s="13"/>
      <c r="VQL87" s="13"/>
      <c r="VQM87" s="13"/>
      <c r="VQN87" s="13"/>
      <c r="VQO87" s="13"/>
      <c r="VQP87" s="13"/>
      <c r="VQQ87" s="13"/>
      <c r="VQR87" s="13"/>
      <c r="VQS87" s="13"/>
      <c r="VQT87" s="13"/>
      <c r="VQU87" s="13"/>
      <c r="VQV87" s="13"/>
      <c r="VQW87" s="13"/>
      <c r="VQX87" s="13"/>
      <c r="VQY87" s="13"/>
      <c r="VQZ87" s="13"/>
      <c r="VRA87" s="13"/>
      <c r="VRB87" s="13"/>
      <c r="VRC87" s="13"/>
      <c r="VRD87" s="13"/>
      <c r="VRE87" s="13"/>
      <c r="VRF87" s="13"/>
      <c r="VRG87" s="13"/>
      <c r="VRH87" s="13"/>
      <c r="VRI87" s="13"/>
      <c r="VRJ87" s="13"/>
      <c r="VRK87" s="13"/>
      <c r="VRL87" s="13"/>
      <c r="VRM87" s="13"/>
      <c r="VRN87" s="13"/>
      <c r="VRO87" s="13"/>
      <c r="VRP87" s="13"/>
      <c r="VRQ87" s="13"/>
      <c r="VRR87" s="13"/>
      <c r="VRS87" s="13"/>
      <c r="VRT87" s="13"/>
      <c r="VRU87" s="13"/>
      <c r="VRV87" s="13"/>
      <c r="VRW87" s="13"/>
      <c r="VRX87" s="13"/>
      <c r="VRY87" s="13"/>
      <c r="VRZ87" s="13"/>
      <c r="VSA87" s="13"/>
      <c r="VSB87" s="13"/>
      <c r="VSC87" s="13"/>
      <c r="VSD87" s="13"/>
      <c r="VSE87" s="13"/>
      <c r="VSF87" s="13"/>
      <c r="VSG87" s="13"/>
      <c r="VSH87" s="13"/>
      <c r="VSI87" s="13"/>
      <c r="VSJ87" s="13"/>
      <c r="VSK87" s="13"/>
      <c r="VSL87" s="13"/>
      <c r="VSM87" s="13"/>
      <c r="VSN87" s="13"/>
      <c r="VSO87" s="13"/>
      <c r="VSP87" s="13"/>
      <c r="VSQ87" s="13"/>
      <c r="VSR87" s="13"/>
      <c r="VSS87" s="13"/>
      <c r="VST87" s="13"/>
      <c r="VSU87" s="13"/>
      <c r="VSV87" s="13"/>
      <c r="VSW87" s="13"/>
      <c r="VSX87" s="13"/>
      <c r="VSY87" s="13"/>
      <c r="VSZ87" s="13"/>
      <c r="VTA87" s="13"/>
      <c r="VTB87" s="13"/>
      <c r="VTC87" s="13"/>
      <c r="VTD87" s="13"/>
      <c r="VTE87" s="13"/>
      <c r="VTF87" s="13"/>
      <c r="VTG87" s="13"/>
      <c r="VTH87" s="13"/>
      <c r="VTI87" s="13"/>
      <c r="VTJ87" s="13"/>
      <c r="VTK87" s="13"/>
      <c r="VTL87" s="13"/>
      <c r="VTM87" s="13"/>
      <c r="VTN87" s="13"/>
      <c r="VTO87" s="13"/>
      <c r="VTP87" s="13"/>
      <c r="VTQ87" s="13"/>
      <c r="VTR87" s="13"/>
      <c r="VTS87" s="13"/>
      <c r="VTT87" s="13"/>
      <c r="VTU87" s="13"/>
      <c r="VTV87" s="13"/>
      <c r="VTW87" s="13"/>
      <c r="VTX87" s="13"/>
      <c r="VTY87" s="13"/>
      <c r="VTZ87" s="13"/>
      <c r="VUA87" s="13"/>
      <c r="VUB87" s="13"/>
      <c r="VUC87" s="13"/>
      <c r="VUD87" s="13"/>
      <c r="VUE87" s="13"/>
      <c r="VUF87" s="13"/>
      <c r="VUG87" s="13"/>
      <c r="VUH87" s="13"/>
      <c r="VUI87" s="13"/>
      <c r="VUJ87" s="13"/>
      <c r="VUK87" s="13"/>
      <c r="VUL87" s="13"/>
      <c r="VUM87" s="13"/>
      <c r="VUN87" s="13"/>
      <c r="VUO87" s="13"/>
      <c r="VUP87" s="13"/>
      <c r="VUQ87" s="13"/>
      <c r="VUR87" s="13"/>
      <c r="VUS87" s="13"/>
      <c r="VUT87" s="13"/>
      <c r="VUU87" s="13"/>
      <c r="VUV87" s="13"/>
      <c r="VUW87" s="13"/>
      <c r="VUX87" s="13"/>
      <c r="VUY87" s="13"/>
      <c r="VUZ87" s="13"/>
      <c r="VVA87" s="13"/>
      <c r="VVB87" s="13"/>
      <c r="VVC87" s="13"/>
      <c r="VVD87" s="13"/>
      <c r="VVE87" s="13"/>
      <c r="VVF87" s="13"/>
      <c r="VVG87" s="13"/>
      <c r="VVH87" s="13"/>
      <c r="VVI87" s="13"/>
      <c r="VVJ87" s="13"/>
      <c r="VVK87" s="13"/>
      <c r="VVL87" s="13"/>
      <c r="VVM87" s="13"/>
      <c r="VVN87" s="13"/>
      <c r="VVO87" s="13"/>
      <c r="VVP87" s="13"/>
      <c r="VVQ87" s="13"/>
      <c r="VVR87" s="13"/>
      <c r="VVS87" s="13"/>
      <c r="VVT87" s="13"/>
      <c r="VVU87" s="13"/>
      <c r="VVV87" s="13"/>
      <c r="VVW87" s="13"/>
      <c r="VVX87" s="13"/>
      <c r="VVY87" s="13"/>
      <c r="VVZ87" s="13"/>
      <c r="VWA87" s="13"/>
      <c r="VWB87" s="13"/>
      <c r="VWC87" s="13"/>
      <c r="VWD87" s="13"/>
      <c r="VWE87" s="13"/>
      <c r="VWF87" s="13"/>
      <c r="VWG87" s="13"/>
      <c r="VWH87" s="13"/>
      <c r="VWI87" s="13"/>
      <c r="VWJ87" s="13"/>
      <c r="VWK87" s="13"/>
      <c r="VWL87" s="13"/>
      <c r="VWM87" s="13"/>
      <c r="VWN87" s="13"/>
      <c r="VWO87" s="13"/>
      <c r="VWP87" s="13"/>
      <c r="VWQ87" s="13"/>
      <c r="VWR87" s="13"/>
      <c r="VWS87" s="13"/>
      <c r="VWT87" s="13"/>
      <c r="VWU87" s="13"/>
      <c r="VWV87" s="13"/>
      <c r="VWW87" s="13"/>
      <c r="VWX87" s="13"/>
      <c r="VWY87" s="13"/>
      <c r="VWZ87" s="13"/>
      <c r="VXA87" s="13"/>
      <c r="VXB87" s="13"/>
      <c r="VXC87" s="13"/>
      <c r="VXD87" s="13"/>
      <c r="VXE87" s="13"/>
      <c r="VXF87" s="13"/>
      <c r="VXG87" s="13"/>
      <c r="VXH87" s="13"/>
      <c r="VXI87" s="13"/>
      <c r="VXJ87" s="13"/>
      <c r="VXK87" s="13"/>
      <c r="VXL87" s="13"/>
      <c r="VXM87" s="13"/>
      <c r="VXN87" s="13"/>
      <c r="VXO87" s="13"/>
      <c r="VXP87" s="13"/>
      <c r="VXQ87" s="13"/>
      <c r="VXR87" s="13"/>
      <c r="VXS87" s="13"/>
      <c r="VXT87" s="13"/>
      <c r="VXU87" s="13"/>
      <c r="VXV87" s="13"/>
      <c r="VXW87" s="13"/>
      <c r="VXX87" s="13"/>
      <c r="VXY87" s="13"/>
      <c r="VXZ87" s="13"/>
      <c r="VYA87" s="13"/>
      <c r="VYB87" s="13"/>
      <c r="VYC87" s="13"/>
      <c r="VYD87" s="13"/>
      <c r="VYE87" s="13"/>
      <c r="VYF87" s="13"/>
      <c r="VYG87" s="13"/>
      <c r="VYH87" s="13"/>
      <c r="VYI87" s="13"/>
      <c r="VYJ87" s="13"/>
      <c r="VYK87" s="13"/>
      <c r="VYL87" s="13"/>
      <c r="VYM87" s="13"/>
      <c r="VYN87" s="13"/>
      <c r="VYO87" s="13"/>
      <c r="VYP87" s="13"/>
      <c r="VYQ87" s="13"/>
      <c r="VYR87" s="13"/>
      <c r="VYS87" s="13"/>
      <c r="VYT87" s="13"/>
      <c r="VYU87" s="13"/>
      <c r="VYV87" s="13"/>
      <c r="VYW87" s="13"/>
      <c r="VYX87" s="13"/>
      <c r="VYY87" s="13"/>
      <c r="VYZ87" s="13"/>
      <c r="VZA87" s="13"/>
      <c r="VZB87" s="13"/>
      <c r="VZC87" s="13"/>
      <c r="VZD87" s="13"/>
      <c r="VZE87" s="13"/>
      <c r="VZF87" s="13"/>
      <c r="VZG87" s="13"/>
      <c r="VZH87" s="13"/>
      <c r="VZI87" s="13"/>
      <c r="VZJ87" s="13"/>
      <c r="VZK87" s="13"/>
      <c r="VZL87" s="13"/>
      <c r="VZM87" s="13"/>
      <c r="VZN87" s="13"/>
      <c r="VZO87" s="13"/>
      <c r="VZP87" s="13"/>
      <c r="VZQ87" s="13"/>
      <c r="VZR87" s="13"/>
      <c r="VZS87" s="13"/>
      <c r="VZT87" s="13"/>
      <c r="VZU87" s="13"/>
      <c r="VZV87" s="13"/>
      <c r="VZW87" s="13"/>
      <c r="VZX87" s="13"/>
      <c r="VZY87" s="13"/>
      <c r="VZZ87" s="13"/>
      <c r="WAA87" s="13"/>
      <c r="WAB87" s="13"/>
      <c r="WAC87" s="13"/>
      <c r="WAD87" s="13"/>
      <c r="WAE87" s="13"/>
      <c r="WAF87" s="13"/>
      <c r="WAG87" s="13"/>
      <c r="WAH87" s="13"/>
      <c r="WAI87" s="13"/>
      <c r="WAJ87" s="13"/>
      <c r="WAK87" s="13"/>
      <c r="WAL87" s="13"/>
      <c r="WAM87" s="13"/>
      <c r="WAN87" s="13"/>
      <c r="WAO87" s="13"/>
      <c r="WAP87" s="13"/>
      <c r="WAQ87" s="13"/>
      <c r="WAR87" s="13"/>
      <c r="WAS87" s="13"/>
      <c r="WAT87" s="13"/>
      <c r="WAU87" s="13"/>
      <c r="WAV87" s="13"/>
      <c r="WAW87" s="13"/>
      <c r="WAX87" s="13"/>
      <c r="WAY87" s="13"/>
      <c r="WAZ87" s="13"/>
      <c r="WBA87" s="13"/>
      <c r="WBB87" s="13"/>
      <c r="WBC87" s="13"/>
      <c r="WBD87" s="13"/>
      <c r="WBE87" s="13"/>
      <c r="WBF87" s="13"/>
      <c r="WBG87" s="13"/>
      <c r="WBH87" s="13"/>
      <c r="WBI87" s="13"/>
      <c r="WBJ87" s="13"/>
      <c r="WBK87" s="13"/>
      <c r="WBL87" s="13"/>
      <c r="WBM87" s="13"/>
      <c r="WBN87" s="13"/>
      <c r="WBO87" s="13"/>
      <c r="WBP87" s="13"/>
      <c r="WBQ87" s="13"/>
      <c r="WBR87" s="13"/>
      <c r="WBS87" s="13"/>
      <c r="WBT87" s="13"/>
      <c r="WBU87" s="13"/>
      <c r="WBV87" s="13"/>
      <c r="WBW87" s="13"/>
      <c r="WBX87" s="13"/>
      <c r="WBY87" s="13"/>
      <c r="WBZ87" s="13"/>
      <c r="WCA87" s="13"/>
      <c r="WCB87" s="13"/>
      <c r="WCC87" s="13"/>
      <c r="WCD87" s="13"/>
      <c r="WCE87" s="13"/>
      <c r="WCF87" s="13"/>
      <c r="WCG87" s="13"/>
      <c r="WCH87" s="13"/>
      <c r="WCI87" s="13"/>
      <c r="WCJ87" s="13"/>
      <c r="WCK87" s="13"/>
      <c r="WCL87" s="13"/>
      <c r="WCM87" s="13"/>
      <c r="WCN87" s="13"/>
      <c r="WCO87" s="13"/>
      <c r="WCP87" s="13"/>
      <c r="WCQ87" s="13"/>
      <c r="WCR87" s="13"/>
      <c r="WCS87" s="13"/>
      <c r="WCT87" s="13"/>
      <c r="WCU87" s="13"/>
      <c r="WCV87" s="13"/>
      <c r="WCW87" s="13"/>
      <c r="WCX87" s="13"/>
      <c r="WCY87" s="13"/>
      <c r="WCZ87" s="13"/>
      <c r="WDA87" s="13"/>
      <c r="WDB87" s="13"/>
      <c r="WDC87" s="13"/>
      <c r="WDD87" s="13"/>
      <c r="WDE87" s="13"/>
      <c r="WDF87" s="13"/>
      <c r="WDG87" s="13"/>
      <c r="WDH87" s="13"/>
      <c r="WDI87" s="13"/>
      <c r="WDJ87" s="13"/>
      <c r="WDK87" s="13"/>
      <c r="WDL87" s="13"/>
      <c r="WDM87" s="13"/>
      <c r="WDN87" s="13"/>
      <c r="WDO87" s="13"/>
      <c r="WDP87" s="13"/>
      <c r="WDQ87" s="13"/>
      <c r="WDR87" s="13"/>
      <c r="WDS87" s="13"/>
      <c r="WDT87" s="13"/>
      <c r="WDU87" s="13"/>
      <c r="WDV87" s="13"/>
      <c r="WDW87" s="13"/>
      <c r="WDX87" s="13"/>
      <c r="WDY87" s="13"/>
      <c r="WDZ87" s="13"/>
      <c r="WEA87" s="13"/>
      <c r="WEB87" s="13"/>
      <c r="WEC87" s="13"/>
      <c r="WED87" s="13"/>
      <c r="WEE87" s="13"/>
      <c r="WEF87" s="13"/>
      <c r="WEG87" s="13"/>
      <c r="WEH87" s="13"/>
      <c r="WEI87" s="13"/>
      <c r="WEJ87" s="13"/>
      <c r="WEK87" s="13"/>
      <c r="WEL87" s="13"/>
      <c r="WEM87" s="13"/>
      <c r="WEN87" s="13"/>
      <c r="WEO87" s="13"/>
      <c r="WEP87" s="13"/>
      <c r="WEQ87" s="13"/>
      <c r="WER87" s="13"/>
      <c r="WES87" s="13"/>
      <c r="WET87" s="13"/>
      <c r="WEU87" s="13"/>
      <c r="WEV87" s="13"/>
      <c r="WEW87" s="13"/>
      <c r="WEX87" s="13"/>
      <c r="WEY87" s="13"/>
      <c r="WEZ87" s="13"/>
      <c r="WFA87" s="13"/>
      <c r="WFB87" s="13"/>
      <c r="WFC87" s="13"/>
      <c r="WFD87" s="13"/>
      <c r="WFE87" s="13"/>
      <c r="WFF87" s="13"/>
      <c r="WFG87" s="13"/>
      <c r="WFH87" s="13"/>
      <c r="WFI87" s="13"/>
      <c r="WFJ87" s="13"/>
      <c r="WFK87" s="13"/>
      <c r="WFL87" s="13"/>
      <c r="WFM87" s="13"/>
      <c r="WFN87" s="13"/>
      <c r="WFO87" s="13"/>
      <c r="WFP87" s="13"/>
      <c r="WFQ87" s="13"/>
      <c r="WFR87" s="13"/>
      <c r="WFS87" s="13"/>
      <c r="WFT87" s="13"/>
      <c r="WFU87" s="13"/>
      <c r="WFV87" s="13"/>
      <c r="WFW87" s="13"/>
      <c r="WFX87" s="13"/>
      <c r="WFY87" s="13"/>
      <c r="WFZ87" s="13"/>
      <c r="WGA87" s="13"/>
      <c r="WGB87" s="13"/>
      <c r="WGC87" s="13"/>
      <c r="WGD87" s="13"/>
      <c r="WGE87" s="13"/>
      <c r="WGF87" s="13"/>
      <c r="WGG87" s="13"/>
      <c r="WGH87" s="13"/>
      <c r="WGI87" s="13"/>
      <c r="WGJ87" s="13"/>
      <c r="WGK87" s="13"/>
      <c r="WGL87" s="13"/>
      <c r="WGM87" s="13"/>
      <c r="WGN87" s="13"/>
      <c r="WGO87" s="13"/>
      <c r="WGP87" s="13"/>
      <c r="WGQ87" s="13"/>
      <c r="WGR87" s="13"/>
      <c r="WGS87" s="13"/>
      <c r="WGT87" s="13"/>
      <c r="WGU87" s="13"/>
      <c r="WGV87" s="13"/>
      <c r="WGW87" s="13"/>
      <c r="WGX87" s="13"/>
      <c r="WGY87" s="13"/>
      <c r="WGZ87" s="13"/>
      <c r="WHA87" s="13"/>
      <c r="WHB87" s="13"/>
      <c r="WHC87" s="13"/>
      <c r="WHD87" s="13"/>
      <c r="WHE87" s="13"/>
      <c r="WHF87" s="13"/>
      <c r="WHG87" s="13"/>
      <c r="WHH87" s="13"/>
      <c r="WHI87" s="13"/>
      <c r="WHJ87" s="13"/>
      <c r="WHK87" s="13"/>
      <c r="WHL87" s="13"/>
      <c r="WHM87" s="13"/>
      <c r="WHN87" s="13"/>
      <c r="WHO87" s="13"/>
      <c r="WHP87" s="13"/>
      <c r="WHQ87" s="13"/>
      <c r="WHR87" s="13"/>
      <c r="WHS87" s="13"/>
      <c r="WHT87" s="13"/>
      <c r="WHU87" s="13"/>
      <c r="WHV87" s="13"/>
      <c r="WHW87" s="13"/>
      <c r="WHX87" s="13"/>
      <c r="WHY87" s="13"/>
      <c r="WHZ87" s="13"/>
      <c r="WIA87" s="13"/>
      <c r="WIB87" s="13"/>
      <c r="WIC87" s="13"/>
      <c r="WID87" s="13"/>
      <c r="WIE87" s="13"/>
      <c r="WIF87" s="13"/>
      <c r="WIG87" s="13"/>
      <c r="WIH87" s="13"/>
      <c r="WII87" s="13"/>
      <c r="WIJ87" s="13"/>
      <c r="WIK87" s="13"/>
      <c r="WIL87" s="13"/>
      <c r="WIM87" s="13"/>
      <c r="WIN87" s="13"/>
      <c r="WIO87" s="13"/>
      <c r="WIP87" s="13"/>
      <c r="WIQ87" s="13"/>
      <c r="WIR87" s="13"/>
      <c r="WIS87" s="13"/>
      <c r="WIT87" s="13"/>
      <c r="WIU87" s="13"/>
      <c r="WIV87" s="13"/>
      <c r="WIW87" s="13"/>
      <c r="WIX87" s="13"/>
      <c r="WIY87" s="13"/>
      <c r="WIZ87" s="13"/>
      <c r="WJA87" s="13"/>
      <c r="WJB87" s="13"/>
      <c r="WJC87" s="13"/>
      <c r="WJD87" s="13"/>
      <c r="WJE87" s="13"/>
      <c r="WJF87" s="13"/>
      <c r="WJG87" s="13"/>
      <c r="WJH87" s="13"/>
      <c r="WJI87" s="13"/>
      <c r="WJJ87" s="13"/>
      <c r="WJK87" s="13"/>
      <c r="WJL87" s="13"/>
      <c r="WJM87" s="13"/>
      <c r="WJN87" s="13"/>
      <c r="WJO87" s="13"/>
      <c r="WJP87" s="13"/>
      <c r="WJQ87" s="13"/>
      <c r="WJR87" s="13"/>
      <c r="WJS87" s="13"/>
      <c r="WJT87" s="13"/>
      <c r="WJU87" s="13"/>
      <c r="WJV87" s="13"/>
      <c r="WJW87" s="13"/>
      <c r="WJX87" s="13"/>
      <c r="WJY87" s="13"/>
      <c r="WJZ87" s="13"/>
      <c r="WKA87" s="13"/>
      <c r="WKB87" s="13"/>
      <c r="WKC87" s="13"/>
      <c r="WKD87" s="13"/>
      <c r="WKE87" s="13"/>
      <c r="WKF87" s="13"/>
      <c r="WKG87" s="13"/>
      <c r="WKH87" s="13"/>
      <c r="WKI87" s="13"/>
      <c r="WKJ87" s="13"/>
      <c r="WKK87" s="13"/>
      <c r="WKL87" s="13"/>
      <c r="WKM87" s="13"/>
      <c r="WKN87" s="13"/>
      <c r="WKO87" s="13"/>
      <c r="WKP87" s="13"/>
      <c r="WKQ87" s="13"/>
      <c r="WKR87" s="13"/>
      <c r="WKS87" s="13"/>
      <c r="WKT87" s="13"/>
      <c r="WKU87" s="13"/>
      <c r="WKV87" s="13"/>
      <c r="WKW87" s="13"/>
      <c r="WKX87" s="13"/>
      <c r="WKY87" s="13"/>
      <c r="WKZ87" s="13"/>
      <c r="WLA87" s="13"/>
      <c r="WLB87" s="13"/>
      <c r="WLC87" s="13"/>
      <c r="WLD87" s="13"/>
      <c r="WLE87" s="13"/>
      <c r="WLF87" s="13"/>
      <c r="WLG87" s="13"/>
      <c r="WLH87" s="13"/>
      <c r="WLI87" s="13"/>
      <c r="WLJ87" s="13"/>
      <c r="WLK87" s="13"/>
      <c r="WLL87" s="13"/>
      <c r="WLM87" s="13"/>
      <c r="WLN87" s="13"/>
      <c r="WLO87" s="13"/>
      <c r="WLP87" s="13"/>
      <c r="WLQ87" s="13"/>
      <c r="WLR87" s="13"/>
      <c r="WLS87" s="13"/>
      <c r="WLT87" s="13"/>
      <c r="WLU87" s="13"/>
      <c r="WLV87" s="13"/>
      <c r="WLW87" s="13"/>
      <c r="WLX87" s="13"/>
      <c r="WLY87" s="13"/>
      <c r="WLZ87" s="13"/>
      <c r="WMA87" s="13"/>
      <c r="WMB87" s="13"/>
      <c r="WMC87" s="13"/>
      <c r="WMD87" s="13"/>
      <c r="WME87" s="13"/>
      <c r="WMF87" s="13"/>
      <c r="WMG87" s="13"/>
      <c r="WMH87" s="13"/>
      <c r="WMI87" s="13"/>
      <c r="WMJ87" s="13"/>
      <c r="WMK87" s="13"/>
      <c r="WML87" s="13"/>
      <c r="WMM87" s="13"/>
      <c r="WMN87" s="13"/>
      <c r="WMO87" s="13"/>
      <c r="WMP87" s="13"/>
      <c r="WMQ87" s="13"/>
      <c r="WMR87" s="13"/>
      <c r="WMS87" s="13"/>
      <c r="WMT87" s="13"/>
      <c r="WMU87" s="13"/>
      <c r="WMV87" s="13"/>
      <c r="WMW87" s="13"/>
      <c r="WMX87" s="13"/>
      <c r="WMY87" s="13"/>
      <c r="WMZ87" s="13"/>
      <c r="WNA87" s="13"/>
      <c r="WNB87" s="13"/>
      <c r="WNC87" s="13"/>
      <c r="WND87" s="13"/>
      <c r="WNE87" s="13"/>
      <c r="WNF87" s="13"/>
      <c r="WNG87" s="13"/>
      <c r="WNH87" s="13"/>
      <c r="WNI87" s="13"/>
      <c r="WNJ87" s="13"/>
      <c r="WNK87" s="13"/>
      <c r="WNL87" s="13"/>
      <c r="WNM87" s="13"/>
      <c r="WNN87" s="13"/>
      <c r="WNO87" s="13"/>
      <c r="WNP87" s="13"/>
      <c r="WNQ87" s="13"/>
      <c r="WNR87" s="13"/>
      <c r="WNS87" s="13"/>
      <c r="WNT87" s="13"/>
      <c r="WNU87" s="13"/>
      <c r="WNV87" s="13"/>
      <c r="WNW87" s="13"/>
      <c r="WNX87" s="13"/>
      <c r="WNY87" s="13"/>
      <c r="WNZ87" s="13"/>
      <c r="WOA87" s="13"/>
      <c r="WOB87" s="13"/>
      <c r="WOC87" s="13"/>
      <c r="WOD87" s="13"/>
      <c r="WOE87" s="13"/>
      <c r="WOF87" s="13"/>
      <c r="WOG87" s="13"/>
      <c r="WOH87" s="13"/>
      <c r="WOI87" s="13"/>
      <c r="WOJ87" s="13"/>
      <c r="WOK87" s="13"/>
      <c r="WOL87" s="13"/>
      <c r="WOM87" s="13"/>
      <c r="WON87" s="13"/>
      <c r="WOO87" s="13"/>
      <c r="WOP87" s="13"/>
      <c r="WOQ87" s="13"/>
      <c r="WOR87" s="13"/>
      <c r="WOS87" s="13"/>
      <c r="WOT87" s="13"/>
      <c r="WOU87" s="13"/>
      <c r="WOV87" s="13"/>
      <c r="WOW87" s="13"/>
      <c r="WOX87" s="13"/>
      <c r="WOY87" s="13"/>
      <c r="WOZ87" s="13"/>
      <c r="WPA87" s="13"/>
      <c r="WPB87" s="13"/>
      <c r="WPC87" s="13"/>
      <c r="WPD87" s="13"/>
      <c r="WPE87" s="13"/>
      <c r="WPF87" s="13"/>
      <c r="WPG87" s="13"/>
      <c r="WPH87" s="13"/>
      <c r="WPI87" s="13"/>
      <c r="WPJ87" s="13"/>
      <c r="WPK87" s="13"/>
      <c r="WPL87" s="13"/>
      <c r="WPM87" s="13"/>
      <c r="WPN87" s="13"/>
      <c r="WPO87" s="13"/>
      <c r="WPP87" s="13"/>
      <c r="WPQ87" s="13"/>
      <c r="WPR87" s="13"/>
      <c r="WPS87" s="13"/>
      <c r="WPT87" s="13"/>
      <c r="WPU87" s="13"/>
      <c r="WPV87" s="13"/>
      <c r="WPW87" s="13"/>
      <c r="WPX87" s="13"/>
      <c r="WPY87" s="13"/>
      <c r="WPZ87" s="13"/>
      <c r="WQA87" s="13"/>
      <c r="WQB87" s="13"/>
      <c r="WQC87" s="13"/>
      <c r="WQD87" s="13"/>
      <c r="WQE87" s="13"/>
      <c r="WQF87" s="13"/>
      <c r="WQG87" s="13"/>
      <c r="WQH87" s="13"/>
      <c r="WQI87" s="13"/>
      <c r="WQJ87" s="13"/>
      <c r="WQK87" s="13"/>
      <c r="WQL87" s="13"/>
      <c r="WQM87" s="13"/>
      <c r="WQN87" s="13"/>
      <c r="WQO87" s="13"/>
      <c r="WQP87" s="13"/>
      <c r="WQQ87" s="13"/>
      <c r="WQR87" s="13"/>
      <c r="WQS87" s="13"/>
      <c r="WQT87" s="13"/>
      <c r="WQU87" s="13"/>
      <c r="WQV87" s="13"/>
      <c r="WQW87" s="13"/>
      <c r="WQX87" s="13"/>
      <c r="WQY87" s="13"/>
      <c r="WQZ87" s="13"/>
      <c r="WRA87" s="13"/>
      <c r="WRB87" s="13"/>
      <c r="WRC87" s="13"/>
      <c r="WRD87" s="13"/>
      <c r="WRE87" s="13"/>
      <c r="WRF87" s="13"/>
      <c r="WRG87" s="13"/>
      <c r="WRH87" s="13"/>
      <c r="WRI87" s="13"/>
      <c r="WRJ87" s="13"/>
      <c r="WRK87" s="13"/>
      <c r="WRL87" s="13"/>
      <c r="WRM87" s="13"/>
      <c r="WRN87" s="13"/>
      <c r="WRO87" s="13"/>
      <c r="WRP87" s="13"/>
      <c r="WRQ87" s="13"/>
      <c r="WRR87" s="13"/>
      <c r="WRS87" s="13"/>
      <c r="WRT87" s="13"/>
      <c r="WRU87" s="13"/>
      <c r="WRV87" s="13"/>
      <c r="WRW87" s="13"/>
      <c r="WRX87" s="13"/>
      <c r="WRY87" s="13"/>
      <c r="WRZ87" s="13"/>
      <c r="WSA87" s="13"/>
      <c r="WSB87" s="13"/>
      <c r="WSC87" s="13"/>
      <c r="WSD87" s="13"/>
      <c r="WSE87" s="13"/>
      <c r="WSF87" s="13"/>
      <c r="WSG87" s="13"/>
      <c r="WSH87" s="13"/>
      <c r="WSI87" s="13"/>
      <c r="WSJ87" s="13"/>
      <c r="WSK87" s="13"/>
      <c r="WSL87" s="13"/>
      <c r="WSM87" s="13"/>
      <c r="WSN87" s="13"/>
      <c r="WSO87" s="13"/>
      <c r="WSP87" s="13"/>
      <c r="WSQ87" s="13"/>
      <c r="WSR87" s="13"/>
      <c r="WSS87" s="13"/>
      <c r="WST87" s="13"/>
      <c r="WSU87" s="13"/>
      <c r="WSV87" s="13"/>
      <c r="WSW87" s="13"/>
      <c r="WSX87" s="13"/>
      <c r="WSY87" s="13"/>
      <c r="WSZ87" s="13"/>
      <c r="WTA87" s="13"/>
      <c r="WTB87" s="13"/>
      <c r="WTC87" s="13"/>
      <c r="WTD87" s="13"/>
      <c r="WTE87" s="13"/>
      <c r="WTF87" s="13"/>
      <c r="WTG87" s="13"/>
      <c r="WTH87" s="13"/>
      <c r="WTI87" s="13"/>
      <c r="WTJ87" s="13"/>
      <c r="WTK87" s="13"/>
      <c r="WTL87" s="13"/>
      <c r="WTM87" s="13"/>
      <c r="WTN87" s="13"/>
      <c r="WTO87" s="13"/>
      <c r="WTP87" s="13"/>
      <c r="WTQ87" s="13"/>
      <c r="WTR87" s="13"/>
      <c r="WTS87" s="13"/>
      <c r="WTT87" s="13"/>
      <c r="WTU87" s="13"/>
      <c r="WTV87" s="13"/>
      <c r="WTW87" s="13"/>
      <c r="WTX87" s="13"/>
      <c r="WTY87" s="13"/>
      <c r="WTZ87" s="13"/>
      <c r="WUA87" s="13"/>
      <c r="WUB87" s="13"/>
      <c r="WUC87" s="13"/>
      <c r="WUD87" s="13"/>
      <c r="WUE87" s="13"/>
      <c r="WUF87" s="13"/>
      <c r="WUG87" s="13"/>
      <c r="WUH87" s="13"/>
      <c r="WUI87" s="13"/>
      <c r="WUJ87" s="13"/>
      <c r="WUK87" s="13"/>
      <c r="WUL87" s="13"/>
      <c r="WUM87" s="13"/>
      <c r="WUN87" s="13"/>
      <c r="WUO87" s="13"/>
      <c r="WUP87" s="13"/>
      <c r="WUQ87" s="13"/>
      <c r="WUR87" s="13"/>
      <c r="WUS87" s="13"/>
      <c r="WUT87" s="13"/>
      <c r="WUU87" s="13"/>
      <c r="WUV87" s="13"/>
      <c r="WUW87" s="13"/>
      <c r="WUX87" s="13"/>
      <c r="WUY87" s="13"/>
      <c r="WUZ87" s="13"/>
      <c r="WVA87" s="13"/>
      <c r="WVB87" s="13"/>
      <c r="WVC87" s="13"/>
      <c r="WVD87" s="13"/>
      <c r="WVE87" s="13"/>
      <c r="WVF87" s="13"/>
      <c r="WVG87" s="13"/>
      <c r="WVH87" s="13"/>
      <c r="WVI87" s="13"/>
      <c r="WVJ87" s="13"/>
      <c r="WVK87" s="13"/>
      <c r="WVL87" s="13"/>
      <c r="WVM87" s="13"/>
      <c r="WVN87" s="13"/>
      <c r="WVO87" s="13"/>
      <c r="WVP87" s="13"/>
      <c r="WVQ87" s="13"/>
      <c r="WVR87" s="13"/>
      <c r="WVS87" s="13"/>
      <c r="WVT87" s="13"/>
      <c r="WVU87" s="13"/>
      <c r="WVV87" s="13"/>
      <c r="WVW87" s="13"/>
      <c r="WVX87" s="13"/>
      <c r="WVY87" s="13"/>
      <c r="WVZ87" s="13"/>
      <c r="WWA87" s="13"/>
      <c r="WWB87" s="13"/>
      <c r="WWC87" s="13"/>
      <c r="WWD87" s="13"/>
      <c r="WWE87" s="13"/>
      <c r="WWF87" s="13"/>
      <c r="WWG87" s="13"/>
      <c r="WWH87" s="13"/>
      <c r="WWI87" s="13"/>
      <c r="WWJ87" s="13"/>
      <c r="WWK87" s="13"/>
      <c r="WWL87" s="13"/>
      <c r="WWM87" s="13"/>
      <c r="WWN87" s="13"/>
      <c r="WWO87" s="13"/>
      <c r="WWP87" s="13"/>
      <c r="WWQ87" s="13"/>
      <c r="WWR87" s="13"/>
      <c r="WWS87" s="13"/>
      <c r="WWT87" s="13"/>
      <c r="WWU87" s="13"/>
      <c r="WWV87" s="13"/>
      <c r="WWW87" s="13"/>
      <c r="WWX87" s="13"/>
      <c r="WWY87" s="13"/>
      <c r="WWZ87" s="13"/>
      <c r="WXA87" s="13"/>
      <c r="WXB87" s="13"/>
      <c r="WXC87" s="13"/>
      <c r="WXD87" s="13"/>
      <c r="WXE87" s="13"/>
      <c r="WXF87" s="13"/>
      <c r="WXG87" s="13"/>
      <c r="WXH87" s="13"/>
      <c r="WXI87" s="13"/>
      <c r="WXJ87" s="13"/>
      <c r="WXK87" s="13"/>
      <c r="WXL87" s="13"/>
      <c r="WXM87" s="13"/>
      <c r="WXN87" s="13"/>
      <c r="WXO87" s="13"/>
      <c r="WXP87" s="13"/>
      <c r="WXQ87" s="13"/>
      <c r="WXR87" s="13"/>
      <c r="WXS87" s="13"/>
      <c r="WXT87" s="13"/>
      <c r="WXU87" s="13"/>
      <c r="WXV87" s="13"/>
      <c r="WXW87" s="13"/>
      <c r="WXX87" s="13"/>
      <c r="WXY87" s="13"/>
      <c r="WXZ87" s="13"/>
      <c r="WYA87" s="13"/>
      <c r="WYB87" s="13"/>
      <c r="WYC87" s="13"/>
      <c r="WYD87" s="13"/>
      <c r="WYE87" s="13"/>
      <c r="WYF87" s="13"/>
      <c r="WYG87" s="13"/>
      <c r="WYH87" s="13"/>
      <c r="WYI87" s="13"/>
      <c r="WYJ87" s="13"/>
      <c r="WYK87" s="13"/>
      <c r="WYL87" s="13"/>
      <c r="WYM87" s="13"/>
      <c r="WYN87" s="13"/>
      <c r="WYO87" s="13"/>
      <c r="WYP87" s="13"/>
      <c r="WYQ87" s="13"/>
      <c r="WYR87" s="13"/>
      <c r="WYS87" s="13"/>
      <c r="WYT87" s="13"/>
      <c r="WYU87" s="13"/>
      <c r="WYV87" s="13"/>
      <c r="WYW87" s="13"/>
      <c r="WYX87" s="13"/>
      <c r="WYY87" s="13"/>
      <c r="WYZ87" s="13"/>
      <c r="WZA87" s="13"/>
      <c r="WZB87" s="13"/>
      <c r="WZC87" s="13"/>
      <c r="WZD87" s="13"/>
      <c r="WZE87" s="13"/>
      <c r="WZF87" s="13"/>
      <c r="WZG87" s="13"/>
      <c r="WZH87" s="13"/>
      <c r="WZI87" s="13"/>
      <c r="WZJ87" s="13"/>
      <c r="WZK87" s="13"/>
      <c r="WZL87" s="13"/>
      <c r="WZM87" s="13"/>
      <c r="WZN87" s="13"/>
      <c r="WZO87" s="13"/>
      <c r="WZP87" s="13"/>
      <c r="WZQ87" s="13"/>
      <c r="WZR87" s="13"/>
      <c r="WZS87" s="13"/>
      <c r="WZT87" s="13"/>
      <c r="WZU87" s="13"/>
      <c r="WZV87" s="13"/>
      <c r="WZW87" s="13"/>
      <c r="WZX87" s="13"/>
      <c r="WZY87" s="13"/>
      <c r="WZZ87" s="13"/>
      <c r="XAA87" s="13"/>
      <c r="XAB87" s="13"/>
      <c r="XAC87" s="13"/>
      <c r="XAD87" s="13"/>
      <c r="XAE87" s="13"/>
      <c r="XAF87" s="13"/>
      <c r="XAG87" s="13"/>
      <c r="XAH87" s="13"/>
      <c r="XAI87" s="13"/>
      <c r="XAJ87" s="13"/>
      <c r="XAK87" s="13"/>
      <c r="XAL87" s="13"/>
      <c r="XAM87" s="13"/>
      <c r="XAN87" s="13"/>
      <c r="XAO87" s="13"/>
      <c r="XAP87" s="13"/>
      <c r="XAQ87" s="13"/>
      <c r="XAR87" s="13"/>
      <c r="XAS87" s="13"/>
      <c r="XAT87" s="13"/>
      <c r="XAU87" s="13"/>
      <c r="XAV87" s="13"/>
      <c r="XAW87" s="13"/>
      <c r="XAX87" s="13"/>
      <c r="XAY87" s="13"/>
      <c r="XAZ87" s="13"/>
      <c r="XBA87" s="13"/>
      <c r="XBB87" s="13"/>
      <c r="XBC87" s="13"/>
      <c r="XBD87" s="13"/>
      <c r="XBE87" s="13"/>
      <c r="XBF87" s="13"/>
      <c r="XBG87" s="13"/>
      <c r="XBH87" s="13"/>
      <c r="XBI87" s="13"/>
      <c r="XBJ87" s="13"/>
      <c r="XBK87" s="13"/>
      <c r="XBL87" s="13"/>
      <c r="XBM87" s="13"/>
      <c r="XBN87" s="13"/>
      <c r="XBO87" s="13"/>
      <c r="XBP87" s="13"/>
      <c r="XBQ87" s="13"/>
      <c r="XBR87" s="13"/>
      <c r="XBS87" s="13"/>
      <c r="XBT87" s="13"/>
      <c r="XBU87" s="13"/>
      <c r="XBV87" s="13"/>
      <c r="XBW87" s="13"/>
      <c r="XBX87" s="13"/>
      <c r="XBY87" s="13"/>
      <c r="XBZ87" s="13"/>
      <c r="XCA87" s="13"/>
      <c r="XCB87" s="13"/>
      <c r="XCC87" s="13"/>
      <c r="XCD87" s="13"/>
      <c r="XCE87" s="13"/>
      <c r="XCF87" s="13"/>
      <c r="XCG87" s="13"/>
      <c r="XCH87" s="13"/>
      <c r="XCI87" s="13"/>
      <c r="XCJ87" s="13"/>
      <c r="XCK87" s="13"/>
      <c r="XCL87" s="13"/>
      <c r="XCM87" s="13"/>
      <c r="XCN87" s="13"/>
      <c r="XCO87" s="13"/>
      <c r="XCP87" s="13"/>
      <c r="XCQ87" s="13"/>
      <c r="XCR87" s="13"/>
      <c r="XCS87" s="13"/>
      <c r="XCT87" s="13"/>
      <c r="XCU87" s="13"/>
      <c r="XCV87" s="13"/>
      <c r="XCW87" s="13"/>
      <c r="XCX87" s="13"/>
      <c r="XCY87" s="13"/>
      <c r="XCZ87" s="13"/>
      <c r="XDA87" s="13"/>
      <c r="XDB87" s="13"/>
      <c r="XDC87" s="13"/>
      <c r="XDD87" s="13"/>
      <c r="XDE87" s="13"/>
      <c r="XDF87" s="13"/>
      <c r="XDG87" s="13"/>
      <c r="XDH87" s="13"/>
      <c r="XDI87" s="13"/>
      <c r="XDJ87" s="13"/>
      <c r="XDK87" s="13"/>
      <c r="XDL87" s="13"/>
      <c r="XDM87" s="13"/>
      <c r="XDN87" s="13"/>
      <c r="XDO87" s="13"/>
      <c r="XDP87" s="13"/>
      <c r="XDQ87" s="13"/>
      <c r="XDR87" s="13"/>
      <c r="XDS87" s="13"/>
      <c r="XDT87" s="13"/>
      <c r="XDU87" s="13"/>
      <c r="XDV87" s="13"/>
      <c r="XDW87" s="13"/>
      <c r="XDX87" s="13"/>
      <c r="XDY87" s="13"/>
      <c r="XDZ87" s="13"/>
      <c r="XEA87" s="13"/>
      <c r="XEB87" s="13"/>
      <c r="XEC87" s="13"/>
      <c r="XED87" s="13"/>
      <c r="XEE87" s="13"/>
      <c r="XEF87" s="13"/>
      <c r="XEG87" s="13"/>
      <c r="XEH87" s="13"/>
      <c r="XEI87" s="13"/>
      <c r="XEJ87" s="13"/>
      <c r="XEK87" s="13"/>
      <c r="XEL87" s="13"/>
      <c r="XEM87" s="13"/>
      <c r="XEN87" s="13"/>
      <c r="XEO87" s="13"/>
      <c r="XEP87" s="13"/>
      <c r="XEQ87" s="13"/>
      <c r="XER87" s="13"/>
      <c r="XES87" s="13"/>
      <c r="XET87" s="13"/>
      <c r="XEU87" s="13"/>
      <c r="XEV87" s="13"/>
      <c r="XEW87" s="13"/>
      <c r="XEX87" s="13"/>
      <c r="XEY87" s="13"/>
      <c r="XEZ87" s="13"/>
      <c r="XFA87" s="13"/>
      <c r="XFB87" s="13"/>
      <c r="XFC87" s="13"/>
      <c r="XFD87" s="13"/>
    </row>
    <row r="88" spans="1:16384" x14ac:dyDescent="0.2">
      <c r="A88" s="6" t="s">
        <v>51</v>
      </c>
      <c r="B88" s="30">
        <v>3.76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/>
      <c r="DRF88" s="13"/>
      <c r="DRG88" s="13"/>
      <c r="DRH88" s="13"/>
      <c r="DRI88" s="13"/>
      <c r="DRJ88" s="13"/>
      <c r="DRK88" s="13"/>
      <c r="DRL88" s="13"/>
      <c r="DRM88" s="13"/>
      <c r="DRN88" s="13"/>
      <c r="DRO88" s="13"/>
      <c r="DRP88" s="13"/>
      <c r="DRQ88" s="13"/>
      <c r="DRR88" s="13"/>
      <c r="DRS88" s="13"/>
      <c r="DRT88" s="13"/>
      <c r="DRU88" s="13"/>
      <c r="DRV88" s="13"/>
      <c r="DRW88" s="13"/>
      <c r="DRX88" s="13"/>
      <c r="DRY88" s="13"/>
      <c r="DRZ88" s="13"/>
      <c r="DSA88" s="13"/>
      <c r="DSB88" s="13"/>
      <c r="DSC88" s="13"/>
      <c r="DSD88" s="13"/>
      <c r="DSE88" s="13"/>
      <c r="DSF88" s="13"/>
      <c r="DSG88" s="13"/>
      <c r="DSH88" s="13"/>
      <c r="DSI88" s="13"/>
      <c r="DSJ88" s="13"/>
      <c r="DSK88" s="13"/>
      <c r="DSL88" s="13"/>
      <c r="DSM88" s="13"/>
      <c r="DSN88" s="13"/>
      <c r="DSO88" s="13"/>
      <c r="DSP88" s="13"/>
      <c r="DSQ88" s="13"/>
      <c r="DSR88" s="13"/>
      <c r="DSS88" s="13"/>
      <c r="DST88" s="13"/>
      <c r="DSU88" s="13"/>
      <c r="DSV88" s="13"/>
      <c r="DSW88" s="13"/>
      <c r="DSX88" s="13"/>
      <c r="DSY88" s="13"/>
      <c r="DSZ88" s="13"/>
      <c r="DTA88" s="13"/>
      <c r="DTB88" s="13"/>
      <c r="DTC88" s="13"/>
      <c r="DTD88" s="13"/>
      <c r="DTE88" s="13"/>
      <c r="DTF88" s="13"/>
      <c r="DTG88" s="13"/>
      <c r="DTH88" s="13"/>
      <c r="DTI88" s="13"/>
      <c r="DTJ88" s="13"/>
      <c r="DTK88" s="13"/>
      <c r="DTL88" s="13"/>
      <c r="DTM88" s="13"/>
      <c r="DTN88" s="13"/>
      <c r="DTO88" s="13"/>
      <c r="DTP88" s="13"/>
      <c r="DTQ88" s="13"/>
      <c r="DTR88" s="13"/>
      <c r="DTS88" s="13"/>
      <c r="DTT88" s="13"/>
      <c r="DTU88" s="13"/>
      <c r="DTV88" s="13"/>
      <c r="DTW88" s="13"/>
      <c r="DTX88" s="13"/>
      <c r="DTY88" s="13"/>
      <c r="DTZ88" s="13"/>
      <c r="DUA88" s="13"/>
      <c r="DUB88" s="13"/>
      <c r="DUC88" s="13"/>
      <c r="DUD88" s="13"/>
      <c r="DUE88" s="13"/>
      <c r="DUF88" s="13"/>
      <c r="DUG88" s="13"/>
      <c r="DUH88" s="13"/>
      <c r="DUI88" s="13"/>
      <c r="DUJ88" s="13"/>
      <c r="DUK88" s="13"/>
      <c r="DUL88" s="13"/>
      <c r="DUM88" s="13"/>
      <c r="DUN88" s="13"/>
      <c r="DUO88" s="13"/>
      <c r="DUP88" s="13"/>
      <c r="DUQ88" s="13"/>
      <c r="DUR88" s="13"/>
      <c r="DUS88" s="13"/>
      <c r="DUT88" s="13"/>
      <c r="DUU88" s="13"/>
      <c r="DUV88" s="13"/>
      <c r="DUW88" s="13"/>
      <c r="DUX88" s="13"/>
      <c r="DUY88" s="13"/>
      <c r="DUZ88" s="13"/>
      <c r="DVA88" s="13"/>
      <c r="DVB88" s="13"/>
      <c r="DVC88" s="13"/>
      <c r="DVD88" s="13"/>
      <c r="DVE88" s="13"/>
      <c r="DVF88" s="13"/>
      <c r="DVG88" s="13"/>
      <c r="DVH88" s="13"/>
      <c r="DVI88" s="13"/>
      <c r="DVJ88" s="13"/>
      <c r="DVK88" s="13"/>
      <c r="DVL88" s="13"/>
      <c r="DVM88" s="13"/>
      <c r="DVN88" s="13"/>
      <c r="DVO88" s="13"/>
      <c r="DVP88" s="13"/>
      <c r="DVQ88" s="13"/>
      <c r="DVR88" s="13"/>
      <c r="DVS88" s="13"/>
      <c r="DVT88" s="13"/>
      <c r="DVU88" s="13"/>
      <c r="DVV88" s="13"/>
      <c r="DVW88" s="13"/>
      <c r="DVX88" s="13"/>
      <c r="DVY88" s="13"/>
      <c r="DVZ88" s="13"/>
      <c r="DWA88" s="13"/>
      <c r="DWB88" s="13"/>
      <c r="DWC88" s="13"/>
      <c r="DWD88" s="13"/>
      <c r="DWE88" s="13"/>
      <c r="DWF88" s="13"/>
      <c r="DWG88" s="13"/>
      <c r="DWH88" s="13"/>
      <c r="DWI88" s="13"/>
      <c r="DWJ88" s="13"/>
      <c r="DWK88" s="13"/>
      <c r="DWL88" s="13"/>
      <c r="DWM88" s="13"/>
      <c r="DWN88" s="13"/>
      <c r="DWO88" s="13"/>
      <c r="DWP88" s="13"/>
      <c r="DWQ88" s="13"/>
      <c r="DWR88" s="13"/>
      <c r="DWS88" s="13"/>
      <c r="DWT88" s="13"/>
      <c r="DWU88" s="13"/>
      <c r="DWV88" s="13"/>
      <c r="DWW88" s="13"/>
      <c r="DWX88" s="13"/>
      <c r="DWY88" s="13"/>
      <c r="DWZ88" s="13"/>
      <c r="DXA88" s="13"/>
      <c r="DXB88" s="13"/>
      <c r="DXC88" s="13"/>
      <c r="DXD88" s="13"/>
      <c r="DXE88" s="13"/>
      <c r="DXF88" s="13"/>
      <c r="DXG88" s="13"/>
      <c r="DXH88" s="13"/>
      <c r="DXI88" s="13"/>
      <c r="DXJ88" s="13"/>
      <c r="DXK88" s="13"/>
      <c r="DXL88" s="13"/>
      <c r="DXM88" s="13"/>
      <c r="DXN88" s="13"/>
      <c r="DXO88" s="13"/>
      <c r="DXP88" s="13"/>
      <c r="DXQ88" s="13"/>
      <c r="DXR88" s="13"/>
      <c r="DXS88" s="13"/>
      <c r="DXT88" s="13"/>
      <c r="DXU88" s="13"/>
      <c r="DXV88" s="13"/>
      <c r="DXW88" s="13"/>
      <c r="DXX88" s="13"/>
      <c r="DXY88" s="13"/>
      <c r="DXZ88" s="13"/>
      <c r="DYA88" s="13"/>
      <c r="DYB88" s="13"/>
      <c r="DYC88" s="13"/>
      <c r="DYD88" s="13"/>
      <c r="DYE88" s="13"/>
      <c r="DYF88" s="13"/>
      <c r="DYG88" s="13"/>
      <c r="DYH88" s="13"/>
      <c r="DYI88" s="13"/>
      <c r="DYJ88" s="13"/>
      <c r="DYK88" s="13"/>
      <c r="DYL88" s="13"/>
      <c r="DYM88" s="13"/>
      <c r="DYN88" s="13"/>
      <c r="DYO88" s="13"/>
      <c r="DYP88" s="13"/>
      <c r="DYQ88" s="13"/>
      <c r="DYR88" s="13"/>
      <c r="DYS88" s="13"/>
      <c r="DYT88" s="13"/>
      <c r="DYU88" s="13"/>
      <c r="DYV88" s="13"/>
      <c r="DYW88" s="13"/>
      <c r="DYX88" s="13"/>
      <c r="DYY88" s="13"/>
      <c r="DYZ88" s="13"/>
      <c r="DZA88" s="13"/>
      <c r="DZB88" s="13"/>
      <c r="DZC88" s="13"/>
      <c r="DZD88" s="13"/>
      <c r="DZE88" s="13"/>
      <c r="DZF88" s="13"/>
      <c r="DZG88" s="13"/>
      <c r="DZH88" s="13"/>
      <c r="DZI88" s="13"/>
      <c r="DZJ88" s="13"/>
      <c r="DZK88" s="13"/>
      <c r="DZL88" s="13"/>
      <c r="DZM88" s="13"/>
      <c r="DZN88" s="13"/>
      <c r="DZO88" s="13"/>
      <c r="DZP88" s="13"/>
      <c r="DZQ88" s="13"/>
      <c r="DZR88" s="13"/>
      <c r="DZS88" s="13"/>
      <c r="DZT88" s="13"/>
      <c r="DZU88" s="13"/>
      <c r="DZV88" s="13"/>
      <c r="DZW88" s="13"/>
      <c r="DZX88" s="13"/>
      <c r="DZY88" s="13"/>
      <c r="DZZ88" s="13"/>
      <c r="EAA88" s="13"/>
      <c r="EAB88" s="13"/>
      <c r="EAC88" s="13"/>
      <c r="EAD88" s="13"/>
      <c r="EAE88" s="13"/>
      <c r="EAF88" s="13"/>
      <c r="EAG88" s="13"/>
      <c r="EAH88" s="13"/>
      <c r="EAI88" s="13"/>
      <c r="EAJ88" s="13"/>
      <c r="EAK88" s="13"/>
      <c r="EAL88" s="13"/>
      <c r="EAM88" s="13"/>
      <c r="EAN88" s="13"/>
      <c r="EAO88" s="13"/>
      <c r="EAP88" s="13"/>
      <c r="EAQ88" s="13"/>
      <c r="EAR88" s="13"/>
      <c r="EAS88" s="13"/>
      <c r="EAT88" s="13"/>
      <c r="EAU88" s="13"/>
      <c r="EAV88" s="13"/>
      <c r="EAW88" s="13"/>
      <c r="EAX88" s="13"/>
      <c r="EAY88" s="13"/>
      <c r="EAZ88" s="13"/>
      <c r="EBA88" s="13"/>
      <c r="EBB88" s="13"/>
      <c r="EBC88" s="13"/>
      <c r="EBD88" s="13"/>
      <c r="EBE88" s="13"/>
      <c r="EBF88" s="13"/>
      <c r="EBG88" s="13"/>
      <c r="EBH88" s="13"/>
      <c r="EBI88" s="13"/>
      <c r="EBJ88" s="13"/>
      <c r="EBK88" s="13"/>
      <c r="EBL88" s="13"/>
      <c r="EBM88" s="13"/>
      <c r="EBN88" s="13"/>
      <c r="EBO88" s="13"/>
      <c r="EBP88" s="13"/>
      <c r="EBQ88" s="13"/>
      <c r="EBR88" s="13"/>
      <c r="EBS88" s="13"/>
      <c r="EBT88" s="13"/>
      <c r="EBU88" s="13"/>
      <c r="EBV88" s="13"/>
      <c r="EBW88" s="13"/>
      <c r="EBX88" s="13"/>
      <c r="EBY88" s="13"/>
      <c r="EBZ88" s="13"/>
      <c r="ECA88" s="13"/>
      <c r="ECB88" s="13"/>
      <c r="ECC88" s="13"/>
      <c r="ECD88" s="13"/>
      <c r="ECE88" s="13"/>
      <c r="ECF88" s="13"/>
      <c r="ECG88" s="13"/>
      <c r="ECH88" s="13"/>
      <c r="ECI88" s="13"/>
      <c r="ECJ88" s="13"/>
      <c r="ECK88" s="13"/>
      <c r="ECL88" s="13"/>
      <c r="ECM88" s="13"/>
      <c r="ECN88" s="13"/>
      <c r="ECO88" s="13"/>
      <c r="ECP88" s="13"/>
      <c r="ECQ88" s="13"/>
      <c r="ECR88" s="13"/>
      <c r="ECS88" s="13"/>
      <c r="ECT88" s="13"/>
      <c r="ECU88" s="13"/>
      <c r="ECV88" s="13"/>
      <c r="ECW88" s="13"/>
      <c r="ECX88" s="13"/>
      <c r="ECY88" s="13"/>
      <c r="ECZ88" s="13"/>
      <c r="EDA88" s="13"/>
      <c r="EDB88" s="13"/>
      <c r="EDC88" s="13"/>
      <c r="EDD88" s="13"/>
      <c r="EDE88" s="13"/>
      <c r="EDF88" s="13"/>
      <c r="EDG88" s="13"/>
      <c r="EDH88" s="13"/>
      <c r="EDI88" s="13"/>
      <c r="EDJ88" s="13"/>
      <c r="EDK88" s="13"/>
      <c r="EDL88" s="13"/>
      <c r="EDM88" s="13"/>
      <c r="EDN88" s="13"/>
      <c r="EDO88" s="13"/>
      <c r="EDP88" s="13"/>
      <c r="EDQ88" s="13"/>
      <c r="EDR88" s="13"/>
      <c r="EDS88" s="13"/>
      <c r="EDT88" s="13"/>
      <c r="EDU88" s="13"/>
      <c r="EDV88" s="13"/>
      <c r="EDW88" s="13"/>
      <c r="EDX88" s="13"/>
      <c r="EDY88" s="13"/>
      <c r="EDZ88" s="13"/>
      <c r="EEA88" s="13"/>
      <c r="EEB88" s="13"/>
      <c r="EEC88" s="13"/>
      <c r="EED88" s="13"/>
      <c r="EEE88" s="13"/>
      <c r="EEF88" s="13"/>
      <c r="EEG88" s="13"/>
      <c r="EEH88" s="13"/>
      <c r="EEI88" s="13"/>
      <c r="EEJ88" s="13"/>
      <c r="EEK88" s="13"/>
      <c r="EEL88" s="13"/>
      <c r="EEM88" s="13"/>
      <c r="EEN88" s="13"/>
      <c r="EEO88" s="13"/>
      <c r="EEP88" s="13"/>
      <c r="EEQ88" s="13"/>
      <c r="EER88" s="13"/>
      <c r="EES88" s="13"/>
      <c r="EET88" s="13"/>
      <c r="EEU88" s="13"/>
      <c r="EEV88" s="13"/>
      <c r="EEW88" s="13"/>
      <c r="EEX88" s="13"/>
      <c r="EEY88" s="13"/>
      <c r="EEZ88" s="13"/>
      <c r="EFA88" s="13"/>
      <c r="EFB88" s="13"/>
      <c r="EFC88" s="13"/>
      <c r="EFD88" s="13"/>
      <c r="EFE88" s="13"/>
      <c r="EFF88" s="13"/>
      <c r="EFG88" s="13"/>
      <c r="EFH88" s="13"/>
      <c r="EFI88" s="13"/>
      <c r="EFJ88" s="13"/>
      <c r="EFK88" s="13"/>
      <c r="EFL88" s="13"/>
      <c r="EFM88" s="13"/>
      <c r="EFN88" s="13"/>
      <c r="EFO88" s="13"/>
      <c r="EFP88" s="13"/>
      <c r="EFQ88" s="13"/>
      <c r="EFR88" s="13"/>
      <c r="EFS88" s="13"/>
      <c r="EFT88" s="13"/>
      <c r="EFU88" s="13"/>
      <c r="EFV88" s="13"/>
      <c r="EFW88" s="13"/>
      <c r="EFX88" s="13"/>
      <c r="EFY88" s="13"/>
      <c r="EFZ88" s="13"/>
      <c r="EGA88" s="13"/>
      <c r="EGB88" s="13"/>
      <c r="EGC88" s="13"/>
      <c r="EGD88" s="13"/>
      <c r="EGE88" s="13"/>
      <c r="EGF88" s="13"/>
      <c r="EGG88" s="13"/>
      <c r="EGH88" s="13"/>
      <c r="EGI88" s="13"/>
      <c r="EGJ88" s="13"/>
      <c r="EGK88" s="13"/>
      <c r="EGL88" s="13"/>
      <c r="EGM88" s="13"/>
      <c r="EGN88" s="13"/>
      <c r="EGO88" s="13"/>
      <c r="EGP88" s="13"/>
      <c r="EGQ88" s="13"/>
      <c r="EGR88" s="13"/>
      <c r="EGS88" s="13"/>
      <c r="EGT88" s="13"/>
      <c r="EGU88" s="13"/>
      <c r="EGV88" s="13"/>
      <c r="EGW88" s="13"/>
      <c r="EGX88" s="13"/>
      <c r="EGY88" s="13"/>
      <c r="EGZ88" s="13"/>
      <c r="EHA88" s="13"/>
      <c r="EHB88" s="13"/>
      <c r="EHC88" s="13"/>
      <c r="EHD88" s="13"/>
      <c r="EHE88" s="13"/>
      <c r="EHF88" s="13"/>
      <c r="EHG88" s="13"/>
      <c r="EHH88" s="13"/>
      <c r="EHI88" s="13"/>
      <c r="EHJ88" s="13"/>
      <c r="EHK88" s="13"/>
      <c r="EHL88" s="13"/>
      <c r="EHM88" s="13"/>
      <c r="EHN88" s="13"/>
      <c r="EHO88" s="13"/>
      <c r="EHP88" s="13"/>
      <c r="EHQ88" s="13"/>
      <c r="EHR88" s="13"/>
      <c r="EHS88" s="13"/>
      <c r="EHT88" s="13"/>
      <c r="EHU88" s="13"/>
      <c r="EHV88" s="13"/>
      <c r="EHW88" s="13"/>
      <c r="EHX88" s="13"/>
      <c r="EHY88" s="13"/>
      <c r="EHZ88" s="13"/>
      <c r="EIA88" s="13"/>
      <c r="EIB88" s="13"/>
      <c r="EIC88" s="13"/>
      <c r="EID88" s="13"/>
      <c r="EIE88" s="13"/>
      <c r="EIF88" s="13"/>
      <c r="EIG88" s="13"/>
      <c r="EIH88" s="13"/>
      <c r="EII88" s="13"/>
      <c r="EIJ88" s="13"/>
      <c r="EIK88" s="13"/>
      <c r="EIL88" s="13"/>
      <c r="EIM88" s="13"/>
      <c r="EIN88" s="13"/>
      <c r="EIO88" s="13"/>
      <c r="EIP88" s="13"/>
      <c r="EIQ88" s="13"/>
      <c r="EIR88" s="13"/>
      <c r="EIS88" s="13"/>
      <c r="EIT88" s="13"/>
      <c r="EIU88" s="13"/>
      <c r="EIV88" s="13"/>
      <c r="EIW88" s="13"/>
      <c r="EIX88" s="13"/>
      <c r="EIY88" s="13"/>
      <c r="EIZ88" s="13"/>
      <c r="EJA88" s="13"/>
      <c r="EJB88" s="13"/>
      <c r="EJC88" s="13"/>
      <c r="EJD88" s="13"/>
      <c r="EJE88" s="13"/>
      <c r="EJF88" s="13"/>
      <c r="EJG88" s="13"/>
      <c r="EJH88" s="13"/>
      <c r="EJI88" s="13"/>
      <c r="EJJ88" s="13"/>
      <c r="EJK88" s="13"/>
      <c r="EJL88" s="13"/>
      <c r="EJM88" s="13"/>
      <c r="EJN88" s="13"/>
      <c r="EJO88" s="13"/>
      <c r="EJP88" s="13"/>
      <c r="EJQ88" s="13"/>
      <c r="EJR88" s="13"/>
      <c r="EJS88" s="13"/>
      <c r="EJT88" s="13"/>
      <c r="EJU88" s="13"/>
      <c r="EJV88" s="13"/>
      <c r="EJW88" s="13"/>
      <c r="EJX88" s="13"/>
      <c r="EJY88" s="13"/>
      <c r="EJZ88" s="13"/>
      <c r="EKA88" s="13"/>
      <c r="EKB88" s="13"/>
      <c r="EKC88" s="13"/>
      <c r="EKD88" s="13"/>
      <c r="EKE88" s="13"/>
      <c r="EKF88" s="13"/>
      <c r="EKG88" s="13"/>
      <c r="EKH88" s="13"/>
      <c r="EKI88" s="13"/>
      <c r="EKJ88" s="13"/>
      <c r="EKK88" s="13"/>
      <c r="EKL88" s="13"/>
      <c r="EKM88" s="13"/>
      <c r="EKN88" s="13"/>
      <c r="EKO88" s="13"/>
      <c r="EKP88" s="13"/>
      <c r="EKQ88" s="13"/>
      <c r="EKR88" s="13"/>
      <c r="EKS88" s="13"/>
      <c r="EKT88" s="13"/>
      <c r="EKU88" s="13"/>
      <c r="EKV88" s="13"/>
      <c r="EKW88" s="13"/>
      <c r="EKX88" s="13"/>
      <c r="EKY88" s="13"/>
      <c r="EKZ88" s="13"/>
      <c r="ELA88" s="13"/>
      <c r="ELB88" s="13"/>
      <c r="ELC88" s="13"/>
      <c r="ELD88" s="13"/>
      <c r="ELE88" s="13"/>
      <c r="ELF88" s="13"/>
      <c r="ELG88" s="13"/>
      <c r="ELH88" s="13"/>
      <c r="ELI88" s="13"/>
      <c r="ELJ88" s="13"/>
      <c r="ELK88" s="13"/>
      <c r="ELL88" s="13"/>
      <c r="ELM88" s="13"/>
      <c r="ELN88" s="13"/>
      <c r="ELO88" s="13"/>
      <c r="ELP88" s="13"/>
      <c r="ELQ88" s="13"/>
      <c r="ELR88" s="13"/>
      <c r="ELS88" s="13"/>
      <c r="ELT88" s="13"/>
      <c r="ELU88" s="13"/>
      <c r="ELV88" s="13"/>
      <c r="ELW88" s="13"/>
      <c r="ELX88" s="13"/>
      <c r="ELY88" s="13"/>
      <c r="ELZ88" s="13"/>
      <c r="EMA88" s="13"/>
      <c r="EMB88" s="13"/>
      <c r="EMC88" s="13"/>
      <c r="EMD88" s="13"/>
      <c r="EME88" s="13"/>
      <c r="EMF88" s="13"/>
      <c r="EMG88" s="13"/>
      <c r="EMH88" s="13"/>
      <c r="EMI88" s="13"/>
      <c r="EMJ88" s="13"/>
      <c r="EMK88" s="13"/>
      <c r="EML88" s="13"/>
      <c r="EMM88" s="13"/>
      <c r="EMN88" s="13"/>
      <c r="EMO88" s="13"/>
      <c r="EMP88" s="13"/>
      <c r="EMQ88" s="13"/>
      <c r="EMR88" s="13"/>
      <c r="EMS88" s="13"/>
      <c r="EMT88" s="13"/>
      <c r="EMU88" s="13"/>
      <c r="EMV88" s="13"/>
      <c r="EMW88" s="13"/>
      <c r="EMX88" s="13"/>
      <c r="EMY88" s="13"/>
      <c r="EMZ88" s="13"/>
      <c r="ENA88" s="13"/>
      <c r="ENB88" s="13"/>
      <c r="ENC88" s="13"/>
      <c r="END88" s="13"/>
      <c r="ENE88" s="13"/>
      <c r="ENF88" s="13"/>
      <c r="ENG88" s="13"/>
      <c r="ENH88" s="13"/>
      <c r="ENI88" s="13"/>
      <c r="ENJ88" s="13"/>
      <c r="ENK88" s="13"/>
      <c r="ENL88" s="13"/>
      <c r="ENM88" s="13"/>
      <c r="ENN88" s="13"/>
      <c r="ENO88" s="13"/>
      <c r="ENP88" s="13"/>
      <c r="ENQ88" s="13"/>
      <c r="ENR88" s="13"/>
      <c r="ENS88" s="13"/>
      <c r="ENT88" s="13"/>
      <c r="ENU88" s="13"/>
      <c r="ENV88" s="13"/>
      <c r="ENW88" s="13"/>
      <c r="ENX88" s="13"/>
      <c r="ENY88" s="13"/>
      <c r="ENZ88" s="13"/>
      <c r="EOA88" s="13"/>
      <c r="EOB88" s="13"/>
      <c r="EOC88" s="13"/>
      <c r="EOD88" s="13"/>
      <c r="EOE88" s="13"/>
      <c r="EOF88" s="13"/>
      <c r="EOG88" s="13"/>
      <c r="EOH88" s="13"/>
      <c r="EOI88" s="13"/>
      <c r="EOJ88" s="13"/>
      <c r="EOK88" s="13"/>
      <c r="EOL88" s="13"/>
      <c r="EOM88" s="13"/>
      <c r="EON88" s="13"/>
      <c r="EOO88" s="13"/>
      <c r="EOP88" s="13"/>
      <c r="EOQ88" s="13"/>
      <c r="EOR88" s="13"/>
      <c r="EOS88" s="13"/>
      <c r="EOT88" s="13"/>
      <c r="EOU88" s="13"/>
      <c r="EOV88" s="13"/>
      <c r="EOW88" s="13"/>
      <c r="EOX88" s="13"/>
      <c r="EOY88" s="13"/>
      <c r="EOZ88" s="13"/>
      <c r="EPA88" s="13"/>
      <c r="EPB88" s="13"/>
      <c r="EPC88" s="13"/>
      <c r="EPD88" s="13"/>
      <c r="EPE88" s="13"/>
      <c r="EPF88" s="13"/>
      <c r="EPG88" s="13"/>
      <c r="EPH88" s="13"/>
      <c r="EPI88" s="13"/>
      <c r="EPJ88" s="13"/>
      <c r="EPK88" s="13"/>
      <c r="EPL88" s="13"/>
      <c r="EPM88" s="13"/>
      <c r="EPN88" s="13"/>
      <c r="EPO88" s="13"/>
      <c r="EPP88" s="13"/>
      <c r="EPQ88" s="13"/>
      <c r="EPR88" s="13"/>
      <c r="EPS88" s="13"/>
      <c r="EPT88" s="13"/>
      <c r="EPU88" s="13"/>
      <c r="EPV88" s="13"/>
      <c r="EPW88" s="13"/>
      <c r="EPX88" s="13"/>
      <c r="EPY88" s="13"/>
      <c r="EPZ88" s="13"/>
      <c r="EQA88" s="13"/>
      <c r="EQB88" s="13"/>
      <c r="EQC88" s="13"/>
      <c r="EQD88" s="13"/>
      <c r="EQE88" s="13"/>
      <c r="EQF88" s="13"/>
      <c r="EQG88" s="13"/>
      <c r="EQH88" s="13"/>
      <c r="EQI88" s="13"/>
      <c r="EQJ88" s="13"/>
      <c r="EQK88" s="13"/>
      <c r="EQL88" s="13"/>
      <c r="EQM88" s="13"/>
      <c r="EQN88" s="13"/>
      <c r="EQO88" s="13"/>
      <c r="EQP88" s="13"/>
      <c r="EQQ88" s="13"/>
      <c r="EQR88" s="13"/>
      <c r="EQS88" s="13"/>
      <c r="EQT88" s="13"/>
      <c r="EQU88" s="13"/>
      <c r="EQV88" s="13"/>
      <c r="EQW88" s="13"/>
      <c r="EQX88" s="13"/>
      <c r="EQY88" s="13"/>
      <c r="EQZ88" s="13"/>
      <c r="ERA88" s="13"/>
      <c r="ERB88" s="13"/>
      <c r="ERC88" s="13"/>
      <c r="ERD88" s="13"/>
      <c r="ERE88" s="13"/>
      <c r="ERF88" s="13"/>
      <c r="ERG88" s="13"/>
      <c r="ERH88" s="13"/>
      <c r="ERI88" s="13"/>
      <c r="ERJ88" s="13"/>
      <c r="ERK88" s="13"/>
      <c r="ERL88" s="13"/>
      <c r="ERM88" s="13"/>
      <c r="ERN88" s="13"/>
      <c r="ERO88" s="13"/>
      <c r="ERP88" s="13"/>
      <c r="ERQ88" s="13"/>
      <c r="ERR88" s="13"/>
      <c r="ERS88" s="13"/>
      <c r="ERT88" s="13"/>
      <c r="ERU88" s="13"/>
      <c r="ERV88" s="13"/>
      <c r="ERW88" s="13"/>
      <c r="ERX88" s="13"/>
      <c r="ERY88" s="13"/>
      <c r="ERZ88" s="13"/>
      <c r="ESA88" s="13"/>
      <c r="ESB88" s="13"/>
      <c r="ESC88" s="13"/>
      <c r="ESD88" s="13"/>
      <c r="ESE88" s="13"/>
      <c r="ESF88" s="13"/>
      <c r="ESG88" s="13"/>
      <c r="ESH88" s="13"/>
      <c r="ESI88" s="13"/>
      <c r="ESJ88" s="13"/>
      <c r="ESK88" s="13"/>
      <c r="ESL88" s="13"/>
      <c r="ESM88" s="13"/>
      <c r="ESN88" s="13"/>
      <c r="ESO88" s="13"/>
      <c r="ESP88" s="13"/>
      <c r="ESQ88" s="13"/>
      <c r="ESR88" s="13"/>
      <c r="ESS88" s="13"/>
      <c r="EST88" s="13"/>
      <c r="ESU88" s="13"/>
      <c r="ESV88" s="13"/>
      <c r="ESW88" s="13"/>
      <c r="ESX88" s="13"/>
      <c r="ESY88" s="13"/>
      <c r="ESZ88" s="13"/>
      <c r="ETA88" s="13"/>
      <c r="ETB88" s="13"/>
      <c r="ETC88" s="13"/>
      <c r="ETD88" s="13"/>
      <c r="ETE88" s="13"/>
      <c r="ETF88" s="13"/>
      <c r="ETG88" s="13"/>
      <c r="ETH88" s="13"/>
      <c r="ETI88" s="13"/>
      <c r="ETJ88" s="13"/>
      <c r="ETK88" s="13"/>
      <c r="ETL88" s="13"/>
      <c r="ETM88" s="13"/>
      <c r="ETN88" s="13"/>
      <c r="ETO88" s="13"/>
      <c r="ETP88" s="13"/>
      <c r="ETQ88" s="13"/>
      <c r="ETR88" s="13"/>
      <c r="ETS88" s="13"/>
      <c r="ETT88" s="13"/>
      <c r="ETU88" s="13"/>
      <c r="ETV88" s="13"/>
      <c r="ETW88" s="13"/>
      <c r="ETX88" s="13"/>
      <c r="ETY88" s="13"/>
      <c r="ETZ88" s="13"/>
      <c r="EUA88" s="13"/>
      <c r="EUB88" s="13"/>
      <c r="EUC88" s="13"/>
      <c r="EUD88" s="13"/>
      <c r="EUE88" s="13"/>
      <c r="EUF88" s="13"/>
      <c r="EUG88" s="13"/>
      <c r="EUH88" s="13"/>
      <c r="EUI88" s="13"/>
      <c r="EUJ88" s="13"/>
      <c r="EUK88" s="13"/>
      <c r="EUL88" s="13"/>
      <c r="EUM88" s="13"/>
      <c r="EUN88" s="13"/>
      <c r="EUO88" s="13"/>
      <c r="EUP88" s="13"/>
      <c r="EUQ88" s="13"/>
      <c r="EUR88" s="13"/>
      <c r="EUS88" s="13"/>
      <c r="EUT88" s="13"/>
      <c r="EUU88" s="13"/>
      <c r="EUV88" s="13"/>
      <c r="EUW88" s="13"/>
      <c r="EUX88" s="13"/>
      <c r="EUY88" s="13"/>
      <c r="EUZ88" s="13"/>
      <c r="EVA88" s="13"/>
      <c r="EVB88" s="13"/>
      <c r="EVC88" s="13"/>
      <c r="EVD88" s="13"/>
      <c r="EVE88" s="13"/>
      <c r="EVF88" s="13"/>
      <c r="EVG88" s="13"/>
      <c r="EVH88" s="13"/>
      <c r="EVI88" s="13"/>
      <c r="EVJ88" s="13"/>
      <c r="EVK88" s="13"/>
      <c r="EVL88" s="13"/>
      <c r="EVM88" s="13"/>
      <c r="EVN88" s="13"/>
      <c r="EVO88" s="13"/>
      <c r="EVP88" s="13"/>
      <c r="EVQ88" s="13"/>
      <c r="EVR88" s="13"/>
      <c r="EVS88" s="13"/>
      <c r="EVT88" s="13"/>
      <c r="EVU88" s="13"/>
      <c r="EVV88" s="13"/>
      <c r="EVW88" s="13"/>
      <c r="EVX88" s="13"/>
      <c r="EVY88" s="13"/>
      <c r="EVZ88" s="13"/>
      <c r="EWA88" s="13"/>
      <c r="EWB88" s="13"/>
      <c r="EWC88" s="13"/>
      <c r="EWD88" s="13"/>
      <c r="EWE88" s="13"/>
      <c r="EWF88" s="13"/>
      <c r="EWG88" s="13"/>
      <c r="EWH88" s="13"/>
      <c r="EWI88" s="13"/>
      <c r="EWJ88" s="13"/>
      <c r="EWK88" s="13"/>
      <c r="EWL88" s="13"/>
      <c r="EWM88" s="13"/>
      <c r="EWN88" s="13"/>
      <c r="EWO88" s="13"/>
      <c r="EWP88" s="13"/>
      <c r="EWQ88" s="13"/>
      <c r="EWR88" s="13"/>
      <c r="EWS88" s="13"/>
      <c r="EWT88" s="13"/>
      <c r="EWU88" s="13"/>
      <c r="EWV88" s="13"/>
      <c r="EWW88" s="13"/>
      <c r="EWX88" s="13"/>
      <c r="EWY88" s="13"/>
      <c r="EWZ88" s="13"/>
      <c r="EXA88" s="13"/>
      <c r="EXB88" s="13"/>
      <c r="EXC88" s="13"/>
      <c r="EXD88" s="13"/>
      <c r="EXE88" s="13"/>
      <c r="EXF88" s="13"/>
      <c r="EXG88" s="13"/>
      <c r="EXH88" s="13"/>
      <c r="EXI88" s="13"/>
      <c r="EXJ88" s="13"/>
      <c r="EXK88" s="13"/>
      <c r="EXL88" s="13"/>
      <c r="EXM88" s="13"/>
      <c r="EXN88" s="13"/>
      <c r="EXO88" s="13"/>
      <c r="EXP88" s="13"/>
      <c r="EXQ88" s="13"/>
      <c r="EXR88" s="13"/>
      <c r="EXS88" s="13"/>
      <c r="EXT88" s="13"/>
      <c r="EXU88" s="13"/>
      <c r="EXV88" s="13"/>
      <c r="EXW88" s="13"/>
      <c r="EXX88" s="13"/>
      <c r="EXY88" s="13"/>
      <c r="EXZ88" s="13"/>
      <c r="EYA88" s="13"/>
      <c r="EYB88" s="13"/>
      <c r="EYC88" s="13"/>
      <c r="EYD88" s="13"/>
      <c r="EYE88" s="13"/>
      <c r="EYF88" s="13"/>
      <c r="EYG88" s="13"/>
      <c r="EYH88" s="13"/>
      <c r="EYI88" s="13"/>
      <c r="EYJ88" s="13"/>
      <c r="EYK88" s="13"/>
      <c r="EYL88" s="13"/>
      <c r="EYM88" s="13"/>
      <c r="EYN88" s="13"/>
      <c r="EYO88" s="13"/>
      <c r="EYP88" s="13"/>
      <c r="EYQ88" s="13"/>
      <c r="EYR88" s="13"/>
      <c r="EYS88" s="13"/>
      <c r="EYT88" s="13"/>
      <c r="EYU88" s="13"/>
      <c r="EYV88" s="13"/>
      <c r="EYW88" s="13"/>
      <c r="EYX88" s="13"/>
      <c r="EYY88" s="13"/>
      <c r="EYZ88" s="13"/>
      <c r="EZA88" s="13"/>
      <c r="EZB88" s="13"/>
      <c r="EZC88" s="13"/>
      <c r="EZD88" s="13"/>
      <c r="EZE88" s="13"/>
      <c r="EZF88" s="13"/>
      <c r="EZG88" s="13"/>
      <c r="EZH88" s="13"/>
      <c r="EZI88" s="13"/>
      <c r="EZJ88" s="13"/>
      <c r="EZK88" s="13"/>
      <c r="EZL88" s="13"/>
      <c r="EZM88" s="13"/>
      <c r="EZN88" s="13"/>
      <c r="EZO88" s="13"/>
      <c r="EZP88" s="13"/>
      <c r="EZQ88" s="13"/>
      <c r="EZR88" s="13"/>
      <c r="EZS88" s="13"/>
      <c r="EZT88" s="13"/>
      <c r="EZU88" s="13"/>
      <c r="EZV88" s="13"/>
      <c r="EZW88" s="13"/>
      <c r="EZX88" s="13"/>
      <c r="EZY88" s="13"/>
      <c r="EZZ88" s="13"/>
      <c r="FAA88" s="13"/>
      <c r="FAB88" s="13"/>
      <c r="FAC88" s="13"/>
      <c r="FAD88" s="13"/>
      <c r="FAE88" s="13"/>
      <c r="FAF88" s="13"/>
      <c r="FAG88" s="13"/>
      <c r="FAH88" s="13"/>
      <c r="FAI88" s="13"/>
      <c r="FAJ88" s="13"/>
      <c r="FAK88" s="13"/>
      <c r="FAL88" s="13"/>
      <c r="FAM88" s="13"/>
      <c r="FAN88" s="13"/>
      <c r="FAO88" s="13"/>
      <c r="FAP88" s="13"/>
      <c r="FAQ88" s="13"/>
      <c r="FAR88" s="13"/>
      <c r="FAS88" s="13"/>
      <c r="FAT88" s="13"/>
      <c r="FAU88" s="13"/>
      <c r="FAV88" s="13"/>
      <c r="FAW88" s="13"/>
      <c r="FAX88" s="13"/>
      <c r="FAY88" s="13"/>
      <c r="FAZ88" s="13"/>
      <c r="FBA88" s="13"/>
      <c r="FBB88" s="13"/>
      <c r="FBC88" s="13"/>
      <c r="FBD88" s="13"/>
      <c r="FBE88" s="13"/>
      <c r="FBF88" s="13"/>
      <c r="FBG88" s="13"/>
      <c r="FBH88" s="13"/>
      <c r="FBI88" s="13"/>
      <c r="FBJ88" s="13"/>
      <c r="FBK88" s="13"/>
      <c r="FBL88" s="13"/>
      <c r="FBM88" s="13"/>
      <c r="FBN88" s="13"/>
      <c r="FBO88" s="13"/>
      <c r="FBP88" s="13"/>
      <c r="FBQ88" s="13"/>
      <c r="FBR88" s="13"/>
      <c r="FBS88" s="13"/>
      <c r="FBT88" s="13"/>
      <c r="FBU88" s="13"/>
      <c r="FBV88" s="13"/>
      <c r="FBW88" s="13"/>
      <c r="FBX88" s="13"/>
      <c r="FBY88" s="13"/>
      <c r="FBZ88" s="13"/>
      <c r="FCA88" s="13"/>
      <c r="FCB88" s="13"/>
      <c r="FCC88" s="13"/>
      <c r="FCD88" s="13"/>
      <c r="FCE88" s="13"/>
      <c r="FCF88" s="13"/>
      <c r="FCG88" s="13"/>
      <c r="FCH88" s="13"/>
      <c r="FCI88" s="13"/>
      <c r="FCJ88" s="13"/>
      <c r="FCK88" s="13"/>
      <c r="FCL88" s="13"/>
      <c r="FCM88" s="13"/>
      <c r="FCN88" s="13"/>
      <c r="FCO88" s="13"/>
      <c r="FCP88" s="13"/>
      <c r="FCQ88" s="13"/>
      <c r="FCR88" s="13"/>
      <c r="FCS88" s="13"/>
      <c r="FCT88" s="13"/>
      <c r="FCU88" s="13"/>
      <c r="FCV88" s="13"/>
      <c r="FCW88" s="13"/>
      <c r="FCX88" s="13"/>
      <c r="FCY88" s="13"/>
      <c r="FCZ88" s="13"/>
      <c r="FDA88" s="13"/>
      <c r="FDB88" s="13"/>
      <c r="FDC88" s="13"/>
      <c r="FDD88" s="13"/>
      <c r="FDE88" s="13"/>
      <c r="FDF88" s="13"/>
      <c r="FDG88" s="13"/>
      <c r="FDH88" s="13"/>
      <c r="FDI88" s="13"/>
      <c r="FDJ88" s="13"/>
      <c r="FDK88" s="13"/>
      <c r="FDL88" s="13"/>
      <c r="FDM88" s="13"/>
      <c r="FDN88" s="13"/>
      <c r="FDO88" s="13"/>
      <c r="FDP88" s="13"/>
      <c r="FDQ88" s="13"/>
      <c r="FDR88" s="13"/>
      <c r="FDS88" s="13"/>
      <c r="FDT88" s="13"/>
      <c r="FDU88" s="13"/>
      <c r="FDV88" s="13"/>
      <c r="FDW88" s="13"/>
      <c r="FDX88" s="13"/>
      <c r="FDY88" s="13"/>
      <c r="FDZ88" s="13"/>
      <c r="FEA88" s="13"/>
      <c r="FEB88" s="13"/>
      <c r="FEC88" s="13"/>
      <c r="FED88" s="13"/>
      <c r="FEE88" s="13"/>
      <c r="FEF88" s="13"/>
      <c r="FEG88" s="13"/>
      <c r="FEH88" s="13"/>
      <c r="FEI88" s="13"/>
      <c r="FEJ88" s="13"/>
      <c r="FEK88" s="13"/>
      <c r="FEL88" s="13"/>
      <c r="FEM88" s="13"/>
      <c r="FEN88" s="13"/>
      <c r="FEO88" s="13"/>
      <c r="FEP88" s="13"/>
      <c r="FEQ88" s="13"/>
      <c r="FER88" s="13"/>
      <c r="FES88" s="13"/>
      <c r="FET88" s="13"/>
      <c r="FEU88" s="13"/>
      <c r="FEV88" s="13"/>
      <c r="FEW88" s="13"/>
      <c r="FEX88" s="13"/>
      <c r="FEY88" s="13"/>
      <c r="FEZ88" s="13"/>
      <c r="FFA88" s="13"/>
      <c r="FFB88" s="13"/>
      <c r="FFC88" s="13"/>
      <c r="FFD88" s="13"/>
      <c r="FFE88" s="13"/>
      <c r="FFF88" s="13"/>
      <c r="FFG88" s="13"/>
      <c r="FFH88" s="13"/>
      <c r="FFI88" s="13"/>
      <c r="FFJ88" s="13"/>
      <c r="FFK88" s="13"/>
      <c r="FFL88" s="13"/>
      <c r="FFM88" s="13"/>
      <c r="FFN88" s="13"/>
      <c r="FFO88" s="13"/>
      <c r="FFP88" s="13"/>
      <c r="FFQ88" s="13"/>
      <c r="FFR88" s="13"/>
      <c r="FFS88" s="13"/>
      <c r="FFT88" s="13"/>
      <c r="FFU88" s="13"/>
      <c r="FFV88" s="13"/>
      <c r="FFW88" s="13"/>
      <c r="FFX88" s="13"/>
      <c r="FFY88" s="13"/>
      <c r="FFZ88" s="13"/>
      <c r="FGA88" s="13"/>
      <c r="FGB88" s="13"/>
      <c r="FGC88" s="13"/>
      <c r="FGD88" s="13"/>
      <c r="FGE88" s="13"/>
      <c r="FGF88" s="13"/>
      <c r="FGG88" s="13"/>
      <c r="FGH88" s="13"/>
      <c r="FGI88" s="13"/>
      <c r="FGJ88" s="13"/>
      <c r="FGK88" s="13"/>
      <c r="FGL88" s="13"/>
      <c r="FGM88" s="13"/>
      <c r="FGN88" s="13"/>
      <c r="FGO88" s="13"/>
      <c r="FGP88" s="13"/>
      <c r="FGQ88" s="13"/>
      <c r="FGR88" s="13"/>
      <c r="FGS88" s="13"/>
      <c r="FGT88" s="13"/>
      <c r="FGU88" s="13"/>
      <c r="FGV88" s="13"/>
      <c r="FGW88" s="13"/>
      <c r="FGX88" s="13"/>
      <c r="FGY88" s="13"/>
      <c r="FGZ88" s="13"/>
      <c r="FHA88" s="13"/>
      <c r="FHB88" s="13"/>
      <c r="FHC88" s="13"/>
      <c r="FHD88" s="13"/>
      <c r="FHE88" s="13"/>
      <c r="FHF88" s="13"/>
      <c r="FHG88" s="13"/>
      <c r="FHH88" s="13"/>
      <c r="FHI88" s="13"/>
      <c r="FHJ88" s="13"/>
      <c r="FHK88" s="13"/>
      <c r="FHL88" s="13"/>
      <c r="FHM88" s="13"/>
      <c r="FHN88" s="13"/>
      <c r="FHO88" s="13"/>
      <c r="FHP88" s="13"/>
      <c r="FHQ88" s="13"/>
      <c r="FHR88" s="13"/>
      <c r="FHS88" s="13"/>
      <c r="FHT88" s="13"/>
      <c r="FHU88" s="13"/>
      <c r="FHV88" s="13"/>
      <c r="FHW88" s="13"/>
      <c r="FHX88" s="13"/>
      <c r="FHY88" s="13"/>
      <c r="FHZ88" s="13"/>
      <c r="FIA88" s="13"/>
      <c r="FIB88" s="13"/>
      <c r="FIC88" s="13"/>
      <c r="FID88" s="13"/>
      <c r="FIE88" s="13"/>
      <c r="FIF88" s="13"/>
      <c r="FIG88" s="13"/>
      <c r="FIH88" s="13"/>
      <c r="FII88" s="13"/>
      <c r="FIJ88" s="13"/>
      <c r="FIK88" s="13"/>
      <c r="FIL88" s="13"/>
      <c r="FIM88" s="13"/>
      <c r="FIN88" s="13"/>
      <c r="FIO88" s="13"/>
      <c r="FIP88" s="13"/>
      <c r="FIQ88" s="13"/>
      <c r="FIR88" s="13"/>
      <c r="FIS88" s="13"/>
      <c r="FIT88" s="13"/>
      <c r="FIU88" s="13"/>
      <c r="FIV88" s="13"/>
      <c r="FIW88" s="13"/>
      <c r="FIX88" s="13"/>
      <c r="FIY88" s="13"/>
      <c r="FIZ88" s="13"/>
      <c r="FJA88" s="13"/>
      <c r="FJB88" s="13"/>
      <c r="FJC88" s="13"/>
      <c r="FJD88" s="13"/>
      <c r="FJE88" s="13"/>
      <c r="FJF88" s="13"/>
      <c r="FJG88" s="13"/>
      <c r="FJH88" s="13"/>
      <c r="FJI88" s="13"/>
      <c r="FJJ88" s="13"/>
      <c r="FJK88" s="13"/>
      <c r="FJL88" s="13"/>
      <c r="FJM88" s="13"/>
      <c r="FJN88" s="13"/>
      <c r="FJO88" s="13"/>
      <c r="FJP88" s="13"/>
      <c r="FJQ88" s="13"/>
      <c r="FJR88" s="13"/>
      <c r="FJS88" s="13"/>
      <c r="FJT88" s="13"/>
      <c r="FJU88" s="13"/>
      <c r="FJV88" s="13"/>
      <c r="FJW88" s="13"/>
      <c r="FJX88" s="13"/>
      <c r="FJY88" s="13"/>
      <c r="FJZ88" s="13"/>
      <c r="FKA88" s="13"/>
      <c r="FKB88" s="13"/>
      <c r="FKC88" s="13"/>
      <c r="FKD88" s="13"/>
      <c r="FKE88" s="13"/>
      <c r="FKF88" s="13"/>
      <c r="FKG88" s="13"/>
      <c r="FKH88" s="13"/>
      <c r="FKI88" s="13"/>
      <c r="FKJ88" s="13"/>
      <c r="FKK88" s="13"/>
      <c r="FKL88" s="13"/>
      <c r="FKM88" s="13"/>
      <c r="FKN88" s="13"/>
      <c r="FKO88" s="13"/>
      <c r="FKP88" s="13"/>
      <c r="FKQ88" s="13"/>
      <c r="FKR88" s="13"/>
      <c r="FKS88" s="13"/>
      <c r="FKT88" s="13"/>
      <c r="FKU88" s="13"/>
      <c r="FKV88" s="13"/>
      <c r="FKW88" s="13"/>
      <c r="FKX88" s="13"/>
      <c r="FKY88" s="13"/>
      <c r="FKZ88" s="13"/>
      <c r="FLA88" s="13"/>
      <c r="FLB88" s="13"/>
      <c r="FLC88" s="13"/>
      <c r="FLD88" s="13"/>
      <c r="FLE88" s="13"/>
      <c r="FLF88" s="13"/>
      <c r="FLG88" s="13"/>
      <c r="FLH88" s="13"/>
      <c r="FLI88" s="13"/>
      <c r="FLJ88" s="13"/>
      <c r="FLK88" s="13"/>
      <c r="FLL88" s="13"/>
      <c r="FLM88" s="13"/>
      <c r="FLN88" s="13"/>
      <c r="FLO88" s="13"/>
      <c r="FLP88" s="13"/>
      <c r="FLQ88" s="13"/>
      <c r="FLR88" s="13"/>
      <c r="FLS88" s="13"/>
      <c r="FLT88" s="13"/>
      <c r="FLU88" s="13"/>
      <c r="FLV88" s="13"/>
      <c r="FLW88" s="13"/>
      <c r="FLX88" s="13"/>
      <c r="FLY88" s="13"/>
      <c r="FLZ88" s="13"/>
      <c r="FMA88" s="13"/>
      <c r="FMB88" s="13"/>
      <c r="FMC88" s="13"/>
      <c r="FMD88" s="13"/>
      <c r="FME88" s="13"/>
      <c r="FMF88" s="13"/>
      <c r="FMG88" s="13"/>
      <c r="FMH88" s="13"/>
      <c r="FMI88" s="13"/>
      <c r="FMJ88" s="13"/>
      <c r="FMK88" s="13"/>
      <c r="FML88" s="13"/>
      <c r="FMM88" s="13"/>
      <c r="FMN88" s="13"/>
      <c r="FMO88" s="13"/>
      <c r="FMP88" s="13"/>
      <c r="FMQ88" s="13"/>
      <c r="FMR88" s="13"/>
      <c r="FMS88" s="13"/>
      <c r="FMT88" s="13"/>
      <c r="FMU88" s="13"/>
      <c r="FMV88" s="13"/>
      <c r="FMW88" s="13"/>
      <c r="FMX88" s="13"/>
      <c r="FMY88" s="13"/>
      <c r="FMZ88" s="13"/>
      <c r="FNA88" s="13"/>
      <c r="FNB88" s="13"/>
      <c r="FNC88" s="13"/>
      <c r="FND88" s="13"/>
      <c r="FNE88" s="13"/>
      <c r="FNF88" s="13"/>
      <c r="FNG88" s="13"/>
      <c r="FNH88" s="13"/>
      <c r="FNI88" s="13"/>
      <c r="FNJ88" s="13"/>
      <c r="FNK88" s="13"/>
      <c r="FNL88" s="13"/>
      <c r="FNM88" s="13"/>
      <c r="FNN88" s="13"/>
      <c r="FNO88" s="13"/>
      <c r="FNP88" s="13"/>
      <c r="FNQ88" s="13"/>
      <c r="FNR88" s="13"/>
      <c r="FNS88" s="13"/>
      <c r="FNT88" s="13"/>
      <c r="FNU88" s="13"/>
      <c r="FNV88" s="13"/>
      <c r="FNW88" s="13"/>
      <c r="FNX88" s="13"/>
      <c r="FNY88" s="13"/>
      <c r="FNZ88" s="13"/>
      <c r="FOA88" s="13"/>
      <c r="FOB88" s="13"/>
      <c r="FOC88" s="13"/>
      <c r="FOD88" s="13"/>
      <c r="FOE88" s="13"/>
      <c r="FOF88" s="13"/>
      <c r="FOG88" s="13"/>
      <c r="FOH88" s="13"/>
      <c r="FOI88" s="13"/>
      <c r="FOJ88" s="13"/>
      <c r="FOK88" s="13"/>
      <c r="FOL88" s="13"/>
      <c r="FOM88" s="13"/>
      <c r="FON88" s="13"/>
      <c r="FOO88" s="13"/>
      <c r="FOP88" s="13"/>
      <c r="FOQ88" s="13"/>
      <c r="FOR88" s="13"/>
      <c r="FOS88" s="13"/>
      <c r="FOT88" s="13"/>
      <c r="FOU88" s="13"/>
      <c r="FOV88" s="13"/>
      <c r="FOW88" s="13"/>
      <c r="FOX88" s="13"/>
      <c r="FOY88" s="13"/>
      <c r="FOZ88" s="13"/>
      <c r="FPA88" s="13"/>
      <c r="FPB88" s="13"/>
      <c r="FPC88" s="13"/>
      <c r="FPD88" s="13"/>
      <c r="FPE88" s="13"/>
      <c r="FPF88" s="13"/>
      <c r="FPG88" s="13"/>
      <c r="FPH88" s="13"/>
      <c r="FPI88" s="13"/>
      <c r="FPJ88" s="13"/>
      <c r="FPK88" s="13"/>
      <c r="FPL88" s="13"/>
      <c r="FPM88" s="13"/>
      <c r="FPN88" s="13"/>
      <c r="FPO88" s="13"/>
      <c r="FPP88" s="13"/>
      <c r="FPQ88" s="13"/>
      <c r="FPR88" s="13"/>
      <c r="FPS88" s="13"/>
      <c r="FPT88" s="13"/>
      <c r="FPU88" s="13"/>
      <c r="FPV88" s="13"/>
      <c r="FPW88" s="13"/>
      <c r="FPX88" s="13"/>
      <c r="FPY88" s="13"/>
      <c r="FPZ88" s="13"/>
      <c r="FQA88" s="13"/>
      <c r="FQB88" s="13"/>
      <c r="FQC88" s="13"/>
      <c r="FQD88" s="13"/>
      <c r="FQE88" s="13"/>
      <c r="FQF88" s="13"/>
      <c r="FQG88" s="13"/>
      <c r="FQH88" s="13"/>
      <c r="FQI88" s="13"/>
      <c r="FQJ88" s="13"/>
      <c r="FQK88" s="13"/>
      <c r="FQL88" s="13"/>
      <c r="FQM88" s="13"/>
      <c r="FQN88" s="13"/>
      <c r="FQO88" s="13"/>
      <c r="FQP88" s="13"/>
      <c r="FQQ88" s="13"/>
      <c r="FQR88" s="13"/>
      <c r="FQS88" s="13"/>
      <c r="FQT88" s="13"/>
      <c r="FQU88" s="13"/>
      <c r="FQV88" s="13"/>
      <c r="FQW88" s="13"/>
      <c r="FQX88" s="13"/>
      <c r="FQY88" s="13"/>
      <c r="FQZ88" s="13"/>
      <c r="FRA88" s="13"/>
      <c r="FRB88" s="13"/>
      <c r="FRC88" s="13"/>
      <c r="FRD88" s="13"/>
      <c r="FRE88" s="13"/>
      <c r="FRF88" s="13"/>
      <c r="FRG88" s="13"/>
      <c r="FRH88" s="13"/>
      <c r="FRI88" s="13"/>
      <c r="FRJ88" s="13"/>
      <c r="FRK88" s="13"/>
      <c r="FRL88" s="13"/>
      <c r="FRM88" s="13"/>
      <c r="FRN88" s="13"/>
      <c r="FRO88" s="13"/>
      <c r="FRP88" s="13"/>
      <c r="FRQ88" s="13"/>
      <c r="FRR88" s="13"/>
      <c r="FRS88" s="13"/>
      <c r="FRT88" s="13"/>
      <c r="FRU88" s="13"/>
      <c r="FRV88" s="13"/>
      <c r="FRW88" s="13"/>
      <c r="FRX88" s="13"/>
      <c r="FRY88" s="13"/>
      <c r="FRZ88" s="13"/>
      <c r="FSA88" s="13"/>
      <c r="FSB88" s="13"/>
      <c r="FSC88" s="13"/>
      <c r="FSD88" s="13"/>
      <c r="FSE88" s="13"/>
      <c r="FSF88" s="13"/>
      <c r="FSG88" s="13"/>
      <c r="FSH88" s="13"/>
      <c r="FSI88" s="13"/>
      <c r="FSJ88" s="13"/>
      <c r="FSK88" s="13"/>
      <c r="FSL88" s="13"/>
      <c r="FSM88" s="13"/>
      <c r="FSN88" s="13"/>
      <c r="FSO88" s="13"/>
      <c r="FSP88" s="13"/>
      <c r="FSQ88" s="13"/>
      <c r="FSR88" s="13"/>
      <c r="FSS88" s="13"/>
      <c r="FST88" s="13"/>
      <c r="FSU88" s="13"/>
      <c r="FSV88" s="13"/>
      <c r="FSW88" s="13"/>
      <c r="FSX88" s="13"/>
      <c r="FSY88" s="13"/>
      <c r="FSZ88" s="13"/>
      <c r="FTA88" s="13"/>
      <c r="FTB88" s="13"/>
      <c r="FTC88" s="13"/>
      <c r="FTD88" s="13"/>
      <c r="FTE88" s="13"/>
      <c r="FTF88" s="13"/>
      <c r="FTG88" s="13"/>
      <c r="FTH88" s="13"/>
      <c r="FTI88" s="13"/>
      <c r="FTJ88" s="13"/>
      <c r="FTK88" s="13"/>
      <c r="FTL88" s="13"/>
      <c r="FTM88" s="13"/>
      <c r="FTN88" s="13"/>
      <c r="FTO88" s="13"/>
      <c r="FTP88" s="13"/>
      <c r="FTQ88" s="13"/>
      <c r="FTR88" s="13"/>
      <c r="FTS88" s="13"/>
      <c r="FTT88" s="13"/>
      <c r="FTU88" s="13"/>
      <c r="FTV88" s="13"/>
      <c r="FTW88" s="13"/>
      <c r="FTX88" s="13"/>
      <c r="FTY88" s="13"/>
      <c r="FTZ88" s="13"/>
      <c r="FUA88" s="13"/>
      <c r="FUB88" s="13"/>
      <c r="FUC88" s="13"/>
      <c r="FUD88" s="13"/>
      <c r="FUE88" s="13"/>
      <c r="FUF88" s="13"/>
      <c r="FUG88" s="13"/>
      <c r="FUH88" s="13"/>
      <c r="FUI88" s="13"/>
      <c r="FUJ88" s="13"/>
      <c r="FUK88" s="13"/>
      <c r="FUL88" s="13"/>
      <c r="FUM88" s="13"/>
      <c r="FUN88" s="13"/>
      <c r="FUO88" s="13"/>
      <c r="FUP88" s="13"/>
      <c r="FUQ88" s="13"/>
      <c r="FUR88" s="13"/>
      <c r="FUS88" s="13"/>
      <c r="FUT88" s="13"/>
      <c r="FUU88" s="13"/>
      <c r="FUV88" s="13"/>
      <c r="FUW88" s="13"/>
      <c r="FUX88" s="13"/>
      <c r="FUY88" s="13"/>
      <c r="FUZ88" s="13"/>
      <c r="FVA88" s="13"/>
      <c r="FVB88" s="13"/>
      <c r="FVC88" s="13"/>
      <c r="FVD88" s="13"/>
      <c r="FVE88" s="13"/>
      <c r="FVF88" s="13"/>
      <c r="FVG88" s="13"/>
      <c r="FVH88" s="13"/>
      <c r="FVI88" s="13"/>
      <c r="FVJ88" s="13"/>
      <c r="FVK88" s="13"/>
      <c r="FVL88" s="13"/>
      <c r="FVM88" s="13"/>
      <c r="FVN88" s="13"/>
      <c r="FVO88" s="13"/>
      <c r="FVP88" s="13"/>
      <c r="FVQ88" s="13"/>
      <c r="FVR88" s="13"/>
      <c r="FVS88" s="13"/>
      <c r="FVT88" s="13"/>
      <c r="FVU88" s="13"/>
      <c r="FVV88" s="13"/>
      <c r="FVW88" s="13"/>
      <c r="FVX88" s="13"/>
      <c r="FVY88" s="13"/>
      <c r="FVZ88" s="13"/>
      <c r="FWA88" s="13"/>
      <c r="FWB88" s="13"/>
      <c r="FWC88" s="13"/>
      <c r="FWD88" s="13"/>
      <c r="FWE88" s="13"/>
      <c r="FWF88" s="13"/>
      <c r="FWG88" s="13"/>
      <c r="FWH88" s="13"/>
      <c r="FWI88" s="13"/>
      <c r="FWJ88" s="13"/>
      <c r="FWK88" s="13"/>
      <c r="FWL88" s="13"/>
      <c r="FWM88" s="13"/>
      <c r="FWN88" s="13"/>
      <c r="FWO88" s="13"/>
      <c r="FWP88" s="13"/>
      <c r="FWQ88" s="13"/>
      <c r="FWR88" s="13"/>
      <c r="FWS88" s="13"/>
      <c r="FWT88" s="13"/>
      <c r="FWU88" s="13"/>
      <c r="FWV88" s="13"/>
      <c r="FWW88" s="13"/>
      <c r="FWX88" s="13"/>
      <c r="FWY88" s="13"/>
      <c r="FWZ88" s="13"/>
      <c r="FXA88" s="13"/>
      <c r="FXB88" s="13"/>
      <c r="FXC88" s="13"/>
      <c r="FXD88" s="13"/>
      <c r="FXE88" s="13"/>
      <c r="FXF88" s="13"/>
      <c r="FXG88" s="13"/>
      <c r="FXH88" s="13"/>
      <c r="FXI88" s="13"/>
      <c r="FXJ88" s="13"/>
      <c r="FXK88" s="13"/>
      <c r="FXL88" s="13"/>
      <c r="FXM88" s="13"/>
      <c r="FXN88" s="13"/>
      <c r="FXO88" s="13"/>
      <c r="FXP88" s="13"/>
      <c r="FXQ88" s="13"/>
      <c r="FXR88" s="13"/>
      <c r="FXS88" s="13"/>
      <c r="FXT88" s="13"/>
      <c r="FXU88" s="13"/>
      <c r="FXV88" s="13"/>
      <c r="FXW88" s="13"/>
      <c r="FXX88" s="13"/>
      <c r="FXY88" s="13"/>
      <c r="FXZ88" s="13"/>
      <c r="FYA88" s="13"/>
      <c r="FYB88" s="13"/>
      <c r="FYC88" s="13"/>
      <c r="FYD88" s="13"/>
      <c r="FYE88" s="13"/>
      <c r="FYF88" s="13"/>
      <c r="FYG88" s="13"/>
      <c r="FYH88" s="13"/>
      <c r="FYI88" s="13"/>
      <c r="FYJ88" s="13"/>
      <c r="FYK88" s="13"/>
      <c r="FYL88" s="13"/>
      <c r="FYM88" s="13"/>
      <c r="FYN88" s="13"/>
      <c r="FYO88" s="13"/>
      <c r="FYP88" s="13"/>
      <c r="FYQ88" s="13"/>
      <c r="FYR88" s="13"/>
      <c r="FYS88" s="13"/>
      <c r="FYT88" s="13"/>
      <c r="FYU88" s="13"/>
      <c r="FYV88" s="13"/>
      <c r="FYW88" s="13"/>
      <c r="FYX88" s="13"/>
      <c r="FYY88" s="13"/>
      <c r="FYZ88" s="13"/>
      <c r="FZA88" s="13"/>
      <c r="FZB88" s="13"/>
      <c r="FZC88" s="13"/>
      <c r="FZD88" s="13"/>
      <c r="FZE88" s="13"/>
      <c r="FZF88" s="13"/>
      <c r="FZG88" s="13"/>
      <c r="FZH88" s="13"/>
      <c r="FZI88" s="13"/>
      <c r="FZJ88" s="13"/>
      <c r="FZK88" s="13"/>
      <c r="FZL88" s="13"/>
      <c r="FZM88" s="13"/>
      <c r="FZN88" s="13"/>
      <c r="FZO88" s="13"/>
      <c r="FZP88" s="13"/>
      <c r="FZQ88" s="13"/>
      <c r="FZR88" s="13"/>
      <c r="FZS88" s="13"/>
      <c r="FZT88" s="13"/>
      <c r="FZU88" s="13"/>
      <c r="FZV88" s="13"/>
      <c r="FZW88" s="13"/>
      <c r="FZX88" s="13"/>
      <c r="FZY88" s="13"/>
      <c r="FZZ88" s="13"/>
      <c r="GAA88" s="13"/>
      <c r="GAB88" s="13"/>
      <c r="GAC88" s="13"/>
      <c r="GAD88" s="13"/>
      <c r="GAE88" s="13"/>
      <c r="GAF88" s="13"/>
      <c r="GAG88" s="13"/>
      <c r="GAH88" s="13"/>
      <c r="GAI88" s="13"/>
      <c r="GAJ88" s="13"/>
      <c r="GAK88" s="13"/>
      <c r="GAL88" s="13"/>
      <c r="GAM88" s="13"/>
      <c r="GAN88" s="13"/>
      <c r="GAO88" s="13"/>
      <c r="GAP88" s="13"/>
      <c r="GAQ88" s="13"/>
      <c r="GAR88" s="13"/>
      <c r="GAS88" s="13"/>
      <c r="GAT88" s="13"/>
      <c r="GAU88" s="13"/>
      <c r="GAV88" s="13"/>
      <c r="GAW88" s="13"/>
      <c r="GAX88" s="13"/>
      <c r="GAY88" s="13"/>
      <c r="GAZ88" s="13"/>
      <c r="GBA88" s="13"/>
      <c r="GBB88" s="13"/>
      <c r="GBC88" s="13"/>
      <c r="GBD88" s="13"/>
      <c r="GBE88" s="13"/>
      <c r="GBF88" s="13"/>
      <c r="GBG88" s="13"/>
      <c r="GBH88" s="13"/>
      <c r="GBI88" s="13"/>
      <c r="GBJ88" s="13"/>
      <c r="GBK88" s="13"/>
      <c r="GBL88" s="13"/>
      <c r="GBM88" s="13"/>
      <c r="GBN88" s="13"/>
      <c r="GBO88" s="13"/>
      <c r="GBP88" s="13"/>
      <c r="GBQ88" s="13"/>
      <c r="GBR88" s="13"/>
      <c r="GBS88" s="13"/>
      <c r="GBT88" s="13"/>
      <c r="GBU88" s="13"/>
      <c r="GBV88" s="13"/>
      <c r="GBW88" s="13"/>
      <c r="GBX88" s="13"/>
      <c r="GBY88" s="13"/>
      <c r="GBZ88" s="13"/>
      <c r="GCA88" s="13"/>
      <c r="GCB88" s="13"/>
      <c r="GCC88" s="13"/>
      <c r="GCD88" s="13"/>
      <c r="GCE88" s="13"/>
      <c r="GCF88" s="13"/>
      <c r="GCG88" s="13"/>
      <c r="GCH88" s="13"/>
      <c r="GCI88" s="13"/>
      <c r="GCJ88" s="13"/>
      <c r="GCK88" s="13"/>
      <c r="GCL88" s="13"/>
      <c r="GCM88" s="13"/>
      <c r="GCN88" s="13"/>
      <c r="GCO88" s="13"/>
      <c r="GCP88" s="13"/>
      <c r="GCQ88" s="13"/>
      <c r="GCR88" s="13"/>
      <c r="GCS88" s="13"/>
      <c r="GCT88" s="13"/>
      <c r="GCU88" s="13"/>
      <c r="GCV88" s="13"/>
      <c r="GCW88" s="13"/>
      <c r="GCX88" s="13"/>
      <c r="GCY88" s="13"/>
      <c r="GCZ88" s="13"/>
      <c r="GDA88" s="13"/>
      <c r="GDB88" s="13"/>
      <c r="GDC88" s="13"/>
      <c r="GDD88" s="13"/>
      <c r="GDE88" s="13"/>
      <c r="GDF88" s="13"/>
      <c r="GDG88" s="13"/>
      <c r="GDH88" s="13"/>
      <c r="GDI88" s="13"/>
      <c r="GDJ88" s="13"/>
      <c r="GDK88" s="13"/>
      <c r="GDL88" s="13"/>
      <c r="GDM88" s="13"/>
      <c r="GDN88" s="13"/>
      <c r="GDO88" s="13"/>
      <c r="GDP88" s="13"/>
      <c r="GDQ88" s="13"/>
      <c r="GDR88" s="13"/>
      <c r="GDS88" s="13"/>
      <c r="GDT88" s="13"/>
      <c r="GDU88" s="13"/>
      <c r="GDV88" s="13"/>
      <c r="GDW88" s="13"/>
      <c r="GDX88" s="13"/>
      <c r="GDY88" s="13"/>
      <c r="GDZ88" s="13"/>
      <c r="GEA88" s="13"/>
      <c r="GEB88" s="13"/>
      <c r="GEC88" s="13"/>
      <c r="GED88" s="13"/>
      <c r="GEE88" s="13"/>
      <c r="GEF88" s="13"/>
      <c r="GEG88" s="13"/>
      <c r="GEH88" s="13"/>
      <c r="GEI88" s="13"/>
      <c r="GEJ88" s="13"/>
      <c r="GEK88" s="13"/>
      <c r="GEL88" s="13"/>
      <c r="GEM88" s="13"/>
      <c r="GEN88" s="13"/>
      <c r="GEO88" s="13"/>
      <c r="GEP88" s="13"/>
      <c r="GEQ88" s="13"/>
      <c r="GER88" s="13"/>
      <c r="GES88" s="13"/>
      <c r="GET88" s="13"/>
      <c r="GEU88" s="13"/>
      <c r="GEV88" s="13"/>
      <c r="GEW88" s="13"/>
      <c r="GEX88" s="13"/>
      <c r="GEY88" s="13"/>
      <c r="GEZ88" s="13"/>
      <c r="GFA88" s="13"/>
      <c r="GFB88" s="13"/>
      <c r="GFC88" s="13"/>
      <c r="GFD88" s="13"/>
      <c r="GFE88" s="13"/>
      <c r="GFF88" s="13"/>
      <c r="GFG88" s="13"/>
      <c r="GFH88" s="13"/>
      <c r="GFI88" s="13"/>
      <c r="GFJ88" s="13"/>
      <c r="GFK88" s="13"/>
      <c r="GFL88" s="13"/>
      <c r="GFM88" s="13"/>
      <c r="GFN88" s="13"/>
      <c r="GFO88" s="13"/>
      <c r="GFP88" s="13"/>
      <c r="GFQ88" s="13"/>
      <c r="GFR88" s="13"/>
      <c r="GFS88" s="13"/>
      <c r="GFT88" s="13"/>
      <c r="GFU88" s="13"/>
      <c r="GFV88" s="13"/>
      <c r="GFW88" s="13"/>
      <c r="GFX88" s="13"/>
      <c r="GFY88" s="13"/>
      <c r="GFZ88" s="13"/>
      <c r="GGA88" s="13"/>
      <c r="GGB88" s="13"/>
      <c r="GGC88" s="13"/>
      <c r="GGD88" s="13"/>
      <c r="GGE88" s="13"/>
      <c r="GGF88" s="13"/>
      <c r="GGG88" s="13"/>
      <c r="GGH88" s="13"/>
      <c r="GGI88" s="13"/>
      <c r="GGJ88" s="13"/>
      <c r="GGK88" s="13"/>
      <c r="GGL88" s="13"/>
      <c r="GGM88" s="13"/>
      <c r="GGN88" s="13"/>
      <c r="GGO88" s="13"/>
      <c r="GGP88" s="13"/>
      <c r="GGQ88" s="13"/>
      <c r="GGR88" s="13"/>
      <c r="GGS88" s="13"/>
      <c r="GGT88" s="13"/>
      <c r="GGU88" s="13"/>
      <c r="GGV88" s="13"/>
      <c r="GGW88" s="13"/>
      <c r="GGX88" s="13"/>
      <c r="GGY88" s="13"/>
      <c r="GGZ88" s="13"/>
      <c r="GHA88" s="13"/>
      <c r="GHB88" s="13"/>
      <c r="GHC88" s="13"/>
      <c r="GHD88" s="13"/>
      <c r="GHE88" s="13"/>
      <c r="GHF88" s="13"/>
      <c r="GHG88" s="13"/>
      <c r="GHH88" s="13"/>
      <c r="GHI88" s="13"/>
      <c r="GHJ88" s="13"/>
      <c r="GHK88" s="13"/>
      <c r="GHL88" s="13"/>
      <c r="GHM88" s="13"/>
      <c r="GHN88" s="13"/>
      <c r="GHO88" s="13"/>
      <c r="GHP88" s="13"/>
      <c r="GHQ88" s="13"/>
      <c r="GHR88" s="13"/>
      <c r="GHS88" s="13"/>
      <c r="GHT88" s="13"/>
      <c r="GHU88" s="13"/>
      <c r="GHV88" s="13"/>
      <c r="GHW88" s="13"/>
      <c r="GHX88" s="13"/>
      <c r="GHY88" s="13"/>
      <c r="GHZ88" s="13"/>
      <c r="GIA88" s="13"/>
      <c r="GIB88" s="13"/>
      <c r="GIC88" s="13"/>
      <c r="GID88" s="13"/>
      <c r="GIE88" s="13"/>
      <c r="GIF88" s="13"/>
      <c r="GIG88" s="13"/>
      <c r="GIH88" s="13"/>
      <c r="GII88" s="13"/>
      <c r="GIJ88" s="13"/>
      <c r="GIK88" s="13"/>
      <c r="GIL88" s="13"/>
      <c r="GIM88" s="13"/>
      <c r="GIN88" s="13"/>
      <c r="GIO88" s="13"/>
      <c r="GIP88" s="13"/>
      <c r="GIQ88" s="13"/>
      <c r="GIR88" s="13"/>
      <c r="GIS88" s="13"/>
      <c r="GIT88" s="13"/>
      <c r="GIU88" s="13"/>
      <c r="GIV88" s="13"/>
      <c r="GIW88" s="13"/>
      <c r="GIX88" s="13"/>
      <c r="GIY88" s="13"/>
      <c r="GIZ88" s="13"/>
      <c r="GJA88" s="13"/>
      <c r="GJB88" s="13"/>
      <c r="GJC88" s="13"/>
      <c r="GJD88" s="13"/>
      <c r="GJE88" s="13"/>
      <c r="GJF88" s="13"/>
      <c r="GJG88" s="13"/>
      <c r="GJH88" s="13"/>
      <c r="GJI88" s="13"/>
      <c r="GJJ88" s="13"/>
      <c r="GJK88" s="13"/>
      <c r="GJL88" s="13"/>
      <c r="GJM88" s="13"/>
      <c r="GJN88" s="13"/>
      <c r="GJO88" s="13"/>
      <c r="GJP88" s="13"/>
      <c r="GJQ88" s="13"/>
      <c r="GJR88" s="13"/>
      <c r="GJS88" s="13"/>
      <c r="GJT88" s="13"/>
      <c r="GJU88" s="13"/>
      <c r="GJV88" s="13"/>
      <c r="GJW88" s="13"/>
      <c r="GJX88" s="13"/>
      <c r="GJY88" s="13"/>
      <c r="GJZ88" s="13"/>
      <c r="GKA88" s="13"/>
      <c r="GKB88" s="13"/>
      <c r="GKC88" s="13"/>
      <c r="GKD88" s="13"/>
      <c r="GKE88" s="13"/>
      <c r="GKF88" s="13"/>
      <c r="GKG88" s="13"/>
      <c r="GKH88" s="13"/>
      <c r="GKI88" s="13"/>
      <c r="GKJ88" s="13"/>
      <c r="GKK88" s="13"/>
      <c r="GKL88" s="13"/>
      <c r="GKM88" s="13"/>
      <c r="GKN88" s="13"/>
      <c r="GKO88" s="13"/>
      <c r="GKP88" s="13"/>
      <c r="GKQ88" s="13"/>
      <c r="GKR88" s="13"/>
      <c r="GKS88" s="13"/>
      <c r="GKT88" s="13"/>
      <c r="GKU88" s="13"/>
      <c r="GKV88" s="13"/>
      <c r="GKW88" s="13"/>
      <c r="GKX88" s="13"/>
      <c r="GKY88" s="13"/>
      <c r="GKZ88" s="13"/>
      <c r="GLA88" s="13"/>
      <c r="GLB88" s="13"/>
      <c r="GLC88" s="13"/>
      <c r="GLD88" s="13"/>
      <c r="GLE88" s="13"/>
      <c r="GLF88" s="13"/>
      <c r="GLG88" s="13"/>
      <c r="GLH88" s="13"/>
      <c r="GLI88" s="13"/>
      <c r="GLJ88" s="13"/>
      <c r="GLK88" s="13"/>
      <c r="GLL88" s="13"/>
      <c r="GLM88" s="13"/>
      <c r="GLN88" s="13"/>
      <c r="GLO88" s="13"/>
      <c r="GLP88" s="13"/>
      <c r="GLQ88" s="13"/>
      <c r="GLR88" s="13"/>
      <c r="GLS88" s="13"/>
      <c r="GLT88" s="13"/>
      <c r="GLU88" s="13"/>
      <c r="GLV88" s="13"/>
      <c r="GLW88" s="13"/>
      <c r="GLX88" s="13"/>
      <c r="GLY88" s="13"/>
      <c r="GLZ88" s="13"/>
      <c r="GMA88" s="13"/>
      <c r="GMB88" s="13"/>
      <c r="GMC88" s="13"/>
      <c r="GMD88" s="13"/>
      <c r="GME88" s="13"/>
      <c r="GMF88" s="13"/>
      <c r="GMG88" s="13"/>
      <c r="GMH88" s="13"/>
      <c r="GMI88" s="13"/>
      <c r="GMJ88" s="13"/>
      <c r="GMK88" s="13"/>
      <c r="GML88" s="13"/>
      <c r="GMM88" s="13"/>
      <c r="GMN88" s="13"/>
      <c r="GMO88" s="13"/>
      <c r="GMP88" s="13"/>
      <c r="GMQ88" s="13"/>
      <c r="GMR88" s="13"/>
      <c r="GMS88" s="13"/>
      <c r="GMT88" s="13"/>
      <c r="GMU88" s="13"/>
      <c r="GMV88" s="13"/>
      <c r="GMW88" s="13"/>
      <c r="GMX88" s="13"/>
      <c r="GMY88" s="13"/>
      <c r="GMZ88" s="13"/>
      <c r="GNA88" s="13"/>
      <c r="GNB88" s="13"/>
      <c r="GNC88" s="13"/>
      <c r="GND88" s="13"/>
      <c r="GNE88" s="13"/>
      <c r="GNF88" s="13"/>
      <c r="GNG88" s="13"/>
      <c r="GNH88" s="13"/>
      <c r="GNI88" s="13"/>
      <c r="GNJ88" s="13"/>
      <c r="GNK88" s="13"/>
      <c r="GNL88" s="13"/>
      <c r="GNM88" s="13"/>
      <c r="GNN88" s="13"/>
      <c r="GNO88" s="13"/>
      <c r="GNP88" s="13"/>
      <c r="GNQ88" s="13"/>
      <c r="GNR88" s="13"/>
      <c r="GNS88" s="13"/>
      <c r="GNT88" s="13"/>
      <c r="GNU88" s="13"/>
      <c r="GNV88" s="13"/>
      <c r="GNW88" s="13"/>
      <c r="GNX88" s="13"/>
      <c r="GNY88" s="13"/>
      <c r="GNZ88" s="13"/>
      <c r="GOA88" s="13"/>
      <c r="GOB88" s="13"/>
      <c r="GOC88" s="13"/>
      <c r="GOD88" s="13"/>
      <c r="GOE88" s="13"/>
      <c r="GOF88" s="13"/>
      <c r="GOG88" s="13"/>
      <c r="GOH88" s="13"/>
      <c r="GOI88" s="13"/>
      <c r="GOJ88" s="13"/>
      <c r="GOK88" s="13"/>
      <c r="GOL88" s="13"/>
      <c r="GOM88" s="13"/>
      <c r="GON88" s="13"/>
      <c r="GOO88" s="13"/>
      <c r="GOP88" s="13"/>
      <c r="GOQ88" s="13"/>
      <c r="GOR88" s="13"/>
      <c r="GOS88" s="13"/>
      <c r="GOT88" s="13"/>
      <c r="GOU88" s="13"/>
      <c r="GOV88" s="13"/>
      <c r="GOW88" s="13"/>
      <c r="GOX88" s="13"/>
      <c r="GOY88" s="13"/>
      <c r="GOZ88" s="13"/>
      <c r="GPA88" s="13"/>
      <c r="GPB88" s="13"/>
      <c r="GPC88" s="13"/>
      <c r="GPD88" s="13"/>
      <c r="GPE88" s="13"/>
      <c r="GPF88" s="13"/>
      <c r="GPG88" s="13"/>
      <c r="GPH88" s="13"/>
      <c r="GPI88" s="13"/>
      <c r="GPJ88" s="13"/>
      <c r="GPK88" s="13"/>
      <c r="GPL88" s="13"/>
      <c r="GPM88" s="13"/>
      <c r="GPN88" s="13"/>
      <c r="GPO88" s="13"/>
      <c r="GPP88" s="13"/>
      <c r="GPQ88" s="13"/>
      <c r="GPR88" s="13"/>
      <c r="GPS88" s="13"/>
      <c r="GPT88" s="13"/>
      <c r="GPU88" s="13"/>
      <c r="GPV88" s="13"/>
      <c r="GPW88" s="13"/>
      <c r="GPX88" s="13"/>
      <c r="GPY88" s="13"/>
      <c r="GPZ88" s="13"/>
      <c r="GQA88" s="13"/>
      <c r="GQB88" s="13"/>
      <c r="GQC88" s="13"/>
      <c r="GQD88" s="13"/>
      <c r="GQE88" s="13"/>
      <c r="GQF88" s="13"/>
      <c r="GQG88" s="13"/>
      <c r="GQH88" s="13"/>
      <c r="GQI88" s="13"/>
      <c r="GQJ88" s="13"/>
      <c r="GQK88" s="13"/>
      <c r="GQL88" s="13"/>
      <c r="GQM88" s="13"/>
      <c r="GQN88" s="13"/>
      <c r="GQO88" s="13"/>
      <c r="GQP88" s="13"/>
      <c r="GQQ88" s="13"/>
      <c r="GQR88" s="13"/>
      <c r="GQS88" s="13"/>
      <c r="GQT88" s="13"/>
      <c r="GQU88" s="13"/>
      <c r="GQV88" s="13"/>
      <c r="GQW88" s="13"/>
      <c r="GQX88" s="13"/>
      <c r="GQY88" s="13"/>
      <c r="GQZ88" s="13"/>
      <c r="GRA88" s="13"/>
      <c r="GRB88" s="13"/>
      <c r="GRC88" s="13"/>
      <c r="GRD88" s="13"/>
      <c r="GRE88" s="13"/>
      <c r="GRF88" s="13"/>
      <c r="GRG88" s="13"/>
      <c r="GRH88" s="13"/>
      <c r="GRI88" s="13"/>
      <c r="GRJ88" s="13"/>
      <c r="GRK88" s="13"/>
      <c r="GRL88" s="13"/>
      <c r="GRM88" s="13"/>
      <c r="GRN88" s="13"/>
      <c r="GRO88" s="13"/>
      <c r="GRP88" s="13"/>
      <c r="GRQ88" s="13"/>
      <c r="GRR88" s="13"/>
      <c r="GRS88" s="13"/>
      <c r="GRT88" s="13"/>
      <c r="GRU88" s="13"/>
      <c r="GRV88" s="13"/>
      <c r="GRW88" s="13"/>
      <c r="GRX88" s="13"/>
      <c r="GRY88" s="13"/>
      <c r="GRZ88" s="13"/>
      <c r="GSA88" s="13"/>
      <c r="GSB88" s="13"/>
      <c r="GSC88" s="13"/>
      <c r="GSD88" s="13"/>
      <c r="GSE88" s="13"/>
      <c r="GSF88" s="13"/>
      <c r="GSG88" s="13"/>
      <c r="GSH88" s="13"/>
      <c r="GSI88" s="13"/>
      <c r="GSJ88" s="13"/>
      <c r="GSK88" s="13"/>
      <c r="GSL88" s="13"/>
      <c r="GSM88" s="13"/>
      <c r="GSN88" s="13"/>
      <c r="GSO88" s="13"/>
      <c r="GSP88" s="13"/>
      <c r="GSQ88" s="13"/>
      <c r="GSR88" s="13"/>
      <c r="GSS88" s="13"/>
      <c r="GST88" s="13"/>
      <c r="GSU88" s="13"/>
      <c r="GSV88" s="13"/>
      <c r="GSW88" s="13"/>
      <c r="GSX88" s="13"/>
      <c r="GSY88" s="13"/>
      <c r="GSZ88" s="13"/>
      <c r="GTA88" s="13"/>
      <c r="GTB88" s="13"/>
      <c r="GTC88" s="13"/>
      <c r="GTD88" s="13"/>
      <c r="GTE88" s="13"/>
      <c r="GTF88" s="13"/>
      <c r="GTG88" s="13"/>
      <c r="GTH88" s="13"/>
      <c r="GTI88" s="13"/>
      <c r="GTJ88" s="13"/>
      <c r="GTK88" s="13"/>
      <c r="GTL88" s="13"/>
      <c r="GTM88" s="13"/>
      <c r="GTN88" s="13"/>
      <c r="GTO88" s="13"/>
      <c r="GTP88" s="13"/>
      <c r="GTQ88" s="13"/>
      <c r="GTR88" s="13"/>
      <c r="GTS88" s="13"/>
      <c r="GTT88" s="13"/>
      <c r="GTU88" s="13"/>
      <c r="GTV88" s="13"/>
      <c r="GTW88" s="13"/>
      <c r="GTX88" s="13"/>
      <c r="GTY88" s="13"/>
      <c r="GTZ88" s="13"/>
      <c r="GUA88" s="13"/>
      <c r="GUB88" s="13"/>
      <c r="GUC88" s="13"/>
      <c r="GUD88" s="13"/>
      <c r="GUE88" s="13"/>
      <c r="GUF88" s="13"/>
      <c r="GUG88" s="13"/>
      <c r="GUH88" s="13"/>
      <c r="GUI88" s="13"/>
      <c r="GUJ88" s="13"/>
      <c r="GUK88" s="13"/>
      <c r="GUL88" s="13"/>
      <c r="GUM88" s="13"/>
      <c r="GUN88" s="13"/>
      <c r="GUO88" s="13"/>
      <c r="GUP88" s="13"/>
      <c r="GUQ88" s="13"/>
      <c r="GUR88" s="13"/>
      <c r="GUS88" s="13"/>
      <c r="GUT88" s="13"/>
      <c r="GUU88" s="13"/>
      <c r="GUV88" s="13"/>
      <c r="GUW88" s="13"/>
      <c r="GUX88" s="13"/>
      <c r="GUY88" s="13"/>
      <c r="GUZ88" s="13"/>
      <c r="GVA88" s="13"/>
      <c r="GVB88" s="13"/>
      <c r="GVC88" s="13"/>
      <c r="GVD88" s="13"/>
      <c r="GVE88" s="13"/>
      <c r="GVF88" s="13"/>
      <c r="GVG88" s="13"/>
      <c r="GVH88" s="13"/>
      <c r="GVI88" s="13"/>
      <c r="GVJ88" s="13"/>
      <c r="GVK88" s="13"/>
      <c r="GVL88" s="13"/>
      <c r="GVM88" s="13"/>
      <c r="GVN88" s="13"/>
      <c r="GVO88" s="13"/>
      <c r="GVP88" s="13"/>
      <c r="GVQ88" s="13"/>
      <c r="GVR88" s="13"/>
      <c r="GVS88" s="13"/>
      <c r="GVT88" s="13"/>
      <c r="GVU88" s="13"/>
      <c r="GVV88" s="13"/>
      <c r="GVW88" s="13"/>
      <c r="GVX88" s="13"/>
      <c r="GVY88" s="13"/>
      <c r="GVZ88" s="13"/>
      <c r="GWA88" s="13"/>
      <c r="GWB88" s="13"/>
      <c r="GWC88" s="13"/>
      <c r="GWD88" s="13"/>
      <c r="GWE88" s="13"/>
      <c r="GWF88" s="13"/>
      <c r="GWG88" s="13"/>
      <c r="GWH88" s="13"/>
      <c r="GWI88" s="13"/>
      <c r="GWJ88" s="13"/>
      <c r="GWK88" s="13"/>
      <c r="GWL88" s="13"/>
      <c r="GWM88" s="13"/>
      <c r="GWN88" s="13"/>
      <c r="GWO88" s="13"/>
      <c r="GWP88" s="13"/>
      <c r="GWQ88" s="13"/>
      <c r="GWR88" s="13"/>
      <c r="GWS88" s="13"/>
      <c r="GWT88" s="13"/>
      <c r="GWU88" s="13"/>
      <c r="GWV88" s="13"/>
      <c r="GWW88" s="13"/>
      <c r="GWX88" s="13"/>
      <c r="GWY88" s="13"/>
      <c r="GWZ88" s="13"/>
      <c r="GXA88" s="13"/>
      <c r="GXB88" s="13"/>
      <c r="GXC88" s="13"/>
      <c r="GXD88" s="13"/>
      <c r="GXE88" s="13"/>
      <c r="GXF88" s="13"/>
      <c r="GXG88" s="13"/>
      <c r="GXH88" s="13"/>
      <c r="GXI88" s="13"/>
      <c r="GXJ88" s="13"/>
      <c r="GXK88" s="13"/>
      <c r="GXL88" s="13"/>
      <c r="GXM88" s="13"/>
      <c r="GXN88" s="13"/>
      <c r="GXO88" s="13"/>
      <c r="GXP88" s="13"/>
      <c r="GXQ88" s="13"/>
      <c r="GXR88" s="13"/>
      <c r="GXS88" s="13"/>
      <c r="GXT88" s="13"/>
      <c r="GXU88" s="13"/>
      <c r="GXV88" s="13"/>
      <c r="GXW88" s="13"/>
      <c r="GXX88" s="13"/>
      <c r="GXY88" s="13"/>
      <c r="GXZ88" s="13"/>
      <c r="GYA88" s="13"/>
      <c r="GYB88" s="13"/>
      <c r="GYC88" s="13"/>
      <c r="GYD88" s="13"/>
      <c r="GYE88" s="13"/>
      <c r="GYF88" s="13"/>
      <c r="GYG88" s="13"/>
      <c r="GYH88" s="13"/>
      <c r="GYI88" s="13"/>
      <c r="GYJ88" s="13"/>
      <c r="GYK88" s="13"/>
      <c r="GYL88" s="13"/>
      <c r="GYM88" s="13"/>
      <c r="GYN88" s="13"/>
      <c r="GYO88" s="13"/>
      <c r="GYP88" s="13"/>
      <c r="GYQ88" s="13"/>
      <c r="GYR88" s="13"/>
      <c r="GYS88" s="13"/>
      <c r="GYT88" s="13"/>
      <c r="GYU88" s="13"/>
      <c r="GYV88" s="13"/>
      <c r="GYW88" s="13"/>
      <c r="GYX88" s="13"/>
      <c r="GYY88" s="13"/>
      <c r="GYZ88" s="13"/>
      <c r="GZA88" s="13"/>
      <c r="GZB88" s="13"/>
      <c r="GZC88" s="13"/>
      <c r="GZD88" s="13"/>
      <c r="GZE88" s="13"/>
      <c r="GZF88" s="13"/>
      <c r="GZG88" s="13"/>
      <c r="GZH88" s="13"/>
      <c r="GZI88" s="13"/>
      <c r="GZJ88" s="13"/>
      <c r="GZK88" s="13"/>
      <c r="GZL88" s="13"/>
      <c r="GZM88" s="13"/>
      <c r="GZN88" s="13"/>
      <c r="GZO88" s="13"/>
      <c r="GZP88" s="13"/>
      <c r="GZQ88" s="13"/>
      <c r="GZR88" s="13"/>
      <c r="GZS88" s="13"/>
      <c r="GZT88" s="13"/>
      <c r="GZU88" s="13"/>
      <c r="GZV88" s="13"/>
      <c r="GZW88" s="13"/>
      <c r="GZX88" s="13"/>
      <c r="GZY88" s="13"/>
      <c r="GZZ88" s="13"/>
      <c r="HAA88" s="13"/>
      <c r="HAB88" s="13"/>
      <c r="HAC88" s="13"/>
      <c r="HAD88" s="13"/>
      <c r="HAE88" s="13"/>
      <c r="HAF88" s="13"/>
      <c r="HAG88" s="13"/>
      <c r="HAH88" s="13"/>
      <c r="HAI88" s="13"/>
      <c r="HAJ88" s="13"/>
      <c r="HAK88" s="13"/>
      <c r="HAL88" s="13"/>
      <c r="HAM88" s="13"/>
      <c r="HAN88" s="13"/>
      <c r="HAO88" s="13"/>
      <c r="HAP88" s="13"/>
      <c r="HAQ88" s="13"/>
      <c r="HAR88" s="13"/>
      <c r="HAS88" s="13"/>
      <c r="HAT88" s="13"/>
      <c r="HAU88" s="13"/>
      <c r="HAV88" s="13"/>
      <c r="HAW88" s="13"/>
      <c r="HAX88" s="13"/>
      <c r="HAY88" s="13"/>
      <c r="HAZ88" s="13"/>
      <c r="HBA88" s="13"/>
      <c r="HBB88" s="13"/>
      <c r="HBC88" s="13"/>
      <c r="HBD88" s="13"/>
      <c r="HBE88" s="13"/>
      <c r="HBF88" s="13"/>
      <c r="HBG88" s="13"/>
      <c r="HBH88" s="13"/>
      <c r="HBI88" s="13"/>
      <c r="HBJ88" s="13"/>
      <c r="HBK88" s="13"/>
      <c r="HBL88" s="13"/>
      <c r="HBM88" s="13"/>
      <c r="HBN88" s="13"/>
      <c r="HBO88" s="13"/>
      <c r="HBP88" s="13"/>
      <c r="HBQ88" s="13"/>
      <c r="HBR88" s="13"/>
      <c r="HBS88" s="13"/>
      <c r="HBT88" s="13"/>
      <c r="HBU88" s="13"/>
      <c r="HBV88" s="13"/>
      <c r="HBW88" s="13"/>
      <c r="HBX88" s="13"/>
      <c r="HBY88" s="13"/>
      <c r="HBZ88" s="13"/>
      <c r="HCA88" s="13"/>
      <c r="HCB88" s="13"/>
      <c r="HCC88" s="13"/>
      <c r="HCD88" s="13"/>
      <c r="HCE88" s="13"/>
      <c r="HCF88" s="13"/>
      <c r="HCG88" s="13"/>
      <c r="HCH88" s="13"/>
      <c r="HCI88" s="13"/>
      <c r="HCJ88" s="13"/>
      <c r="HCK88" s="13"/>
      <c r="HCL88" s="13"/>
      <c r="HCM88" s="13"/>
      <c r="HCN88" s="13"/>
      <c r="HCO88" s="13"/>
      <c r="HCP88" s="13"/>
      <c r="HCQ88" s="13"/>
      <c r="HCR88" s="13"/>
      <c r="HCS88" s="13"/>
      <c r="HCT88" s="13"/>
      <c r="HCU88" s="13"/>
      <c r="HCV88" s="13"/>
      <c r="HCW88" s="13"/>
      <c r="HCX88" s="13"/>
      <c r="HCY88" s="13"/>
      <c r="HCZ88" s="13"/>
      <c r="HDA88" s="13"/>
      <c r="HDB88" s="13"/>
      <c r="HDC88" s="13"/>
      <c r="HDD88" s="13"/>
      <c r="HDE88" s="13"/>
      <c r="HDF88" s="13"/>
      <c r="HDG88" s="13"/>
      <c r="HDH88" s="13"/>
      <c r="HDI88" s="13"/>
      <c r="HDJ88" s="13"/>
      <c r="HDK88" s="13"/>
      <c r="HDL88" s="13"/>
      <c r="HDM88" s="13"/>
      <c r="HDN88" s="13"/>
      <c r="HDO88" s="13"/>
      <c r="HDP88" s="13"/>
      <c r="HDQ88" s="13"/>
      <c r="HDR88" s="13"/>
      <c r="HDS88" s="13"/>
      <c r="HDT88" s="13"/>
      <c r="HDU88" s="13"/>
      <c r="HDV88" s="13"/>
      <c r="HDW88" s="13"/>
      <c r="HDX88" s="13"/>
      <c r="HDY88" s="13"/>
      <c r="HDZ88" s="13"/>
      <c r="HEA88" s="13"/>
      <c r="HEB88" s="13"/>
      <c r="HEC88" s="13"/>
      <c r="HED88" s="13"/>
      <c r="HEE88" s="13"/>
      <c r="HEF88" s="13"/>
      <c r="HEG88" s="13"/>
      <c r="HEH88" s="13"/>
      <c r="HEI88" s="13"/>
      <c r="HEJ88" s="13"/>
      <c r="HEK88" s="13"/>
      <c r="HEL88" s="13"/>
      <c r="HEM88" s="13"/>
      <c r="HEN88" s="13"/>
      <c r="HEO88" s="13"/>
      <c r="HEP88" s="13"/>
      <c r="HEQ88" s="13"/>
      <c r="HER88" s="13"/>
      <c r="HES88" s="13"/>
      <c r="HET88" s="13"/>
      <c r="HEU88" s="13"/>
      <c r="HEV88" s="13"/>
      <c r="HEW88" s="13"/>
      <c r="HEX88" s="13"/>
      <c r="HEY88" s="13"/>
      <c r="HEZ88" s="13"/>
      <c r="HFA88" s="13"/>
      <c r="HFB88" s="13"/>
      <c r="HFC88" s="13"/>
      <c r="HFD88" s="13"/>
      <c r="HFE88" s="13"/>
      <c r="HFF88" s="13"/>
      <c r="HFG88" s="13"/>
      <c r="HFH88" s="13"/>
      <c r="HFI88" s="13"/>
      <c r="HFJ88" s="13"/>
      <c r="HFK88" s="13"/>
      <c r="HFL88" s="13"/>
      <c r="HFM88" s="13"/>
      <c r="HFN88" s="13"/>
      <c r="HFO88" s="13"/>
      <c r="HFP88" s="13"/>
      <c r="HFQ88" s="13"/>
      <c r="HFR88" s="13"/>
      <c r="HFS88" s="13"/>
      <c r="HFT88" s="13"/>
      <c r="HFU88" s="13"/>
      <c r="HFV88" s="13"/>
      <c r="HFW88" s="13"/>
      <c r="HFX88" s="13"/>
      <c r="HFY88" s="13"/>
      <c r="HFZ88" s="13"/>
      <c r="HGA88" s="13"/>
      <c r="HGB88" s="13"/>
      <c r="HGC88" s="13"/>
      <c r="HGD88" s="13"/>
      <c r="HGE88" s="13"/>
      <c r="HGF88" s="13"/>
      <c r="HGG88" s="13"/>
      <c r="HGH88" s="13"/>
      <c r="HGI88" s="13"/>
      <c r="HGJ88" s="13"/>
      <c r="HGK88" s="13"/>
      <c r="HGL88" s="13"/>
      <c r="HGM88" s="13"/>
      <c r="HGN88" s="13"/>
      <c r="HGO88" s="13"/>
      <c r="HGP88" s="13"/>
      <c r="HGQ88" s="13"/>
      <c r="HGR88" s="13"/>
      <c r="HGS88" s="13"/>
      <c r="HGT88" s="13"/>
      <c r="HGU88" s="13"/>
      <c r="HGV88" s="13"/>
      <c r="HGW88" s="13"/>
      <c r="HGX88" s="13"/>
      <c r="HGY88" s="13"/>
      <c r="HGZ88" s="13"/>
      <c r="HHA88" s="13"/>
      <c r="HHB88" s="13"/>
      <c r="HHC88" s="13"/>
      <c r="HHD88" s="13"/>
      <c r="HHE88" s="13"/>
      <c r="HHF88" s="13"/>
      <c r="HHG88" s="13"/>
      <c r="HHH88" s="13"/>
      <c r="HHI88" s="13"/>
      <c r="HHJ88" s="13"/>
      <c r="HHK88" s="13"/>
      <c r="HHL88" s="13"/>
      <c r="HHM88" s="13"/>
      <c r="HHN88" s="13"/>
      <c r="HHO88" s="13"/>
      <c r="HHP88" s="13"/>
      <c r="HHQ88" s="13"/>
      <c r="HHR88" s="13"/>
      <c r="HHS88" s="13"/>
      <c r="HHT88" s="13"/>
      <c r="HHU88" s="13"/>
      <c r="HHV88" s="13"/>
      <c r="HHW88" s="13"/>
      <c r="HHX88" s="13"/>
      <c r="HHY88" s="13"/>
      <c r="HHZ88" s="13"/>
      <c r="HIA88" s="13"/>
      <c r="HIB88" s="13"/>
      <c r="HIC88" s="13"/>
      <c r="HID88" s="13"/>
      <c r="HIE88" s="13"/>
      <c r="HIF88" s="13"/>
      <c r="HIG88" s="13"/>
      <c r="HIH88" s="13"/>
      <c r="HII88" s="13"/>
      <c r="HIJ88" s="13"/>
      <c r="HIK88" s="13"/>
      <c r="HIL88" s="13"/>
      <c r="HIM88" s="13"/>
      <c r="HIN88" s="13"/>
      <c r="HIO88" s="13"/>
      <c r="HIP88" s="13"/>
      <c r="HIQ88" s="13"/>
      <c r="HIR88" s="13"/>
      <c r="HIS88" s="13"/>
      <c r="HIT88" s="13"/>
      <c r="HIU88" s="13"/>
      <c r="HIV88" s="13"/>
      <c r="HIW88" s="13"/>
      <c r="HIX88" s="13"/>
      <c r="HIY88" s="13"/>
      <c r="HIZ88" s="13"/>
      <c r="HJA88" s="13"/>
      <c r="HJB88" s="13"/>
      <c r="HJC88" s="13"/>
      <c r="HJD88" s="13"/>
      <c r="HJE88" s="13"/>
      <c r="HJF88" s="13"/>
      <c r="HJG88" s="13"/>
      <c r="HJH88" s="13"/>
      <c r="HJI88" s="13"/>
      <c r="HJJ88" s="13"/>
      <c r="HJK88" s="13"/>
      <c r="HJL88" s="13"/>
      <c r="HJM88" s="13"/>
      <c r="HJN88" s="13"/>
      <c r="HJO88" s="13"/>
      <c r="HJP88" s="13"/>
      <c r="HJQ88" s="13"/>
      <c r="HJR88" s="13"/>
      <c r="HJS88" s="13"/>
      <c r="HJT88" s="13"/>
      <c r="HJU88" s="13"/>
      <c r="HJV88" s="13"/>
      <c r="HJW88" s="13"/>
      <c r="HJX88" s="13"/>
      <c r="HJY88" s="13"/>
      <c r="HJZ88" s="13"/>
      <c r="HKA88" s="13"/>
      <c r="HKB88" s="13"/>
      <c r="HKC88" s="13"/>
      <c r="HKD88" s="13"/>
      <c r="HKE88" s="13"/>
      <c r="HKF88" s="13"/>
      <c r="HKG88" s="13"/>
      <c r="HKH88" s="13"/>
      <c r="HKI88" s="13"/>
      <c r="HKJ88" s="13"/>
      <c r="HKK88" s="13"/>
      <c r="HKL88" s="13"/>
      <c r="HKM88" s="13"/>
      <c r="HKN88" s="13"/>
      <c r="HKO88" s="13"/>
      <c r="HKP88" s="13"/>
      <c r="HKQ88" s="13"/>
      <c r="HKR88" s="13"/>
      <c r="HKS88" s="13"/>
      <c r="HKT88" s="13"/>
      <c r="HKU88" s="13"/>
      <c r="HKV88" s="13"/>
      <c r="HKW88" s="13"/>
      <c r="HKX88" s="13"/>
      <c r="HKY88" s="13"/>
      <c r="HKZ88" s="13"/>
      <c r="HLA88" s="13"/>
      <c r="HLB88" s="13"/>
      <c r="HLC88" s="13"/>
      <c r="HLD88" s="13"/>
      <c r="HLE88" s="13"/>
      <c r="HLF88" s="13"/>
      <c r="HLG88" s="13"/>
      <c r="HLH88" s="13"/>
      <c r="HLI88" s="13"/>
      <c r="HLJ88" s="13"/>
      <c r="HLK88" s="13"/>
      <c r="HLL88" s="13"/>
      <c r="HLM88" s="13"/>
      <c r="HLN88" s="13"/>
      <c r="HLO88" s="13"/>
      <c r="HLP88" s="13"/>
      <c r="HLQ88" s="13"/>
      <c r="HLR88" s="13"/>
      <c r="HLS88" s="13"/>
      <c r="HLT88" s="13"/>
      <c r="HLU88" s="13"/>
      <c r="HLV88" s="13"/>
      <c r="HLW88" s="13"/>
      <c r="HLX88" s="13"/>
      <c r="HLY88" s="13"/>
      <c r="HLZ88" s="13"/>
      <c r="HMA88" s="13"/>
      <c r="HMB88" s="13"/>
      <c r="HMC88" s="13"/>
      <c r="HMD88" s="13"/>
      <c r="HME88" s="13"/>
      <c r="HMF88" s="13"/>
      <c r="HMG88" s="13"/>
      <c r="HMH88" s="13"/>
      <c r="HMI88" s="13"/>
      <c r="HMJ88" s="13"/>
      <c r="HMK88" s="13"/>
      <c r="HML88" s="13"/>
      <c r="HMM88" s="13"/>
      <c r="HMN88" s="13"/>
      <c r="HMO88" s="13"/>
      <c r="HMP88" s="13"/>
      <c r="HMQ88" s="13"/>
      <c r="HMR88" s="13"/>
      <c r="HMS88" s="13"/>
      <c r="HMT88" s="13"/>
      <c r="HMU88" s="13"/>
      <c r="HMV88" s="13"/>
      <c r="HMW88" s="13"/>
      <c r="HMX88" s="13"/>
      <c r="HMY88" s="13"/>
      <c r="HMZ88" s="13"/>
      <c r="HNA88" s="13"/>
      <c r="HNB88" s="13"/>
      <c r="HNC88" s="13"/>
      <c r="HND88" s="13"/>
      <c r="HNE88" s="13"/>
      <c r="HNF88" s="13"/>
      <c r="HNG88" s="13"/>
      <c r="HNH88" s="13"/>
      <c r="HNI88" s="13"/>
      <c r="HNJ88" s="13"/>
      <c r="HNK88" s="13"/>
      <c r="HNL88" s="13"/>
      <c r="HNM88" s="13"/>
      <c r="HNN88" s="13"/>
      <c r="HNO88" s="13"/>
      <c r="HNP88" s="13"/>
      <c r="HNQ88" s="13"/>
      <c r="HNR88" s="13"/>
      <c r="HNS88" s="13"/>
      <c r="HNT88" s="13"/>
      <c r="HNU88" s="13"/>
      <c r="HNV88" s="13"/>
      <c r="HNW88" s="13"/>
      <c r="HNX88" s="13"/>
      <c r="HNY88" s="13"/>
      <c r="HNZ88" s="13"/>
      <c r="HOA88" s="13"/>
      <c r="HOB88" s="13"/>
      <c r="HOC88" s="13"/>
      <c r="HOD88" s="13"/>
      <c r="HOE88" s="13"/>
      <c r="HOF88" s="13"/>
      <c r="HOG88" s="13"/>
      <c r="HOH88" s="13"/>
      <c r="HOI88" s="13"/>
      <c r="HOJ88" s="13"/>
      <c r="HOK88" s="13"/>
      <c r="HOL88" s="13"/>
      <c r="HOM88" s="13"/>
      <c r="HON88" s="13"/>
      <c r="HOO88" s="13"/>
      <c r="HOP88" s="13"/>
      <c r="HOQ88" s="13"/>
      <c r="HOR88" s="13"/>
      <c r="HOS88" s="13"/>
      <c r="HOT88" s="13"/>
      <c r="HOU88" s="13"/>
      <c r="HOV88" s="13"/>
      <c r="HOW88" s="13"/>
      <c r="HOX88" s="13"/>
      <c r="HOY88" s="13"/>
      <c r="HOZ88" s="13"/>
      <c r="HPA88" s="13"/>
      <c r="HPB88" s="13"/>
      <c r="HPC88" s="13"/>
      <c r="HPD88" s="13"/>
      <c r="HPE88" s="13"/>
      <c r="HPF88" s="13"/>
      <c r="HPG88" s="13"/>
      <c r="HPH88" s="13"/>
      <c r="HPI88" s="13"/>
      <c r="HPJ88" s="13"/>
      <c r="HPK88" s="13"/>
      <c r="HPL88" s="13"/>
      <c r="HPM88" s="13"/>
      <c r="HPN88" s="13"/>
      <c r="HPO88" s="13"/>
      <c r="HPP88" s="13"/>
      <c r="HPQ88" s="13"/>
      <c r="HPR88" s="13"/>
      <c r="HPS88" s="13"/>
      <c r="HPT88" s="13"/>
      <c r="HPU88" s="13"/>
      <c r="HPV88" s="13"/>
      <c r="HPW88" s="13"/>
      <c r="HPX88" s="13"/>
      <c r="HPY88" s="13"/>
      <c r="HPZ88" s="13"/>
      <c r="HQA88" s="13"/>
      <c r="HQB88" s="13"/>
      <c r="HQC88" s="13"/>
      <c r="HQD88" s="13"/>
      <c r="HQE88" s="13"/>
      <c r="HQF88" s="13"/>
      <c r="HQG88" s="13"/>
      <c r="HQH88" s="13"/>
      <c r="HQI88" s="13"/>
      <c r="HQJ88" s="13"/>
      <c r="HQK88" s="13"/>
      <c r="HQL88" s="13"/>
      <c r="HQM88" s="13"/>
      <c r="HQN88" s="13"/>
      <c r="HQO88" s="13"/>
      <c r="HQP88" s="13"/>
      <c r="HQQ88" s="13"/>
      <c r="HQR88" s="13"/>
      <c r="HQS88" s="13"/>
      <c r="HQT88" s="13"/>
      <c r="HQU88" s="13"/>
      <c r="HQV88" s="13"/>
      <c r="HQW88" s="13"/>
      <c r="HQX88" s="13"/>
      <c r="HQY88" s="13"/>
      <c r="HQZ88" s="13"/>
      <c r="HRA88" s="13"/>
      <c r="HRB88" s="13"/>
      <c r="HRC88" s="13"/>
      <c r="HRD88" s="13"/>
      <c r="HRE88" s="13"/>
      <c r="HRF88" s="13"/>
      <c r="HRG88" s="13"/>
      <c r="HRH88" s="13"/>
      <c r="HRI88" s="13"/>
      <c r="HRJ88" s="13"/>
      <c r="HRK88" s="13"/>
      <c r="HRL88" s="13"/>
      <c r="HRM88" s="13"/>
      <c r="HRN88" s="13"/>
      <c r="HRO88" s="13"/>
      <c r="HRP88" s="13"/>
      <c r="HRQ88" s="13"/>
      <c r="HRR88" s="13"/>
      <c r="HRS88" s="13"/>
      <c r="HRT88" s="13"/>
      <c r="HRU88" s="13"/>
      <c r="HRV88" s="13"/>
      <c r="HRW88" s="13"/>
      <c r="HRX88" s="13"/>
      <c r="HRY88" s="13"/>
      <c r="HRZ88" s="13"/>
      <c r="HSA88" s="13"/>
      <c r="HSB88" s="13"/>
      <c r="HSC88" s="13"/>
      <c r="HSD88" s="13"/>
      <c r="HSE88" s="13"/>
      <c r="HSF88" s="13"/>
      <c r="HSG88" s="13"/>
      <c r="HSH88" s="13"/>
      <c r="HSI88" s="13"/>
      <c r="HSJ88" s="13"/>
      <c r="HSK88" s="13"/>
      <c r="HSL88" s="13"/>
      <c r="HSM88" s="13"/>
      <c r="HSN88" s="13"/>
      <c r="HSO88" s="13"/>
      <c r="HSP88" s="13"/>
      <c r="HSQ88" s="13"/>
      <c r="HSR88" s="13"/>
      <c r="HSS88" s="13"/>
      <c r="HST88" s="13"/>
      <c r="HSU88" s="13"/>
      <c r="HSV88" s="13"/>
      <c r="HSW88" s="13"/>
      <c r="HSX88" s="13"/>
      <c r="HSY88" s="13"/>
      <c r="HSZ88" s="13"/>
      <c r="HTA88" s="13"/>
      <c r="HTB88" s="13"/>
      <c r="HTC88" s="13"/>
      <c r="HTD88" s="13"/>
      <c r="HTE88" s="13"/>
      <c r="HTF88" s="13"/>
      <c r="HTG88" s="13"/>
      <c r="HTH88" s="13"/>
      <c r="HTI88" s="13"/>
      <c r="HTJ88" s="13"/>
      <c r="HTK88" s="13"/>
      <c r="HTL88" s="13"/>
      <c r="HTM88" s="13"/>
      <c r="HTN88" s="13"/>
      <c r="HTO88" s="13"/>
      <c r="HTP88" s="13"/>
      <c r="HTQ88" s="13"/>
      <c r="HTR88" s="13"/>
      <c r="HTS88" s="13"/>
      <c r="HTT88" s="13"/>
      <c r="HTU88" s="13"/>
      <c r="HTV88" s="13"/>
      <c r="HTW88" s="13"/>
      <c r="HTX88" s="13"/>
      <c r="HTY88" s="13"/>
      <c r="HTZ88" s="13"/>
      <c r="HUA88" s="13"/>
      <c r="HUB88" s="13"/>
      <c r="HUC88" s="13"/>
      <c r="HUD88" s="13"/>
      <c r="HUE88" s="13"/>
      <c r="HUF88" s="13"/>
      <c r="HUG88" s="13"/>
      <c r="HUH88" s="13"/>
      <c r="HUI88" s="13"/>
      <c r="HUJ88" s="13"/>
      <c r="HUK88" s="13"/>
      <c r="HUL88" s="13"/>
      <c r="HUM88" s="13"/>
      <c r="HUN88" s="13"/>
      <c r="HUO88" s="13"/>
      <c r="HUP88" s="13"/>
      <c r="HUQ88" s="13"/>
      <c r="HUR88" s="13"/>
      <c r="HUS88" s="13"/>
      <c r="HUT88" s="13"/>
      <c r="HUU88" s="13"/>
      <c r="HUV88" s="13"/>
      <c r="HUW88" s="13"/>
      <c r="HUX88" s="13"/>
      <c r="HUY88" s="13"/>
      <c r="HUZ88" s="13"/>
      <c r="HVA88" s="13"/>
      <c r="HVB88" s="13"/>
      <c r="HVC88" s="13"/>
      <c r="HVD88" s="13"/>
      <c r="HVE88" s="13"/>
      <c r="HVF88" s="13"/>
      <c r="HVG88" s="13"/>
      <c r="HVH88" s="13"/>
      <c r="HVI88" s="13"/>
      <c r="HVJ88" s="13"/>
      <c r="HVK88" s="13"/>
      <c r="HVL88" s="13"/>
      <c r="HVM88" s="13"/>
      <c r="HVN88" s="13"/>
      <c r="HVO88" s="13"/>
      <c r="HVP88" s="13"/>
      <c r="HVQ88" s="13"/>
      <c r="HVR88" s="13"/>
      <c r="HVS88" s="13"/>
      <c r="HVT88" s="13"/>
      <c r="HVU88" s="13"/>
      <c r="HVV88" s="13"/>
      <c r="HVW88" s="13"/>
      <c r="HVX88" s="13"/>
      <c r="HVY88" s="13"/>
      <c r="HVZ88" s="13"/>
      <c r="HWA88" s="13"/>
      <c r="HWB88" s="13"/>
      <c r="HWC88" s="13"/>
      <c r="HWD88" s="13"/>
      <c r="HWE88" s="13"/>
      <c r="HWF88" s="13"/>
      <c r="HWG88" s="13"/>
      <c r="HWH88" s="13"/>
      <c r="HWI88" s="13"/>
      <c r="HWJ88" s="13"/>
      <c r="HWK88" s="13"/>
      <c r="HWL88" s="13"/>
      <c r="HWM88" s="13"/>
      <c r="HWN88" s="13"/>
      <c r="HWO88" s="13"/>
      <c r="HWP88" s="13"/>
      <c r="HWQ88" s="13"/>
      <c r="HWR88" s="13"/>
      <c r="HWS88" s="13"/>
      <c r="HWT88" s="13"/>
      <c r="HWU88" s="13"/>
      <c r="HWV88" s="13"/>
      <c r="HWW88" s="13"/>
      <c r="HWX88" s="13"/>
      <c r="HWY88" s="13"/>
      <c r="HWZ88" s="13"/>
      <c r="HXA88" s="13"/>
      <c r="HXB88" s="13"/>
      <c r="HXC88" s="13"/>
      <c r="HXD88" s="13"/>
      <c r="HXE88" s="13"/>
      <c r="HXF88" s="13"/>
      <c r="HXG88" s="13"/>
      <c r="HXH88" s="13"/>
      <c r="HXI88" s="13"/>
      <c r="HXJ88" s="13"/>
      <c r="HXK88" s="13"/>
      <c r="HXL88" s="13"/>
      <c r="HXM88" s="13"/>
      <c r="HXN88" s="13"/>
      <c r="HXO88" s="13"/>
      <c r="HXP88" s="13"/>
      <c r="HXQ88" s="13"/>
      <c r="HXR88" s="13"/>
      <c r="HXS88" s="13"/>
      <c r="HXT88" s="13"/>
      <c r="HXU88" s="13"/>
      <c r="HXV88" s="13"/>
      <c r="HXW88" s="13"/>
      <c r="HXX88" s="13"/>
      <c r="HXY88" s="13"/>
      <c r="HXZ88" s="13"/>
      <c r="HYA88" s="13"/>
      <c r="HYB88" s="13"/>
      <c r="HYC88" s="13"/>
      <c r="HYD88" s="13"/>
      <c r="HYE88" s="13"/>
      <c r="HYF88" s="13"/>
      <c r="HYG88" s="13"/>
      <c r="HYH88" s="13"/>
      <c r="HYI88" s="13"/>
      <c r="HYJ88" s="13"/>
      <c r="HYK88" s="13"/>
      <c r="HYL88" s="13"/>
      <c r="HYM88" s="13"/>
      <c r="HYN88" s="13"/>
      <c r="HYO88" s="13"/>
      <c r="HYP88" s="13"/>
      <c r="HYQ88" s="13"/>
      <c r="HYR88" s="13"/>
      <c r="HYS88" s="13"/>
      <c r="HYT88" s="13"/>
      <c r="HYU88" s="13"/>
      <c r="HYV88" s="13"/>
      <c r="HYW88" s="13"/>
      <c r="HYX88" s="13"/>
      <c r="HYY88" s="13"/>
      <c r="HYZ88" s="13"/>
      <c r="HZA88" s="13"/>
      <c r="HZB88" s="13"/>
      <c r="HZC88" s="13"/>
      <c r="HZD88" s="13"/>
      <c r="HZE88" s="13"/>
      <c r="HZF88" s="13"/>
      <c r="HZG88" s="13"/>
      <c r="HZH88" s="13"/>
      <c r="HZI88" s="13"/>
      <c r="HZJ88" s="13"/>
      <c r="HZK88" s="13"/>
      <c r="HZL88" s="13"/>
      <c r="HZM88" s="13"/>
      <c r="HZN88" s="13"/>
      <c r="HZO88" s="13"/>
      <c r="HZP88" s="13"/>
      <c r="HZQ88" s="13"/>
      <c r="HZR88" s="13"/>
      <c r="HZS88" s="13"/>
      <c r="HZT88" s="13"/>
      <c r="HZU88" s="13"/>
      <c r="HZV88" s="13"/>
      <c r="HZW88" s="13"/>
      <c r="HZX88" s="13"/>
      <c r="HZY88" s="13"/>
      <c r="HZZ88" s="13"/>
      <c r="IAA88" s="13"/>
      <c r="IAB88" s="13"/>
      <c r="IAC88" s="13"/>
      <c r="IAD88" s="13"/>
      <c r="IAE88" s="13"/>
      <c r="IAF88" s="13"/>
      <c r="IAG88" s="13"/>
      <c r="IAH88" s="13"/>
      <c r="IAI88" s="13"/>
      <c r="IAJ88" s="13"/>
      <c r="IAK88" s="13"/>
      <c r="IAL88" s="13"/>
      <c r="IAM88" s="13"/>
      <c r="IAN88" s="13"/>
      <c r="IAO88" s="13"/>
      <c r="IAP88" s="13"/>
      <c r="IAQ88" s="13"/>
      <c r="IAR88" s="13"/>
      <c r="IAS88" s="13"/>
      <c r="IAT88" s="13"/>
      <c r="IAU88" s="13"/>
      <c r="IAV88" s="13"/>
      <c r="IAW88" s="13"/>
      <c r="IAX88" s="13"/>
      <c r="IAY88" s="13"/>
      <c r="IAZ88" s="13"/>
      <c r="IBA88" s="13"/>
      <c r="IBB88" s="13"/>
      <c r="IBC88" s="13"/>
      <c r="IBD88" s="13"/>
      <c r="IBE88" s="13"/>
      <c r="IBF88" s="13"/>
      <c r="IBG88" s="13"/>
      <c r="IBH88" s="13"/>
      <c r="IBI88" s="13"/>
      <c r="IBJ88" s="13"/>
      <c r="IBK88" s="13"/>
      <c r="IBL88" s="13"/>
      <c r="IBM88" s="13"/>
      <c r="IBN88" s="13"/>
      <c r="IBO88" s="13"/>
      <c r="IBP88" s="13"/>
      <c r="IBQ88" s="13"/>
      <c r="IBR88" s="13"/>
      <c r="IBS88" s="13"/>
      <c r="IBT88" s="13"/>
      <c r="IBU88" s="13"/>
      <c r="IBV88" s="13"/>
      <c r="IBW88" s="13"/>
      <c r="IBX88" s="13"/>
      <c r="IBY88" s="13"/>
      <c r="IBZ88" s="13"/>
      <c r="ICA88" s="13"/>
      <c r="ICB88" s="13"/>
      <c r="ICC88" s="13"/>
      <c r="ICD88" s="13"/>
      <c r="ICE88" s="13"/>
      <c r="ICF88" s="13"/>
      <c r="ICG88" s="13"/>
      <c r="ICH88" s="13"/>
      <c r="ICI88" s="13"/>
      <c r="ICJ88" s="13"/>
      <c r="ICK88" s="13"/>
      <c r="ICL88" s="13"/>
      <c r="ICM88" s="13"/>
      <c r="ICN88" s="13"/>
      <c r="ICO88" s="13"/>
      <c r="ICP88" s="13"/>
      <c r="ICQ88" s="13"/>
      <c r="ICR88" s="13"/>
      <c r="ICS88" s="13"/>
      <c r="ICT88" s="13"/>
      <c r="ICU88" s="13"/>
      <c r="ICV88" s="13"/>
      <c r="ICW88" s="13"/>
      <c r="ICX88" s="13"/>
      <c r="ICY88" s="13"/>
      <c r="ICZ88" s="13"/>
      <c r="IDA88" s="13"/>
      <c r="IDB88" s="13"/>
      <c r="IDC88" s="13"/>
      <c r="IDD88" s="13"/>
      <c r="IDE88" s="13"/>
      <c r="IDF88" s="13"/>
      <c r="IDG88" s="13"/>
      <c r="IDH88" s="13"/>
      <c r="IDI88" s="13"/>
      <c r="IDJ88" s="13"/>
      <c r="IDK88" s="13"/>
      <c r="IDL88" s="13"/>
      <c r="IDM88" s="13"/>
      <c r="IDN88" s="13"/>
      <c r="IDO88" s="13"/>
      <c r="IDP88" s="13"/>
      <c r="IDQ88" s="13"/>
      <c r="IDR88" s="13"/>
      <c r="IDS88" s="13"/>
      <c r="IDT88" s="13"/>
      <c r="IDU88" s="13"/>
      <c r="IDV88" s="13"/>
      <c r="IDW88" s="13"/>
      <c r="IDX88" s="13"/>
      <c r="IDY88" s="13"/>
      <c r="IDZ88" s="13"/>
      <c r="IEA88" s="13"/>
      <c r="IEB88" s="13"/>
      <c r="IEC88" s="13"/>
      <c r="IED88" s="13"/>
      <c r="IEE88" s="13"/>
      <c r="IEF88" s="13"/>
      <c r="IEG88" s="13"/>
      <c r="IEH88" s="13"/>
      <c r="IEI88" s="13"/>
      <c r="IEJ88" s="13"/>
      <c r="IEK88" s="13"/>
      <c r="IEL88" s="13"/>
      <c r="IEM88" s="13"/>
      <c r="IEN88" s="13"/>
      <c r="IEO88" s="13"/>
      <c r="IEP88" s="13"/>
      <c r="IEQ88" s="13"/>
      <c r="IER88" s="13"/>
      <c r="IES88" s="13"/>
      <c r="IET88" s="13"/>
      <c r="IEU88" s="13"/>
      <c r="IEV88" s="13"/>
      <c r="IEW88" s="13"/>
      <c r="IEX88" s="13"/>
      <c r="IEY88" s="13"/>
      <c r="IEZ88" s="13"/>
      <c r="IFA88" s="13"/>
      <c r="IFB88" s="13"/>
      <c r="IFC88" s="13"/>
      <c r="IFD88" s="13"/>
      <c r="IFE88" s="13"/>
      <c r="IFF88" s="13"/>
      <c r="IFG88" s="13"/>
      <c r="IFH88" s="13"/>
      <c r="IFI88" s="13"/>
      <c r="IFJ88" s="13"/>
      <c r="IFK88" s="13"/>
      <c r="IFL88" s="13"/>
      <c r="IFM88" s="13"/>
      <c r="IFN88" s="13"/>
      <c r="IFO88" s="13"/>
      <c r="IFP88" s="13"/>
      <c r="IFQ88" s="13"/>
      <c r="IFR88" s="13"/>
      <c r="IFS88" s="13"/>
      <c r="IFT88" s="13"/>
      <c r="IFU88" s="13"/>
      <c r="IFV88" s="13"/>
      <c r="IFW88" s="13"/>
      <c r="IFX88" s="13"/>
      <c r="IFY88" s="13"/>
      <c r="IFZ88" s="13"/>
      <c r="IGA88" s="13"/>
      <c r="IGB88" s="13"/>
      <c r="IGC88" s="13"/>
      <c r="IGD88" s="13"/>
      <c r="IGE88" s="13"/>
      <c r="IGF88" s="13"/>
      <c r="IGG88" s="13"/>
      <c r="IGH88" s="13"/>
      <c r="IGI88" s="13"/>
      <c r="IGJ88" s="13"/>
      <c r="IGK88" s="13"/>
      <c r="IGL88" s="13"/>
      <c r="IGM88" s="13"/>
      <c r="IGN88" s="13"/>
      <c r="IGO88" s="13"/>
      <c r="IGP88" s="13"/>
      <c r="IGQ88" s="13"/>
      <c r="IGR88" s="13"/>
      <c r="IGS88" s="13"/>
      <c r="IGT88" s="13"/>
      <c r="IGU88" s="13"/>
      <c r="IGV88" s="13"/>
      <c r="IGW88" s="13"/>
      <c r="IGX88" s="13"/>
      <c r="IGY88" s="13"/>
      <c r="IGZ88" s="13"/>
      <c r="IHA88" s="13"/>
      <c r="IHB88" s="13"/>
      <c r="IHC88" s="13"/>
      <c r="IHD88" s="13"/>
      <c r="IHE88" s="13"/>
      <c r="IHF88" s="13"/>
      <c r="IHG88" s="13"/>
      <c r="IHH88" s="13"/>
      <c r="IHI88" s="13"/>
      <c r="IHJ88" s="13"/>
      <c r="IHK88" s="13"/>
      <c r="IHL88" s="13"/>
      <c r="IHM88" s="13"/>
      <c r="IHN88" s="13"/>
      <c r="IHO88" s="13"/>
      <c r="IHP88" s="13"/>
      <c r="IHQ88" s="13"/>
      <c r="IHR88" s="13"/>
      <c r="IHS88" s="13"/>
      <c r="IHT88" s="13"/>
      <c r="IHU88" s="13"/>
      <c r="IHV88" s="13"/>
      <c r="IHW88" s="13"/>
      <c r="IHX88" s="13"/>
      <c r="IHY88" s="13"/>
      <c r="IHZ88" s="13"/>
      <c r="IIA88" s="13"/>
      <c r="IIB88" s="13"/>
      <c r="IIC88" s="13"/>
      <c r="IID88" s="13"/>
      <c r="IIE88" s="13"/>
      <c r="IIF88" s="13"/>
      <c r="IIG88" s="13"/>
      <c r="IIH88" s="13"/>
      <c r="III88" s="13"/>
      <c r="IIJ88" s="13"/>
      <c r="IIK88" s="13"/>
      <c r="IIL88" s="13"/>
      <c r="IIM88" s="13"/>
      <c r="IIN88" s="13"/>
      <c r="IIO88" s="13"/>
      <c r="IIP88" s="13"/>
      <c r="IIQ88" s="13"/>
      <c r="IIR88" s="13"/>
      <c r="IIS88" s="13"/>
      <c r="IIT88" s="13"/>
      <c r="IIU88" s="13"/>
      <c r="IIV88" s="13"/>
      <c r="IIW88" s="13"/>
      <c r="IIX88" s="13"/>
      <c r="IIY88" s="13"/>
      <c r="IIZ88" s="13"/>
      <c r="IJA88" s="13"/>
      <c r="IJB88" s="13"/>
      <c r="IJC88" s="13"/>
      <c r="IJD88" s="13"/>
      <c r="IJE88" s="13"/>
      <c r="IJF88" s="13"/>
      <c r="IJG88" s="13"/>
      <c r="IJH88" s="13"/>
      <c r="IJI88" s="13"/>
      <c r="IJJ88" s="13"/>
      <c r="IJK88" s="13"/>
      <c r="IJL88" s="13"/>
      <c r="IJM88" s="13"/>
      <c r="IJN88" s="13"/>
      <c r="IJO88" s="13"/>
      <c r="IJP88" s="13"/>
      <c r="IJQ88" s="13"/>
      <c r="IJR88" s="13"/>
      <c r="IJS88" s="13"/>
      <c r="IJT88" s="13"/>
      <c r="IJU88" s="13"/>
      <c r="IJV88" s="13"/>
      <c r="IJW88" s="13"/>
      <c r="IJX88" s="13"/>
      <c r="IJY88" s="13"/>
      <c r="IJZ88" s="13"/>
      <c r="IKA88" s="13"/>
      <c r="IKB88" s="13"/>
      <c r="IKC88" s="13"/>
      <c r="IKD88" s="13"/>
      <c r="IKE88" s="13"/>
      <c r="IKF88" s="13"/>
      <c r="IKG88" s="13"/>
      <c r="IKH88" s="13"/>
      <c r="IKI88" s="13"/>
      <c r="IKJ88" s="13"/>
      <c r="IKK88" s="13"/>
      <c r="IKL88" s="13"/>
      <c r="IKM88" s="13"/>
      <c r="IKN88" s="13"/>
      <c r="IKO88" s="13"/>
      <c r="IKP88" s="13"/>
      <c r="IKQ88" s="13"/>
      <c r="IKR88" s="13"/>
      <c r="IKS88" s="13"/>
      <c r="IKT88" s="13"/>
      <c r="IKU88" s="13"/>
      <c r="IKV88" s="13"/>
      <c r="IKW88" s="13"/>
      <c r="IKX88" s="13"/>
      <c r="IKY88" s="13"/>
      <c r="IKZ88" s="13"/>
      <c r="ILA88" s="13"/>
      <c r="ILB88" s="13"/>
      <c r="ILC88" s="13"/>
      <c r="ILD88" s="13"/>
      <c r="ILE88" s="13"/>
      <c r="ILF88" s="13"/>
      <c r="ILG88" s="13"/>
      <c r="ILH88" s="13"/>
      <c r="ILI88" s="13"/>
      <c r="ILJ88" s="13"/>
      <c r="ILK88" s="13"/>
      <c r="ILL88" s="13"/>
      <c r="ILM88" s="13"/>
      <c r="ILN88" s="13"/>
      <c r="ILO88" s="13"/>
      <c r="ILP88" s="13"/>
      <c r="ILQ88" s="13"/>
      <c r="ILR88" s="13"/>
      <c r="ILS88" s="13"/>
      <c r="ILT88" s="13"/>
      <c r="ILU88" s="13"/>
      <c r="ILV88" s="13"/>
      <c r="ILW88" s="13"/>
      <c r="ILX88" s="13"/>
      <c r="ILY88" s="13"/>
      <c r="ILZ88" s="13"/>
      <c r="IMA88" s="13"/>
      <c r="IMB88" s="13"/>
      <c r="IMC88" s="13"/>
      <c r="IMD88" s="13"/>
      <c r="IME88" s="13"/>
      <c r="IMF88" s="13"/>
      <c r="IMG88" s="13"/>
      <c r="IMH88" s="13"/>
      <c r="IMI88" s="13"/>
      <c r="IMJ88" s="13"/>
      <c r="IMK88" s="13"/>
      <c r="IML88" s="13"/>
      <c r="IMM88" s="13"/>
      <c r="IMN88" s="13"/>
      <c r="IMO88" s="13"/>
      <c r="IMP88" s="13"/>
      <c r="IMQ88" s="13"/>
      <c r="IMR88" s="13"/>
      <c r="IMS88" s="13"/>
      <c r="IMT88" s="13"/>
      <c r="IMU88" s="13"/>
      <c r="IMV88" s="13"/>
      <c r="IMW88" s="13"/>
      <c r="IMX88" s="13"/>
      <c r="IMY88" s="13"/>
      <c r="IMZ88" s="13"/>
      <c r="INA88" s="13"/>
      <c r="INB88" s="13"/>
      <c r="INC88" s="13"/>
      <c r="IND88" s="13"/>
      <c r="INE88" s="13"/>
      <c r="INF88" s="13"/>
      <c r="ING88" s="13"/>
      <c r="INH88" s="13"/>
      <c r="INI88" s="13"/>
      <c r="INJ88" s="13"/>
      <c r="INK88" s="13"/>
      <c r="INL88" s="13"/>
      <c r="INM88" s="13"/>
      <c r="INN88" s="13"/>
      <c r="INO88" s="13"/>
      <c r="INP88" s="13"/>
      <c r="INQ88" s="13"/>
      <c r="INR88" s="13"/>
      <c r="INS88" s="13"/>
      <c r="INT88" s="13"/>
      <c r="INU88" s="13"/>
      <c r="INV88" s="13"/>
      <c r="INW88" s="13"/>
      <c r="INX88" s="13"/>
      <c r="INY88" s="13"/>
      <c r="INZ88" s="13"/>
      <c r="IOA88" s="13"/>
      <c r="IOB88" s="13"/>
      <c r="IOC88" s="13"/>
      <c r="IOD88" s="13"/>
      <c r="IOE88" s="13"/>
      <c r="IOF88" s="13"/>
      <c r="IOG88" s="13"/>
      <c r="IOH88" s="13"/>
      <c r="IOI88" s="13"/>
      <c r="IOJ88" s="13"/>
      <c r="IOK88" s="13"/>
      <c r="IOL88" s="13"/>
      <c r="IOM88" s="13"/>
      <c r="ION88" s="13"/>
      <c r="IOO88" s="13"/>
      <c r="IOP88" s="13"/>
      <c r="IOQ88" s="13"/>
      <c r="IOR88" s="13"/>
      <c r="IOS88" s="13"/>
      <c r="IOT88" s="13"/>
      <c r="IOU88" s="13"/>
      <c r="IOV88" s="13"/>
      <c r="IOW88" s="13"/>
      <c r="IOX88" s="13"/>
      <c r="IOY88" s="13"/>
      <c r="IOZ88" s="13"/>
      <c r="IPA88" s="13"/>
      <c r="IPB88" s="13"/>
      <c r="IPC88" s="13"/>
      <c r="IPD88" s="13"/>
      <c r="IPE88" s="13"/>
      <c r="IPF88" s="13"/>
      <c r="IPG88" s="13"/>
      <c r="IPH88" s="13"/>
      <c r="IPI88" s="13"/>
      <c r="IPJ88" s="13"/>
      <c r="IPK88" s="13"/>
      <c r="IPL88" s="13"/>
      <c r="IPM88" s="13"/>
      <c r="IPN88" s="13"/>
      <c r="IPO88" s="13"/>
      <c r="IPP88" s="13"/>
      <c r="IPQ88" s="13"/>
      <c r="IPR88" s="13"/>
      <c r="IPS88" s="13"/>
      <c r="IPT88" s="13"/>
      <c r="IPU88" s="13"/>
      <c r="IPV88" s="13"/>
      <c r="IPW88" s="13"/>
      <c r="IPX88" s="13"/>
      <c r="IPY88" s="13"/>
      <c r="IPZ88" s="13"/>
      <c r="IQA88" s="13"/>
      <c r="IQB88" s="13"/>
      <c r="IQC88" s="13"/>
      <c r="IQD88" s="13"/>
      <c r="IQE88" s="13"/>
      <c r="IQF88" s="13"/>
      <c r="IQG88" s="13"/>
      <c r="IQH88" s="13"/>
      <c r="IQI88" s="13"/>
      <c r="IQJ88" s="13"/>
      <c r="IQK88" s="13"/>
      <c r="IQL88" s="13"/>
      <c r="IQM88" s="13"/>
      <c r="IQN88" s="13"/>
      <c r="IQO88" s="13"/>
      <c r="IQP88" s="13"/>
      <c r="IQQ88" s="13"/>
      <c r="IQR88" s="13"/>
      <c r="IQS88" s="13"/>
      <c r="IQT88" s="13"/>
      <c r="IQU88" s="13"/>
      <c r="IQV88" s="13"/>
      <c r="IQW88" s="13"/>
      <c r="IQX88" s="13"/>
      <c r="IQY88" s="13"/>
      <c r="IQZ88" s="13"/>
      <c r="IRA88" s="13"/>
      <c r="IRB88" s="13"/>
      <c r="IRC88" s="13"/>
      <c r="IRD88" s="13"/>
      <c r="IRE88" s="13"/>
      <c r="IRF88" s="13"/>
      <c r="IRG88" s="13"/>
      <c r="IRH88" s="13"/>
      <c r="IRI88" s="13"/>
      <c r="IRJ88" s="13"/>
      <c r="IRK88" s="13"/>
      <c r="IRL88" s="13"/>
      <c r="IRM88" s="13"/>
      <c r="IRN88" s="13"/>
      <c r="IRO88" s="13"/>
      <c r="IRP88" s="13"/>
      <c r="IRQ88" s="13"/>
      <c r="IRR88" s="13"/>
      <c r="IRS88" s="13"/>
      <c r="IRT88" s="13"/>
      <c r="IRU88" s="13"/>
      <c r="IRV88" s="13"/>
      <c r="IRW88" s="13"/>
      <c r="IRX88" s="13"/>
      <c r="IRY88" s="13"/>
      <c r="IRZ88" s="13"/>
      <c r="ISA88" s="13"/>
      <c r="ISB88" s="13"/>
      <c r="ISC88" s="13"/>
      <c r="ISD88" s="13"/>
      <c r="ISE88" s="13"/>
      <c r="ISF88" s="13"/>
      <c r="ISG88" s="13"/>
      <c r="ISH88" s="13"/>
      <c r="ISI88" s="13"/>
      <c r="ISJ88" s="13"/>
      <c r="ISK88" s="13"/>
      <c r="ISL88" s="13"/>
      <c r="ISM88" s="13"/>
      <c r="ISN88" s="13"/>
      <c r="ISO88" s="13"/>
      <c r="ISP88" s="13"/>
      <c r="ISQ88" s="13"/>
      <c r="ISR88" s="13"/>
      <c r="ISS88" s="13"/>
      <c r="IST88" s="13"/>
      <c r="ISU88" s="13"/>
      <c r="ISV88" s="13"/>
      <c r="ISW88" s="13"/>
      <c r="ISX88" s="13"/>
      <c r="ISY88" s="13"/>
      <c r="ISZ88" s="13"/>
      <c r="ITA88" s="13"/>
      <c r="ITB88" s="13"/>
      <c r="ITC88" s="13"/>
      <c r="ITD88" s="13"/>
      <c r="ITE88" s="13"/>
      <c r="ITF88" s="13"/>
      <c r="ITG88" s="13"/>
      <c r="ITH88" s="13"/>
      <c r="ITI88" s="13"/>
      <c r="ITJ88" s="13"/>
      <c r="ITK88" s="13"/>
      <c r="ITL88" s="13"/>
      <c r="ITM88" s="13"/>
      <c r="ITN88" s="13"/>
      <c r="ITO88" s="13"/>
      <c r="ITP88" s="13"/>
      <c r="ITQ88" s="13"/>
      <c r="ITR88" s="13"/>
      <c r="ITS88" s="13"/>
      <c r="ITT88" s="13"/>
      <c r="ITU88" s="13"/>
      <c r="ITV88" s="13"/>
      <c r="ITW88" s="13"/>
      <c r="ITX88" s="13"/>
      <c r="ITY88" s="13"/>
      <c r="ITZ88" s="13"/>
      <c r="IUA88" s="13"/>
      <c r="IUB88" s="13"/>
      <c r="IUC88" s="13"/>
      <c r="IUD88" s="13"/>
      <c r="IUE88" s="13"/>
      <c r="IUF88" s="13"/>
      <c r="IUG88" s="13"/>
      <c r="IUH88" s="13"/>
      <c r="IUI88" s="13"/>
      <c r="IUJ88" s="13"/>
      <c r="IUK88" s="13"/>
      <c r="IUL88" s="13"/>
      <c r="IUM88" s="13"/>
      <c r="IUN88" s="13"/>
      <c r="IUO88" s="13"/>
      <c r="IUP88" s="13"/>
      <c r="IUQ88" s="13"/>
      <c r="IUR88" s="13"/>
      <c r="IUS88" s="13"/>
      <c r="IUT88" s="13"/>
      <c r="IUU88" s="13"/>
      <c r="IUV88" s="13"/>
      <c r="IUW88" s="13"/>
      <c r="IUX88" s="13"/>
      <c r="IUY88" s="13"/>
      <c r="IUZ88" s="13"/>
      <c r="IVA88" s="13"/>
      <c r="IVB88" s="13"/>
      <c r="IVC88" s="13"/>
      <c r="IVD88" s="13"/>
      <c r="IVE88" s="13"/>
      <c r="IVF88" s="13"/>
      <c r="IVG88" s="13"/>
      <c r="IVH88" s="13"/>
      <c r="IVI88" s="13"/>
      <c r="IVJ88" s="13"/>
      <c r="IVK88" s="13"/>
      <c r="IVL88" s="13"/>
      <c r="IVM88" s="13"/>
      <c r="IVN88" s="13"/>
      <c r="IVO88" s="13"/>
      <c r="IVP88" s="13"/>
      <c r="IVQ88" s="13"/>
      <c r="IVR88" s="13"/>
      <c r="IVS88" s="13"/>
      <c r="IVT88" s="13"/>
      <c r="IVU88" s="13"/>
      <c r="IVV88" s="13"/>
      <c r="IVW88" s="13"/>
      <c r="IVX88" s="13"/>
      <c r="IVY88" s="13"/>
      <c r="IVZ88" s="13"/>
      <c r="IWA88" s="13"/>
      <c r="IWB88" s="13"/>
      <c r="IWC88" s="13"/>
      <c r="IWD88" s="13"/>
      <c r="IWE88" s="13"/>
      <c r="IWF88" s="13"/>
      <c r="IWG88" s="13"/>
      <c r="IWH88" s="13"/>
      <c r="IWI88" s="13"/>
      <c r="IWJ88" s="13"/>
      <c r="IWK88" s="13"/>
      <c r="IWL88" s="13"/>
      <c r="IWM88" s="13"/>
      <c r="IWN88" s="13"/>
      <c r="IWO88" s="13"/>
      <c r="IWP88" s="13"/>
      <c r="IWQ88" s="13"/>
      <c r="IWR88" s="13"/>
      <c r="IWS88" s="13"/>
      <c r="IWT88" s="13"/>
      <c r="IWU88" s="13"/>
      <c r="IWV88" s="13"/>
      <c r="IWW88" s="13"/>
      <c r="IWX88" s="13"/>
      <c r="IWY88" s="13"/>
      <c r="IWZ88" s="13"/>
      <c r="IXA88" s="13"/>
      <c r="IXB88" s="13"/>
      <c r="IXC88" s="13"/>
      <c r="IXD88" s="13"/>
      <c r="IXE88" s="13"/>
      <c r="IXF88" s="13"/>
      <c r="IXG88" s="13"/>
      <c r="IXH88" s="13"/>
      <c r="IXI88" s="13"/>
      <c r="IXJ88" s="13"/>
      <c r="IXK88" s="13"/>
      <c r="IXL88" s="13"/>
      <c r="IXM88" s="13"/>
      <c r="IXN88" s="13"/>
      <c r="IXO88" s="13"/>
      <c r="IXP88" s="13"/>
      <c r="IXQ88" s="13"/>
      <c r="IXR88" s="13"/>
      <c r="IXS88" s="13"/>
      <c r="IXT88" s="13"/>
      <c r="IXU88" s="13"/>
      <c r="IXV88" s="13"/>
      <c r="IXW88" s="13"/>
      <c r="IXX88" s="13"/>
      <c r="IXY88" s="13"/>
      <c r="IXZ88" s="13"/>
      <c r="IYA88" s="13"/>
      <c r="IYB88" s="13"/>
      <c r="IYC88" s="13"/>
      <c r="IYD88" s="13"/>
      <c r="IYE88" s="13"/>
      <c r="IYF88" s="13"/>
      <c r="IYG88" s="13"/>
      <c r="IYH88" s="13"/>
      <c r="IYI88" s="13"/>
      <c r="IYJ88" s="13"/>
      <c r="IYK88" s="13"/>
      <c r="IYL88" s="13"/>
      <c r="IYM88" s="13"/>
      <c r="IYN88" s="13"/>
      <c r="IYO88" s="13"/>
      <c r="IYP88" s="13"/>
      <c r="IYQ88" s="13"/>
      <c r="IYR88" s="13"/>
      <c r="IYS88" s="13"/>
      <c r="IYT88" s="13"/>
      <c r="IYU88" s="13"/>
      <c r="IYV88" s="13"/>
      <c r="IYW88" s="13"/>
      <c r="IYX88" s="13"/>
      <c r="IYY88" s="13"/>
      <c r="IYZ88" s="13"/>
      <c r="IZA88" s="13"/>
      <c r="IZB88" s="13"/>
      <c r="IZC88" s="13"/>
      <c r="IZD88" s="13"/>
      <c r="IZE88" s="13"/>
      <c r="IZF88" s="13"/>
      <c r="IZG88" s="13"/>
      <c r="IZH88" s="13"/>
      <c r="IZI88" s="13"/>
      <c r="IZJ88" s="13"/>
      <c r="IZK88" s="13"/>
      <c r="IZL88" s="13"/>
      <c r="IZM88" s="13"/>
      <c r="IZN88" s="13"/>
      <c r="IZO88" s="13"/>
      <c r="IZP88" s="13"/>
      <c r="IZQ88" s="13"/>
      <c r="IZR88" s="13"/>
      <c r="IZS88" s="13"/>
      <c r="IZT88" s="13"/>
      <c r="IZU88" s="13"/>
      <c r="IZV88" s="13"/>
      <c r="IZW88" s="13"/>
      <c r="IZX88" s="13"/>
      <c r="IZY88" s="13"/>
      <c r="IZZ88" s="13"/>
      <c r="JAA88" s="13"/>
      <c r="JAB88" s="13"/>
      <c r="JAC88" s="13"/>
      <c r="JAD88" s="13"/>
      <c r="JAE88" s="13"/>
      <c r="JAF88" s="13"/>
      <c r="JAG88" s="13"/>
      <c r="JAH88" s="13"/>
      <c r="JAI88" s="13"/>
      <c r="JAJ88" s="13"/>
      <c r="JAK88" s="13"/>
      <c r="JAL88" s="13"/>
      <c r="JAM88" s="13"/>
      <c r="JAN88" s="13"/>
      <c r="JAO88" s="13"/>
      <c r="JAP88" s="13"/>
      <c r="JAQ88" s="13"/>
      <c r="JAR88" s="13"/>
      <c r="JAS88" s="13"/>
      <c r="JAT88" s="13"/>
      <c r="JAU88" s="13"/>
      <c r="JAV88" s="13"/>
      <c r="JAW88" s="13"/>
      <c r="JAX88" s="13"/>
      <c r="JAY88" s="13"/>
      <c r="JAZ88" s="13"/>
      <c r="JBA88" s="13"/>
      <c r="JBB88" s="13"/>
      <c r="JBC88" s="13"/>
      <c r="JBD88" s="13"/>
      <c r="JBE88" s="13"/>
      <c r="JBF88" s="13"/>
      <c r="JBG88" s="13"/>
      <c r="JBH88" s="13"/>
      <c r="JBI88" s="13"/>
      <c r="JBJ88" s="13"/>
      <c r="JBK88" s="13"/>
      <c r="JBL88" s="13"/>
      <c r="JBM88" s="13"/>
      <c r="JBN88" s="13"/>
      <c r="JBO88" s="13"/>
      <c r="JBP88" s="13"/>
      <c r="JBQ88" s="13"/>
      <c r="JBR88" s="13"/>
      <c r="JBS88" s="13"/>
      <c r="JBT88" s="13"/>
      <c r="JBU88" s="13"/>
      <c r="JBV88" s="13"/>
      <c r="JBW88" s="13"/>
      <c r="JBX88" s="13"/>
      <c r="JBY88" s="13"/>
      <c r="JBZ88" s="13"/>
      <c r="JCA88" s="13"/>
      <c r="JCB88" s="13"/>
      <c r="JCC88" s="13"/>
      <c r="JCD88" s="13"/>
      <c r="JCE88" s="13"/>
      <c r="JCF88" s="13"/>
      <c r="JCG88" s="13"/>
      <c r="JCH88" s="13"/>
      <c r="JCI88" s="13"/>
      <c r="JCJ88" s="13"/>
      <c r="JCK88" s="13"/>
      <c r="JCL88" s="13"/>
      <c r="JCM88" s="13"/>
      <c r="JCN88" s="13"/>
      <c r="JCO88" s="13"/>
      <c r="JCP88" s="13"/>
      <c r="JCQ88" s="13"/>
      <c r="JCR88" s="13"/>
      <c r="JCS88" s="13"/>
      <c r="JCT88" s="13"/>
      <c r="JCU88" s="13"/>
      <c r="JCV88" s="13"/>
      <c r="JCW88" s="13"/>
      <c r="JCX88" s="13"/>
      <c r="JCY88" s="13"/>
      <c r="JCZ88" s="13"/>
      <c r="JDA88" s="13"/>
      <c r="JDB88" s="13"/>
      <c r="JDC88" s="13"/>
      <c r="JDD88" s="13"/>
      <c r="JDE88" s="13"/>
      <c r="JDF88" s="13"/>
      <c r="JDG88" s="13"/>
      <c r="JDH88" s="13"/>
      <c r="JDI88" s="13"/>
      <c r="JDJ88" s="13"/>
      <c r="JDK88" s="13"/>
      <c r="JDL88" s="13"/>
      <c r="JDM88" s="13"/>
      <c r="JDN88" s="13"/>
      <c r="JDO88" s="13"/>
      <c r="JDP88" s="13"/>
      <c r="JDQ88" s="13"/>
      <c r="JDR88" s="13"/>
      <c r="JDS88" s="13"/>
      <c r="JDT88" s="13"/>
      <c r="JDU88" s="13"/>
      <c r="JDV88" s="13"/>
      <c r="JDW88" s="13"/>
      <c r="JDX88" s="13"/>
      <c r="JDY88" s="13"/>
      <c r="JDZ88" s="13"/>
      <c r="JEA88" s="13"/>
      <c r="JEB88" s="13"/>
      <c r="JEC88" s="13"/>
      <c r="JED88" s="13"/>
      <c r="JEE88" s="13"/>
      <c r="JEF88" s="13"/>
      <c r="JEG88" s="13"/>
      <c r="JEH88" s="13"/>
      <c r="JEI88" s="13"/>
      <c r="JEJ88" s="13"/>
      <c r="JEK88" s="13"/>
      <c r="JEL88" s="13"/>
      <c r="JEM88" s="13"/>
      <c r="JEN88" s="13"/>
      <c r="JEO88" s="13"/>
      <c r="JEP88" s="13"/>
      <c r="JEQ88" s="13"/>
      <c r="JER88" s="13"/>
      <c r="JES88" s="13"/>
      <c r="JET88" s="13"/>
      <c r="JEU88" s="13"/>
      <c r="JEV88" s="13"/>
      <c r="JEW88" s="13"/>
      <c r="JEX88" s="13"/>
      <c r="JEY88" s="13"/>
      <c r="JEZ88" s="13"/>
      <c r="JFA88" s="13"/>
      <c r="JFB88" s="13"/>
      <c r="JFC88" s="13"/>
      <c r="JFD88" s="13"/>
      <c r="JFE88" s="13"/>
      <c r="JFF88" s="13"/>
      <c r="JFG88" s="13"/>
      <c r="JFH88" s="13"/>
      <c r="JFI88" s="13"/>
      <c r="JFJ88" s="13"/>
      <c r="JFK88" s="13"/>
      <c r="JFL88" s="13"/>
      <c r="JFM88" s="13"/>
      <c r="JFN88" s="13"/>
      <c r="JFO88" s="13"/>
      <c r="JFP88" s="13"/>
      <c r="JFQ88" s="13"/>
      <c r="JFR88" s="13"/>
      <c r="JFS88" s="13"/>
      <c r="JFT88" s="13"/>
      <c r="JFU88" s="13"/>
      <c r="JFV88" s="13"/>
      <c r="JFW88" s="13"/>
      <c r="JFX88" s="13"/>
      <c r="JFY88" s="13"/>
      <c r="JFZ88" s="13"/>
      <c r="JGA88" s="13"/>
      <c r="JGB88" s="13"/>
      <c r="JGC88" s="13"/>
      <c r="JGD88" s="13"/>
      <c r="JGE88" s="13"/>
      <c r="JGF88" s="13"/>
      <c r="JGG88" s="13"/>
      <c r="JGH88" s="13"/>
      <c r="JGI88" s="13"/>
      <c r="JGJ88" s="13"/>
      <c r="JGK88" s="13"/>
      <c r="JGL88" s="13"/>
      <c r="JGM88" s="13"/>
      <c r="JGN88" s="13"/>
      <c r="JGO88" s="13"/>
      <c r="JGP88" s="13"/>
      <c r="JGQ88" s="13"/>
      <c r="JGR88" s="13"/>
      <c r="JGS88" s="13"/>
      <c r="JGT88" s="13"/>
      <c r="JGU88" s="13"/>
      <c r="JGV88" s="13"/>
      <c r="JGW88" s="13"/>
      <c r="JGX88" s="13"/>
      <c r="JGY88" s="13"/>
      <c r="JGZ88" s="13"/>
      <c r="JHA88" s="13"/>
      <c r="JHB88" s="13"/>
      <c r="JHC88" s="13"/>
      <c r="JHD88" s="13"/>
      <c r="JHE88" s="13"/>
      <c r="JHF88" s="13"/>
      <c r="JHG88" s="13"/>
      <c r="JHH88" s="13"/>
      <c r="JHI88" s="13"/>
      <c r="JHJ88" s="13"/>
      <c r="JHK88" s="13"/>
      <c r="JHL88" s="13"/>
      <c r="JHM88" s="13"/>
      <c r="JHN88" s="13"/>
      <c r="JHO88" s="13"/>
      <c r="JHP88" s="13"/>
      <c r="JHQ88" s="13"/>
      <c r="JHR88" s="13"/>
      <c r="JHS88" s="13"/>
      <c r="JHT88" s="13"/>
      <c r="JHU88" s="13"/>
      <c r="JHV88" s="13"/>
      <c r="JHW88" s="13"/>
      <c r="JHX88" s="13"/>
      <c r="JHY88" s="13"/>
      <c r="JHZ88" s="13"/>
      <c r="JIA88" s="13"/>
      <c r="JIB88" s="13"/>
      <c r="JIC88" s="13"/>
      <c r="JID88" s="13"/>
      <c r="JIE88" s="13"/>
      <c r="JIF88" s="13"/>
      <c r="JIG88" s="13"/>
      <c r="JIH88" s="13"/>
      <c r="JII88" s="13"/>
      <c r="JIJ88" s="13"/>
      <c r="JIK88" s="13"/>
      <c r="JIL88" s="13"/>
      <c r="JIM88" s="13"/>
      <c r="JIN88" s="13"/>
      <c r="JIO88" s="13"/>
      <c r="JIP88" s="13"/>
      <c r="JIQ88" s="13"/>
      <c r="JIR88" s="13"/>
      <c r="JIS88" s="13"/>
      <c r="JIT88" s="13"/>
      <c r="JIU88" s="13"/>
      <c r="JIV88" s="13"/>
      <c r="JIW88" s="13"/>
      <c r="JIX88" s="13"/>
      <c r="JIY88" s="13"/>
      <c r="JIZ88" s="13"/>
      <c r="JJA88" s="13"/>
      <c r="JJB88" s="13"/>
      <c r="JJC88" s="13"/>
      <c r="JJD88" s="13"/>
      <c r="JJE88" s="13"/>
      <c r="JJF88" s="13"/>
      <c r="JJG88" s="13"/>
      <c r="JJH88" s="13"/>
      <c r="JJI88" s="13"/>
      <c r="JJJ88" s="13"/>
      <c r="JJK88" s="13"/>
      <c r="JJL88" s="13"/>
      <c r="JJM88" s="13"/>
      <c r="JJN88" s="13"/>
      <c r="JJO88" s="13"/>
      <c r="JJP88" s="13"/>
      <c r="JJQ88" s="13"/>
      <c r="JJR88" s="13"/>
      <c r="JJS88" s="13"/>
      <c r="JJT88" s="13"/>
      <c r="JJU88" s="13"/>
      <c r="JJV88" s="13"/>
      <c r="JJW88" s="13"/>
      <c r="JJX88" s="13"/>
      <c r="JJY88" s="13"/>
      <c r="JJZ88" s="13"/>
      <c r="JKA88" s="13"/>
      <c r="JKB88" s="13"/>
      <c r="JKC88" s="13"/>
      <c r="JKD88" s="13"/>
      <c r="JKE88" s="13"/>
      <c r="JKF88" s="13"/>
      <c r="JKG88" s="13"/>
      <c r="JKH88" s="13"/>
      <c r="JKI88" s="13"/>
      <c r="JKJ88" s="13"/>
      <c r="JKK88" s="13"/>
      <c r="JKL88" s="13"/>
      <c r="JKM88" s="13"/>
      <c r="JKN88" s="13"/>
      <c r="JKO88" s="13"/>
      <c r="JKP88" s="13"/>
      <c r="JKQ88" s="13"/>
      <c r="JKR88" s="13"/>
      <c r="JKS88" s="13"/>
      <c r="JKT88" s="13"/>
      <c r="JKU88" s="13"/>
      <c r="JKV88" s="13"/>
      <c r="JKW88" s="13"/>
      <c r="JKX88" s="13"/>
      <c r="JKY88" s="13"/>
      <c r="JKZ88" s="13"/>
      <c r="JLA88" s="13"/>
      <c r="JLB88" s="13"/>
      <c r="JLC88" s="13"/>
      <c r="JLD88" s="13"/>
      <c r="JLE88" s="13"/>
      <c r="JLF88" s="13"/>
      <c r="JLG88" s="13"/>
      <c r="JLH88" s="13"/>
      <c r="JLI88" s="13"/>
      <c r="JLJ88" s="13"/>
      <c r="JLK88" s="13"/>
      <c r="JLL88" s="13"/>
      <c r="JLM88" s="13"/>
      <c r="JLN88" s="13"/>
      <c r="JLO88" s="13"/>
      <c r="JLP88" s="13"/>
      <c r="JLQ88" s="13"/>
      <c r="JLR88" s="13"/>
      <c r="JLS88" s="13"/>
      <c r="JLT88" s="13"/>
      <c r="JLU88" s="13"/>
      <c r="JLV88" s="13"/>
      <c r="JLW88" s="13"/>
      <c r="JLX88" s="13"/>
      <c r="JLY88" s="13"/>
      <c r="JLZ88" s="13"/>
      <c r="JMA88" s="13"/>
      <c r="JMB88" s="13"/>
      <c r="JMC88" s="13"/>
      <c r="JMD88" s="13"/>
      <c r="JME88" s="13"/>
      <c r="JMF88" s="13"/>
      <c r="JMG88" s="13"/>
      <c r="JMH88" s="13"/>
      <c r="JMI88" s="13"/>
      <c r="JMJ88" s="13"/>
      <c r="JMK88" s="13"/>
      <c r="JML88" s="13"/>
      <c r="JMM88" s="13"/>
      <c r="JMN88" s="13"/>
      <c r="JMO88" s="13"/>
      <c r="JMP88" s="13"/>
      <c r="JMQ88" s="13"/>
      <c r="JMR88" s="13"/>
      <c r="JMS88" s="13"/>
      <c r="JMT88" s="13"/>
      <c r="JMU88" s="13"/>
      <c r="JMV88" s="13"/>
      <c r="JMW88" s="13"/>
      <c r="JMX88" s="13"/>
      <c r="JMY88" s="13"/>
      <c r="JMZ88" s="13"/>
      <c r="JNA88" s="13"/>
      <c r="JNB88" s="13"/>
      <c r="JNC88" s="13"/>
      <c r="JND88" s="13"/>
      <c r="JNE88" s="13"/>
      <c r="JNF88" s="13"/>
      <c r="JNG88" s="13"/>
      <c r="JNH88" s="13"/>
      <c r="JNI88" s="13"/>
      <c r="JNJ88" s="13"/>
      <c r="JNK88" s="13"/>
      <c r="JNL88" s="13"/>
      <c r="JNM88" s="13"/>
      <c r="JNN88" s="13"/>
      <c r="JNO88" s="13"/>
      <c r="JNP88" s="13"/>
      <c r="JNQ88" s="13"/>
      <c r="JNR88" s="13"/>
      <c r="JNS88" s="13"/>
      <c r="JNT88" s="13"/>
      <c r="JNU88" s="13"/>
      <c r="JNV88" s="13"/>
      <c r="JNW88" s="13"/>
      <c r="JNX88" s="13"/>
      <c r="JNY88" s="13"/>
      <c r="JNZ88" s="13"/>
      <c r="JOA88" s="13"/>
      <c r="JOB88" s="13"/>
      <c r="JOC88" s="13"/>
      <c r="JOD88" s="13"/>
      <c r="JOE88" s="13"/>
      <c r="JOF88" s="13"/>
      <c r="JOG88" s="13"/>
      <c r="JOH88" s="13"/>
      <c r="JOI88" s="13"/>
      <c r="JOJ88" s="13"/>
      <c r="JOK88" s="13"/>
      <c r="JOL88" s="13"/>
      <c r="JOM88" s="13"/>
      <c r="JON88" s="13"/>
      <c r="JOO88" s="13"/>
      <c r="JOP88" s="13"/>
      <c r="JOQ88" s="13"/>
      <c r="JOR88" s="13"/>
      <c r="JOS88" s="13"/>
      <c r="JOT88" s="13"/>
      <c r="JOU88" s="13"/>
      <c r="JOV88" s="13"/>
      <c r="JOW88" s="13"/>
      <c r="JOX88" s="13"/>
      <c r="JOY88" s="13"/>
      <c r="JOZ88" s="13"/>
      <c r="JPA88" s="13"/>
      <c r="JPB88" s="13"/>
      <c r="JPC88" s="13"/>
      <c r="JPD88" s="13"/>
      <c r="JPE88" s="13"/>
      <c r="JPF88" s="13"/>
      <c r="JPG88" s="13"/>
      <c r="JPH88" s="13"/>
      <c r="JPI88" s="13"/>
      <c r="JPJ88" s="13"/>
      <c r="JPK88" s="13"/>
      <c r="JPL88" s="13"/>
      <c r="JPM88" s="13"/>
      <c r="JPN88" s="13"/>
      <c r="JPO88" s="13"/>
      <c r="JPP88" s="13"/>
      <c r="JPQ88" s="13"/>
      <c r="JPR88" s="13"/>
      <c r="JPS88" s="13"/>
      <c r="JPT88" s="13"/>
      <c r="JPU88" s="13"/>
      <c r="JPV88" s="13"/>
      <c r="JPW88" s="13"/>
      <c r="JPX88" s="13"/>
      <c r="JPY88" s="13"/>
      <c r="JPZ88" s="13"/>
      <c r="JQA88" s="13"/>
      <c r="JQB88" s="13"/>
      <c r="JQC88" s="13"/>
      <c r="JQD88" s="13"/>
      <c r="JQE88" s="13"/>
      <c r="JQF88" s="13"/>
      <c r="JQG88" s="13"/>
      <c r="JQH88" s="13"/>
      <c r="JQI88" s="13"/>
      <c r="JQJ88" s="13"/>
      <c r="JQK88" s="13"/>
      <c r="JQL88" s="13"/>
      <c r="JQM88" s="13"/>
      <c r="JQN88" s="13"/>
      <c r="JQO88" s="13"/>
      <c r="JQP88" s="13"/>
      <c r="JQQ88" s="13"/>
      <c r="JQR88" s="13"/>
      <c r="JQS88" s="13"/>
      <c r="JQT88" s="13"/>
      <c r="JQU88" s="13"/>
      <c r="JQV88" s="13"/>
      <c r="JQW88" s="13"/>
      <c r="JQX88" s="13"/>
      <c r="JQY88" s="13"/>
      <c r="JQZ88" s="13"/>
      <c r="JRA88" s="13"/>
      <c r="JRB88" s="13"/>
      <c r="JRC88" s="13"/>
      <c r="JRD88" s="13"/>
      <c r="JRE88" s="13"/>
      <c r="JRF88" s="13"/>
      <c r="JRG88" s="13"/>
      <c r="JRH88" s="13"/>
      <c r="JRI88" s="13"/>
      <c r="JRJ88" s="13"/>
      <c r="JRK88" s="13"/>
      <c r="JRL88" s="13"/>
      <c r="JRM88" s="13"/>
      <c r="JRN88" s="13"/>
      <c r="JRO88" s="13"/>
      <c r="JRP88" s="13"/>
      <c r="JRQ88" s="13"/>
      <c r="JRR88" s="13"/>
      <c r="JRS88" s="13"/>
      <c r="JRT88" s="13"/>
      <c r="JRU88" s="13"/>
      <c r="JRV88" s="13"/>
      <c r="JRW88" s="13"/>
      <c r="JRX88" s="13"/>
      <c r="JRY88" s="13"/>
      <c r="JRZ88" s="13"/>
      <c r="JSA88" s="13"/>
      <c r="JSB88" s="13"/>
      <c r="JSC88" s="13"/>
      <c r="JSD88" s="13"/>
      <c r="JSE88" s="13"/>
      <c r="JSF88" s="13"/>
      <c r="JSG88" s="13"/>
      <c r="JSH88" s="13"/>
      <c r="JSI88" s="13"/>
      <c r="JSJ88" s="13"/>
      <c r="JSK88" s="13"/>
      <c r="JSL88" s="13"/>
      <c r="JSM88" s="13"/>
      <c r="JSN88" s="13"/>
      <c r="JSO88" s="13"/>
      <c r="JSP88" s="13"/>
      <c r="JSQ88" s="13"/>
      <c r="JSR88" s="13"/>
      <c r="JSS88" s="13"/>
      <c r="JST88" s="13"/>
      <c r="JSU88" s="13"/>
      <c r="JSV88" s="13"/>
      <c r="JSW88" s="13"/>
      <c r="JSX88" s="13"/>
      <c r="JSY88" s="13"/>
      <c r="JSZ88" s="13"/>
      <c r="JTA88" s="13"/>
      <c r="JTB88" s="13"/>
      <c r="JTC88" s="13"/>
      <c r="JTD88" s="13"/>
      <c r="JTE88" s="13"/>
      <c r="JTF88" s="13"/>
      <c r="JTG88" s="13"/>
      <c r="JTH88" s="13"/>
      <c r="JTI88" s="13"/>
      <c r="JTJ88" s="13"/>
      <c r="JTK88" s="13"/>
      <c r="JTL88" s="13"/>
      <c r="JTM88" s="13"/>
      <c r="JTN88" s="13"/>
      <c r="JTO88" s="13"/>
      <c r="JTP88" s="13"/>
      <c r="JTQ88" s="13"/>
      <c r="JTR88" s="13"/>
      <c r="JTS88" s="13"/>
      <c r="JTT88" s="13"/>
      <c r="JTU88" s="13"/>
      <c r="JTV88" s="13"/>
      <c r="JTW88" s="13"/>
      <c r="JTX88" s="13"/>
      <c r="JTY88" s="13"/>
      <c r="JTZ88" s="13"/>
      <c r="JUA88" s="13"/>
      <c r="JUB88" s="13"/>
      <c r="JUC88" s="13"/>
      <c r="JUD88" s="13"/>
      <c r="JUE88" s="13"/>
      <c r="JUF88" s="13"/>
      <c r="JUG88" s="13"/>
      <c r="JUH88" s="13"/>
      <c r="JUI88" s="13"/>
      <c r="JUJ88" s="13"/>
      <c r="JUK88" s="13"/>
      <c r="JUL88" s="13"/>
      <c r="JUM88" s="13"/>
      <c r="JUN88" s="13"/>
      <c r="JUO88" s="13"/>
      <c r="JUP88" s="13"/>
      <c r="JUQ88" s="13"/>
      <c r="JUR88" s="13"/>
      <c r="JUS88" s="13"/>
      <c r="JUT88" s="13"/>
      <c r="JUU88" s="13"/>
      <c r="JUV88" s="13"/>
      <c r="JUW88" s="13"/>
      <c r="JUX88" s="13"/>
      <c r="JUY88" s="13"/>
      <c r="JUZ88" s="13"/>
      <c r="JVA88" s="13"/>
      <c r="JVB88" s="13"/>
      <c r="JVC88" s="13"/>
      <c r="JVD88" s="13"/>
      <c r="JVE88" s="13"/>
      <c r="JVF88" s="13"/>
      <c r="JVG88" s="13"/>
      <c r="JVH88" s="13"/>
      <c r="JVI88" s="13"/>
      <c r="JVJ88" s="13"/>
      <c r="JVK88" s="13"/>
      <c r="JVL88" s="13"/>
      <c r="JVM88" s="13"/>
      <c r="JVN88" s="13"/>
      <c r="JVO88" s="13"/>
      <c r="JVP88" s="13"/>
      <c r="JVQ88" s="13"/>
      <c r="JVR88" s="13"/>
      <c r="JVS88" s="13"/>
      <c r="JVT88" s="13"/>
      <c r="JVU88" s="13"/>
      <c r="JVV88" s="13"/>
      <c r="JVW88" s="13"/>
      <c r="JVX88" s="13"/>
      <c r="JVY88" s="13"/>
      <c r="JVZ88" s="13"/>
      <c r="JWA88" s="13"/>
      <c r="JWB88" s="13"/>
      <c r="JWC88" s="13"/>
      <c r="JWD88" s="13"/>
      <c r="JWE88" s="13"/>
      <c r="JWF88" s="13"/>
      <c r="JWG88" s="13"/>
      <c r="JWH88" s="13"/>
      <c r="JWI88" s="13"/>
      <c r="JWJ88" s="13"/>
      <c r="JWK88" s="13"/>
      <c r="JWL88" s="13"/>
      <c r="JWM88" s="13"/>
      <c r="JWN88" s="13"/>
      <c r="JWO88" s="13"/>
      <c r="JWP88" s="13"/>
      <c r="JWQ88" s="13"/>
      <c r="JWR88" s="13"/>
      <c r="JWS88" s="13"/>
      <c r="JWT88" s="13"/>
      <c r="JWU88" s="13"/>
      <c r="JWV88" s="13"/>
      <c r="JWW88" s="13"/>
      <c r="JWX88" s="13"/>
      <c r="JWY88" s="13"/>
      <c r="JWZ88" s="13"/>
      <c r="JXA88" s="13"/>
      <c r="JXB88" s="13"/>
      <c r="JXC88" s="13"/>
      <c r="JXD88" s="13"/>
      <c r="JXE88" s="13"/>
      <c r="JXF88" s="13"/>
      <c r="JXG88" s="13"/>
      <c r="JXH88" s="13"/>
      <c r="JXI88" s="13"/>
      <c r="JXJ88" s="13"/>
      <c r="JXK88" s="13"/>
      <c r="JXL88" s="13"/>
      <c r="JXM88" s="13"/>
      <c r="JXN88" s="13"/>
      <c r="JXO88" s="13"/>
      <c r="JXP88" s="13"/>
      <c r="JXQ88" s="13"/>
      <c r="JXR88" s="13"/>
      <c r="JXS88" s="13"/>
      <c r="JXT88" s="13"/>
      <c r="JXU88" s="13"/>
      <c r="JXV88" s="13"/>
      <c r="JXW88" s="13"/>
      <c r="JXX88" s="13"/>
      <c r="JXY88" s="13"/>
      <c r="JXZ88" s="13"/>
      <c r="JYA88" s="13"/>
      <c r="JYB88" s="13"/>
      <c r="JYC88" s="13"/>
      <c r="JYD88" s="13"/>
      <c r="JYE88" s="13"/>
      <c r="JYF88" s="13"/>
      <c r="JYG88" s="13"/>
      <c r="JYH88" s="13"/>
      <c r="JYI88" s="13"/>
      <c r="JYJ88" s="13"/>
      <c r="JYK88" s="13"/>
      <c r="JYL88" s="13"/>
      <c r="JYM88" s="13"/>
      <c r="JYN88" s="13"/>
      <c r="JYO88" s="13"/>
      <c r="JYP88" s="13"/>
      <c r="JYQ88" s="13"/>
      <c r="JYR88" s="13"/>
      <c r="JYS88" s="13"/>
      <c r="JYT88" s="13"/>
      <c r="JYU88" s="13"/>
      <c r="JYV88" s="13"/>
      <c r="JYW88" s="13"/>
      <c r="JYX88" s="13"/>
      <c r="JYY88" s="13"/>
      <c r="JYZ88" s="13"/>
      <c r="JZA88" s="13"/>
      <c r="JZB88" s="13"/>
      <c r="JZC88" s="13"/>
      <c r="JZD88" s="13"/>
      <c r="JZE88" s="13"/>
      <c r="JZF88" s="13"/>
      <c r="JZG88" s="13"/>
      <c r="JZH88" s="13"/>
      <c r="JZI88" s="13"/>
      <c r="JZJ88" s="13"/>
      <c r="JZK88" s="13"/>
      <c r="JZL88" s="13"/>
      <c r="JZM88" s="13"/>
      <c r="JZN88" s="13"/>
      <c r="JZO88" s="13"/>
      <c r="JZP88" s="13"/>
      <c r="JZQ88" s="13"/>
      <c r="JZR88" s="13"/>
      <c r="JZS88" s="13"/>
      <c r="JZT88" s="13"/>
      <c r="JZU88" s="13"/>
      <c r="JZV88" s="13"/>
      <c r="JZW88" s="13"/>
      <c r="JZX88" s="13"/>
      <c r="JZY88" s="13"/>
      <c r="JZZ88" s="13"/>
      <c r="KAA88" s="13"/>
      <c r="KAB88" s="13"/>
      <c r="KAC88" s="13"/>
      <c r="KAD88" s="13"/>
      <c r="KAE88" s="13"/>
      <c r="KAF88" s="13"/>
      <c r="KAG88" s="13"/>
      <c r="KAH88" s="13"/>
      <c r="KAI88" s="13"/>
      <c r="KAJ88" s="13"/>
      <c r="KAK88" s="13"/>
      <c r="KAL88" s="13"/>
      <c r="KAM88" s="13"/>
      <c r="KAN88" s="13"/>
      <c r="KAO88" s="13"/>
      <c r="KAP88" s="13"/>
      <c r="KAQ88" s="13"/>
      <c r="KAR88" s="13"/>
      <c r="KAS88" s="13"/>
      <c r="KAT88" s="13"/>
      <c r="KAU88" s="13"/>
      <c r="KAV88" s="13"/>
      <c r="KAW88" s="13"/>
      <c r="KAX88" s="13"/>
      <c r="KAY88" s="13"/>
      <c r="KAZ88" s="13"/>
      <c r="KBA88" s="13"/>
      <c r="KBB88" s="13"/>
      <c r="KBC88" s="13"/>
      <c r="KBD88" s="13"/>
      <c r="KBE88" s="13"/>
      <c r="KBF88" s="13"/>
      <c r="KBG88" s="13"/>
      <c r="KBH88" s="13"/>
      <c r="KBI88" s="13"/>
      <c r="KBJ88" s="13"/>
      <c r="KBK88" s="13"/>
      <c r="KBL88" s="13"/>
      <c r="KBM88" s="13"/>
      <c r="KBN88" s="13"/>
      <c r="KBO88" s="13"/>
      <c r="KBP88" s="13"/>
      <c r="KBQ88" s="13"/>
      <c r="KBR88" s="13"/>
      <c r="KBS88" s="13"/>
      <c r="KBT88" s="13"/>
      <c r="KBU88" s="13"/>
      <c r="KBV88" s="13"/>
      <c r="KBW88" s="13"/>
      <c r="KBX88" s="13"/>
      <c r="KBY88" s="13"/>
      <c r="KBZ88" s="13"/>
      <c r="KCA88" s="13"/>
      <c r="KCB88" s="13"/>
      <c r="KCC88" s="13"/>
      <c r="KCD88" s="13"/>
      <c r="KCE88" s="13"/>
      <c r="KCF88" s="13"/>
      <c r="KCG88" s="13"/>
      <c r="KCH88" s="13"/>
      <c r="KCI88" s="13"/>
      <c r="KCJ88" s="13"/>
      <c r="KCK88" s="13"/>
      <c r="KCL88" s="13"/>
      <c r="KCM88" s="13"/>
      <c r="KCN88" s="13"/>
      <c r="KCO88" s="13"/>
      <c r="KCP88" s="13"/>
      <c r="KCQ88" s="13"/>
      <c r="KCR88" s="13"/>
      <c r="KCS88" s="13"/>
      <c r="KCT88" s="13"/>
      <c r="KCU88" s="13"/>
      <c r="KCV88" s="13"/>
      <c r="KCW88" s="13"/>
      <c r="KCX88" s="13"/>
      <c r="KCY88" s="13"/>
      <c r="KCZ88" s="13"/>
      <c r="KDA88" s="13"/>
      <c r="KDB88" s="13"/>
      <c r="KDC88" s="13"/>
      <c r="KDD88" s="13"/>
      <c r="KDE88" s="13"/>
      <c r="KDF88" s="13"/>
      <c r="KDG88" s="13"/>
      <c r="KDH88" s="13"/>
      <c r="KDI88" s="13"/>
      <c r="KDJ88" s="13"/>
      <c r="KDK88" s="13"/>
      <c r="KDL88" s="13"/>
      <c r="KDM88" s="13"/>
      <c r="KDN88" s="13"/>
      <c r="KDO88" s="13"/>
      <c r="KDP88" s="13"/>
      <c r="KDQ88" s="13"/>
      <c r="KDR88" s="13"/>
      <c r="KDS88" s="13"/>
      <c r="KDT88" s="13"/>
      <c r="KDU88" s="13"/>
      <c r="KDV88" s="13"/>
      <c r="KDW88" s="13"/>
      <c r="KDX88" s="13"/>
      <c r="KDY88" s="13"/>
      <c r="KDZ88" s="13"/>
      <c r="KEA88" s="13"/>
      <c r="KEB88" s="13"/>
      <c r="KEC88" s="13"/>
      <c r="KED88" s="13"/>
      <c r="KEE88" s="13"/>
      <c r="KEF88" s="13"/>
      <c r="KEG88" s="13"/>
      <c r="KEH88" s="13"/>
      <c r="KEI88" s="13"/>
      <c r="KEJ88" s="13"/>
      <c r="KEK88" s="13"/>
      <c r="KEL88" s="13"/>
      <c r="KEM88" s="13"/>
      <c r="KEN88" s="13"/>
      <c r="KEO88" s="13"/>
      <c r="KEP88" s="13"/>
      <c r="KEQ88" s="13"/>
      <c r="KER88" s="13"/>
      <c r="KES88" s="13"/>
      <c r="KET88" s="13"/>
      <c r="KEU88" s="13"/>
      <c r="KEV88" s="13"/>
      <c r="KEW88" s="13"/>
      <c r="KEX88" s="13"/>
      <c r="KEY88" s="13"/>
      <c r="KEZ88" s="13"/>
      <c r="KFA88" s="13"/>
      <c r="KFB88" s="13"/>
      <c r="KFC88" s="13"/>
      <c r="KFD88" s="13"/>
      <c r="KFE88" s="13"/>
      <c r="KFF88" s="13"/>
      <c r="KFG88" s="13"/>
      <c r="KFH88" s="13"/>
      <c r="KFI88" s="13"/>
      <c r="KFJ88" s="13"/>
      <c r="KFK88" s="13"/>
      <c r="KFL88" s="13"/>
      <c r="KFM88" s="13"/>
      <c r="KFN88" s="13"/>
      <c r="KFO88" s="13"/>
      <c r="KFP88" s="13"/>
      <c r="KFQ88" s="13"/>
      <c r="KFR88" s="13"/>
      <c r="KFS88" s="13"/>
      <c r="KFT88" s="13"/>
      <c r="KFU88" s="13"/>
      <c r="KFV88" s="13"/>
      <c r="KFW88" s="13"/>
      <c r="KFX88" s="13"/>
      <c r="KFY88" s="13"/>
      <c r="KFZ88" s="13"/>
      <c r="KGA88" s="13"/>
      <c r="KGB88" s="13"/>
      <c r="KGC88" s="13"/>
      <c r="KGD88" s="13"/>
      <c r="KGE88" s="13"/>
      <c r="KGF88" s="13"/>
      <c r="KGG88" s="13"/>
      <c r="KGH88" s="13"/>
      <c r="KGI88" s="13"/>
      <c r="KGJ88" s="13"/>
      <c r="KGK88" s="13"/>
      <c r="KGL88" s="13"/>
      <c r="KGM88" s="13"/>
      <c r="KGN88" s="13"/>
      <c r="KGO88" s="13"/>
      <c r="KGP88" s="13"/>
      <c r="KGQ88" s="13"/>
      <c r="KGR88" s="13"/>
      <c r="KGS88" s="13"/>
      <c r="KGT88" s="13"/>
      <c r="KGU88" s="13"/>
      <c r="KGV88" s="13"/>
      <c r="KGW88" s="13"/>
      <c r="KGX88" s="13"/>
      <c r="KGY88" s="13"/>
      <c r="KGZ88" s="13"/>
      <c r="KHA88" s="13"/>
      <c r="KHB88" s="13"/>
      <c r="KHC88" s="13"/>
      <c r="KHD88" s="13"/>
      <c r="KHE88" s="13"/>
      <c r="KHF88" s="13"/>
      <c r="KHG88" s="13"/>
      <c r="KHH88" s="13"/>
      <c r="KHI88" s="13"/>
      <c r="KHJ88" s="13"/>
      <c r="KHK88" s="13"/>
      <c r="KHL88" s="13"/>
      <c r="KHM88" s="13"/>
      <c r="KHN88" s="13"/>
      <c r="KHO88" s="13"/>
      <c r="KHP88" s="13"/>
      <c r="KHQ88" s="13"/>
      <c r="KHR88" s="13"/>
      <c r="KHS88" s="13"/>
      <c r="KHT88" s="13"/>
      <c r="KHU88" s="13"/>
      <c r="KHV88" s="13"/>
      <c r="KHW88" s="13"/>
      <c r="KHX88" s="13"/>
      <c r="KHY88" s="13"/>
      <c r="KHZ88" s="13"/>
      <c r="KIA88" s="13"/>
      <c r="KIB88" s="13"/>
      <c r="KIC88" s="13"/>
      <c r="KID88" s="13"/>
      <c r="KIE88" s="13"/>
      <c r="KIF88" s="13"/>
      <c r="KIG88" s="13"/>
      <c r="KIH88" s="13"/>
      <c r="KII88" s="13"/>
      <c r="KIJ88" s="13"/>
      <c r="KIK88" s="13"/>
      <c r="KIL88" s="13"/>
      <c r="KIM88" s="13"/>
      <c r="KIN88" s="13"/>
      <c r="KIO88" s="13"/>
      <c r="KIP88" s="13"/>
      <c r="KIQ88" s="13"/>
      <c r="KIR88" s="13"/>
      <c r="KIS88" s="13"/>
      <c r="KIT88" s="13"/>
      <c r="KIU88" s="13"/>
      <c r="KIV88" s="13"/>
      <c r="KIW88" s="13"/>
      <c r="KIX88" s="13"/>
      <c r="KIY88" s="13"/>
      <c r="KIZ88" s="13"/>
      <c r="KJA88" s="13"/>
      <c r="KJB88" s="13"/>
      <c r="KJC88" s="13"/>
      <c r="KJD88" s="13"/>
      <c r="KJE88" s="13"/>
      <c r="KJF88" s="13"/>
      <c r="KJG88" s="13"/>
      <c r="KJH88" s="13"/>
      <c r="KJI88" s="13"/>
      <c r="KJJ88" s="13"/>
      <c r="KJK88" s="13"/>
      <c r="KJL88" s="13"/>
      <c r="KJM88" s="13"/>
      <c r="KJN88" s="13"/>
      <c r="KJO88" s="13"/>
      <c r="KJP88" s="13"/>
      <c r="KJQ88" s="13"/>
      <c r="KJR88" s="13"/>
      <c r="KJS88" s="13"/>
      <c r="KJT88" s="13"/>
      <c r="KJU88" s="13"/>
      <c r="KJV88" s="13"/>
      <c r="KJW88" s="13"/>
      <c r="KJX88" s="13"/>
      <c r="KJY88" s="13"/>
      <c r="KJZ88" s="13"/>
      <c r="KKA88" s="13"/>
      <c r="KKB88" s="13"/>
      <c r="KKC88" s="13"/>
      <c r="KKD88" s="13"/>
      <c r="KKE88" s="13"/>
      <c r="KKF88" s="13"/>
      <c r="KKG88" s="13"/>
      <c r="KKH88" s="13"/>
      <c r="KKI88" s="13"/>
      <c r="KKJ88" s="13"/>
      <c r="KKK88" s="13"/>
      <c r="KKL88" s="13"/>
      <c r="KKM88" s="13"/>
      <c r="KKN88" s="13"/>
      <c r="KKO88" s="13"/>
      <c r="KKP88" s="13"/>
      <c r="KKQ88" s="13"/>
      <c r="KKR88" s="13"/>
      <c r="KKS88" s="13"/>
      <c r="KKT88" s="13"/>
      <c r="KKU88" s="13"/>
      <c r="KKV88" s="13"/>
      <c r="KKW88" s="13"/>
      <c r="KKX88" s="13"/>
      <c r="KKY88" s="13"/>
      <c r="KKZ88" s="13"/>
      <c r="KLA88" s="13"/>
      <c r="KLB88" s="13"/>
      <c r="KLC88" s="13"/>
      <c r="KLD88" s="13"/>
      <c r="KLE88" s="13"/>
      <c r="KLF88" s="13"/>
      <c r="KLG88" s="13"/>
      <c r="KLH88" s="13"/>
      <c r="KLI88" s="13"/>
      <c r="KLJ88" s="13"/>
      <c r="KLK88" s="13"/>
      <c r="KLL88" s="13"/>
      <c r="KLM88" s="13"/>
      <c r="KLN88" s="13"/>
      <c r="KLO88" s="13"/>
      <c r="KLP88" s="13"/>
      <c r="KLQ88" s="13"/>
      <c r="KLR88" s="13"/>
      <c r="KLS88" s="13"/>
      <c r="KLT88" s="13"/>
      <c r="KLU88" s="13"/>
      <c r="KLV88" s="13"/>
      <c r="KLW88" s="13"/>
      <c r="KLX88" s="13"/>
      <c r="KLY88" s="13"/>
      <c r="KLZ88" s="13"/>
      <c r="KMA88" s="13"/>
      <c r="KMB88" s="13"/>
      <c r="KMC88" s="13"/>
      <c r="KMD88" s="13"/>
      <c r="KME88" s="13"/>
      <c r="KMF88" s="13"/>
      <c r="KMG88" s="13"/>
      <c r="KMH88" s="13"/>
      <c r="KMI88" s="13"/>
      <c r="KMJ88" s="13"/>
      <c r="KMK88" s="13"/>
      <c r="KML88" s="13"/>
      <c r="KMM88" s="13"/>
      <c r="KMN88" s="13"/>
      <c r="KMO88" s="13"/>
      <c r="KMP88" s="13"/>
      <c r="KMQ88" s="13"/>
      <c r="KMR88" s="13"/>
      <c r="KMS88" s="13"/>
      <c r="KMT88" s="13"/>
      <c r="KMU88" s="13"/>
      <c r="KMV88" s="13"/>
      <c r="KMW88" s="13"/>
      <c r="KMX88" s="13"/>
      <c r="KMY88" s="13"/>
      <c r="KMZ88" s="13"/>
      <c r="KNA88" s="13"/>
      <c r="KNB88" s="13"/>
      <c r="KNC88" s="13"/>
      <c r="KND88" s="13"/>
      <c r="KNE88" s="13"/>
      <c r="KNF88" s="13"/>
      <c r="KNG88" s="13"/>
      <c r="KNH88" s="13"/>
      <c r="KNI88" s="13"/>
      <c r="KNJ88" s="13"/>
      <c r="KNK88" s="13"/>
      <c r="KNL88" s="13"/>
      <c r="KNM88" s="13"/>
      <c r="KNN88" s="13"/>
      <c r="KNO88" s="13"/>
      <c r="KNP88" s="13"/>
      <c r="KNQ88" s="13"/>
      <c r="KNR88" s="13"/>
      <c r="KNS88" s="13"/>
      <c r="KNT88" s="13"/>
      <c r="KNU88" s="13"/>
      <c r="KNV88" s="13"/>
      <c r="KNW88" s="13"/>
      <c r="KNX88" s="13"/>
      <c r="KNY88" s="13"/>
      <c r="KNZ88" s="13"/>
      <c r="KOA88" s="13"/>
      <c r="KOB88" s="13"/>
      <c r="KOC88" s="13"/>
      <c r="KOD88" s="13"/>
      <c r="KOE88" s="13"/>
      <c r="KOF88" s="13"/>
      <c r="KOG88" s="13"/>
      <c r="KOH88" s="13"/>
      <c r="KOI88" s="13"/>
      <c r="KOJ88" s="13"/>
      <c r="KOK88" s="13"/>
      <c r="KOL88" s="13"/>
      <c r="KOM88" s="13"/>
      <c r="KON88" s="13"/>
      <c r="KOO88" s="13"/>
      <c r="KOP88" s="13"/>
      <c r="KOQ88" s="13"/>
      <c r="KOR88" s="13"/>
      <c r="KOS88" s="13"/>
      <c r="KOT88" s="13"/>
      <c r="KOU88" s="13"/>
      <c r="KOV88" s="13"/>
      <c r="KOW88" s="13"/>
      <c r="KOX88" s="13"/>
      <c r="KOY88" s="13"/>
      <c r="KOZ88" s="13"/>
      <c r="KPA88" s="13"/>
      <c r="KPB88" s="13"/>
      <c r="KPC88" s="13"/>
      <c r="KPD88" s="13"/>
      <c r="KPE88" s="13"/>
      <c r="KPF88" s="13"/>
      <c r="KPG88" s="13"/>
      <c r="KPH88" s="13"/>
      <c r="KPI88" s="13"/>
      <c r="KPJ88" s="13"/>
      <c r="KPK88" s="13"/>
      <c r="KPL88" s="13"/>
      <c r="KPM88" s="13"/>
      <c r="KPN88" s="13"/>
      <c r="KPO88" s="13"/>
      <c r="KPP88" s="13"/>
      <c r="KPQ88" s="13"/>
      <c r="KPR88" s="13"/>
      <c r="KPS88" s="13"/>
      <c r="KPT88" s="13"/>
      <c r="KPU88" s="13"/>
      <c r="KPV88" s="13"/>
      <c r="KPW88" s="13"/>
      <c r="KPX88" s="13"/>
      <c r="KPY88" s="13"/>
      <c r="KPZ88" s="13"/>
      <c r="KQA88" s="13"/>
      <c r="KQB88" s="13"/>
      <c r="KQC88" s="13"/>
      <c r="KQD88" s="13"/>
      <c r="KQE88" s="13"/>
      <c r="KQF88" s="13"/>
      <c r="KQG88" s="13"/>
      <c r="KQH88" s="13"/>
      <c r="KQI88" s="13"/>
      <c r="KQJ88" s="13"/>
      <c r="KQK88" s="13"/>
      <c r="KQL88" s="13"/>
      <c r="KQM88" s="13"/>
      <c r="KQN88" s="13"/>
      <c r="KQO88" s="13"/>
      <c r="KQP88" s="13"/>
      <c r="KQQ88" s="13"/>
      <c r="KQR88" s="13"/>
      <c r="KQS88" s="13"/>
      <c r="KQT88" s="13"/>
      <c r="KQU88" s="13"/>
      <c r="KQV88" s="13"/>
      <c r="KQW88" s="13"/>
      <c r="KQX88" s="13"/>
      <c r="KQY88" s="13"/>
      <c r="KQZ88" s="13"/>
      <c r="KRA88" s="13"/>
      <c r="KRB88" s="13"/>
      <c r="KRC88" s="13"/>
      <c r="KRD88" s="13"/>
      <c r="KRE88" s="13"/>
      <c r="KRF88" s="13"/>
      <c r="KRG88" s="13"/>
      <c r="KRH88" s="13"/>
      <c r="KRI88" s="13"/>
      <c r="KRJ88" s="13"/>
      <c r="KRK88" s="13"/>
      <c r="KRL88" s="13"/>
      <c r="KRM88" s="13"/>
      <c r="KRN88" s="13"/>
      <c r="KRO88" s="13"/>
      <c r="KRP88" s="13"/>
      <c r="KRQ88" s="13"/>
      <c r="KRR88" s="13"/>
      <c r="KRS88" s="13"/>
      <c r="KRT88" s="13"/>
      <c r="KRU88" s="13"/>
      <c r="KRV88" s="13"/>
      <c r="KRW88" s="13"/>
      <c r="KRX88" s="13"/>
      <c r="KRY88" s="13"/>
      <c r="KRZ88" s="13"/>
      <c r="KSA88" s="13"/>
      <c r="KSB88" s="13"/>
      <c r="KSC88" s="13"/>
      <c r="KSD88" s="13"/>
      <c r="KSE88" s="13"/>
      <c r="KSF88" s="13"/>
      <c r="KSG88" s="13"/>
      <c r="KSH88" s="13"/>
      <c r="KSI88" s="13"/>
      <c r="KSJ88" s="13"/>
      <c r="KSK88" s="13"/>
      <c r="KSL88" s="13"/>
      <c r="KSM88" s="13"/>
      <c r="KSN88" s="13"/>
      <c r="KSO88" s="13"/>
      <c r="KSP88" s="13"/>
      <c r="KSQ88" s="13"/>
      <c r="KSR88" s="13"/>
      <c r="KSS88" s="13"/>
      <c r="KST88" s="13"/>
      <c r="KSU88" s="13"/>
      <c r="KSV88" s="13"/>
      <c r="KSW88" s="13"/>
      <c r="KSX88" s="13"/>
      <c r="KSY88" s="13"/>
      <c r="KSZ88" s="13"/>
      <c r="KTA88" s="13"/>
      <c r="KTB88" s="13"/>
      <c r="KTC88" s="13"/>
      <c r="KTD88" s="13"/>
      <c r="KTE88" s="13"/>
      <c r="KTF88" s="13"/>
      <c r="KTG88" s="13"/>
      <c r="KTH88" s="13"/>
      <c r="KTI88" s="13"/>
      <c r="KTJ88" s="13"/>
      <c r="KTK88" s="13"/>
      <c r="KTL88" s="13"/>
      <c r="KTM88" s="13"/>
      <c r="KTN88" s="13"/>
      <c r="KTO88" s="13"/>
      <c r="KTP88" s="13"/>
      <c r="KTQ88" s="13"/>
      <c r="KTR88" s="13"/>
      <c r="KTS88" s="13"/>
      <c r="KTT88" s="13"/>
      <c r="KTU88" s="13"/>
      <c r="KTV88" s="13"/>
      <c r="KTW88" s="13"/>
      <c r="KTX88" s="13"/>
      <c r="KTY88" s="13"/>
      <c r="KTZ88" s="13"/>
      <c r="KUA88" s="13"/>
      <c r="KUB88" s="13"/>
      <c r="KUC88" s="13"/>
      <c r="KUD88" s="13"/>
      <c r="KUE88" s="13"/>
      <c r="KUF88" s="13"/>
      <c r="KUG88" s="13"/>
      <c r="KUH88" s="13"/>
      <c r="KUI88" s="13"/>
      <c r="KUJ88" s="13"/>
      <c r="KUK88" s="13"/>
      <c r="KUL88" s="13"/>
      <c r="KUM88" s="13"/>
      <c r="KUN88" s="13"/>
      <c r="KUO88" s="13"/>
      <c r="KUP88" s="13"/>
      <c r="KUQ88" s="13"/>
      <c r="KUR88" s="13"/>
      <c r="KUS88" s="13"/>
      <c r="KUT88" s="13"/>
      <c r="KUU88" s="13"/>
      <c r="KUV88" s="13"/>
      <c r="KUW88" s="13"/>
      <c r="KUX88" s="13"/>
      <c r="KUY88" s="13"/>
      <c r="KUZ88" s="13"/>
      <c r="KVA88" s="13"/>
      <c r="KVB88" s="13"/>
      <c r="KVC88" s="13"/>
      <c r="KVD88" s="13"/>
      <c r="KVE88" s="13"/>
      <c r="KVF88" s="13"/>
      <c r="KVG88" s="13"/>
      <c r="KVH88" s="13"/>
      <c r="KVI88" s="13"/>
      <c r="KVJ88" s="13"/>
      <c r="KVK88" s="13"/>
      <c r="KVL88" s="13"/>
      <c r="KVM88" s="13"/>
      <c r="KVN88" s="13"/>
      <c r="KVO88" s="13"/>
      <c r="KVP88" s="13"/>
      <c r="KVQ88" s="13"/>
      <c r="KVR88" s="13"/>
      <c r="KVS88" s="13"/>
      <c r="KVT88" s="13"/>
      <c r="KVU88" s="13"/>
      <c r="KVV88" s="13"/>
      <c r="KVW88" s="13"/>
      <c r="KVX88" s="13"/>
      <c r="KVY88" s="13"/>
      <c r="KVZ88" s="13"/>
      <c r="KWA88" s="13"/>
      <c r="KWB88" s="13"/>
      <c r="KWC88" s="13"/>
      <c r="KWD88" s="13"/>
      <c r="KWE88" s="13"/>
      <c r="KWF88" s="13"/>
      <c r="KWG88" s="13"/>
      <c r="KWH88" s="13"/>
      <c r="KWI88" s="13"/>
      <c r="KWJ88" s="13"/>
      <c r="KWK88" s="13"/>
      <c r="KWL88" s="13"/>
      <c r="KWM88" s="13"/>
      <c r="KWN88" s="13"/>
      <c r="KWO88" s="13"/>
      <c r="KWP88" s="13"/>
      <c r="KWQ88" s="13"/>
      <c r="KWR88" s="13"/>
      <c r="KWS88" s="13"/>
      <c r="KWT88" s="13"/>
      <c r="KWU88" s="13"/>
      <c r="KWV88" s="13"/>
      <c r="KWW88" s="13"/>
      <c r="KWX88" s="13"/>
      <c r="KWY88" s="13"/>
      <c r="KWZ88" s="13"/>
      <c r="KXA88" s="13"/>
      <c r="KXB88" s="13"/>
      <c r="KXC88" s="13"/>
      <c r="KXD88" s="13"/>
      <c r="KXE88" s="13"/>
      <c r="KXF88" s="13"/>
      <c r="KXG88" s="13"/>
      <c r="KXH88" s="13"/>
      <c r="KXI88" s="13"/>
      <c r="KXJ88" s="13"/>
      <c r="KXK88" s="13"/>
      <c r="KXL88" s="13"/>
      <c r="KXM88" s="13"/>
      <c r="KXN88" s="13"/>
      <c r="KXO88" s="13"/>
      <c r="KXP88" s="13"/>
      <c r="KXQ88" s="13"/>
      <c r="KXR88" s="13"/>
      <c r="KXS88" s="13"/>
      <c r="KXT88" s="13"/>
      <c r="KXU88" s="13"/>
      <c r="KXV88" s="13"/>
      <c r="KXW88" s="13"/>
      <c r="KXX88" s="13"/>
      <c r="KXY88" s="13"/>
      <c r="KXZ88" s="13"/>
      <c r="KYA88" s="13"/>
      <c r="KYB88" s="13"/>
      <c r="KYC88" s="13"/>
      <c r="KYD88" s="13"/>
      <c r="KYE88" s="13"/>
      <c r="KYF88" s="13"/>
      <c r="KYG88" s="13"/>
      <c r="KYH88" s="13"/>
      <c r="KYI88" s="13"/>
      <c r="KYJ88" s="13"/>
      <c r="KYK88" s="13"/>
      <c r="KYL88" s="13"/>
      <c r="KYM88" s="13"/>
      <c r="KYN88" s="13"/>
      <c r="KYO88" s="13"/>
      <c r="KYP88" s="13"/>
      <c r="KYQ88" s="13"/>
      <c r="KYR88" s="13"/>
      <c r="KYS88" s="13"/>
      <c r="KYT88" s="13"/>
      <c r="KYU88" s="13"/>
      <c r="KYV88" s="13"/>
      <c r="KYW88" s="13"/>
      <c r="KYX88" s="13"/>
      <c r="KYY88" s="13"/>
      <c r="KYZ88" s="13"/>
      <c r="KZA88" s="13"/>
      <c r="KZB88" s="13"/>
      <c r="KZC88" s="13"/>
      <c r="KZD88" s="13"/>
      <c r="KZE88" s="13"/>
      <c r="KZF88" s="13"/>
      <c r="KZG88" s="13"/>
      <c r="KZH88" s="13"/>
      <c r="KZI88" s="13"/>
      <c r="KZJ88" s="13"/>
      <c r="KZK88" s="13"/>
      <c r="KZL88" s="13"/>
      <c r="KZM88" s="13"/>
      <c r="KZN88" s="13"/>
      <c r="KZO88" s="13"/>
      <c r="KZP88" s="13"/>
      <c r="KZQ88" s="13"/>
      <c r="KZR88" s="13"/>
      <c r="KZS88" s="13"/>
      <c r="KZT88" s="13"/>
      <c r="KZU88" s="13"/>
      <c r="KZV88" s="13"/>
      <c r="KZW88" s="13"/>
      <c r="KZX88" s="13"/>
      <c r="KZY88" s="13"/>
      <c r="KZZ88" s="13"/>
      <c r="LAA88" s="13"/>
      <c r="LAB88" s="13"/>
      <c r="LAC88" s="13"/>
      <c r="LAD88" s="13"/>
      <c r="LAE88" s="13"/>
      <c r="LAF88" s="13"/>
      <c r="LAG88" s="13"/>
      <c r="LAH88" s="13"/>
      <c r="LAI88" s="13"/>
      <c r="LAJ88" s="13"/>
      <c r="LAK88" s="13"/>
      <c r="LAL88" s="13"/>
      <c r="LAM88" s="13"/>
      <c r="LAN88" s="13"/>
      <c r="LAO88" s="13"/>
      <c r="LAP88" s="13"/>
      <c r="LAQ88" s="13"/>
      <c r="LAR88" s="13"/>
      <c r="LAS88" s="13"/>
      <c r="LAT88" s="13"/>
      <c r="LAU88" s="13"/>
      <c r="LAV88" s="13"/>
      <c r="LAW88" s="13"/>
      <c r="LAX88" s="13"/>
      <c r="LAY88" s="13"/>
      <c r="LAZ88" s="13"/>
      <c r="LBA88" s="13"/>
      <c r="LBB88" s="13"/>
      <c r="LBC88" s="13"/>
      <c r="LBD88" s="13"/>
      <c r="LBE88" s="13"/>
      <c r="LBF88" s="13"/>
      <c r="LBG88" s="13"/>
      <c r="LBH88" s="13"/>
      <c r="LBI88" s="13"/>
      <c r="LBJ88" s="13"/>
      <c r="LBK88" s="13"/>
      <c r="LBL88" s="13"/>
      <c r="LBM88" s="13"/>
      <c r="LBN88" s="13"/>
      <c r="LBO88" s="13"/>
      <c r="LBP88" s="13"/>
      <c r="LBQ88" s="13"/>
      <c r="LBR88" s="13"/>
      <c r="LBS88" s="13"/>
      <c r="LBT88" s="13"/>
      <c r="LBU88" s="13"/>
      <c r="LBV88" s="13"/>
      <c r="LBW88" s="13"/>
      <c r="LBX88" s="13"/>
      <c r="LBY88" s="13"/>
      <c r="LBZ88" s="13"/>
      <c r="LCA88" s="13"/>
      <c r="LCB88" s="13"/>
      <c r="LCC88" s="13"/>
      <c r="LCD88" s="13"/>
      <c r="LCE88" s="13"/>
      <c r="LCF88" s="13"/>
      <c r="LCG88" s="13"/>
      <c r="LCH88" s="13"/>
      <c r="LCI88" s="13"/>
      <c r="LCJ88" s="13"/>
      <c r="LCK88" s="13"/>
      <c r="LCL88" s="13"/>
      <c r="LCM88" s="13"/>
      <c r="LCN88" s="13"/>
      <c r="LCO88" s="13"/>
      <c r="LCP88" s="13"/>
      <c r="LCQ88" s="13"/>
      <c r="LCR88" s="13"/>
      <c r="LCS88" s="13"/>
      <c r="LCT88" s="13"/>
      <c r="LCU88" s="13"/>
      <c r="LCV88" s="13"/>
      <c r="LCW88" s="13"/>
      <c r="LCX88" s="13"/>
      <c r="LCY88" s="13"/>
      <c r="LCZ88" s="13"/>
      <c r="LDA88" s="13"/>
      <c r="LDB88" s="13"/>
      <c r="LDC88" s="13"/>
      <c r="LDD88" s="13"/>
      <c r="LDE88" s="13"/>
      <c r="LDF88" s="13"/>
      <c r="LDG88" s="13"/>
      <c r="LDH88" s="13"/>
      <c r="LDI88" s="13"/>
      <c r="LDJ88" s="13"/>
      <c r="LDK88" s="13"/>
      <c r="LDL88" s="13"/>
      <c r="LDM88" s="13"/>
      <c r="LDN88" s="13"/>
      <c r="LDO88" s="13"/>
      <c r="LDP88" s="13"/>
      <c r="LDQ88" s="13"/>
      <c r="LDR88" s="13"/>
      <c r="LDS88" s="13"/>
      <c r="LDT88" s="13"/>
      <c r="LDU88" s="13"/>
      <c r="LDV88" s="13"/>
      <c r="LDW88" s="13"/>
      <c r="LDX88" s="13"/>
      <c r="LDY88" s="13"/>
      <c r="LDZ88" s="13"/>
      <c r="LEA88" s="13"/>
      <c r="LEB88" s="13"/>
      <c r="LEC88" s="13"/>
      <c r="LED88" s="13"/>
      <c r="LEE88" s="13"/>
      <c r="LEF88" s="13"/>
      <c r="LEG88" s="13"/>
      <c r="LEH88" s="13"/>
      <c r="LEI88" s="13"/>
      <c r="LEJ88" s="13"/>
      <c r="LEK88" s="13"/>
      <c r="LEL88" s="13"/>
      <c r="LEM88" s="13"/>
      <c r="LEN88" s="13"/>
      <c r="LEO88" s="13"/>
      <c r="LEP88" s="13"/>
      <c r="LEQ88" s="13"/>
      <c r="LER88" s="13"/>
      <c r="LES88" s="13"/>
      <c r="LET88" s="13"/>
      <c r="LEU88" s="13"/>
      <c r="LEV88" s="13"/>
      <c r="LEW88" s="13"/>
      <c r="LEX88" s="13"/>
      <c r="LEY88" s="13"/>
      <c r="LEZ88" s="13"/>
      <c r="LFA88" s="13"/>
      <c r="LFB88" s="13"/>
      <c r="LFC88" s="13"/>
      <c r="LFD88" s="13"/>
      <c r="LFE88" s="13"/>
      <c r="LFF88" s="13"/>
      <c r="LFG88" s="13"/>
      <c r="LFH88" s="13"/>
      <c r="LFI88" s="13"/>
      <c r="LFJ88" s="13"/>
      <c r="LFK88" s="13"/>
      <c r="LFL88" s="13"/>
      <c r="LFM88" s="13"/>
      <c r="LFN88" s="13"/>
      <c r="LFO88" s="13"/>
      <c r="LFP88" s="13"/>
      <c r="LFQ88" s="13"/>
      <c r="LFR88" s="13"/>
      <c r="LFS88" s="13"/>
      <c r="LFT88" s="13"/>
      <c r="LFU88" s="13"/>
      <c r="LFV88" s="13"/>
      <c r="LFW88" s="13"/>
      <c r="LFX88" s="13"/>
      <c r="LFY88" s="13"/>
      <c r="LFZ88" s="13"/>
      <c r="LGA88" s="13"/>
      <c r="LGB88" s="13"/>
      <c r="LGC88" s="13"/>
      <c r="LGD88" s="13"/>
      <c r="LGE88" s="13"/>
      <c r="LGF88" s="13"/>
      <c r="LGG88" s="13"/>
      <c r="LGH88" s="13"/>
      <c r="LGI88" s="13"/>
      <c r="LGJ88" s="13"/>
      <c r="LGK88" s="13"/>
      <c r="LGL88" s="13"/>
      <c r="LGM88" s="13"/>
      <c r="LGN88" s="13"/>
      <c r="LGO88" s="13"/>
      <c r="LGP88" s="13"/>
      <c r="LGQ88" s="13"/>
      <c r="LGR88" s="13"/>
      <c r="LGS88" s="13"/>
      <c r="LGT88" s="13"/>
      <c r="LGU88" s="13"/>
      <c r="LGV88" s="13"/>
      <c r="LGW88" s="13"/>
      <c r="LGX88" s="13"/>
      <c r="LGY88" s="13"/>
      <c r="LGZ88" s="13"/>
      <c r="LHA88" s="13"/>
      <c r="LHB88" s="13"/>
      <c r="LHC88" s="13"/>
      <c r="LHD88" s="13"/>
      <c r="LHE88" s="13"/>
      <c r="LHF88" s="13"/>
      <c r="LHG88" s="13"/>
      <c r="LHH88" s="13"/>
      <c r="LHI88" s="13"/>
      <c r="LHJ88" s="13"/>
      <c r="LHK88" s="13"/>
      <c r="LHL88" s="13"/>
      <c r="LHM88" s="13"/>
      <c r="LHN88" s="13"/>
      <c r="LHO88" s="13"/>
      <c r="LHP88" s="13"/>
      <c r="LHQ88" s="13"/>
      <c r="LHR88" s="13"/>
      <c r="LHS88" s="13"/>
      <c r="LHT88" s="13"/>
      <c r="LHU88" s="13"/>
      <c r="LHV88" s="13"/>
      <c r="LHW88" s="13"/>
      <c r="LHX88" s="13"/>
      <c r="LHY88" s="13"/>
      <c r="LHZ88" s="13"/>
      <c r="LIA88" s="13"/>
      <c r="LIB88" s="13"/>
      <c r="LIC88" s="13"/>
      <c r="LID88" s="13"/>
      <c r="LIE88" s="13"/>
      <c r="LIF88" s="13"/>
      <c r="LIG88" s="13"/>
      <c r="LIH88" s="13"/>
      <c r="LII88" s="13"/>
      <c r="LIJ88" s="13"/>
      <c r="LIK88" s="13"/>
      <c r="LIL88" s="13"/>
      <c r="LIM88" s="13"/>
      <c r="LIN88" s="13"/>
      <c r="LIO88" s="13"/>
      <c r="LIP88" s="13"/>
      <c r="LIQ88" s="13"/>
      <c r="LIR88" s="13"/>
      <c r="LIS88" s="13"/>
      <c r="LIT88" s="13"/>
      <c r="LIU88" s="13"/>
      <c r="LIV88" s="13"/>
      <c r="LIW88" s="13"/>
      <c r="LIX88" s="13"/>
      <c r="LIY88" s="13"/>
      <c r="LIZ88" s="13"/>
      <c r="LJA88" s="13"/>
      <c r="LJB88" s="13"/>
      <c r="LJC88" s="13"/>
      <c r="LJD88" s="13"/>
      <c r="LJE88" s="13"/>
      <c r="LJF88" s="13"/>
      <c r="LJG88" s="13"/>
      <c r="LJH88" s="13"/>
      <c r="LJI88" s="13"/>
      <c r="LJJ88" s="13"/>
      <c r="LJK88" s="13"/>
      <c r="LJL88" s="13"/>
      <c r="LJM88" s="13"/>
      <c r="LJN88" s="13"/>
      <c r="LJO88" s="13"/>
      <c r="LJP88" s="13"/>
      <c r="LJQ88" s="13"/>
      <c r="LJR88" s="13"/>
      <c r="LJS88" s="13"/>
      <c r="LJT88" s="13"/>
      <c r="LJU88" s="13"/>
      <c r="LJV88" s="13"/>
      <c r="LJW88" s="13"/>
      <c r="LJX88" s="13"/>
      <c r="LJY88" s="13"/>
      <c r="LJZ88" s="13"/>
      <c r="LKA88" s="13"/>
      <c r="LKB88" s="13"/>
      <c r="LKC88" s="13"/>
      <c r="LKD88" s="13"/>
      <c r="LKE88" s="13"/>
      <c r="LKF88" s="13"/>
      <c r="LKG88" s="13"/>
      <c r="LKH88" s="13"/>
      <c r="LKI88" s="13"/>
      <c r="LKJ88" s="13"/>
      <c r="LKK88" s="13"/>
      <c r="LKL88" s="13"/>
      <c r="LKM88" s="13"/>
      <c r="LKN88" s="13"/>
      <c r="LKO88" s="13"/>
      <c r="LKP88" s="13"/>
      <c r="LKQ88" s="13"/>
      <c r="LKR88" s="13"/>
      <c r="LKS88" s="13"/>
      <c r="LKT88" s="13"/>
      <c r="LKU88" s="13"/>
      <c r="LKV88" s="13"/>
      <c r="LKW88" s="13"/>
      <c r="LKX88" s="13"/>
      <c r="LKY88" s="13"/>
      <c r="LKZ88" s="13"/>
      <c r="LLA88" s="13"/>
      <c r="LLB88" s="13"/>
      <c r="LLC88" s="13"/>
      <c r="LLD88" s="13"/>
      <c r="LLE88" s="13"/>
      <c r="LLF88" s="13"/>
      <c r="LLG88" s="13"/>
      <c r="LLH88" s="13"/>
      <c r="LLI88" s="13"/>
      <c r="LLJ88" s="13"/>
      <c r="LLK88" s="13"/>
      <c r="LLL88" s="13"/>
      <c r="LLM88" s="13"/>
      <c r="LLN88" s="13"/>
      <c r="LLO88" s="13"/>
      <c r="LLP88" s="13"/>
      <c r="LLQ88" s="13"/>
      <c r="LLR88" s="13"/>
      <c r="LLS88" s="13"/>
      <c r="LLT88" s="13"/>
      <c r="LLU88" s="13"/>
      <c r="LLV88" s="13"/>
      <c r="LLW88" s="13"/>
      <c r="LLX88" s="13"/>
      <c r="LLY88" s="13"/>
      <c r="LLZ88" s="13"/>
      <c r="LMA88" s="13"/>
      <c r="LMB88" s="13"/>
      <c r="LMC88" s="13"/>
      <c r="LMD88" s="13"/>
      <c r="LME88" s="13"/>
      <c r="LMF88" s="13"/>
      <c r="LMG88" s="13"/>
      <c r="LMH88" s="13"/>
      <c r="LMI88" s="13"/>
      <c r="LMJ88" s="13"/>
      <c r="LMK88" s="13"/>
      <c r="LML88" s="13"/>
      <c r="LMM88" s="13"/>
      <c r="LMN88" s="13"/>
      <c r="LMO88" s="13"/>
      <c r="LMP88" s="13"/>
      <c r="LMQ88" s="13"/>
      <c r="LMR88" s="13"/>
      <c r="LMS88" s="13"/>
      <c r="LMT88" s="13"/>
      <c r="LMU88" s="13"/>
      <c r="LMV88" s="13"/>
      <c r="LMW88" s="13"/>
      <c r="LMX88" s="13"/>
      <c r="LMY88" s="13"/>
      <c r="LMZ88" s="13"/>
      <c r="LNA88" s="13"/>
      <c r="LNB88" s="13"/>
      <c r="LNC88" s="13"/>
      <c r="LND88" s="13"/>
      <c r="LNE88" s="13"/>
      <c r="LNF88" s="13"/>
      <c r="LNG88" s="13"/>
      <c r="LNH88" s="13"/>
      <c r="LNI88" s="13"/>
      <c r="LNJ88" s="13"/>
      <c r="LNK88" s="13"/>
      <c r="LNL88" s="13"/>
      <c r="LNM88" s="13"/>
      <c r="LNN88" s="13"/>
      <c r="LNO88" s="13"/>
      <c r="LNP88" s="13"/>
      <c r="LNQ88" s="13"/>
      <c r="LNR88" s="13"/>
      <c r="LNS88" s="13"/>
      <c r="LNT88" s="13"/>
      <c r="LNU88" s="13"/>
      <c r="LNV88" s="13"/>
      <c r="LNW88" s="13"/>
      <c r="LNX88" s="13"/>
      <c r="LNY88" s="13"/>
      <c r="LNZ88" s="13"/>
      <c r="LOA88" s="13"/>
      <c r="LOB88" s="13"/>
      <c r="LOC88" s="13"/>
      <c r="LOD88" s="13"/>
      <c r="LOE88" s="13"/>
      <c r="LOF88" s="13"/>
      <c r="LOG88" s="13"/>
      <c r="LOH88" s="13"/>
      <c r="LOI88" s="13"/>
      <c r="LOJ88" s="13"/>
      <c r="LOK88" s="13"/>
      <c r="LOL88" s="13"/>
      <c r="LOM88" s="13"/>
      <c r="LON88" s="13"/>
      <c r="LOO88" s="13"/>
      <c r="LOP88" s="13"/>
      <c r="LOQ88" s="13"/>
      <c r="LOR88" s="13"/>
      <c r="LOS88" s="13"/>
      <c r="LOT88" s="13"/>
      <c r="LOU88" s="13"/>
      <c r="LOV88" s="13"/>
      <c r="LOW88" s="13"/>
      <c r="LOX88" s="13"/>
      <c r="LOY88" s="13"/>
      <c r="LOZ88" s="13"/>
      <c r="LPA88" s="13"/>
      <c r="LPB88" s="13"/>
      <c r="LPC88" s="13"/>
      <c r="LPD88" s="13"/>
      <c r="LPE88" s="13"/>
      <c r="LPF88" s="13"/>
      <c r="LPG88" s="13"/>
      <c r="LPH88" s="13"/>
      <c r="LPI88" s="13"/>
      <c r="LPJ88" s="13"/>
      <c r="LPK88" s="13"/>
      <c r="LPL88" s="13"/>
      <c r="LPM88" s="13"/>
      <c r="LPN88" s="13"/>
      <c r="LPO88" s="13"/>
      <c r="LPP88" s="13"/>
      <c r="LPQ88" s="13"/>
      <c r="LPR88" s="13"/>
      <c r="LPS88" s="13"/>
      <c r="LPT88" s="13"/>
      <c r="LPU88" s="13"/>
      <c r="LPV88" s="13"/>
      <c r="LPW88" s="13"/>
      <c r="LPX88" s="13"/>
      <c r="LPY88" s="13"/>
      <c r="LPZ88" s="13"/>
      <c r="LQA88" s="13"/>
      <c r="LQB88" s="13"/>
      <c r="LQC88" s="13"/>
      <c r="LQD88" s="13"/>
      <c r="LQE88" s="13"/>
      <c r="LQF88" s="13"/>
      <c r="LQG88" s="13"/>
      <c r="LQH88" s="13"/>
      <c r="LQI88" s="13"/>
      <c r="LQJ88" s="13"/>
      <c r="LQK88" s="13"/>
      <c r="LQL88" s="13"/>
      <c r="LQM88" s="13"/>
      <c r="LQN88" s="13"/>
      <c r="LQO88" s="13"/>
      <c r="LQP88" s="13"/>
      <c r="LQQ88" s="13"/>
      <c r="LQR88" s="13"/>
      <c r="LQS88" s="13"/>
      <c r="LQT88" s="13"/>
      <c r="LQU88" s="13"/>
      <c r="LQV88" s="13"/>
      <c r="LQW88" s="13"/>
      <c r="LQX88" s="13"/>
      <c r="LQY88" s="13"/>
      <c r="LQZ88" s="13"/>
      <c r="LRA88" s="13"/>
      <c r="LRB88" s="13"/>
      <c r="LRC88" s="13"/>
      <c r="LRD88" s="13"/>
      <c r="LRE88" s="13"/>
      <c r="LRF88" s="13"/>
      <c r="LRG88" s="13"/>
      <c r="LRH88" s="13"/>
      <c r="LRI88" s="13"/>
      <c r="LRJ88" s="13"/>
      <c r="LRK88" s="13"/>
      <c r="LRL88" s="13"/>
      <c r="LRM88" s="13"/>
      <c r="LRN88" s="13"/>
      <c r="LRO88" s="13"/>
      <c r="LRP88" s="13"/>
      <c r="LRQ88" s="13"/>
      <c r="LRR88" s="13"/>
      <c r="LRS88" s="13"/>
      <c r="LRT88" s="13"/>
      <c r="LRU88" s="13"/>
      <c r="LRV88" s="13"/>
      <c r="LRW88" s="13"/>
      <c r="LRX88" s="13"/>
      <c r="LRY88" s="13"/>
      <c r="LRZ88" s="13"/>
      <c r="LSA88" s="13"/>
      <c r="LSB88" s="13"/>
      <c r="LSC88" s="13"/>
      <c r="LSD88" s="13"/>
      <c r="LSE88" s="13"/>
      <c r="LSF88" s="13"/>
      <c r="LSG88" s="13"/>
      <c r="LSH88" s="13"/>
      <c r="LSI88" s="13"/>
      <c r="LSJ88" s="13"/>
      <c r="LSK88" s="13"/>
      <c r="LSL88" s="13"/>
      <c r="LSM88" s="13"/>
      <c r="LSN88" s="13"/>
      <c r="LSO88" s="13"/>
      <c r="LSP88" s="13"/>
      <c r="LSQ88" s="13"/>
      <c r="LSR88" s="13"/>
      <c r="LSS88" s="13"/>
      <c r="LST88" s="13"/>
      <c r="LSU88" s="13"/>
      <c r="LSV88" s="13"/>
      <c r="LSW88" s="13"/>
      <c r="LSX88" s="13"/>
      <c r="LSY88" s="13"/>
      <c r="LSZ88" s="13"/>
      <c r="LTA88" s="13"/>
      <c r="LTB88" s="13"/>
      <c r="LTC88" s="13"/>
      <c r="LTD88" s="13"/>
      <c r="LTE88" s="13"/>
      <c r="LTF88" s="13"/>
      <c r="LTG88" s="13"/>
      <c r="LTH88" s="13"/>
      <c r="LTI88" s="13"/>
      <c r="LTJ88" s="13"/>
      <c r="LTK88" s="13"/>
      <c r="LTL88" s="13"/>
      <c r="LTM88" s="13"/>
      <c r="LTN88" s="13"/>
      <c r="LTO88" s="13"/>
      <c r="LTP88" s="13"/>
      <c r="LTQ88" s="13"/>
      <c r="LTR88" s="13"/>
      <c r="LTS88" s="13"/>
      <c r="LTT88" s="13"/>
      <c r="LTU88" s="13"/>
      <c r="LTV88" s="13"/>
      <c r="LTW88" s="13"/>
      <c r="LTX88" s="13"/>
      <c r="LTY88" s="13"/>
      <c r="LTZ88" s="13"/>
      <c r="LUA88" s="13"/>
      <c r="LUB88" s="13"/>
      <c r="LUC88" s="13"/>
      <c r="LUD88" s="13"/>
      <c r="LUE88" s="13"/>
      <c r="LUF88" s="13"/>
      <c r="LUG88" s="13"/>
      <c r="LUH88" s="13"/>
      <c r="LUI88" s="13"/>
      <c r="LUJ88" s="13"/>
      <c r="LUK88" s="13"/>
      <c r="LUL88" s="13"/>
      <c r="LUM88" s="13"/>
      <c r="LUN88" s="13"/>
      <c r="LUO88" s="13"/>
      <c r="LUP88" s="13"/>
      <c r="LUQ88" s="13"/>
      <c r="LUR88" s="13"/>
      <c r="LUS88" s="13"/>
      <c r="LUT88" s="13"/>
      <c r="LUU88" s="13"/>
      <c r="LUV88" s="13"/>
      <c r="LUW88" s="13"/>
      <c r="LUX88" s="13"/>
      <c r="LUY88" s="13"/>
      <c r="LUZ88" s="13"/>
      <c r="LVA88" s="13"/>
      <c r="LVB88" s="13"/>
      <c r="LVC88" s="13"/>
      <c r="LVD88" s="13"/>
      <c r="LVE88" s="13"/>
      <c r="LVF88" s="13"/>
      <c r="LVG88" s="13"/>
      <c r="LVH88" s="13"/>
      <c r="LVI88" s="13"/>
      <c r="LVJ88" s="13"/>
      <c r="LVK88" s="13"/>
      <c r="LVL88" s="13"/>
      <c r="LVM88" s="13"/>
      <c r="LVN88" s="13"/>
      <c r="LVO88" s="13"/>
      <c r="LVP88" s="13"/>
      <c r="LVQ88" s="13"/>
      <c r="LVR88" s="13"/>
      <c r="LVS88" s="13"/>
      <c r="LVT88" s="13"/>
      <c r="LVU88" s="13"/>
      <c r="LVV88" s="13"/>
      <c r="LVW88" s="13"/>
      <c r="LVX88" s="13"/>
      <c r="LVY88" s="13"/>
      <c r="LVZ88" s="13"/>
      <c r="LWA88" s="13"/>
      <c r="LWB88" s="13"/>
      <c r="LWC88" s="13"/>
      <c r="LWD88" s="13"/>
      <c r="LWE88" s="13"/>
      <c r="LWF88" s="13"/>
      <c r="LWG88" s="13"/>
      <c r="LWH88" s="13"/>
      <c r="LWI88" s="13"/>
      <c r="LWJ88" s="13"/>
      <c r="LWK88" s="13"/>
      <c r="LWL88" s="13"/>
      <c r="LWM88" s="13"/>
      <c r="LWN88" s="13"/>
      <c r="LWO88" s="13"/>
      <c r="LWP88" s="13"/>
      <c r="LWQ88" s="13"/>
      <c r="LWR88" s="13"/>
      <c r="LWS88" s="13"/>
      <c r="LWT88" s="13"/>
      <c r="LWU88" s="13"/>
      <c r="LWV88" s="13"/>
      <c r="LWW88" s="13"/>
      <c r="LWX88" s="13"/>
      <c r="LWY88" s="13"/>
      <c r="LWZ88" s="13"/>
      <c r="LXA88" s="13"/>
      <c r="LXB88" s="13"/>
      <c r="LXC88" s="13"/>
      <c r="LXD88" s="13"/>
      <c r="LXE88" s="13"/>
      <c r="LXF88" s="13"/>
      <c r="LXG88" s="13"/>
      <c r="LXH88" s="13"/>
      <c r="LXI88" s="13"/>
      <c r="LXJ88" s="13"/>
      <c r="LXK88" s="13"/>
      <c r="LXL88" s="13"/>
      <c r="LXM88" s="13"/>
      <c r="LXN88" s="13"/>
      <c r="LXO88" s="13"/>
      <c r="LXP88" s="13"/>
      <c r="LXQ88" s="13"/>
      <c r="LXR88" s="13"/>
      <c r="LXS88" s="13"/>
      <c r="LXT88" s="13"/>
      <c r="LXU88" s="13"/>
      <c r="LXV88" s="13"/>
      <c r="LXW88" s="13"/>
      <c r="LXX88" s="13"/>
      <c r="LXY88" s="13"/>
      <c r="LXZ88" s="13"/>
      <c r="LYA88" s="13"/>
      <c r="LYB88" s="13"/>
      <c r="LYC88" s="13"/>
      <c r="LYD88" s="13"/>
      <c r="LYE88" s="13"/>
      <c r="LYF88" s="13"/>
      <c r="LYG88" s="13"/>
      <c r="LYH88" s="13"/>
      <c r="LYI88" s="13"/>
      <c r="LYJ88" s="13"/>
      <c r="LYK88" s="13"/>
      <c r="LYL88" s="13"/>
      <c r="LYM88" s="13"/>
      <c r="LYN88" s="13"/>
      <c r="LYO88" s="13"/>
      <c r="LYP88" s="13"/>
      <c r="LYQ88" s="13"/>
      <c r="LYR88" s="13"/>
      <c r="LYS88" s="13"/>
      <c r="LYT88" s="13"/>
      <c r="LYU88" s="13"/>
      <c r="LYV88" s="13"/>
      <c r="LYW88" s="13"/>
      <c r="LYX88" s="13"/>
      <c r="LYY88" s="13"/>
      <c r="LYZ88" s="13"/>
      <c r="LZA88" s="13"/>
      <c r="LZB88" s="13"/>
      <c r="LZC88" s="13"/>
      <c r="LZD88" s="13"/>
      <c r="LZE88" s="13"/>
      <c r="LZF88" s="13"/>
      <c r="LZG88" s="13"/>
      <c r="LZH88" s="13"/>
      <c r="LZI88" s="13"/>
      <c r="LZJ88" s="13"/>
      <c r="LZK88" s="13"/>
      <c r="LZL88" s="13"/>
      <c r="LZM88" s="13"/>
      <c r="LZN88" s="13"/>
      <c r="LZO88" s="13"/>
      <c r="LZP88" s="13"/>
      <c r="LZQ88" s="13"/>
      <c r="LZR88" s="13"/>
      <c r="LZS88" s="13"/>
      <c r="LZT88" s="13"/>
      <c r="LZU88" s="13"/>
      <c r="LZV88" s="13"/>
      <c r="LZW88" s="13"/>
      <c r="LZX88" s="13"/>
      <c r="LZY88" s="13"/>
      <c r="LZZ88" s="13"/>
      <c r="MAA88" s="13"/>
      <c r="MAB88" s="13"/>
      <c r="MAC88" s="13"/>
      <c r="MAD88" s="13"/>
      <c r="MAE88" s="13"/>
      <c r="MAF88" s="13"/>
      <c r="MAG88" s="13"/>
      <c r="MAH88" s="13"/>
      <c r="MAI88" s="13"/>
      <c r="MAJ88" s="13"/>
      <c r="MAK88" s="13"/>
      <c r="MAL88" s="13"/>
      <c r="MAM88" s="13"/>
      <c r="MAN88" s="13"/>
      <c r="MAO88" s="13"/>
      <c r="MAP88" s="13"/>
      <c r="MAQ88" s="13"/>
      <c r="MAR88" s="13"/>
      <c r="MAS88" s="13"/>
      <c r="MAT88" s="13"/>
      <c r="MAU88" s="13"/>
      <c r="MAV88" s="13"/>
      <c r="MAW88" s="13"/>
      <c r="MAX88" s="13"/>
      <c r="MAY88" s="13"/>
      <c r="MAZ88" s="13"/>
      <c r="MBA88" s="13"/>
      <c r="MBB88" s="13"/>
      <c r="MBC88" s="13"/>
      <c r="MBD88" s="13"/>
      <c r="MBE88" s="13"/>
      <c r="MBF88" s="13"/>
      <c r="MBG88" s="13"/>
      <c r="MBH88" s="13"/>
      <c r="MBI88" s="13"/>
      <c r="MBJ88" s="13"/>
      <c r="MBK88" s="13"/>
      <c r="MBL88" s="13"/>
      <c r="MBM88" s="13"/>
      <c r="MBN88" s="13"/>
      <c r="MBO88" s="13"/>
      <c r="MBP88" s="13"/>
      <c r="MBQ88" s="13"/>
      <c r="MBR88" s="13"/>
      <c r="MBS88" s="13"/>
      <c r="MBT88" s="13"/>
      <c r="MBU88" s="13"/>
      <c r="MBV88" s="13"/>
      <c r="MBW88" s="13"/>
      <c r="MBX88" s="13"/>
      <c r="MBY88" s="13"/>
      <c r="MBZ88" s="13"/>
      <c r="MCA88" s="13"/>
      <c r="MCB88" s="13"/>
      <c r="MCC88" s="13"/>
      <c r="MCD88" s="13"/>
      <c r="MCE88" s="13"/>
      <c r="MCF88" s="13"/>
      <c r="MCG88" s="13"/>
      <c r="MCH88" s="13"/>
      <c r="MCI88" s="13"/>
      <c r="MCJ88" s="13"/>
      <c r="MCK88" s="13"/>
      <c r="MCL88" s="13"/>
      <c r="MCM88" s="13"/>
      <c r="MCN88" s="13"/>
      <c r="MCO88" s="13"/>
      <c r="MCP88" s="13"/>
      <c r="MCQ88" s="13"/>
      <c r="MCR88" s="13"/>
      <c r="MCS88" s="13"/>
      <c r="MCT88" s="13"/>
      <c r="MCU88" s="13"/>
      <c r="MCV88" s="13"/>
      <c r="MCW88" s="13"/>
      <c r="MCX88" s="13"/>
      <c r="MCY88" s="13"/>
      <c r="MCZ88" s="13"/>
      <c r="MDA88" s="13"/>
      <c r="MDB88" s="13"/>
      <c r="MDC88" s="13"/>
      <c r="MDD88" s="13"/>
      <c r="MDE88" s="13"/>
      <c r="MDF88" s="13"/>
      <c r="MDG88" s="13"/>
      <c r="MDH88" s="13"/>
      <c r="MDI88" s="13"/>
      <c r="MDJ88" s="13"/>
      <c r="MDK88" s="13"/>
      <c r="MDL88" s="13"/>
      <c r="MDM88" s="13"/>
      <c r="MDN88" s="13"/>
      <c r="MDO88" s="13"/>
      <c r="MDP88" s="13"/>
      <c r="MDQ88" s="13"/>
      <c r="MDR88" s="13"/>
      <c r="MDS88" s="13"/>
      <c r="MDT88" s="13"/>
      <c r="MDU88" s="13"/>
      <c r="MDV88" s="13"/>
      <c r="MDW88" s="13"/>
      <c r="MDX88" s="13"/>
      <c r="MDY88" s="13"/>
      <c r="MDZ88" s="13"/>
      <c r="MEA88" s="13"/>
      <c r="MEB88" s="13"/>
      <c r="MEC88" s="13"/>
      <c r="MED88" s="13"/>
      <c r="MEE88" s="13"/>
      <c r="MEF88" s="13"/>
      <c r="MEG88" s="13"/>
      <c r="MEH88" s="13"/>
      <c r="MEI88" s="13"/>
      <c r="MEJ88" s="13"/>
      <c r="MEK88" s="13"/>
      <c r="MEL88" s="13"/>
      <c r="MEM88" s="13"/>
      <c r="MEN88" s="13"/>
      <c r="MEO88" s="13"/>
      <c r="MEP88" s="13"/>
      <c r="MEQ88" s="13"/>
      <c r="MER88" s="13"/>
      <c r="MES88" s="13"/>
      <c r="MET88" s="13"/>
      <c r="MEU88" s="13"/>
      <c r="MEV88" s="13"/>
      <c r="MEW88" s="13"/>
      <c r="MEX88" s="13"/>
      <c r="MEY88" s="13"/>
      <c r="MEZ88" s="13"/>
      <c r="MFA88" s="13"/>
      <c r="MFB88" s="13"/>
      <c r="MFC88" s="13"/>
      <c r="MFD88" s="13"/>
      <c r="MFE88" s="13"/>
      <c r="MFF88" s="13"/>
      <c r="MFG88" s="13"/>
      <c r="MFH88" s="13"/>
      <c r="MFI88" s="13"/>
      <c r="MFJ88" s="13"/>
      <c r="MFK88" s="13"/>
      <c r="MFL88" s="13"/>
      <c r="MFM88" s="13"/>
      <c r="MFN88" s="13"/>
      <c r="MFO88" s="13"/>
      <c r="MFP88" s="13"/>
      <c r="MFQ88" s="13"/>
      <c r="MFR88" s="13"/>
      <c r="MFS88" s="13"/>
      <c r="MFT88" s="13"/>
      <c r="MFU88" s="13"/>
      <c r="MFV88" s="13"/>
      <c r="MFW88" s="13"/>
      <c r="MFX88" s="13"/>
      <c r="MFY88" s="13"/>
      <c r="MFZ88" s="13"/>
      <c r="MGA88" s="13"/>
      <c r="MGB88" s="13"/>
      <c r="MGC88" s="13"/>
      <c r="MGD88" s="13"/>
      <c r="MGE88" s="13"/>
      <c r="MGF88" s="13"/>
      <c r="MGG88" s="13"/>
      <c r="MGH88" s="13"/>
      <c r="MGI88" s="13"/>
      <c r="MGJ88" s="13"/>
      <c r="MGK88" s="13"/>
      <c r="MGL88" s="13"/>
      <c r="MGM88" s="13"/>
      <c r="MGN88" s="13"/>
      <c r="MGO88" s="13"/>
      <c r="MGP88" s="13"/>
      <c r="MGQ88" s="13"/>
      <c r="MGR88" s="13"/>
      <c r="MGS88" s="13"/>
      <c r="MGT88" s="13"/>
      <c r="MGU88" s="13"/>
      <c r="MGV88" s="13"/>
      <c r="MGW88" s="13"/>
      <c r="MGX88" s="13"/>
      <c r="MGY88" s="13"/>
      <c r="MGZ88" s="13"/>
      <c r="MHA88" s="13"/>
      <c r="MHB88" s="13"/>
      <c r="MHC88" s="13"/>
      <c r="MHD88" s="13"/>
      <c r="MHE88" s="13"/>
      <c r="MHF88" s="13"/>
      <c r="MHG88" s="13"/>
      <c r="MHH88" s="13"/>
      <c r="MHI88" s="13"/>
      <c r="MHJ88" s="13"/>
      <c r="MHK88" s="13"/>
      <c r="MHL88" s="13"/>
      <c r="MHM88" s="13"/>
      <c r="MHN88" s="13"/>
      <c r="MHO88" s="13"/>
      <c r="MHP88" s="13"/>
      <c r="MHQ88" s="13"/>
      <c r="MHR88" s="13"/>
      <c r="MHS88" s="13"/>
      <c r="MHT88" s="13"/>
      <c r="MHU88" s="13"/>
      <c r="MHV88" s="13"/>
      <c r="MHW88" s="13"/>
      <c r="MHX88" s="13"/>
      <c r="MHY88" s="13"/>
      <c r="MHZ88" s="13"/>
      <c r="MIA88" s="13"/>
      <c r="MIB88" s="13"/>
      <c r="MIC88" s="13"/>
      <c r="MID88" s="13"/>
      <c r="MIE88" s="13"/>
      <c r="MIF88" s="13"/>
      <c r="MIG88" s="13"/>
      <c r="MIH88" s="13"/>
      <c r="MII88" s="13"/>
      <c r="MIJ88" s="13"/>
      <c r="MIK88" s="13"/>
      <c r="MIL88" s="13"/>
      <c r="MIM88" s="13"/>
      <c r="MIN88" s="13"/>
      <c r="MIO88" s="13"/>
      <c r="MIP88" s="13"/>
      <c r="MIQ88" s="13"/>
      <c r="MIR88" s="13"/>
      <c r="MIS88" s="13"/>
      <c r="MIT88" s="13"/>
      <c r="MIU88" s="13"/>
      <c r="MIV88" s="13"/>
      <c r="MIW88" s="13"/>
      <c r="MIX88" s="13"/>
      <c r="MIY88" s="13"/>
      <c r="MIZ88" s="13"/>
      <c r="MJA88" s="13"/>
      <c r="MJB88" s="13"/>
      <c r="MJC88" s="13"/>
      <c r="MJD88" s="13"/>
      <c r="MJE88" s="13"/>
      <c r="MJF88" s="13"/>
      <c r="MJG88" s="13"/>
      <c r="MJH88" s="13"/>
      <c r="MJI88" s="13"/>
      <c r="MJJ88" s="13"/>
      <c r="MJK88" s="13"/>
      <c r="MJL88" s="13"/>
      <c r="MJM88" s="13"/>
      <c r="MJN88" s="13"/>
      <c r="MJO88" s="13"/>
      <c r="MJP88" s="13"/>
      <c r="MJQ88" s="13"/>
      <c r="MJR88" s="13"/>
      <c r="MJS88" s="13"/>
      <c r="MJT88" s="13"/>
      <c r="MJU88" s="13"/>
      <c r="MJV88" s="13"/>
      <c r="MJW88" s="13"/>
      <c r="MJX88" s="13"/>
      <c r="MJY88" s="13"/>
      <c r="MJZ88" s="13"/>
      <c r="MKA88" s="13"/>
      <c r="MKB88" s="13"/>
      <c r="MKC88" s="13"/>
      <c r="MKD88" s="13"/>
      <c r="MKE88" s="13"/>
      <c r="MKF88" s="13"/>
      <c r="MKG88" s="13"/>
      <c r="MKH88" s="13"/>
      <c r="MKI88" s="13"/>
      <c r="MKJ88" s="13"/>
      <c r="MKK88" s="13"/>
      <c r="MKL88" s="13"/>
      <c r="MKM88" s="13"/>
      <c r="MKN88" s="13"/>
      <c r="MKO88" s="13"/>
      <c r="MKP88" s="13"/>
      <c r="MKQ88" s="13"/>
      <c r="MKR88" s="13"/>
      <c r="MKS88" s="13"/>
      <c r="MKT88" s="13"/>
      <c r="MKU88" s="13"/>
      <c r="MKV88" s="13"/>
      <c r="MKW88" s="13"/>
      <c r="MKX88" s="13"/>
      <c r="MKY88" s="13"/>
      <c r="MKZ88" s="13"/>
      <c r="MLA88" s="13"/>
      <c r="MLB88" s="13"/>
      <c r="MLC88" s="13"/>
      <c r="MLD88" s="13"/>
      <c r="MLE88" s="13"/>
      <c r="MLF88" s="13"/>
      <c r="MLG88" s="13"/>
      <c r="MLH88" s="13"/>
      <c r="MLI88" s="13"/>
      <c r="MLJ88" s="13"/>
      <c r="MLK88" s="13"/>
      <c r="MLL88" s="13"/>
      <c r="MLM88" s="13"/>
      <c r="MLN88" s="13"/>
      <c r="MLO88" s="13"/>
      <c r="MLP88" s="13"/>
      <c r="MLQ88" s="13"/>
      <c r="MLR88" s="13"/>
      <c r="MLS88" s="13"/>
      <c r="MLT88" s="13"/>
      <c r="MLU88" s="13"/>
      <c r="MLV88" s="13"/>
      <c r="MLW88" s="13"/>
      <c r="MLX88" s="13"/>
      <c r="MLY88" s="13"/>
      <c r="MLZ88" s="13"/>
      <c r="MMA88" s="13"/>
      <c r="MMB88" s="13"/>
      <c r="MMC88" s="13"/>
      <c r="MMD88" s="13"/>
      <c r="MME88" s="13"/>
      <c r="MMF88" s="13"/>
      <c r="MMG88" s="13"/>
      <c r="MMH88" s="13"/>
      <c r="MMI88" s="13"/>
      <c r="MMJ88" s="13"/>
      <c r="MMK88" s="13"/>
      <c r="MML88" s="13"/>
      <c r="MMM88" s="13"/>
      <c r="MMN88" s="13"/>
      <c r="MMO88" s="13"/>
      <c r="MMP88" s="13"/>
      <c r="MMQ88" s="13"/>
      <c r="MMR88" s="13"/>
      <c r="MMS88" s="13"/>
      <c r="MMT88" s="13"/>
      <c r="MMU88" s="13"/>
      <c r="MMV88" s="13"/>
      <c r="MMW88" s="13"/>
      <c r="MMX88" s="13"/>
      <c r="MMY88" s="13"/>
      <c r="MMZ88" s="13"/>
      <c r="MNA88" s="13"/>
      <c r="MNB88" s="13"/>
      <c r="MNC88" s="13"/>
      <c r="MND88" s="13"/>
      <c r="MNE88" s="13"/>
      <c r="MNF88" s="13"/>
      <c r="MNG88" s="13"/>
      <c r="MNH88" s="13"/>
      <c r="MNI88" s="13"/>
      <c r="MNJ88" s="13"/>
      <c r="MNK88" s="13"/>
      <c r="MNL88" s="13"/>
      <c r="MNM88" s="13"/>
      <c r="MNN88" s="13"/>
      <c r="MNO88" s="13"/>
      <c r="MNP88" s="13"/>
      <c r="MNQ88" s="13"/>
      <c r="MNR88" s="13"/>
      <c r="MNS88" s="13"/>
      <c r="MNT88" s="13"/>
      <c r="MNU88" s="13"/>
      <c r="MNV88" s="13"/>
      <c r="MNW88" s="13"/>
      <c r="MNX88" s="13"/>
      <c r="MNY88" s="13"/>
      <c r="MNZ88" s="13"/>
      <c r="MOA88" s="13"/>
      <c r="MOB88" s="13"/>
      <c r="MOC88" s="13"/>
      <c r="MOD88" s="13"/>
      <c r="MOE88" s="13"/>
      <c r="MOF88" s="13"/>
      <c r="MOG88" s="13"/>
      <c r="MOH88" s="13"/>
      <c r="MOI88" s="13"/>
      <c r="MOJ88" s="13"/>
      <c r="MOK88" s="13"/>
      <c r="MOL88" s="13"/>
      <c r="MOM88" s="13"/>
      <c r="MON88" s="13"/>
      <c r="MOO88" s="13"/>
      <c r="MOP88" s="13"/>
      <c r="MOQ88" s="13"/>
      <c r="MOR88" s="13"/>
      <c r="MOS88" s="13"/>
      <c r="MOT88" s="13"/>
      <c r="MOU88" s="13"/>
      <c r="MOV88" s="13"/>
      <c r="MOW88" s="13"/>
      <c r="MOX88" s="13"/>
      <c r="MOY88" s="13"/>
      <c r="MOZ88" s="13"/>
      <c r="MPA88" s="13"/>
      <c r="MPB88" s="13"/>
      <c r="MPC88" s="13"/>
      <c r="MPD88" s="13"/>
      <c r="MPE88" s="13"/>
      <c r="MPF88" s="13"/>
      <c r="MPG88" s="13"/>
      <c r="MPH88" s="13"/>
      <c r="MPI88" s="13"/>
      <c r="MPJ88" s="13"/>
      <c r="MPK88" s="13"/>
      <c r="MPL88" s="13"/>
      <c r="MPM88" s="13"/>
      <c r="MPN88" s="13"/>
      <c r="MPO88" s="13"/>
      <c r="MPP88" s="13"/>
      <c r="MPQ88" s="13"/>
      <c r="MPR88" s="13"/>
      <c r="MPS88" s="13"/>
      <c r="MPT88" s="13"/>
      <c r="MPU88" s="13"/>
      <c r="MPV88" s="13"/>
      <c r="MPW88" s="13"/>
      <c r="MPX88" s="13"/>
      <c r="MPY88" s="13"/>
      <c r="MPZ88" s="13"/>
      <c r="MQA88" s="13"/>
      <c r="MQB88" s="13"/>
      <c r="MQC88" s="13"/>
      <c r="MQD88" s="13"/>
      <c r="MQE88" s="13"/>
      <c r="MQF88" s="13"/>
      <c r="MQG88" s="13"/>
      <c r="MQH88" s="13"/>
      <c r="MQI88" s="13"/>
      <c r="MQJ88" s="13"/>
      <c r="MQK88" s="13"/>
      <c r="MQL88" s="13"/>
      <c r="MQM88" s="13"/>
      <c r="MQN88" s="13"/>
      <c r="MQO88" s="13"/>
      <c r="MQP88" s="13"/>
      <c r="MQQ88" s="13"/>
      <c r="MQR88" s="13"/>
      <c r="MQS88" s="13"/>
      <c r="MQT88" s="13"/>
      <c r="MQU88" s="13"/>
      <c r="MQV88" s="13"/>
      <c r="MQW88" s="13"/>
      <c r="MQX88" s="13"/>
      <c r="MQY88" s="13"/>
      <c r="MQZ88" s="13"/>
      <c r="MRA88" s="13"/>
      <c r="MRB88" s="13"/>
      <c r="MRC88" s="13"/>
      <c r="MRD88" s="13"/>
      <c r="MRE88" s="13"/>
      <c r="MRF88" s="13"/>
      <c r="MRG88" s="13"/>
      <c r="MRH88" s="13"/>
      <c r="MRI88" s="13"/>
      <c r="MRJ88" s="13"/>
      <c r="MRK88" s="13"/>
      <c r="MRL88" s="13"/>
      <c r="MRM88" s="13"/>
      <c r="MRN88" s="13"/>
      <c r="MRO88" s="13"/>
      <c r="MRP88" s="13"/>
      <c r="MRQ88" s="13"/>
      <c r="MRR88" s="13"/>
      <c r="MRS88" s="13"/>
      <c r="MRT88" s="13"/>
      <c r="MRU88" s="13"/>
      <c r="MRV88" s="13"/>
      <c r="MRW88" s="13"/>
      <c r="MRX88" s="13"/>
      <c r="MRY88" s="13"/>
      <c r="MRZ88" s="13"/>
      <c r="MSA88" s="13"/>
      <c r="MSB88" s="13"/>
      <c r="MSC88" s="13"/>
      <c r="MSD88" s="13"/>
      <c r="MSE88" s="13"/>
      <c r="MSF88" s="13"/>
      <c r="MSG88" s="13"/>
      <c r="MSH88" s="13"/>
      <c r="MSI88" s="13"/>
      <c r="MSJ88" s="13"/>
      <c r="MSK88" s="13"/>
      <c r="MSL88" s="13"/>
      <c r="MSM88" s="13"/>
      <c r="MSN88" s="13"/>
      <c r="MSO88" s="13"/>
      <c r="MSP88" s="13"/>
      <c r="MSQ88" s="13"/>
      <c r="MSR88" s="13"/>
      <c r="MSS88" s="13"/>
      <c r="MST88" s="13"/>
      <c r="MSU88" s="13"/>
      <c r="MSV88" s="13"/>
      <c r="MSW88" s="13"/>
      <c r="MSX88" s="13"/>
      <c r="MSY88" s="13"/>
      <c r="MSZ88" s="13"/>
      <c r="MTA88" s="13"/>
      <c r="MTB88" s="13"/>
      <c r="MTC88" s="13"/>
      <c r="MTD88" s="13"/>
      <c r="MTE88" s="13"/>
      <c r="MTF88" s="13"/>
      <c r="MTG88" s="13"/>
      <c r="MTH88" s="13"/>
      <c r="MTI88" s="13"/>
      <c r="MTJ88" s="13"/>
      <c r="MTK88" s="13"/>
      <c r="MTL88" s="13"/>
      <c r="MTM88" s="13"/>
      <c r="MTN88" s="13"/>
      <c r="MTO88" s="13"/>
      <c r="MTP88" s="13"/>
      <c r="MTQ88" s="13"/>
      <c r="MTR88" s="13"/>
      <c r="MTS88" s="13"/>
      <c r="MTT88" s="13"/>
      <c r="MTU88" s="13"/>
      <c r="MTV88" s="13"/>
      <c r="MTW88" s="13"/>
      <c r="MTX88" s="13"/>
      <c r="MTY88" s="13"/>
      <c r="MTZ88" s="13"/>
      <c r="MUA88" s="13"/>
      <c r="MUB88" s="13"/>
      <c r="MUC88" s="13"/>
      <c r="MUD88" s="13"/>
      <c r="MUE88" s="13"/>
      <c r="MUF88" s="13"/>
      <c r="MUG88" s="13"/>
      <c r="MUH88" s="13"/>
      <c r="MUI88" s="13"/>
      <c r="MUJ88" s="13"/>
      <c r="MUK88" s="13"/>
      <c r="MUL88" s="13"/>
      <c r="MUM88" s="13"/>
      <c r="MUN88" s="13"/>
      <c r="MUO88" s="13"/>
      <c r="MUP88" s="13"/>
      <c r="MUQ88" s="13"/>
      <c r="MUR88" s="13"/>
      <c r="MUS88" s="13"/>
      <c r="MUT88" s="13"/>
      <c r="MUU88" s="13"/>
      <c r="MUV88" s="13"/>
      <c r="MUW88" s="13"/>
      <c r="MUX88" s="13"/>
      <c r="MUY88" s="13"/>
      <c r="MUZ88" s="13"/>
      <c r="MVA88" s="13"/>
      <c r="MVB88" s="13"/>
      <c r="MVC88" s="13"/>
      <c r="MVD88" s="13"/>
      <c r="MVE88" s="13"/>
      <c r="MVF88" s="13"/>
      <c r="MVG88" s="13"/>
      <c r="MVH88" s="13"/>
      <c r="MVI88" s="13"/>
      <c r="MVJ88" s="13"/>
      <c r="MVK88" s="13"/>
      <c r="MVL88" s="13"/>
      <c r="MVM88" s="13"/>
      <c r="MVN88" s="13"/>
      <c r="MVO88" s="13"/>
      <c r="MVP88" s="13"/>
      <c r="MVQ88" s="13"/>
      <c r="MVR88" s="13"/>
      <c r="MVS88" s="13"/>
      <c r="MVT88" s="13"/>
      <c r="MVU88" s="13"/>
      <c r="MVV88" s="13"/>
      <c r="MVW88" s="13"/>
      <c r="MVX88" s="13"/>
      <c r="MVY88" s="13"/>
      <c r="MVZ88" s="13"/>
      <c r="MWA88" s="13"/>
      <c r="MWB88" s="13"/>
      <c r="MWC88" s="13"/>
      <c r="MWD88" s="13"/>
      <c r="MWE88" s="13"/>
      <c r="MWF88" s="13"/>
      <c r="MWG88" s="13"/>
      <c r="MWH88" s="13"/>
      <c r="MWI88" s="13"/>
      <c r="MWJ88" s="13"/>
      <c r="MWK88" s="13"/>
      <c r="MWL88" s="13"/>
      <c r="MWM88" s="13"/>
      <c r="MWN88" s="13"/>
      <c r="MWO88" s="13"/>
      <c r="MWP88" s="13"/>
      <c r="MWQ88" s="13"/>
      <c r="MWR88" s="13"/>
      <c r="MWS88" s="13"/>
      <c r="MWT88" s="13"/>
      <c r="MWU88" s="13"/>
      <c r="MWV88" s="13"/>
      <c r="MWW88" s="13"/>
      <c r="MWX88" s="13"/>
      <c r="MWY88" s="13"/>
      <c r="MWZ88" s="13"/>
      <c r="MXA88" s="13"/>
      <c r="MXB88" s="13"/>
      <c r="MXC88" s="13"/>
      <c r="MXD88" s="13"/>
      <c r="MXE88" s="13"/>
      <c r="MXF88" s="13"/>
      <c r="MXG88" s="13"/>
      <c r="MXH88" s="13"/>
      <c r="MXI88" s="13"/>
      <c r="MXJ88" s="13"/>
      <c r="MXK88" s="13"/>
      <c r="MXL88" s="13"/>
      <c r="MXM88" s="13"/>
      <c r="MXN88" s="13"/>
      <c r="MXO88" s="13"/>
      <c r="MXP88" s="13"/>
      <c r="MXQ88" s="13"/>
      <c r="MXR88" s="13"/>
      <c r="MXS88" s="13"/>
      <c r="MXT88" s="13"/>
      <c r="MXU88" s="13"/>
      <c r="MXV88" s="13"/>
      <c r="MXW88" s="13"/>
      <c r="MXX88" s="13"/>
      <c r="MXY88" s="13"/>
      <c r="MXZ88" s="13"/>
      <c r="MYA88" s="13"/>
      <c r="MYB88" s="13"/>
      <c r="MYC88" s="13"/>
      <c r="MYD88" s="13"/>
      <c r="MYE88" s="13"/>
      <c r="MYF88" s="13"/>
      <c r="MYG88" s="13"/>
      <c r="MYH88" s="13"/>
      <c r="MYI88" s="13"/>
      <c r="MYJ88" s="13"/>
      <c r="MYK88" s="13"/>
      <c r="MYL88" s="13"/>
      <c r="MYM88" s="13"/>
      <c r="MYN88" s="13"/>
      <c r="MYO88" s="13"/>
      <c r="MYP88" s="13"/>
      <c r="MYQ88" s="13"/>
      <c r="MYR88" s="13"/>
      <c r="MYS88" s="13"/>
      <c r="MYT88" s="13"/>
      <c r="MYU88" s="13"/>
      <c r="MYV88" s="13"/>
      <c r="MYW88" s="13"/>
      <c r="MYX88" s="13"/>
      <c r="MYY88" s="13"/>
      <c r="MYZ88" s="13"/>
      <c r="MZA88" s="13"/>
      <c r="MZB88" s="13"/>
      <c r="MZC88" s="13"/>
      <c r="MZD88" s="13"/>
      <c r="MZE88" s="13"/>
      <c r="MZF88" s="13"/>
      <c r="MZG88" s="13"/>
      <c r="MZH88" s="13"/>
      <c r="MZI88" s="13"/>
      <c r="MZJ88" s="13"/>
      <c r="MZK88" s="13"/>
      <c r="MZL88" s="13"/>
      <c r="MZM88" s="13"/>
      <c r="MZN88" s="13"/>
      <c r="MZO88" s="13"/>
      <c r="MZP88" s="13"/>
      <c r="MZQ88" s="13"/>
      <c r="MZR88" s="13"/>
      <c r="MZS88" s="13"/>
      <c r="MZT88" s="13"/>
      <c r="MZU88" s="13"/>
      <c r="MZV88" s="13"/>
      <c r="MZW88" s="13"/>
      <c r="MZX88" s="13"/>
      <c r="MZY88" s="13"/>
      <c r="MZZ88" s="13"/>
      <c r="NAA88" s="13"/>
      <c r="NAB88" s="13"/>
      <c r="NAC88" s="13"/>
      <c r="NAD88" s="13"/>
      <c r="NAE88" s="13"/>
      <c r="NAF88" s="13"/>
      <c r="NAG88" s="13"/>
      <c r="NAH88" s="13"/>
      <c r="NAI88" s="13"/>
      <c r="NAJ88" s="13"/>
      <c r="NAK88" s="13"/>
      <c r="NAL88" s="13"/>
      <c r="NAM88" s="13"/>
      <c r="NAN88" s="13"/>
      <c r="NAO88" s="13"/>
      <c r="NAP88" s="13"/>
      <c r="NAQ88" s="13"/>
      <c r="NAR88" s="13"/>
      <c r="NAS88" s="13"/>
      <c r="NAT88" s="13"/>
      <c r="NAU88" s="13"/>
      <c r="NAV88" s="13"/>
      <c r="NAW88" s="13"/>
      <c r="NAX88" s="13"/>
      <c r="NAY88" s="13"/>
      <c r="NAZ88" s="13"/>
      <c r="NBA88" s="13"/>
      <c r="NBB88" s="13"/>
      <c r="NBC88" s="13"/>
      <c r="NBD88" s="13"/>
      <c r="NBE88" s="13"/>
      <c r="NBF88" s="13"/>
      <c r="NBG88" s="13"/>
      <c r="NBH88" s="13"/>
      <c r="NBI88" s="13"/>
      <c r="NBJ88" s="13"/>
      <c r="NBK88" s="13"/>
      <c r="NBL88" s="13"/>
      <c r="NBM88" s="13"/>
      <c r="NBN88" s="13"/>
      <c r="NBO88" s="13"/>
      <c r="NBP88" s="13"/>
      <c r="NBQ88" s="13"/>
      <c r="NBR88" s="13"/>
      <c r="NBS88" s="13"/>
      <c r="NBT88" s="13"/>
      <c r="NBU88" s="13"/>
      <c r="NBV88" s="13"/>
      <c r="NBW88" s="13"/>
      <c r="NBX88" s="13"/>
      <c r="NBY88" s="13"/>
      <c r="NBZ88" s="13"/>
      <c r="NCA88" s="13"/>
      <c r="NCB88" s="13"/>
      <c r="NCC88" s="13"/>
      <c r="NCD88" s="13"/>
      <c r="NCE88" s="13"/>
      <c r="NCF88" s="13"/>
      <c r="NCG88" s="13"/>
      <c r="NCH88" s="13"/>
      <c r="NCI88" s="13"/>
      <c r="NCJ88" s="13"/>
      <c r="NCK88" s="13"/>
      <c r="NCL88" s="13"/>
      <c r="NCM88" s="13"/>
      <c r="NCN88" s="13"/>
      <c r="NCO88" s="13"/>
      <c r="NCP88" s="13"/>
      <c r="NCQ88" s="13"/>
      <c r="NCR88" s="13"/>
      <c r="NCS88" s="13"/>
      <c r="NCT88" s="13"/>
      <c r="NCU88" s="13"/>
      <c r="NCV88" s="13"/>
      <c r="NCW88" s="13"/>
      <c r="NCX88" s="13"/>
      <c r="NCY88" s="13"/>
      <c r="NCZ88" s="13"/>
      <c r="NDA88" s="13"/>
      <c r="NDB88" s="13"/>
      <c r="NDC88" s="13"/>
      <c r="NDD88" s="13"/>
      <c r="NDE88" s="13"/>
      <c r="NDF88" s="13"/>
      <c r="NDG88" s="13"/>
      <c r="NDH88" s="13"/>
      <c r="NDI88" s="13"/>
      <c r="NDJ88" s="13"/>
      <c r="NDK88" s="13"/>
      <c r="NDL88" s="13"/>
      <c r="NDM88" s="13"/>
      <c r="NDN88" s="13"/>
      <c r="NDO88" s="13"/>
      <c r="NDP88" s="13"/>
      <c r="NDQ88" s="13"/>
      <c r="NDR88" s="13"/>
      <c r="NDS88" s="13"/>
      <c r="NDT88" s="13"/>
      <c r="NDU88" s="13"/>
      <c r="NDV88" s="13"/>
      <c r="NDW88" s="13"/>
      <c r="NDX88" s="13"/>
      <c r="NDY88" s="13"/>
      <c r="NDZ88" s="13"/>
      <c r="NEA88" s="13"/>
      <c r="NEB88" s="13"/>
      <c r="NEC88" s="13"/>
      <c r="NED88" s="13"/>
      <c r="NEE88" s="13"/>
      <c r="NEF88" s="13"/>
      <c r="NEG88" s="13"/>
      <c r="NEH88" s="13"/>
      <c r="NEI88" s="13"/>
      <c r="NEJ88" s="13"/>
      <c r="NEK88" s="13"/>
      <c r="NEL88" s="13"/>
      <c r="NEM88" s="13"/>
      <c r="NEN88" s="13"/>
      <c r="NEO88" s="13"/>
      <c r="NEP88" s="13"/>
      <c r="NEQ88" s="13"/>
      <c r="NER88" s="13"/>
      <c r="NES88" s="13"/>
      <c r="NET88" s="13"/>
      <c r="NEU88" s="13"/>
      <c r="NEV88" s="13"/>
      <c r="NEW88" s="13"/>
      <c r="NEX88" s="13"/>
      <c r="NEY88" s="13"/>
      <c r="NEZ88" s="13"/>
      <c r="NFA88" s="13"/>
      <c r="NFB88" s="13"/>
      <c r="NFC88" s="13"/>
      <c r="NFD88" s="13"/>
      <c r="NFE88" s="13"/>
      <c r="NFF88" s="13"/>
      <c r="NFG88" s="13"/>
      <c r="NFH88" s="13"/>
      <c r="NFI88" s="13"/>
      <c r="NFJ88" s="13"/>
      <c r="NFK88" s="13"/>
      <c r="NFL88" s="13"/>
      <c r="NFM88" s="13"/>
      <c r="NFN88" s="13"/>
      <c r="NFO88" s="13"/>
      <c r="NFP88" s="13"/>
      <c r="NFQ88" s="13"/>
      <c r="NFR88" s="13"/>
      <c r="NFS88" s="13"/>
      <c r="NFT88" s="13"/>
      <c r="NFU88" s="13"/>
      <c r="NFV88" s="13"/>
      <c r="NFW88" s="13"/>
      <c r="NFX88" s="13"/>
      <c r="NFY88" s="13"/>
      <c r="NFZ88" s="13"/>
      <c r="NGA88" s="13"/>
      <c r="NGB88" s="13"/>
      <c r="NGC88" s="13"/>
      <c r="NGD88" s="13"/>
      <c r="NGE88" s="13"/>
      <c r="NGF88" s="13"/>
      <c r="NGG88" s="13"/>
      <c r="NGH88" s="13"/>
      <c r="NGI88" s="13"/>
      <c r="NGJ88" s="13"/>
      <c r="NGK88" s="13"/>
      <c r="NGL88" s="13"/>
      <c r="NGM88" s="13"/>
      <c r="NGN88" s="13"/>
      <c r="NGO88" s="13"/>
      <c r="NGP88" s="13"/>
      <c r="NGQ88" s="13"/>
      <c r="NGR88" s="13"/>
      <c r="NGS88" s="13"/>
      <c r="NGT88" s="13"/>
      <c r="NGU88" s="13"/>
      <c r="NGV88" s="13"/>
      <c r="NGW88" s="13"/>
      <c r="NGX88" s="13"/>
      <c r="NGY88" s="13"/>
      <c r="NGZ88" s="13"/>
      <c r="NHA88" s="13"/>
      <c r="NHB88" s="13"/>
      <c r="NHC88" s="13"/>
      <c r="NHD88" s="13"/>
      <c r="NHE88" s="13"/>
      <c r="NHF88" s="13"/>
      <c r="NHG88" s="13"/>
      <c r="NHH88" s="13"/>
      <c r="NHI88" s="13"/>
      <c r="NHJ88" s="13"/>
      <c r="NHK88" s="13"/>
      <c r="NHL88" s="13"/>
      <c r="NHM88" s="13"/>
      <c r="NHN88" s="13"/>
      <c r="NHO88" s="13"/>
      <c r="NHP88" s="13"/>
      <c r="NHQ88" s="13"/>
      <c r="NHR88" s="13"/>
      <c r="NHS88" s="13"/>
      <c r="NHT88" s="13"/>
      <c r="NHU88" s="13"/>
      <c r="NHV88" s="13"/>
      <c r="NHW88" s="13"/>
      <c r="NHX88" s="13"/>
      <c r="NHY88" s="13"/>
      <c r="NHZ88" s="13"/>
      <c r="NIA88" s="13"/>
      <c r="NIB88" s="13"/>
      <c r="NIC88" s="13"/>
      <c r="NID88" s="13"/>
      <c r="NIE88" s="13"/>
      <c r="NIF88" s="13"/>
      <c r="NIG88" s="13"/>
      <c r="NIH88" s="13"/>
      <c r="NII88" s="13"/>
      <c r="NIJ88" s="13"/>
      <c r="NIK88" s="13"/>
      <c r="NIL88" s="13"/>
      <c r="NIM88" s="13"/>
      <c r="NIN88" s="13"/>
      <c r="NIO88" s="13"/>
      <c r="NIP88" s="13"/>
      <c r="NIQ88" s="13"/>
      <c r="NIR88" s="13"/>
      <c r="NIS88" s="13"/>
      <c r="NIT88" s="13"/>
      <c r="NIU88" s="13"/>
      <c r="NIV88" s="13"/>
      <c r="NIW88" s="13"/>
      <c r="NIX88" s="13"/>
      <c r="NIY88" s="13"/>
      <c r="NIZ88" s="13"/>
      <c r="NJA88" s="13"/>
      <c r="NJB88" s="13"/>
      <c r="NJC88" s="13"/>
      <c r="NJD88" s="13"/>
      <c r="NJE88" s="13"/>
      <c r="NJF88" s="13"/>
      <c r="NJG88" s="13"/>
      <c r="NJH88" s="13"/>
      <c r="NJI88" s="13"/>
      <c r="NJJ88" s="13"/>
      <c r="NJK88" s="13"/>
      <c r="NJL88" s="13"/>
      <c r="NJM88" s="13"/>
      <c r="NJN88" s="13"/>
      <c r="NJO88" s="13"/>
      <c r="NJP88" s="13"/>
      <c r="NJQ88" s="13"/>
      <c r="NJR88" s="13"/>
      <c r="NJS88" s="13"/>
      <c r="NJT88" s="13"/>
      <c r="NJU88" s="13"/>
      <c r="NJV88" s="13"/>
      <c r="NJW88" s="13"/>
      <c r="NJX88" s="13"/>
      <c r="NJY88" s="13"/>
      <c r="NJZ88" s="13"/>
      <c r="NKA88" s="13"/>
      <c r="NKB88" s="13"/>
      <c r="NKC88" s="13"/>
      <c r="NKD88" s="13"/>
      <c r="NKE88" s="13"/>
      <c r="NKF88" s="13"/>
      <c r="NKG88" s="13"/>
      <c r="NKH88" s="13"/>
      <c r="NKI88" s="13"/>
      <c r="NKJ88" s="13"/>
      <c r="NKK88" s="13"/>
      <c r="NKL88" s="13"/>
      <c r="NKM88" s="13"/>
      <c r="NKN88" s="13"/>
      <c r="NKO88" s="13"/>
      <c r="NKP88" s="13"/>
      <c r="NKQ88" s="13"/>
      <c r="NKR88" s="13"/>
      <c r="NKS88" s="13"/>
      <c r="NKT88" s="13"/>
      <c r="NKU88" s="13"/>
      <c r="NKV88" s="13"/>
      <c r="NKW88" s="13"/>
      <c r="NKX88" s="13"/>
      <c r="NKY88" s="13"/>
      <c r="NKZ88" s="13"/>
      <c r="NLA88" s="13"/>
      <c r="NLB88" s="13"/>
      <c r="NLC88" s="13"/>
      <c r="NLD88" s="13"/>
      <c r="NLE88" s="13"/>
      <c r="NLF88" s="13"/>
      <c r="NLG88" s="13"/>
      <c r="NLH88" s="13"/>
      <c r="NLI88" s="13"/>
      <c r="NLJ88" s="13"/>
      <c r="NLK88" s="13"/>
      <c r="NLL88" s="13"/>
      <c r="NLM88" s="13"/>
      <c r="NLN88" s="13"/>
      <c r="NLO88" s="13"/>
      <c r="NLP88" s="13"/>
      <c r="NLQ88" s="13"/>
      <c r="NLR88" s="13"/>
      <c r="NLS88" s="13"/>
      <c r="NLT88" s="13"/>
      <c r="NLU88" s="13"/>
      <c r="NLV88" s="13"/>
      <c r="NLW88" s="13"/>
      <c r="NLX88" s="13"/>
      <c r="NLY88" s="13"/>
      <c r="NLZ88" s="13"/>
      <c r="NMA88" s="13"/>
      <c r="NMB88" s="13"/>
      <c r="NMC88" s="13"/>
      <c r="NMD88" s="13"/>
      <c r="NME88" s="13"/>
      <c r="NMF88" s="13"/>
      <c r="NMG88" s="13"/>
      <c r="NMH88" s="13"/>
      <c r="NMI88" s="13"/>
      <c r="NMJ88" s="13"/>
      <c r="NMK88" s="13"/>
      <c r="NML88" s="13"/>
      <c r="NMM88" s="13"/>
      <c r="NMN88" s="13"/>
      <c r="NMO88" s="13"/>
      <c r="NMP88" s="13"/>
      <c r="NMQ88" s="13"/>
      <c r="NMR88" s="13"/>
      <c r="NMS88" s="13"/>
      <c r="NMT88" s="13"/>
      <c r="NMU88" s="13"/>
      <c r="NMV88" s="13"/>
      <c r="NMW88" s="13"/>
      <c r="NMX88" s="13"/>
      <c r="NMY88" s="13"/>
      <c r="NMZ88" s="13"/>
      <c r="NNA88" s="13"/>
      <c r="NNB88" s="13"/>
      <c r="NNC88" s="13"/>
      <c r="NND88" s="13"/>
      <c r="NNE88" s="13"/>
      <c r="NNF88" s="13"/>
      <c r="NNG88" s="13"/>
      <c r="NNH88" s="13"/>
      <c r="NNI88" s="13"/>
      <c r="NNJ88" s="13"/>
      <c r="NNK88" s="13"/>
      <c r="NNL88" s="13"/>
      <c r="NNM88" s="13"/>
      <c r="NNN88" s="13"/>
      <c r="NNO88" s="13"/>
      <c r="NNP88" s="13"/>
      <c r="NNQ88" s="13"/>
      <c r="NNR88" s="13"/>
      <c r="NNS88" s="13"/>
      <c r="NNT88" s="13"/>
      <c r="NNU88" s="13"/>
      <c r="NNV88" s="13"/>
      <c r="NNW88" s="13"/>
      <c r="NNX88" s="13"/>
      <c r="NNY88" s="13"/>
      <c r="NNZ88" s="13"/>
      <c r="NOA88" s="13"/>
      <c r="NOB88" s="13"/>
      <c r="NOC88" s="13"/>
      <c r="NOD88" s="13"/>
      <c r="NOE88" s="13"/>
      <c r="NOF88" s="13"/>
      <c r="NOG88" s="13"/>
      <c r="NOH88" s="13"/>
      <c r="NOI88" s="13"/>
      <c r="NOJ88" s="13"/>
      <c r="NOK88" s="13"/>
      <c r="NOL88" s="13"/>
      <c r="NOM88" s="13"/>
      <c r="NON88" s="13"/>
      <c r="NOO88" s="13"/>
      <c r="NOP88" s="13"/>
      <c r="NOQ88" s="13"/>
      <c r="NOR88" s="13"/>
      <c r="NOS88" s="13"/>
      <c r="NOT88" s="13"/>
      <c r="NOU88" s="13"/>
      <c r="NOV88" s="13"/>
      <c r="NOW88" s="13"/>
      <c r="NOX88" s="13"/>
      <c r="NOY88" s="13"/>
      <c r="NOZ88" s="13"/>
      <c r="NPA88" s="13"/>
      <c r="NPB88" s="13"/>
      <c r="NPC88" s="13"/>
      <c r="NPD88" s="13"/>
      <c r="NPE88" s="13"/>
      <c r="NPF88" s="13"/>
      <c r="NPG88" s="13"/>
      <c r="NPH88" s="13"/>
      <c r="NPI88" s="13"/>
      <c r="NPJ88" s="13"/>
      <c r="NPK88" s="13"/>
      <c r="NPL88" s="13"/>
      <c r="NPM88" s="13"/>
      <c r="NPN88" s="13"/>
      <c r="NPO88" s="13"/>
      <c r="NPP88" s="13"/>
      <c r="NPQ88" s="13"/>
      <c r="NPR88" s="13"/>
      <c r="NPS88" s="13"/>
      <c r="NPT88" s="13"/>
      <c r="NPU88" s="13"/>
      <c r="NPV88" s="13"/>
      <c r="NPW88" s="13"/>
      <c r="NPX88" s="13"/>
      <c r="NPY88" s="13"/>
      <c r="NPZ88" s="13"/>
      <c r="NQA88" s="13"/>
      <c r="NQB88" s="13"/>
      <c r="NQC88" s="13"/>
      <c r="NQD88" s="13"/>
      <c r="NQE88" s="13"/>
      <c r="NQF88" s="13"/>
      <c r="NQG88" s="13"/>
      <c r="NQH88" s="13"/>
      <c r="NQI88" s="13"/>
      <c r="NQJ88" s="13"/>
      <c r="NQK88" s="13"/>
      <c r="NQL88" s="13"/>
      <c r="NQM88" s="13"/>
      <c r="NQN88" s="13"/>
      <c r="NQO88" s="13"/>
      <c r="NQP88" s="13"/>
      <c r="NQQ88" s="13"/>
      <c r="NQR88" s="13"/>
      <c r="NQS88" s="13"/>
      <c r="NQT88" s="13"/>
      <c r="NQU88" s="13"/>
      <c r="NQV88" s="13"/>
      <c r="NQW88" s="13"/>
      <c r="NQX88" s="13"/>
      <c r="NQY88" s="13"/>
      <c r="NQZ88" s="13"/>
      <c r="NRA88" s="13"/>
      <c r="NRB88" s="13"/>
      <c r="NRC88" s="13"/>
      <c r="NRD88" s="13"/>
      <c r="NRE88" s="13"/>
      <c r="NRF88" s="13"/>
      <c r="NRG88" s="13"/>
      <c r="NRH88" s="13"/>
      <c r="NRI88" s="13"/>
      <c r="NRJ88" s="13"/>
      <c r="NRK88" s="13"/>
      <c r="NRL88" s="13"/>
      <c r="NRM88" s="13"/>
      <c r="NRN88" s="13"/>
      <c r="NRO88" s="13"/>
      <c r="NRP88" s="13"/>
      <c r="NRQ88" s="13"/>
      <c r="NRR88" s="13"/>
      <c r="NRS88" s="13"/>
      <c r="NRT88" s="13"/>
      <c r="NRU88" s="13"/>
      <c r="NRV88" s="13"/>
      <c r="NRW88" s="13"/>
      <c r="NRX88" s="13"/>
      <c r="NRY88" s="13"/>
      <c r="NRZ88" s="13"/>
      <c r="NSA88" s="13"/>
      <c r="NSB88" s="13"/>
      <c r="NSC88" s="13"/>
      <c r="NSD88" s="13"/>
      <c r="NSE88" s="13"/>
      <c r="NSF88" s="13"/>
      <c r="NSG88" s="13"/>
      <c r="NSH88" s="13"/>
      <c r="NSI88" s="13"/>
      <c r="NSJ88" s="13"/>
      <c r="NSK88" s="13"/>
      <c r="NSL88" s="13"/>
      <c r="NSM88" s="13"/>
      <c r="NSN88" s="13"/>
      <c r="NSO88" s="13"/>
      <c r="NSP88" s="13"/>
      <c r="NSQ88" s="13"/>
      <c r="NSR88" s="13"/>
      <c r="NSS88" s="13"/>
      <c r="NST88" s="13"/>
      <c r="NSU88" s="13"/>
      <c r="NSV88" s="13"/>
      <c r="NSW88" s="13"/>
      <c r="NSX88" s="13"/>
      <c r="NSY88" s="13"/>
      <c r="NSZ88" s="13"/>
      <c r="NTA88" s="13"/>
      <c r="NTB88" s="13"/>
      <c r="NTC88" s="13"/>
      <c r="NTD88" s="13"/>
      <c r="NTE88" s="13"/>
      <c r="NTF88" s="13"/>
      <c r="NTG88" s="13"/>
      <c r="NTH88" s="13"/>
      <c r="NTI88" s="13"/>
      <c r="NTJ88" s="13"/>
      <c r="NTK88" s="13"/>
      <c r="NTL88" s="13"/>
      <c r="NTM88" s="13"/>
      <c r="NTN88" s="13"/>
      <c r="NTO88" s="13"/>
      <c r="NTP88" s="13"/>
      <c r="NTQ88" s="13"/>
      <c r="NTR88" s="13"/>
      <c r="NTS88" s="13"/>
      <c r="NTT88" s="13"/>
      <c r="NTU88" s="13"/>
      <c r="NTV88" s="13"/>
      <c r="NTW88" s="13"/>
      <c r="NTX88" s="13"/>
      <c r="NTY88" s="13"/>
      <c r="NTZ88" s="13"/>
      <c r="NUA88" s="13"/>
      <c r="NUB88" s="13"/>
      <c r="NUC88" s="13"/>
      <c r="NUD88" s="13"/>
      <c r="NUE88" s="13"/>
      <c r="NUF88" s="13"/>
      <c r="NUG88" s="13"/>
      <c r="NUH88" s="13"/>
      <c r="NUI88" s="13"/>
      <c r="NUJ88" s="13"/>
      <c r="NUK88" s="13"/>
      <c r="NUL88" s="13"/>
      <c r="NUM88" s="13"/>
      <c r="NUN88" s="13"/>
      <c r="NUO88" s="13"/>
      <c r="NUP88" s="13"/>
      <c r="NUQ88" s="13"/>
      <c r="NUR88" s="13"/>
      <c r="NUS88" s="13"/>
      <c r="NUT88" s="13"/>
      <c r="NUU88" s="13"/>
      <c r="NUV88" s="13"/>
      <c r="NUW88" s="13"/>
      <c r="NUX88" s="13"/>
      <c r="NUY88" s="13"/>
      <c r="NUZ88" s="13"/>
      <c r="NVA88" s="13"/>
      <c r="NVB88" s="13"/>
      <c r="NVC88" s="13"/>
      <c r="NVD88" s="13"/>
      <c r="NVE88" s="13"/>
      <c r="NVF88" s="13"/>
      <c r="NVG88" s="13"/>
      <c r="NVH88" s="13"/>
      <c r="NVI88" s="13"/>
      <c r="NVJ88" s="13"/>
      <c r="NVK88" s="13"/>
      <c r="NVL88" s="13"/>
      <c r="NVM88" s="13"/>
      <c r="NVN88" s="13"/>
      <c r="NVO88" s="13"/>
      <c r="NVP88" s="13"/>
      <c r="NVQ88" s="13"/>
      <c r="NVR88" s="13"/>
      <c r="NVS88" s="13"/>
      <c r="NVT88" s="13"/>
      <c r="NVU88" s="13"/>
      <c r="NVV88" s="13"/>
      <c r="NVW88" s="13"/>
      <c r="NVX88" s="13"/>
      <c r="NVY88" s="13"/>
      <c r="NVZ88" s="13"/>
      <c r="NWA88" s="13"/>
      <c r="NWB88" s="13"/>
      <c r="NWC88" s="13"/>
      <c r="NWD88" s="13"/>
      <c r="NWE88" s="13"/>
      <c r="NWF88" s="13"/>
      <c r="NWG88" s="13"/>
      <c r="NWH88" s="13"/>
      <c r="NWI88" s="13"/>
      <c r="NWJ88" s="13"/>
      <c r="NWK88" s="13"/>
      <c r="NWL88" s="13"/>
      <c r="NWM88" s="13"/>
      <c r="NWN88" s="13"/>
      <c r="NWO88" s="13"/>
      <c r="NWP88" s="13"/>
      <c r="NWQ88" s="13"/>
      <c r="NWR88" s="13"/>
      <c r="NWS88" s="13"/>
      <c r="NWT88" s="13"/>
      <c r="NWU88" s="13"/>
      <c r="NWV88" s="13"/>
      <c r="NWW88" s="13"/>
      <c r="NWX88" s="13"/>
      <c r="NWY88" s="13"/>
      <c r="NWZ88" s="13"/>
      <c r="NXA88" s="13"/>
      <c r="NXB88" s="13"/>
      <c r="NXC88" s="13"/>
      <c r="NXD88" s="13"/>
      <c r="NXE88" s="13"/>
      <c r="NXF88" s="13"/>
      <c r="NXG88" s="13"/>
      <c r="NXH88" s="13"/>
      <c r="NXI88" s="13"/>
      <c r="NXJ88" s="13"/>
      <c r="NXK88" s="13"/>
      <c r="NXL88" s="13"/>
      <c r="NXM88" s="13"/>
      <c r="NXN88" s="13"/>
      <c r="NXO88" s="13"/>
      <c r="NXP88" s="13"/>
      <c r="NXQ88" s="13"/>
      <c r="NXR88" s="13"/>
      <c r="NXS88" s="13"/>
      <c r="NXT88" s="13"/>
      <c r="NXU88" s="13"/>
      <c r="NXV88" s="13"/>
      <c r="NXW88" s="13"/>
      <c r="NXX88" s="13"/>
      <c r="NXY88" s="13"/>
      <c r="NXZ88" s="13"/>
      <c r="NYA88" s="13"/>
      <c r="NYB88" s="13"/>
      <c r="NYC88" s="13"/>
      <c r="NYD88" s="13"/>
      <c r="NYE88" s="13"/>
      <c r="NYF88" s="13"/>
      <c r="NYG88" s="13"/>
      <c r="NYH88" s="13"/>
      <c r="NYI88" s="13"/>
      <c r="NYJ88" s="13"/>
      <c r="NYK88" s="13"/>
      <c r="NYL88" s="13"/>
      <c r="NYM88" s="13"/>
      <c r="NYN88" s="13"/>
      <c r="NYO88" s="13"/>
      <c r="NYP88" s="13"/>
      <c r="NYQ88" s="13"/>
      <c r="NYR88" s="13"/>
      <c r="NYS88" s="13"/>
      <c r="NYT88" s="13"/>
      <c r="NYU88" s="13"/>
      <c r="NYV88" s="13"/>
      <c r="NYW88" s="13"/>
      <c r="NYX88" s="13"/>
      <c r="NYY88" s="13"/>
      <c r="NYZ88" s="13"/>
      <c r="NZA88" s="13"/>
      <c r="NZB88" s="13"/>
      <c r="NZC88" s="13"/>
      <c r="NZD88" s="13"/>
      <c r="NZE88" s="13"/>
      <c r="NZF88" s="13"/>
      <c r="NZG88" s="13"/>
      <c r="NZH88" s="13"/>
      <c r="NZI88" s="13"/>
      <c r="NZJ88" s="13"/>
      <c r="NZK88" s="13"/>
      <c r="NZL88" s="13"/>
      <c r="NZM88" s="13"/>
      <c r="NZN88" s="13"/>
      <c r="NZO88" s="13"/>
      <c r="NZP88" s="13"/>
      <c r="NZQ88" s="13"/>
      <c r="NZR88" s="13"/>
      <c r="NZS88" s="13"/>
      <c r="NZT88" s="13"/>
      <c r="NZU88" s="13"/>
      <c r="NZV88" s="13"/>
      <c r="NZW88" s="13"/>
      <c r="NZX88" s="13"/>
      <c r="NZY88" s="13"/>
      <c r="NZZ88" s="13"/>
      <c r="OAA88" s="13"/>
      <c r="OAB88" s="13"/>
      <c r="OAC88" s="13"/>
      <c r="OAD88" s="13"/>
      <c r="OAE88" s="13"/>
      <c r="OAF88" s="13"/>
      <c r="OAG88" s="13"/>
      <c r="OAH88" s="13"/>
      <c r="OAI88" s="13"/>
      <c r="OAJ88" s="13"/>
      <c r="OAK88" s="13"/>
      <c r="OAL88" s="13"/>
      <c r="OAM88" s="13"/>
      <c r="OAN88" s="13"/>
      <c r="OAO88" s="13"/>
      <c r="OAP88" s="13"/>
      <c r="OAQ88" s="13"/>
      <c r="OAR88" s="13"/>
      <c r="OAS88" s="13"/>
      <c r="OAT88" s="13"/>
      <c r="OAU88" s="13"/>
      <c r="OAV88" s="13"/>
      <c r="OAW88" s="13"/>
      <c r="OAX88" s="13"/>
      <c r="OAY88" s="13"/>
      <c r="OAZ88" s="13"/>
      <c r="OBA88" s="13"/>
      <c r="OBB88" s="13"/>
      <c r="OBC88" s="13"/>
      <c r="OBD88" s="13"/>
      <c r="OBE88" s="13"/>
      <c r="OBF88" s="13"/>
      <c r="OBG88" s="13"/>
      <c r="OBH88" s="13"/>
      <c r="OBI88" s="13"/>
      <c r="OBJ88" s="13"/>
      <c r="OBK88" s="13"/>
      <c r="OBL88" s="13"/>
      <c r="OBM88" s="13"/>
      <c r="OBN88" s="13"/>
      <c r="OBO88" s="13"/>
      <c r="OBP88" s="13"/>
      <c r="OBQ88" s="13"/>
      <c r="OBR88" s="13"/>
      <c r="OBS88" s="13"/>
      <c r="OBT88" s="13"/>
      <c r="OBU88" s="13"/>
      <c r="OBV88" s="13"/>
      <c r="OBW88" s="13"/>
      <c r="OBX88" s="13"/>
      <c r="OBY88" s="13"/>
      <c r="OBZ88" s="13"/>
      <c r="OCA88" s="13"/>
      <c r="OCB88" s="13"/>
      <c r="OCC88" s="13"/>
      <c r="OCD88" s="13"/>
      <c r="OCE88" s="13"/>
      <c r="OCF88" s="13"/>
      <c r="OCG88" s="13"/>
      <c r="OCH88" s="13"/>
      <c r="OCI88" s="13"/>
      <c r="OCJ88" s="13"/>
      <c r="OCK88" s="13"/>
      <c r="OCL88" s="13"/>
      <c r="OCM88" s="13"/>
      <c r="OCN88" s="13"/>
      <c r="OCO88" s="13"/>
      <c r="OCP88" s="13"/>
      <c r="OCQ88" s="13"/>
      <c r="OCR88" s="13"/>
      <c r="OCS88" s="13"/>
      <c r="OCT88" s="13"/>
      <c r="OCU88" s="13"/>
      <c r="OCV88" s="13"/>
      <c r="OCW88" s="13"/>
      <c r="OCX88" s="13"/>
      <c r="OCY88" s="13"/>
      <c r="OCZ88" s="13"/>
      <c r="ODA88" s="13"/>
      <c r="ODB88" s="13"/>
      <c r="ODC88" s="13"/>
      <c r="ODD88" s="13"/>
      <c r="ODE88" s="13"/>
      <c r="ODF88" s="13"/>
      <c r="ODG88" s="13"/>
      <c r="ODH88" s="13"/>
      <c r="ODI88" s="13"/>
      <c r="ODJ88" s="13"/>
      <c r="ODK88" s="13"/>
      <c r="ODL88" s="13"/>
      <c r="ODM88" s="13"/>
      <c r="ODN88" s="13"/>
      <c r="ODO88" s="13"/>
      <c r="ODP88" s="13"/>
      <c r="ODQ88" s="13"/>
      <c r="ODR88" s="13"/>
      <c r="ODS88" s="13"/>
      <c r="ODT88" s="13"/>
      <c r="ODU88" s="13"/>
      <c r="ODV88" s="13"/>
      <c r="ODW88" s="13"/>
      <c r="ODX88" s="13"/>
      <c r="ODY88" s="13"/>
      <c r="ODZ88" s="13"/>
      <c r="OEA88" s="13"/>
      <c r="OEB88" s="13"/>
      <c r="OEC88" s="13"/>
      <c r="OED88" s="13"/>
      <c r="OEE88" s="13"/>
      <c r="OEF88" s="13"/>
      <c r="OEG88" s="13"/>
      <c r="OEH88" s="13"/>
      <c r="OEI88" s="13"/>
      <c r="OEJ88" s="13"/>
      <c r="OEK88" s="13"/>
      <c r="OEL88" s="13"/>
      <c r="OEM88" s="13"/>
      <c r="OEN88" s="13"/>
      <c r="OEO88" s="13"/>
      <c r="OEP88" s="13"/>
      <c r="OEQ88" s="13"/>
      <c r="OER88" s="13"/>
      <c r="OES88" s="13"/>
      <c r="OET88" s="13"/>
      <c r="OEU88" s="13"/>
      <c r="OEV88" s="13"/>
      <c r="OEW88" s="13"/>
      <c r="OEX88" s="13"/>
      <c r="OEY88" s="13"/>
      <c r="OEZ88" s="13"/>
      <c r="OFA88" s="13"/>
      <c r="OFB88" s="13"/>
      <c r="OFC88" s="13"/>
      <c r="OFD88" s="13"/>
      <c r="OFE88" s="13"/>
      <c r="OFF88" s="13"/>
      <c r="OFG88" s="13"/>
      <c r="OFH88" s="13"/>
      <c r="OFI88" s="13"/>
      <c r="OFJ88" s="13"/>
      <c r="OFK88" s="13"/>
      <c r="OFL88" s="13"/>
      <c r="OFM88" s="13"/>
      <c r="OFN88" s="13"/>
      <c r="OFO88" s="13"/>
      <c r="OFP88" s="13"/>
      <c r="OFQ88" s="13"/>
      <c r="OFR88" s="13"/>
      <c r="OFS88" s="13"/>
      <c r="OFT88" s="13"/>
      <c r="OFU88" s="13"/>
      <c r="OFV88" s="13"/>
      <c r="OFW88" s="13"/>
      <c r="OFX88" s="13"/>
      <c r="OFY88" s="13"/>
      <c r="OFZ88" s="13"/>
      <c r="OGA88" s="13"/>
      <c r="OGB88" s="13"/>
      <c r="OGC88" s="13"/>
      <c r="OGD88" s="13"/>
      <c r="OGE88" s="13"/>
      <c r="OGF88" s="13"/>
      <c r="OGG88" s="13"/>
      <c r="OGH88" s="13"/>
      <c r="OGI88" s="13"/>
      <c r="OGJ88" s="13"/>
      <c r="OGK88" s="13"/>
      <c r="OGL88" s="13"/>
      <c r="OGM88" s="13"/>
      <c r="OGN88" s="13"/>
      <c r="OGO88" s="13"/>
      <c r="OGP88" s="13"/>
      <c r="OGQ88" s="13"/>
      <c r="OGR88" s="13"/>
      <c r="OGS88" s="13"/>
      <c r="OGT88" s="13"/>
      <c r="OGU88" s="13"/>
      <c r="OGV88" s="13"/>
      <c r="OGW88" s="13"/>
      <c r="OGX88" s="13"/>
      <c r="OGY88" s="13"/>
      <c r="OGZ88" s="13"/>
      <c r="OHA88" s="13"/>
      <c r="OHB88" s="13"/>
      <c r="OHC88" s="13"/>
      <c r="OHD88" s="13"/>
      <c r="OHE88" s="13"/>
      <c r="OHF88" s="13"/>
      <c r="OHG88" s="13"/>
      <c r="OHH88" s="13"/>
      <c r="OHI88" s="13"/>
      <c r="OHJ88" s="13"/>
      <c r="OHK88" s="13"/>
      <c r="OHL88" s="13"/>
      <c r="OHM88" s="13"/>
      <c r="OHN88" s="13"/>
      <c r="OHO88" s="13"/>
      <c r="OHP88" s="13"/>
      <c r="OHQ88" s="13"/>
      <c r="OHR88" s="13"/>
      <c r="OHS88" s="13"/>
      <c r="OHT88" s="13"/>
      <c r="OHU88" s="13"/>
      <c r="OHV88" s="13"/>
      <c r="OHW88" s="13"/>
      <c r="OHX88" s="13"/>
      <c r="OHY88" s="13"/>
      <c r="OHZ88" s="13"/>
      <c r="OIA88" s="13"/>
      <c r="OIB88" s="13"/>
      <c r="OIC88" s="13"/>
      <c r="OID88" s="13"/>
      <c r="OIE88" s="13"/>
      <c r="OIF88" s="13"/>
      <c r="OIG88" s="13"/>
      <c r="OIH88" s="13"/>
      <c r="OII88" s="13"/>
      <c r="OIJ88" s="13"/>
      <c r="OIK88" s="13"/>
      <c r="OIL88" s="13"/>
      <c r="OIM88" s="13"/>
      <c r="OIN88" s="13"/>
      <c r="OIO88" s="13"/>
      <c r="OIP88" s="13"/>
      <c r="OIQ88" s="13"/>
      <c r="OIR88" s="13"/>
      <c r="OIS88" s="13"/>
      <c r="OIT88" s="13"/>
      <c r="OIU88" s="13"/>
      <c r="OIV88" s="13"/>
      <c r="OIW88" s="13"/>
      <c r="OIX88" s="13"/>
      <c r="OIY88" s="13"/>
      <c r="OIZ88" s="13"/>
      <c r="OJA88" s="13"/>
      <c r="OJB88" s="13"/>
      <c r="OJC88" s="13"/>
      <c r="OJD88" s="13"/>
      <c r="OJE88" s="13"/>
      <c r="OJF88" s="13"/>
      <c r="OJG88" s="13"/>
      <c r="OJH88" s="13"/>
      <c r="OJI88" s="13"/>
      <c r="OJJ88" s="13"/>
      <c r="OJK88" s="13"/>
      <c r="OJL88" s="13"/>
      <c r="OJM88" s="13"/>
      <c r="OJN88" s="13"/>
      <c r="OJO88" s="13"/>
      <c r="OJP88" s="13"/>
      <c r="OJQ88" s="13"/>
      <c r="OJR88" s="13"/>
      <c r="OJS88" s="13"/>
      <c r="OJT88" s="13"/>
      <c r="OJU88" s="13"/>
      <c r="OJV88" s="13"/>
      <c r="OJW88" s="13"/>
      <c r="OJX88" s="13"/>
      <c r="OJY88" s="13"/>
      <c r="OJZ88" s="13"/>
      <c r="OKA88" s="13"/>
      <c r="OKB88" s="13"/>
      <c r="OKC88" s="13"/>
      <c r="OKD88" s="13"/>
      <c r="OKE88" s="13"/>
      <c r="OKF88" s="13"/>
      <c r="OKG88" s="13"/>
      <c r="OKH88" s="13"/>
      <c r="OKI88" s="13"/>
      <c r="OKJ88" s="13"/>
      <c r="OKK88" s="13"/>
      <c r="OKL88" s="13"/>
      <c r="OKM88" s="13"/>
      <c r="OKN88" s="13"/>
      <c r="OKO88" s="13"/>
      <c r="OKP88" s="13"/>
      <c r="OKQ88" s="13"/>
      <c r="OKR88" s="13"/>
      <c r="OKS88" s="13"/>
      <c r="OKT88" s="13"/>
      <c r="OKU88" s="13"/>
      <c r="OKV88" s="13"/>
      <c r="OKW88" s="13"/>
      <c r="OKX88" s="13"/>
      <c r="OKY88" s="13"/>
      <c r="OKZ88" s="13"/>
      <c r="OLA88" s="13"/>
      <c r="OLB88" s="13"/>
      <c r="OLC88" s="13"/>
      <c r="OLD88" s="13"/>
      <c r="OLE88" s="13"/>
      <c r="OLF88" s="13"/>
      <c r="OLG88" s="13"/>
      <c r="OLH88" s="13"/>
      <c r="OLI88" s="13"/>
      <c r="OLJ88" s="13"/>
      <c r="OLK88" s="13"/>
      <c r="OLL88" s="13"/>
      <c r="OLM88" s="13"/>
      <c r="OLN88" s="13"/>
      <c r="OLO88" s="13"/>
      <c r="OLP88" s="13"/>
      <c r="OLQ88" s="13"/>
      <c r="OLR88" s="13"/>
      <c r="OLS88" s="13"/>
      <c r="OLT88" s="13"/>
      <c r="OLU88" s="13"/>
      <c r="OLV88" s="13"/>
      <c r="OLW88" s="13"/>
      <c r="OLX88" s="13"/>
      <c r="OLY88" s="13"/>
      <c r="OLZ88" s="13"/>
      <c r="OMA88" s="13"/>
      <c r="OMB88" s="13"/>
      <c r="OMC88" s="13"/>
      <c r="OMD88" s="13"/>
      <c r="OME88" s="13"/>
      <c r="OMF88" s="13"/>
      <c r="OMG88" s="13"/>
      <c r="OMH88" s="13"/>
      <c r="OMI88" s="13"/>
      <c r="OMJ88" s="13"/>
      <c r="OMK88" s="13"/>
      <c r="OML88" s="13"/>
      <c r="OMM88" s="13"/>
      <c r="OMN88" s="13"/>
      <c r="OMO88" s="13"/>
      <c r="OMP88" s="13"/>
      <c r="OMQ88" s="13"/>
      <c r="OMR88" s="13"/>
      <c r="OMS88" s="13"/>
      <c r="OMT88" s="13"/>
      <c r="OMU88" s="13"/>
      <c r="OMV88" s="13"/>
      <c r="OMW88" s="13"/>
      <c r="OMX88" s="13"/>
      <c r="OMY88" s="13"/>
      <c r="OMZ88" s="13"/>
      <c r="ONA88" s="13"/>
      <c r="ONB88" s="13"/>
      <c r="ONC88" s="13"/>
      <c r="OND88" s="13"/>
      <c r="ONE88" s="13"/>
      <c r="ONF88" s="13"/>
      <c r="ONG88" s="13"/>
      <c r="ONH88" s="13"/>
      <c r="ONI88" s="13"/>
      <c r="ONJ88" s="13"/>
      <c r="ONK88" s="13"/>
      <c r="ONL88" s="13"/>
      <c r="ONM88" s="13"/>
      <c r="ONN88" s="13"/>
      <c r="ONO88" s="13"/>
      <c r="ONP88" s="13"/>
      <c r="ONQ88" s="13"/>
      <c r="ONR88" s="13"/>
      <c r="ONS88" s="13"/>
      <c r="ONT88" s="13"/>
      <c r="ONU88" s="13"/>
      <c r="ONV88" s="13"/>
      <c r="ONW88" s="13"/>
      <c r="ONX88" s="13"/>
      <c r="ONY88" s="13"/>
      <c r="ONZ88" s="13"/>
      <c r="OOA88" s="13"/>
      <c r="OOB88" s="13"/>
      <c r="OOC88" s="13"/>
      <c r="OOD88" s="13"/>
      <c r="OOE88" s="13"/>
      <c r="OOF88" s="13"/>
      <c r="OOG88" s="13"/>
      <c r="OOH88" s="13"/>
      <c r="OOI88" s="13"/>
      <c r="OOJ88" s="13"/>
      <c r="OOK88" s="13"/>
      <c r="OOL88" s="13"/>
      <c r="OOM88" s="13"/>
      <c r="OON88" s="13"/>
      <c r="OOO88" s="13"/>
      <c r="OOP88" s="13"/>
      <c r="OOQ88" s="13"/>
      <c r="OOR88" s="13"/>
      <c r="OOS88" s="13"/>
      <c r="OOT88" s="13"/>
      <c r="OOU88" s="13"/>
      <c r="OOV88" s="13"/>
      <c r="OOW88" s="13"/>
      <c r="OOX88" s="13"/>
      <c r="OOY88" s="13"/>
      <c r="OOZ88" s="13"/>
      <c r="OPA88" s="13"/>
      <c r="OPB88" s="13"/>
      <c r="OPC88" s="13"/>
      <c r="OPD88" s="13"/>
      <c r="OPE88" s="13"/>
      <c r="OPF88" s="13"/>
      <c r="OPG88" s="13"/>
      <c r="OPH88" s="13"/>
      <c r="OPI88" s="13"/>
      <c r="OPJ88" s="13"/>
      <c r="OPK88" s="13"/>
      <c r="OPL88" s="13"/>
      <c r="OPM88" s="13"/>
      <c r="OPN88" s="13"/>
      <c r="OPO88" s="13"/>
      <c r="OPP88" s="13"/>
      <c r="OPQ88" s="13"/>
      <c r="OPR88" s="13"/>
      <c r="OPS88" s="13"/>
      <c r="OPT88" s="13"/>
      <c r="OPU88" s="13"/>
      <c r="OPV88" s="13"/>
      <c r="OPW88" s="13"/>
      <c r="OPX88" s="13"/>
      <c r="OPY88" s="13"/>
      <c r="OPZ88" s="13"/>
      <c r="OQA88" s="13"/>
      <c r="OQB88" s="13"/>
      <c r="OQC88" s="13"/>
      <c r="OQD88" s="13"/>
      <c r="OQE88" s="13"/>
      <c r="OQF88" s="13"/>
      <c r="OQG88" s="13"/>
      <c r="OQH88" s="13"/>
      <c r="OQI88" s="13"/>
      <c r="OQJ88" s="13"/>
      <c r="OQK88" s="13"/>
      <c r="OQL88" s="13"/>
      <c r="OQM88" s="13"/>
      <c r="OQN88" s="13"/>
      <c r="OQO88" s="13"/>
      <c r="OQP88" s="13"/>
      <c r="OQQ88" s="13"/>
      <c r="OQR88" s="13"/>
      <c r="OQS88" s="13"/>
      <c r="OQT88" s="13"/>
      <c r="OQU88" s="13"/>
      <c r="OQV88" s="13"/>
      <c r="OQW88" s="13"/>
      <c r="OQX88" s="13"/>
      <c r="OQY88" s="13"/>
      <c r="OQZ88" s="13"/>
      <c r="ORA88" s="13"/>
      <c r="ORB88" s="13"/>
      <c r="ORC88" s="13"/>
      <c r="ORD88" s="13"/>
      <c r="ORE88" s="13"/>
      <c r="ORF88" s="13"/>
      <c r="ORG88" s="13"/>
      <c r="ORH88" s="13"/>
      <c r="ORI88" s="13"/>
      <c r="ORJ88" s="13"/>
      <c r="ORK88" s="13"/>
      <c r="ORL88" s="13"/>
      <c r="ORM88" s="13"/>
      <c r="ORN88" s="13"/>
      <c r="ORO88" s="13"/>
      <c r="ORP88" s="13"/>
      <c r="ORQ88" s="13"/>
      <c r="ORR88" s="13"/>
      <c r="ORS88" s="13"/>
      <c r="ORT88" s="13"/>
      <c r="ORU88" s="13"/>
      <c r="ORV88" s="13"/>
      <c r="ORW88" s="13"/>
      <c r="ORX88" s="13"/>
      <c r="ORY88" s="13"/>
      <c r="ORZ88" s="13"/>
      <c r="OSA88" s="13"/>
      <c r="OSB88" s="13"/>
      <c r="OSC88" s="13"/>
      <c r="OSD88" s="13"/>
      <c r="OSE88" s="13"/>
      <c r="OSF88" s="13"/>
      <c r="OSG88" s="13"/>
      <c r="OSH88" s="13"/>
      <c r="OSI88" s="13"/>
      <c r="OSJ88" s="13"/>
      <c r="OSK88" s="13"/>
      <c r="OSL88" s="13"/>
      <c r="OSM88" s="13"/>
      <c r="OSN88" s="13"/>
      <c r="OSO88" s="13"/>
      <c r="OSP88" s="13"/>
      <c r="OSQ88" s="13"/>
      <c r="OSR88" s="13"/>
      <c r="OSS88" s="13"/>
      <c r="OST88" s="13"/>
      <c r="OSU88" s="13"/>
      <c r="OSV88" s="13"/>
      <c r="OSW88" s="13"/>
      <c r="OSX88" s="13"/>
      <c r="OSY88" s="13"/>
      <c r="OSZ88" s="13"/>
      <c r="OTA88" s="13"/>
      <c r="OTB88" s="13"/>
      <c r="OTC88" s="13"/>
      <c r="OTD88" s="13"/>
      <c r="OTE88" s="13"/>
      <c r="OTF88" s="13"/>
      <c r="OTG88" s="13"/>
      <c r="OTH88" s="13"/>
      <c r="OTI88" s="13"/>
      <c r="OTJ88" s="13"/>
      <c r="OTK88" s="13"/>
      <c r="OTL88" s="13"/>
      <c r="OTM88" s="13"/>
      <c r="OTN88" s="13"/>
      <c r="OTO88" s="13"/>
      <c r="OTP88" s="13"/>
      <c r="OTQ88" s="13"/>
      <c r="OTR88" s="13"/>
      <c r="OTS88" s="13"/>
      <c r="OTT88" s="13"/>
      <c r="OTU88" s="13"/>
      <c r="OTV88" s="13"/>
      <c r="OTW88" s="13"/>
      <c r="OTX88" s="13"/>
      <c r="OTY88" s="13"/>
      <c r="OTZ88" s="13"/>
      <c r="OUA88" s="13"/>
      <c r="OUB88" s="13"/>
      <c r="OUC88" s="13"/>
      <c r="OUD88" s="13"/>
      <c r="OUE88" s="13"/>
      <c r="OUF88" s="13"/>
      <c r="OUG88" s="13"/>
      <c r="OUH88" s="13"/>
      <c r="OUI88" s="13"/>
      <c r="OUJ88" s="13"/>
      <c r="OUK88" s="13"/>
      <c r="OUL88" s="13"/>
      <c r="OUM88" s="13"/>
      <c r="OUN88" s="13"/>
      <c r="OUO88" s="13"/>
      <c r="OUP88" s="13"/>
      <c r="OUQ88" s="13"/>
      <c r="OUR88" s="13"/>
      <c r="OUS88" s="13"/>
      <c r="OUT88" s="13"/>
      <c r="OUU88" s="13"/>
      <c r="OUV88" s="13"/>
      <c r="OUW88" s="13"/>
      <c r="OUX88" s="13"/>
      <c r="OUY88" s="13"/>
      <c r="OUZ88" s="13"/>
      <c r="OVA88" s="13"/>
      <c r="OVB88" s="13"/>
      <c r="OVC88" s="13"/>
      <c r="OVD88" s="13"/>
      <c r="OVE88" s="13"/>
      <c r="OVF88" s="13"/>
      <c r="OVG88" s="13"/>
      <c r="OVH88" s="13"/>
      <c r="OVI88" s="13"/>
      <c r="OVJ88" s="13"/>
      <c r="OVK88" s="13"/>
      <c r="OVL88" s="13"/>
      <c r="OVM88" s="13"/>
      <c r="OVN88" s="13"/>
      <c r="OVO88" s="13"/>
      <c r="OVP88" s="13"/>
      <c r="OVQ88" s="13"/>
      <c r="OVR88" s="13"/>
      <c r="OVS88" s="13"/>
      <c r="OVT88" s="13"/>
      <c r="OVU88" s="13"/>
      <c r="OVV88" s="13"/>
      <c r="OVW88" s="13"/>
      <c r="OVX88" s="13"/>
      <c r="OVY88" s="13"/>
      <c r="OVZ88" s="13"/>
      <c r="OWA88" s="13"/>
      <c r="OWB88" s="13"/>
      <c r="OWC88" s="13"/>
      <c r="OWD88" s="13"/>
      <c r="OWE88" s="13"/>
      <c r="OWF88" s="13"/>
      <c r="OWG88" s="13"/>
      <c r="OWH88" s="13"/>
      <c r="OWI88" s="13"/>
      <c r="OWJ88" s="13"/>
      <c r="OWK88" s="13"/>
      <c r="OWL88" s="13"/>
      <c r="OWM88" s="13"/>
      <c r="OWN88" s="13"/>
      <c r="OWO88" s="13"/>
      <c r="OWP88" s="13"/>
      <c r="OWQ88" s="13"/>
      <c r="OWR88" s="13"/>
      <c r="OWS88" s="13"/>
      <c r="OWT88" s="13"/>
      <c r="OWU88" s="13"/>
      <c r="OWV88" s="13"/>
      <c r="OWW88" s="13"/>
      <c r="OWX88" s="13"/>
      <c r="OWY88" s="13"/>
      <c r="OWZ88" s="13"/>
      <c r="OXA88" s="13"/>
      <c r="OXB88" s="13"/>
      <c r="OXC88" s="13"/>
      <c r="OXD88" s="13"/>
      <c r="OXE88" s="13"/>
      <c r="OXF88" s="13"/>
      <c r="OXG88" s="13"/>
      <c r="OXH88" s="13"/>
      <c r="OXI88" s="13"/>
      <c r="OXJ88" s="13"/>
      <c r="OXK88" s="13"/>
      <c r="OXL88" s="13"/>
      <c r="OXM88" s="13"/>
      <c r="OXN88" s="13"/>
      <c r="OXO88" s="13"/>
      <c r="OXP88" s="13"/>
      <c r="OXQ88" s="13"/>
      <c r="OXR88" s="13"/>
      <c r="OXS88" s="13"/>
      <c r="OXT88" s="13"/>
      <c r="OXU88" s="13"/>
      <c r="OXV88" s="13"/>
      <c r="OXW88" s="13"/>
      <c r="OXX88" s="13"/>
      <c r="OXY88" s="13"/>
      <c r="OXZ88" s="13"/>
      <c r="OYA88" s="13"/>
      <c r="OYB88" s="13"/>
      <c r="OYC88" s="13"/>
      <c r="OYD88" s="13"/>
      <c r="OYE88" s="13"/>
      <c r="OYF88" s="13"/>
      <c r="OYG88" s="13"/>
      <c r="OYH88" s="13"/>
      <c r="OYI88" s="13"/>
      <c r="OYJ88" s="13"/>
      <c r="OYK88" s="13"/>
      <c r="OYL88" s="13"/>
      <c r="OYM88" s="13"/>
      <c r="OYN88" s="13"/>
      <c r="OYO88" s="13"/>
      <c r="OYP88" s="13"/>
      <c r="OYQ88" s="13"/>
      <c r="OYR88" s="13"/>
      <c r="OYS88" s="13"/>
      <c r="OYT88" s="13"/>
      <c r="OYU88" s="13"/>
      <c r="OYV88" s="13"/>
      <c r="OYW88" s="13"/>
      <c r="OYX88" s="13"/>
      <c r="OYY88" s="13"/>
      <c r="OYZ88" s="13"/>
      <c r="OZA88" s="13"/>
      <c r="OZB88" s="13"/>
      <c r="OZC88" s="13"/>
      <c r="OZD88" s="13"/>
      <c r="OZE88" s="13"/>
      <c r="OZF88" s="13"/>
      <c r="OZG88" s="13"/>
      <c r="OZH88" s="13"/>
      <c r="OZI88" s="13"/>
      <c r="OZJ88" s="13"/>
      <c r="OZK88" s="13"/>
      <c r="OZL88" s="13"/>
      <c r="OZM88" s="13"/>
      <c r="OZN88" s="13"/>
      <c r="OZO88" s="13"/>
      <c r="OZP88" s="13"/>
      <c r="OZQ88" s="13"/>
      <c r="OZR88" s="13"/>
      <c r="OZS88" s="13"/>
      <c r="OZT88" s="13"/>
      <c r="OZU88" s="13"/>
      <c r="OZV88" s="13"/>
      <c r="OZW88" s="13"/>
      <c r="OZX88" s="13"/>
      <c r="OZY88" s="13"/>
      <c r="OZZ88" s="13"/>
      <c r="PAA88" s="13"/>
      <c r="PAB88" s="13"/>
      <c r="PAC88" s="13"/>
      <c r="PAD88" s="13"/>
      <c r="PAE88" s="13"/>
      <c r="PAF88" s="13"/>
      <c r="PAG88" s="13"/>
      <c r="PAH88" s="13"/>
      <c r="PAI88" s="13"/>
      <c r="PAJ88" s="13"/>
      <c r="PAK88" s="13"/>
      <c r="PAL88" s="13"/>
      <c r="PAM88" s="13"/>
      <c r="PAN88" s="13"/>
      <c r="PAO88" s="13"/>
      <c r="PAP88" s="13"/>
      <c r="PAQ88" s="13"/>
      <c r="PAR88" s="13"/>
      <c r="PAS88" s="13"/>
      <c r="PAT88" s="13"/>
      <c r="PAU88" s="13"/>
      <c r="PAV88" s="13"/>
      <c r="PAW88" s="13"/>
      <c r="PAX88" s="13"/>
      <c r="PAY88" s="13"/>
      <c r="PAZ88" s="13"/>
      <c r="PBA88" s="13"/>
      <c r="PBB88" s="13"/>
      <c r="PBC88" s="13"/>
      <c r="PBD88" s="13"/>
      <c r="PBE88" s="13"/>
      <c r="PBF88" s="13"/>
      <c r="PBG88" s="13"/>
      <c r="PBH88" s="13"/>
      <c r="PBI88" s="13"/>
      <c r="PBJ88" s="13"/>
      <c r="PBK88" s="13"/>
      <c r="PBL88" s="13"/>
      <c r="PBM88" s="13"/>
      <c r="PBN88" s="13"/>
      <c r="PBO88" s="13"/>
      <c r="PBP88" s="13"/>
      <c r="PBQ88" s="13"/>
      <c r="PBR88" s="13"/>
      <c r="PBS88" s="13"/>
      <c r="PBT88" s="13"/>
      <c r="PBU88" s="13"/>
      <c r="PBV88" s="13"/>
      <c r="PBW88" s="13"/>
      <c r="PBX88" s="13"/>
      <c r="PBY88" s="13"/>
      <c r="PBZ88" s="13"/>
      <c r="PCA88" s="13"/>
      <c r="PCB88" s="13"/>
      <c r="PCC88" s="13"/>
      <c r="PCD88" s="13"/>
      <c r="PCE88" s="13"/>
      <c r="PCF88" s="13"/>
      <c r="PCG88" s="13"/>
      <c r="PCH88" s="13"/>
      <c r="PCI88" s="13"/>
      <c r="PCJ88" s="13"/>
      <c r="PCK88" s="13"/>
      <c r="PCL88" s="13"/>
      <c r="PCM88" s="13"/>
      <c r="PCN88" s="13"/>
      <c r="PCO88" s="13"/>
      <c r="PCP88" s="13"/>
      <c r="PCQ88" s="13"/>
      <c r="PCR88" s="13"/>
      <c r="PCS88" s="13"/>
      <c r="PCT88" s="13"/>
      <c r="PCU88" s="13"/>
      <c r="PCV88" s="13"/>
      <c r="PCW88" s="13"/>
      <c r="PCX88" s="13"/>
      <c r="PCY88" s="13"/>
      <c r="PCZ88" s="13"/>
      <c r="PDA88" s="13"/>
      <c r="PDB88" s="13"/>
      <c r="PDC88" s="13"/>
      <c r="PDD88" s="13"/>
      <c r="PDE88" s="13"/>
      <c r="PDF88" s="13"/>
      <c r="PDG88" s="13"/>
      <c r="PDH88" s="13"/>
      <c r="PDI88" s="13"/>
      <c r="PDJ88" s="13"/>
      <c r="PDK88" s="13"/>
      <c r="PDL88" s="13"/>
      <c r="PDM88" s="13"/>
      <c r="PDN88" s="13"/>
      <c r="PDO88" s="13"/>
      <c r="PDP88" s="13"/>
      <c r="PDQ88" s="13"/>
      <c r="PDR88" s="13"/>
      <c r="PDS88" s="13"/>
      <c r="PDT88" s="13"/>
      <c r="PDU88" s="13"/>
      <c r="PDV88" s="13"/>
      <c r="PDW88" s="13"/>
      <c r="PDX88" s="13"/>
      <c r="PDY88" s="13"/>
      <c r="PDZ88" s="13"/>
      <c r="PEA88" s="13"/>
      <c r="PEB88" s="13"/>
      <c r="PEC88" s="13"/>
      <c r="PED88" s="13"/>
      <c r="PEE88" s="13"/>
      <c r="PEF88" s="13"/>
      <c r="PEG88" s="13"/>
      <c r="PEH88" s="13"/>
      <c r="PEI88" s="13"/>
      <c r="PEJ88" s="13"/>
      <c r="PEK88" s="13"/>
      <c r="PEL88" s="13"/>
      <c r="PEM88" s="13"/>
      <c r="PEN88" s="13"/>
      <c r="PEO88" s="13"/>
      <c r="PEP88" s="13"/>
      <c r="PEQ88" s="13"/>
      <c r="PER88" s="13"/>
      <c r="PES88" s="13"/>
      <c r="PET88" s="13"/>
      <c r="PEU88" s="13"/>
      <c r="PEV88" s="13"/>
      <c r="PEW88" s="13"/>
      <c r="PEX88" s="13"/>
      <c r="PEY88" s="13"/>
      <c r="PEZ88" s="13"/>
      <c r="PFA88" s="13"/>
      <c r="PFB88" s="13"/>
      <c r="PFC88" s="13"/>
      <c r="PFD88" s="13"/>
      <c r="PFE88" s="13"/>
      <c r="PFF88" s="13"/>
      <c r="PFG88" s="13"/>
      <c r="PFH88" s="13"/>
      <c r="PFI88" s="13"/>
      <c r="PFJ88" s="13"/>
      <c r="PFK88" s="13"/>
      <c r="PFL88" s="13"/>
      <c r="PFM88" s="13"/>
      <c r="PFN88" s="13"/>
      <c r="PFO88" s="13"/>
      <c r="PFP88" s="13"/>
      <c r="PFQ88" s="13"/>
      <c r="PFR88" s="13"/>
      <c r="PFS88" s="13"/>
      <c r="PFT88" s="13"/>
      <c r="PFU88" s="13"/>
      <c r="PFV88" s="13"/>
      <c r="PFW88" s="13"/>
      <c r="PFX88" s="13"/>
      <c r="PFY88" s="13"/>
      <c r="PFZ88" s="13"/>
      <c r="PGA88" s="13"/>
      <c r="PGB88" s="13"/>
      <c r="PGC88" s="13"/>
      <c r="PGD88" s="13"/>
      <c r="PGE88" s="13"/>
      <c r="PGF88" s="13"/>
      <c r="PGG88" s="13"/>
      <c r="PGH88" s="13"/>
      <c r="PGI88" s="13"/>
      <c r="PGJ88" s="13"/>
      <c r="PGK88" s="13"/>
      <c r="PGL88" s="13"/>
      <c r="PGM88" s="13"/>
      <c r="PGN88" s="13"/>
      <c r="PGO88" s="13"/>
      <c r="PGP88" s="13"/>
      <c r="PGQ88" s="13"/>
      <c r="PGR88" s="13"/>
      <c r="PGS88" s="13"/>
      <c r="PGT88" s="13"/>
      <c r="PGU88" s="13"/>
      <c r="PGV88" s="13"/>
      <c r="PGW88" s="13"/>
      <c r="PGX88" s="13"/>
      <c r="PGY88" s="13"/>
      <c r="PGZ88" s="13"/>
      <c r="PHA88" s="13"/>
      <c r="PHB88" s="13"/>
      <c r="PHC88" s="13"/>
      <c r="PHD88" s="13"/>
      <c r="PHE88" s="13"/>
      <c r="PHF88" s="13"/>
      <c r="PHG88" s="13"/>
      <c r="PHH88" s="13"/>
      <c r="PHI88" s="13"/>
      <c r="PHJ88" s="13"/>
      <c r="PHK88" s="13"/>
      <c r="PHL88" s="13"/>
      <c r="PHM88" s="13"/>
      <c r="PHN88" s="13"/>
      <c r="PHO88" s="13"/>
      <c r="PHP88" s="13"/>
      <c r="PHQ88" s="13"/>
      <c r="PHR88" s="13"/>
      <c r="PHS88" s="13"/>
      <c r="PHT88" s="13"/>
      <c r="PHU88" s="13"/>
      <c r="PHV88" s="13"/>
      <c r="PHW88" s="13"/>
      <c r="PHX88" s="13"/>
      <c r="PHY88" s="13"/>
      <c r="PHZ88" s="13"/>
      <c r="PIA88" s="13"/>
      <c r="PIB88" s="13"/>
      <c r="PIC88" s="13"/>
      <c r="PID88" s="13"/>
      <c r="PIE88" s="13"/>
      <c r="PIF88" s="13"/>
      <c r="PIG88" s="13"/>
      <c r="PIH88" s="13"/>
      <c r="PII88" s="13"/>
      <c r="PIJ88" s="13"/>
      <c r="PIK88" s="13"/>
      <c r="PIL88" s="13"/>
      <c r="PIM88" s="13"/>
      <c r="PIN88" s="13"/>
      <c r="PIO88" s="13"/>
      <c r="PIP88" s="13"/>
      <c r="PIQ88" s="13"/>
      <c r="PIR88" s="13"/>
      <c r="PIS88" s="13"/>
      <c r="PIT88" s="13"/>
      <c r="PIU88" s="13"/>
      <c r="PIV88" s="13"/>
      <c r="PIW88" s="13"/>
      <c r="PIX88" s="13"/>
      <c r="PIY88" s="13"/>
      <c r="PIZ88" s="13"/>
      <c r="PJA88" s="13"/>
      <c r="PJB88" s="13"/>
      <c r="PJC88" s="13"/>
      <c r="PJD88" s="13"/>
      <c r="PJE88" s="13"/>
      <c r="PJF88" s="13"/>
      <c r="PJG88" s="13"/>
      <c r="PJH88" s="13"/>
      <c r="PJI88" s="13"/>
      <c r="PJJ88" s="13"/>
      <c r="PJK88" s="13"/>
      <c r="PJL88" s="13"/>
      <c r="PJM88" s="13"/>
      <c r="PJN88" s="13"/>
      <c r="PJO88" s="13"/>
      <c r="PJP88" s="13"/>
      <c r="PJQ88" s="13"/>
      <c r="PJR88" s="13"/>
      <c r="PJS88" s="13"/>
      <c r="PJT88" s="13"/>
      <c r="PJU88" s="13"/>
      <c r="PJV88" s="13"/>
      <c r="PJW88" s="13"/>
      <c r="PJX88" s="13"/>
      <c r="PJY88" s="13"/>
      <c r="PJZ88" s="13"/>
      <c r="PKA88" s="13"/>
      <c r="PKB88" s="13"/>
      <c r="PKC88" s="13"/>
      <c r="PKD88" s="13"/>
      <c r="PKE88" s="13"/>
      <c r="PKF88" s="13"/>
      <c r="PKG88" s="13"/>
      <c r="PKH88" s="13"/>
      <c r="PKI88" s="13"/>
      <c r="PKJ88" s="13"/>
      <c r="PKK88" s="13"/>
      <c r="PKL88" s="13"/>
      <c r="PKM88" s="13"/>
      <c r="PKN88" s="13"/>
      <c r="PKO88" s="13"/>
      <c r="PKP88" s="13"/>
      <c r="PKQ88" s="13"/>
      <c r="PKR88" s="13"/>
      <c r="PKS88" s="13"/>
      <c r="PKT88" s="13"/>
      <c r="PKU88" s="13"/>
      <c r="PKV88" s="13"/>
      <c r="PKW88" s="13"/>
      <c r="PKX88" s="13"/>
      <c r="PKY88" s="13"/>
      <c r="PKZ88" s="13"/>
      <c r="PLA88" s="13"/>
      <c r="PLB88" s="13"/>
      <c r="PLC88" s="13"/>
      <c r="PLD88" s="13"/>
      <c r="PLE88" s="13"/>
      <c r="PLF88" s="13"/>
      <c r="PLG88" s="13"/>
      <c r="PLH88" s="13"/>
      <c r="PLI88" s="13"/>
      <c r="PLJ88" s="13"/>
      <c r="PLK88" s="13"/>
      <c r="PLL88" s="13"/>
      <c r="PLM88" s="13"/>
      <c r="PLN88" s="13"/>
      <c r="PLO88" s="13"/>
      <c r="PLP88" s="13"/>
      <c r="PLQ88" s="13"/>
      <c r="PLR88" s="13"/>
      <c r="PLS88" s="13"/>
      <c r="PLT88" s="13"/>
      <c r="PLU88" s="13"/>
      <c r="PLV88" s="13"/>
      <c r="PLW88" s="13"/>
      <c r="PLX88" s="13"/>
      <c r="PLY88" s="13"/>
      <c r="PLZ88" s="13"/>
      <c r="PMA88" s="13"/>
      <c r="PMB88" s="13"/>
      <c r="PMC88" s="13"/>
      <c r="PMD88" s="13"/>
      <c r="PME88" s="13"/>
      <c r="PMF88" s="13"/>
      <c r="PMG88" s="13"/>
      <c r="PMH88" s="13"/>
      <c r="PMI88" s="13"/>
      <c r="PMJ88" s="13"/>
      <c r="PMK88" s="13"/>
      <c r="PML88" s="13"/>
      <c r="PMM88" s="13"/>
      <c r="PMN88" s="13"/>
      <c r="PMO88" s="13"/>
      <c r="PMP88" s="13"/>
      <c r="PMQ88" s="13"/>
      <c r="PMR88" s="13"/>
      <c r="PMS88" s="13"/>
      <c r="PMT88" s="13"/>
      <c r="PMU88" s="13"/>
      <c r="PMV88" s="13"/>
      <c r="PMW88" s="13"/>
      <c r="PMX88" s="13"/>
      <c r="PMY88" s="13"/>
      <c r="PMZ88" s="13"/>
      <c r="PNA88" s="13"/>
      <c r="PNB88" s="13"/>
      <c r="PNC88" s="13"/>
      <c r="PND88" s="13"/>
      <c r="PNE88" s="13"/>
      <c r="PNF88" s="13"/>
      <c r="PNG88" s="13"/>
      <c r="PNH88" s="13"/>
      <c r="PNI88" s="13"/>
      <c r="PNJ88" s="13"/>
      <c r="PNK88" s="13"/>
      <c r="PNL88" s="13"/>
      <c r="PNM88" s="13"/>
      <c r="PNN88" s="13"/>
      <c r="PNO88" s="13"/>
      <c r="PNP88" s="13"/>
      <c r="PNQ88" s="13"/>
      <c r="PNR88" s="13"/>
      <c r="PNS88" s="13"/>
      <c r="PNT88" s="13"/>
      <c r="PNU88" s="13"/>
      <c r="PNV88" s="13"/>
      <c r="PNW88" s="13"/>
      <c r="PNX88" s="13"/>
      <c r="PNY88" s="13"/>
      <c r="PNZ88" s="13"/>
      <c r="POA88" s="13"/>
      <c r="POB88" s="13"/>
      <c r="POC88" s="13"/>
      <c r="POD88" s="13"/>
      <c r="POE88" s="13"/>
      <c r="POF88" s="13"/>
      <c r="POG88" s="13"/>
      <c r="POH88" s="13"/>
      <c r="POI88" s="13"/>
      <c r="POJ88" s="13"/>
      <c r="POK88" s="13"/>
      <c r="POL88" s="13"/>
      <c r="POM88" s="13"/>
      <c r="PON88" s="13"/>
      <c r="POO88" s="13"/>
      <c r="POP88" s="13"/>
      <c r="POQ88" s="13"/>
      <c r="POR88" s="13"/>
      <c r="POS88" s="13"/>
      <c r="POT88" s="13"/>
      <c r="POU88" s="13"/>
      <c r="POV88" s="13"/>
      <c r="POW88" s="13"/>
      <c r="POX88" s="13"/>
      <c r="POY88" s="13"/>
      <c r="POZ88" s="13"/>
      <c r="PPA88" s="13"/>
      <c r="PPB88" s="13"/>
      <c r="PPC88" s="13"/>
      <c r="PPD88" s="13"/>
      <c r="PPE88" s="13"/>
      <c r="PPF88" s="13"/>
      <c r="PPG88" s="13"/>
      <c r="PPH88" s="13"/>
      <c r="PPI88" s="13"/>
      <c r="PPJ88" s="13"/>
      <c r="PPK88" s="13"/>
      <c r="PPL88" s="13"/>
      <c r="PPM88" s="13"/>
      <c r="PPN88" s="13"/>
      <c r="PPO88" s="13"/>
      <c r="PPP88" s="13"/>
      <c r="PPQ88" s="13"/>
      <c r="PPR88" s="13"/>
      <c r="PPS88" s="13"/>
      <c r="PPT88" s="13"/>
      <c r="PPU88" s="13"/>
      <c r="PPV88" s="13"/>
      <c r="PPW88" s="13"/>
      <c r="PPX88" s="13"/>
      <c r="PPY88" s="13"/>
      <c r="PPZ88" s="13"/>
      <c r="PQA88" s="13"/>
      <c r="PQB88" s="13"/>
      <c r="PQC88" s="13"/>
      <c r="PQD88" s="13"/>
      <c r="PQE88" s="13"/>
      <c r="PQF88" s="13"/>
      <c r="PQG88" s="13"/>
      <c r="PQH88" s="13"/>
      <c r="PQI88" s="13"/>
      <c r="PQJ88" s="13"/>
      <c r="PQK88" s="13"/>
      <c r="PQL88" s="13"/>
      <c r="PQM88" s="13"/>
      <c r="PQN88" s="13"/>
      <c r="PQO88" s="13"/>
      <c r="PQP88" s="13"/>
      <c r="PQQ88" s="13"/>
      <c r="PQR88" s="13"/>
      <c r="PQS88" s="13"/>
      <c r="PQT88" s="13"/>
      <c r="PQU88" s="13"/>
      <c r="PQV88" s="13"/>
      <c r="PQW88" s="13"/>
      <c r="PQX88" s="13"/>
      <c r="PQY88" s="13"/>
      <c r="PQZ88" s="13"/>
      <c r="PRA88" s="13"/>
      <c r="PRB88" s="13"/>
      <c r="PRC88" s="13"/>
      <c r="PRD88" s="13"/>
      <c r="PRE88" s="13"/>
      <c r="PRF88" s="13"/>
      <c r="PRG88" s="13"/>
      <c r="PRH88" s="13"/>
      <c r="PRI88" s="13"/>
      <c r="PRJ88" s="13"/>
      <c r="PRK88" s="13"/>
      <c r="PRL88" s="13"/>
      <c r="PRM88" s="13"/>
      <c r="PRN88" s="13"/>
      <c r="PRO88" s="13"/>
      <c r="PRP88" s="13"/>
      <c r="PRQ88" s="13"/>
      <c r="PRR88" s="13"/>
      <c r="PRS88" s="13"/>
      <c r="PRT88" s="13"/>
      <c r="PRU88" s="13"/>
      <c r="PRV88" s="13"/>
      <c r="PRW88" s="13"/>
      <c r="PRX88" s="13"/>
      <c r="PRY88" s="13"/>
      <c r="PRZ88" s="13"/>
      <c r="PSA88" s="13"/>
      <c r="PSB88" s="13"/>
      <c r="PSC88" s="13"/>
      <c r="PSD88" s="13"/>
      <c r="PSE88" s="13"/>
      <c r="PSF88" s="13"/>
      <c r="PSG88" s="13"/>
      <c r="PSH88" s="13"/>
      <c r="PSI88" s="13"/>
      <c r="PSJ88" s="13"/>
      <c r="PSK88" s="13"/>
      <c r="PSL88" s="13"/>
      <c r="PSM88" s="13"/>
      <c r="PSN88" s="13"/>
      <c r="PSO88" s="13"/>
      <c r="PSP88" s="13"/>
      <c r="PSQ88" s="13"/>
      <c r="PSR88" s="13"/>
      <c r="PSS88" s="13"/>
      <c r="PST88" s="13"/>
      <c r="PSU88" s="13"/>
      <c r="PSV88" s="13"/>
      <c r="PSW88" s="13"/>
      <c r="PSX88" s="13"/>
      <c r="PSY88" s="13"/>
      <c r="PSZ88" s="13"/>
      <c r="PTA88" s="13"/>
      <c r="PTB88" s="13"/>
      <c r="PTC88" s="13"/>
      <c r="PTD88" s="13"/>
      <c r="PTE88" s="13"/>
      <c r="PTF88" s="13"/>
      <c r="PTG88" s="13"/>
      <c r="PTH88" s="13"/>
      <c r="PTI88" s="13"/>
      <c r="PTJ88" s="13"/>
      <c r="PTK88" s="13"/>
      <c r="PTL88" s="13"/>
      <c r="PTM88" s="13"/>
      <c r="PTN88" s="13"/>
      <c r="PTO88" s="13"/>
      <c r="PTP88" s="13"/>
      <c r="PTQ88" s="13"/>
      <c r="PTR88" s="13"/>
      <c r="PTS88" s="13"/>
      <c r="PTT88" s="13"/>
      <c r="PTU88" s="13"/>
      <c r="PTV88" s="13"/>
      <c r="PTW88" s="13"/>
      <c r="PTX88" s="13"/>
      <c r="PTY88" s="13"/>
      <c r="PTZ88" s="13"/>
      <c r="PUA88" s="13"/>
      <c r="PUB88" s="13"/>
      <c r="PUC88" s="13"/>
      <c r="PUD88" s="13"/>
      <c r="PUE88" s="13"/>
      <c r="PUF88" s="13"/>
      <c r="PUG88" s="13"/>
      <c r="PUH88" s="13"/>
      <c r="PUI88" s="13"/>
      <c r="PUJ88" s="13"/>
      <c r="PUK88" s="13"/>
      <c r="PUL88" s="13"/>
      <c r="PUM88" s="13"/>
      <c r="PUN88" s="13"/>
      <c r="PUO88" s="13"/>
      <c r="PUP88" s="13"/>
      <c r="PUQ88" s="13"/>
      <c r="PUR88" s="13"/>
      <c r="PUS88" s="13"/>
      <c r="PUT88" s="13"/>
      <c r="PUU88" s="13"/>
      <c r="PUV88" s="13"/>
      <c r="PUW88" s="13"/>
      <c r="PUX88" s="13"/>
      <c r="PUY88" s="13"/>
      <c r="PUZ88" s="13"/>
      <c r="PVA88" s="13"/>
      <c r="PVB88" s="13"/>
      <c r="PVC88" s="13"/>
      <c r="PVD88" s="13"/>
      <c r="PVE88" s="13"/>
      <c r="PVF88" s="13"/>
      <c r="PVG88" s="13"/>
      <c r="PVH88" s="13"/>
      <c r="PVI88" s="13"/>
      <c r="PVJ88" s="13"/>
      <c r="PVK88" s="13"/>
      <c r="PVL88" s="13"/>
      <c r="PVM88" s="13"/>
      <c r="PVN88" s="13"/>
      <c r="PVO88" s="13"/>
      <c r="PVP88" s="13"/>
      <c r="PVQ88" s="13"/>
      <c r="PVR88" s="13"/>
      <c r="PVS88" s="13"/>
      <c r="PVT88" s="13"/>
      <c r="PVU88" s="13"/>
      <c r="PVV88" s="13"/>
      <c r="PVW88" s="13"/>
      <c r="PVX88" s="13"/>
      <c r="PVY88" s="13"/>
      <c r="PVZ88" s="13"/>
      <c r="PWA88" s="13"/>
      <c r="PWB88" s="13"/>
      <c r="PWC88" s="13"/>
      <c r="PWD88" s="13"/>
      <c r="PWE88" s="13"/>
      <c r="PWF88" s="13"/>
      <c r="PWG88" s="13"/>
      <c r="PWH88" s="13"/>
      <c r="PWI88" s="13"/>
      <c r="PWJ88" s="13"/>
      <c r="PWK88" s="13"/>
      <c r="PWL88" s="13"/>
      <c r="PWM88" s="13"/>
      <c r="PWN88" s="13"/>
      <c r="PWO88" s="13"/>
      <c r="PWP88" s="13"/>
      <c r="PWQ88" s="13"/>
      <c r="PWR88" s="13"/>
      <c r="PWS88" s="13"/>
      <c r="PWT88" s="13"/>
      <c r="PWU88" s="13"/>
      <c r="PWV88" s="13"/>
      <c r="PWW88" s="13"/>
      <c r="PWX88" s="13"/>
      <c r="PWY88" s="13"/>
      <c r="PWZ88" s="13"/>
      <c r="PXA88" s="13"/>
      <c r="PXB88" s="13"/>
      <c r="PXC88" s="13"/>
      <c r="PXD88" s="13"/>
      <c r="PXE88" s="13"/>
      <c r="PXF88" s="13"/>
      <c r="PXG88" s="13"/>
      <c r="PXH88" s="13"/>
      <c r="PXI88" s="13"/>
      <c r="PXJ88" s="13"/>
      <c r="PXK88" s="13"/>
      <c r="PXL88" s="13"/>
      <c r="PXM88" s="13"/>
      <c r="PXN88" s="13"/>
      <c r="PXO88" s="13"/>
      <c r="PXP88" s="13"/>
      <c r="PXQ88" s="13"/>
      <c r="PXR88" s="13"/>
      <c r="PXS88" s="13"/>
      <c r="PXT88" s="13"/>
      <c r="PXU88" s="13"/>
      <c r="PXV88" s="13"/>
      <c r="PXW88" s="13"/>
      <c r="PXX88" s="13"/>
      <c r="PXY88" s="13"/>
      <c r="PXZ88" s="13"/>
      <c r="PYA88" s="13"/>
      <c r="PYB88" s="13"/>
      <c r="PYC88" s="13"/>
      <c r="PYD88" s="13"/>
      <c r="PYE88" s="13"/>
      <c r="PYF88" s="13"/>
      <c r="PYG88" s="13"/>
      <c r="PYH88" s="13"/>
      <c r="PYI88" s="13"/>
      <c r="PYJ88" s="13"/>
      <c r="PYK88" s="13"/>
      <c r="PYL88" s="13"/>
      <c r="PYM88" s="13"/>
      <c r="PYN88" s="13"/>
      <c r="PYO88" s="13"/>
      <c r="PYP88" s="13"/>
      <c r="PYQ88" s="13"/>
      <c r="PYR88" s="13"/>
      <c r="PYS88" s="13"/>
      <c r="PYT88" s="13"/>
      <c r="PYU88" s="13"/>
      <c r="PYV88" s="13"/>
      <c r="PYW88" s="13"/>
      <c r="PYX88" s="13"/>
      <c r="PYY88" s="13"/>
      <c r="PYZ88" s="13"/>
      <c r="PZA88" s="13"/>
      <c r="PZB88" s="13"/>
      <c r="PZC88" s="13"/>
      <c r="PZD88" s="13"/>
      <c r="PZE88" s="13"/>
      <c r="PZF88" s="13"/>
      <c r="PZG88" s="13"/>
      <c r="PZH88" s="13"/>
      <c r="PZI88" s="13"/>
      <c r="PZJ88" s="13"/>
      <c r="PZK88" s="13"/>
      <c r="PZL88" s="13"/>
      <c r="PZM88" s="13"/>
      <c r="PZN88" s="13"/>
      <c r="PZO88" s="13"/>
      <c r="PZP88" s="13"/>
      <c r="PZQ88" s="13"/>
      <c r="PZR88" s="13"/>
      <c r="PZS88" s="13"/>
      <c r="PZT88" s="13"/>
      <c r="PZU88" s="13"/>
      <c r="PZV88" s="13"/>
      <c r="PZW88" s="13"/>
      <c r="PZX88" s="13"/>
      <c r="PZY88" s="13"/>
      <c r="PZZ88" s="13"/>
      <c r="QAA88" s="13"/>
      <c r="QAB88" s="13"/>
      <c r="QAC88" s="13"/>
      <c r="QAD88" s="13"/>
      <c r="QAE88" s="13"/>
      <c r="QAF88" s="13"/>
      <c r="QAG88" s="13"/>
      <c r="QAH88" s="13"/>
      <c r="QAI88" s="13"/>
      <c r="QAJ88" s="13"/>
      <c r="QAK88" s="13"/>
      <c r="QAL88" s="13"/>
      <c r="QAM88" s="13"/>
      <c r="QAN88" s="13"/>
      <c r="QAO88" s="13"/>
      <c r="QAP88" s="13"/>
      <c r="QAQ88" s="13"/>
      <c r="QAR88" s="13"/>
      <c r="QAS88" s="13"/>
      <c r="QAT88" s="13"/>
      <c r="QAU88" s="13"/>
      <c r="QAV88" s="13"/>
      <c r="QAW88" s="13"/>
      <c r="QAX88" s="13"/>
      <c r="QAY88" s="13"/>
      <c r="QAZ88" s="13"/>
      <c r="QBA88" s="13"/>
      <c r="QBB88" s="13"/>
      <c r="QBC88" s="13"/>
      <c r="QBD88" s="13"/>
      <c r="QBE88" s="13"/>
      <c r="QBF88" s="13"/>
      <c r="QBG88" s="13"/>
      <c r="QBH88" s="13"/>
      <c r="QBI88" s="13"/>
      <c r="QBJ88" s="13"/>
      <c r="QBK88" s="13"/>
      <c r="QBL88" s="13"/>
      <c r="QBM88" s="13"/>
      <c r="QBN88" s="13"/>
      <c r="QBO88" s="13"/>
      <c r="QBP88" s="13"/>
      <c r="QBQ88" s="13"/>
      <c r="QBR88" s="13"/>
      <c r="QBS88" s="13"/>
      <c r="QBT88" s="13"/>
      <c r="QBU88" s="13"/>
      <c r="QBV88" s="13"/>
      <c r="QBW88" s="13"/>
      <c r="QBX88" s="13"/>
      <c r="QBY88" s="13"/>
      <c r="QBZ88" s="13"/>
      <c r="QCA88" s="13"/>
      <c r="QCB88" s="13"/>
      <c r="QCC88" s="13"/>
      <c r="QCD88" s="13"/>
      <c r="QCE88" s="13"/>
      <c r="QCF88" s="13"/>
      <c r="QCG88" s="13"/>
      <c r="QCH88" s="13"/>
      <c r="QCI88" s="13"/>
      <c r="QCJ88" s="13"/>
      <c r="QCK88" s="13"/>
      <c r="QCL88" s="13"/>
      <c r="QCM88" s="13"/>
      <c r="QCN88" s="13"/>
      <c r="QCO88" s="13"/>
      <c r="QCP88" s="13"/>
      <c r="QCQ88" s="13"/>
      <c r="QCR88" s="13"/>
      <c r="QCS88" s="13"/>
      <c r="QCT88" s="13"/>
      <c r="QCU88" s="13"/>
      <c r="QCV88" s="13"/>
      <c r="QCW88" s="13"/>
      <c r="QCX88" s="13"/>
      <c r="QCY88" s="13"/>
      <c r="QCZ88" s="13"/>
      <c r="QDA88" s="13"/>
      <c r="QDB88" s="13"/>
      <c r="QDC88" s="13"/>
      <c r="QDD88" s="13"/>
      <c r="QDE88" s="13"/>
      <c r="QDF88" s="13"/>
      <c r="QDG88" s="13"/>
      <c r="QDH88" s="13"/>
      <c r="QDI88" s="13"/>
      <c r="QDJ88" s="13"/>
      <c r="QDK88" s="13"/>
      <c r="QDL88" s="13"/>
      <c r="QDM88" s="13"/>
      <c r="QDN88" s="13"/>
      <c r="QDO88" s="13"/>
      <c r="QDP88" s="13"/>
      <c r="QDQ88" s="13"/>
      <c r="QDR88" s="13"/>
      <c r="QDS88" s="13"/>
      <c r="QDT88" s="13"/>
      <c r="QDU88" s="13"/>
      <c r="QDV88" s="13"/>
      <c r="QDW88" s="13"/>
      <c r="QDX88" s="13"/>
      <c r="QDY88" s="13"/>
      <c r="QDZ88" s="13"/>
      <c r="QEA88" s="13"/>
      <c r="QEB88" s="13"/>
      <c r="QEC88" s="13"/>
      <c r="QED88" s="13"/>
      <c r="QEE88" s="13"/>
      <c r="QEF88" s="13"/>
      <c r="QEG88" s="13"/>
      <c r="QEH88" s="13"/>
      <c r="QEI88" s="13"/>
      <c r="QEJ88" s="13"/>
      <c r="QEK88" s="13"/>
      <c r="QEL88" s="13"/>
      <c r="QEM88" s="13"/>
      <c r="QEN88" s="13"/>
      <c r="QEO88" s="13"/>
      <c r="QEP88" s="13"/>
      <c r="QEQ88" s="13"/>
      <c r="QER88" s="13"/>
      <c r="QES88" s="13"/>
      <c r="QET88" s="13"/>
      <c r="QEU88" s="13"/>
      <c r="QEV88" s="13"/>
      <c r="QEW88" s="13"/>
      <c r="QEX88" s="13"/>
      <c r="QEY88" s="13"/>
      <c r="QEZ88" s="13"/>
      <c r="QFA88" s="13"/>
      <c r="QFB88" s="13"/>
      <c r="QFC88" s="13"/>
      <c r="QFD88" s="13"/>
      <c r="QFE88" s="13"/>
      <c r="QFF88" s="13"/>
      <c r="QFG88" s="13"/>
      <c r="QFH88" s="13"/>
      <c r="QFI88" s="13"/>
      <c r="QFJ88" s="13"/>
      <c r="QFK88" s="13"/>
      <c r="QFL88" s="13"/>
      <c r="QFM88" s="13"/>
      <c r="QFN88" s="13"/>
      <c r="QFO88" s="13"/>
      <c r="QFP88" s="13"/>
      <c r="QFQ88" s="13"/>
      <c r="QFR88" s="13"/>
      <c r="QFS88" s="13"/>
      <c r="QFT88" s="13"/>
      <c r="QFU88" s="13"/>
      <c r="QFV88" s="13"/>
      <c r="QFW88" s="13"/>
      <c r="QFX88" s="13"/>
      <c r="QFY88" s="13"/>
      <c r="QFZ88" s="13"/>
      <c r="QGA88" s="13"/>
      <c r="QGB88" s="13"/>
      <c r="QGC88" s="13"/>
      <c r="QGD88" s="13"/>
      <c r="QGE88" s="13"/>
      <c r="QGF88" s="13"/>
      <c r="QGG88" s="13"/>
      <c r="QGH88" s="13"/>
      <c r="QGI88" s="13"/>
      <c r="QGJ88" s="13"/>
      <c r="QGK88" s="13"/>
      <c r="QGL88" s="13"/>
      <c r="QGM88" s="13"/>
      <c r="QGN88" s="13"/>
      <c r="QGO88" s="13"/>
      <c r="QGP88" s="13"/>
      <c r="QGQ88" s="13"/>
      <c r="QGR88" s="13"/>
      <c r="QGS88" s="13"/>
      <c r="QGT88" s="13"/>
      <c r="QGU88" s="13"/>
      <c r="QGV88" s="13"/>
      <c r="QGW88" s="13"/>
      <c r="QGX88" s="13"/>
      <c r="QGY88" s="13"/>
      <c r="QGZ88" s="13"/>
      <c r="QHA88" s="13"/>
      <c r="QHB88" s="13"/>
      <c r="QHC88" s="13"/>
      <c r="QHD88" s="13"/>
      <c r="QHE88" s="13"/>
      <c r="QHF88" s="13"/>
      <c r="QHG88" s="13"/>
      <c r="QHH88" s="13"/>
      <c r="QHI88" s="13"/>
      <c r="QHJ88" s="13"/>
      <c r="QHK88" s="13"/>
      <c r="QHL88" s="13"/>
      <c r="QHM88" s="13"/>
      <c r="QHN88" s="13"/>
      <c r="QHO88" s="13"/>
      <c r="QHP88" s="13"/>
      <c r="QHQ88" s="13"/>
      <c r="QHR88" s="13"/>
      <c r="QHS88" s="13"/>
      <c r="QHT88" s="13"/>
      <c r="QHU88" s="13"/>
      <c r="QHV88" s="13"/>
      <c r="QHW88" s="13"/>
      <c r="QHX88" s="13"/>
      <c r="QHY88" s="13"/>
      <c r="QHZ88" s="13"/>
      <c r="QIA88" s="13"/>
      <c r="QIB88" s="13"/>
      <c r="QIC88" s="13"/>
      <c r="QID88" s="13"/>
      <c r="QIE88" s="13"/>
      <c r="QIF88" s="13"/>
      <c r="QIG88" s="13"/>
      <c r="QIH88" s="13"/>
      <c r="QII88" s="13"/>
      <c r="QIJ88" s="13"/>
      <c r="QIK88" s="13"/>
      <c r="QIL88" s="13"/>
      <c r="QIM88" s="13"/>
      <c r="QIN88" s="13"/>
      <c r="QIO88" s="13"/>
      <c r="QIP88" s="13"/>
      <c r="QIQ88" s="13"/>
      <c r="QIR88" s="13"/>
      <c r="QIS88" s="13"/>
      <c r="QIT88" s="13"/>
      <c r="QIU88" s="13"/>
      <c r="QIV88" s="13"/>
      <c r="QIW88" s="13"/>
      <c r="QIX88" s="13"/>
      <c r="QIY88" s="13"/>
      <c r="QIZ88" s="13"/>
      <c r="QJA88" s="13"/>
      <c r="QJB88" s="13"/>
      <c r="QJC88" s="13"/>
      <c r="QJD88" s="13"/>
      <c r="QJE88" s="13"/>
      <c r="QJF88" s="13"/>
      <c r="QJG88" s="13"/>
      <c r="QJH88" s="13"/>
      <c r="QJI88" s="13"/>
      <c r="QJJ88" s="13"/>
      <c r="QJK88" s="13"/>
      <c r="QJL88" s="13"/>
      <c r="QJM88" s="13"/>
      <c r="QJN88" s="13"/>
      <c r="QJO88" s="13"/>
      <c r="QJP88" s="13"/>
      <c r="QJQ88" s="13"/>
      <c r="QJR88" s="13"/>
      <c r="QJS88" s="13"/>
      <c r="QJT88" s="13"/>
      <c r="QJU88" s="13"/>
      <c r="QJV88" s="13"/>
      <c r="QJW88" s="13"/>
      <c r="QJX88" s="13"/>
      <c r="QJY88" s="13"/>
      <c r="QJZ88" s="13"/>
      <c r="QKA88" s="13"/>
      <c r="QKB88" s="13"/>
      <c r="QKC88" s="13"/>
      <c r="QKD88" s="13"/>
      <c r="QKE88" s="13"/>
      <c r="QKF88" s="13"/>
      <c r="QKG88" s="13"/>
      <c r="QKH88" s="13"/>
      <c r="QKI88" s="13"/>
      <c r="QKJ88" s="13"/>
      <c r="QKK88" s="13"/>
      <c r="QKL88" s="13"/>
      <c r="QKM88" s="13"/>
      <c r="QKN88" s="13"/>
      <c r="QKO88" s="13"/>
      <c r="QKP88" s="13"/>
      <c r="QKQ88" s="13"/>
      <c r="QKR88" s="13"/>
      <c r="QKS88" s="13"/>
      <c r="QKT88" s="13"/>
      <c r="QKU88" s="13"/>
      <c r="QKV88" s="13"/>
      <c r="QKW88" s="13"/>
      <c r="QKX88" s="13"/>
      <c r="QKY88" s="13"/>
      <c r="QKZ88" s="13"/>
      <c r="QLA88" s="13"/>
      <c r="QLB88" s="13"/>
      <c r="QLC88" s="13"/>
      <c r="QLD88" s="13"/>
      <c r="QLE88" s="13"/>
      <c r="QLF88" s="13"/>
      <c r="QLG88" s="13"/>
      <c r="QLH88" s="13"/>
      <c r="QLI88" s="13"/>
      <c r="QLJ88" s="13"/>
      <c r="QLK88" s="13"/>
      <c r="QLL88" s="13"/>
      <c r="QLM88" s="13"/>
      <c r="QLN88" s="13"/>
      <c r="QLO88" s="13"/>
      <c r="QLP88" s="13"/>
      <c r="QLQ88" s="13"/>
      <c r="QLR88" s="13"/>
      <c r="QLS88" s="13"/>
      <c r="QLT88" s="13"/>
      <c r="QLU88" s="13"/>
      <c r="QLV88" s="13"/>
      <c r="QLW88" s="13"/>
      <c r="QLX88" s="13"/>
      <c r="QLY88" s="13"/>
      <c r="QLZ88" s="13"/>
      <c r="QMA88" s="13"/>
      <c r="QMB88" s="13"/>
      <c r="QMC88" s="13"/>
      <c r="QMD88" s="13"/>
      <c r="QME88" s="13"/>
      <c r="QMF88" s="13"/>
      <c r="QMG88" s="13"/>
      <c r="QMH88" s="13"/>
      <c r="QMI88" s="13"/>
      <c r="QMJ88" s="13"/>
      <c r="QMK88" s="13"/>
      <c r="QML88" s="13"/>
      <c r="QMM88" s="13"/>
      <c r="QMN88" s="13"/>
      <c r="QMO88" s="13"/>
      <c r="QMP88" s="13"/>
      <c r="QMQ88" s="13"/>
      <c r="QMR88" s="13"/>
      <c r="QMS88" s="13"/>
      <c r="QMT88" s="13"/>
      <c r="QMU88" s="13"/>
      <c r="QMV88" s="13"/>
      <c r="QMW88" s="13"/>
      <c r="QMX88" s="13"/>
      <c r="QMY88" s="13"/>
      <c r="QMZ88" s="13"/>
      <c r="QNA88" s="13"/>
      <c r="QNB88" s="13"/>
      <c r="QNC88" s="13"/>
      <c r="QND88" s="13"/>
      <c r="QNE88" s="13"/>
      <c r="QNF88" s="13"/>
      <c r="QNG88" s="13"/>
      <c r="QNH88" s="13"/>
      <c r="QNI88" s="13"/>
      <c r="QNJ88" s="13"/>
      <c r="QNK88" s="13"/>
      <c r="QNL88" s="13"/>
      <c r="QNM88" s="13"/>
      <c r="QNN88" s="13"/>
      <c r="QNO88" s="13"/>
      <c r="QNP88" s="13"/>
      <c r="QNQ88" s="13"/>
      <c r="QNR88" s="13"/>
      <c r="QNS88" s="13"/>
      <c r="QNT88" s="13"/>
      <c r="QNU88" s="13"/>
      <c r="QNV88" s="13"/>
      <c r="QNW88" s="13"/>
      <c r="QNX88" s="13"/>
      <c r="QNY88" s="13"/>
      <c r="QNZ88" s="13"/>
      <c r="QOA88" s="13"/>
      <c r="QOB88" s="13"/>
      <c r="QOC88" s="13"/>
      <c r="QOD88" s="13"/>
      <c r="QOE88" s="13"/>
      <c r="QOF88" s="13"/>
      <c r="QOG88" s="13"/>
      <c r="QOH88" s="13"/>
      <c r="QOI88" s="13"/>
      <c r="QOJ88" s="13"/>
      <c r="QOK88" s="13"/>
      <c r="QOL88" s="13"/>
      <c r="QOM88" s="13"/>
      <c r="QON88" s="13"/>
      <c r="QOO88" s="13"/>
      <c r="QOP88" s="13"/>
      <c r="QOQ88" s="13"/>
      <c r="QOR88" s="13"/>
      <c r="QOS88" s="13"/>
      <c r="QOT88" s="13"/>
      <c r="QOU88" s="13"/>
      <c r="QOV88" s="13"/>
      <c r="QOW88" s="13"/>
      <c r="QOX88" s="13"/>
      <c r="QOY88" s="13"/>
      <c r="QOZ88" s="13"/>
      <c r="QPA88" s="13"/>
      <c r="QPB88" s="13"/>
      <c r="QPC88" s="13"/>
      <c r="QPD88" s="13"/>
      <c r="QPE88" s="13"/>
      <c r="QPF88" s="13"/>
      <c r="QPG88" s="13"/>
      <c r="QPH88" s="13"/>
      <c r="QPI88" s="13"/>
      <c r="QPJ88" s="13"/>
      <c r="QPK88" s="13"/>
      <c r="QPL88" s="13"/>
      <c r="QPM88" s="13"/>
      <c r="QPN88" s="13"/>
      <c r="QPO88" s="13"/>
      <c r="QPP88" s="13"/>
      <c r="QPQ88" s="13"/>
      <c r="QPR88" s="13"/>
      <c r="QPS88" s="13"/>
      <c r="QPT88" s="13"/>
      <c r="QPU88" s="13"/>
      <c r="QPV88" s="13"/>
      <c r="QPW88" s="13"/>
      <c r="QPX88" s="13"/>
      <c r="QPY88" s="13"/>
      <c r="QPZ88" s="13"/>
      <c r="QQA88" s="13"/>
      <c r="QQB88" s="13"/>
      <c r="QQC88" s="13"/>
      <c r="QQD88" s="13"/>
      <c r="QQE88" s="13"/>
      <c r="QQF88" s="13"/>
      <c r="QQG88" s="13"/>
      <c r="QQH88" s="13"/>
      <c r="QQI88" s="13"/>
      <c r="QQJ88" s="13"/>
      <c r="QQK88" s="13"/>
      <c r="QQL88" s="13"/>
      <c r="QQM88" s="13"/>
      <c r="QQN88" s="13"/>
      <c r="QQO88" s="13"/>
      <c r="QQP88" s="13"/>
      <c r="QQQ88" s="13"/>
      <c r="QQR88" s="13"/>
      <c r="QQS88" s="13"/>
      <c r="QQT88" s="13"/>
      <c r="QQU88" s="13"/>
      <c r="QQV88" s="13"/>
      <c r="QQW88" s="13"/>
      <c r="QQX88" s="13"/>
      <c r="QQY88" s="13"/>
      <c r="QQZ88" s="13"/>
      <c r="QRA88" s="13"/>
      <c r="QRB88" s="13"/>
      <c r="QRC88" s="13"/>
      <c r="QRD88" s="13"/>
      <c r="QRE88" s="13"/>
      <c r="QRF88" s="13"/>
      <c r="QRG88" s="13"/>
      <c r="QRH88" s="13"/>
      <c r="QRI88" s="13"/>
      <c r="QRJ88" s="13"/>
      <c r="QRK88" s="13"/>
      <c r="QRL88" s="13"/>
      <c r="QRM88" s="13"/>
      <c r="QRN88" s="13"/>
      <c r="QRO88" s="13"/>
      <c r="QRP88" s="13"/>
      <c r="QRQ88" s="13"/>
      <c r="QRR88" s="13"/>
      <c r="QRS88" s="13"/>
      <c r="QRT88" s="13"/>
      <c r="QRU88" s="13"/>
      <c r="QRV88" s="13"/>
      <c r="QRW88" s="13"/>
      <c r="QRX88" s="13"/>
      <c r="QRY88" s="13"/>
      <c r="QRZ88" s="13"/>
      <c r="QSA88" s="13"/>
      <c r="QSB88" s="13"/>
      <c r="QSC88" s="13"/>
      <c r="QSD88" s="13"/>
      <c r="QSE88" s="13"/>
      <c r="QSF88" s="13"/>
      <c r="QSG88" s="13"/>
      <c r="QSH88" s="13"/>
      <c r="QSI88" s="13"/>
      <c r="QSJ88" s="13"/>
      <c r="QSK88" s="13"/>
      <c r="QSL88" s="13"/>
      <c r="QSM88" s="13"/>
      <c r="QSN88" s="13"/>
      <c r="QSO88" s="13"/>
      <c r="QSP88" s="13"/>
      <c r="QSQ88" s="13"/>
      <c r="QSR88" s="13"/>
      <c r="QSS88" s="13"/>
      <c r="QST88" s="13"/>
      <c r="QSU88" s="13"/>
      <c r="QSV88" s="13"/>
      <c r="QSW88" s="13"/>
      <c r="QSX88" s="13"/>
      <c r="QSY88" s="13"/>
      <c r="QSZ88" s="13"/>
      <c r="QTA88" s="13"/>
      <c r="QTB88" s="13"/>
      <c r="QTC88" s="13"/>
      <c r="QTD88" s="13"/>
      <c r="QTE88" s="13"/>
      <c r="QTF88" s="13"/>
      <c r="QTG88" s="13"/>
      <c r="QTH88" s="13"/>
      <c r="QTI88" s="13"/>
      <c r="QTJ88" s="13"/>
      <c r="QTK88" s="13"/>
      <c r="QTL88" s="13"/>
      <c r="QTM88" s="13"/>
      <c r="QTN88" s="13"/>
      <c r="QTO88" s="13"/>
      <c r="QTP88" s="13"/>
      <c r="QTQ88" s="13"/>
      <c r="QTR88" s="13"/>
      <c r="QTS88" s="13"/>
      <c r="QTT88" s="13"/>
      <c r="QTU88" s="13"/>
      <c r="QTV88" s="13"/>
      <c r="QTW88" s="13"/>
      <c r="QTX88" s="13"/>
      <c r="QTY88" s="13"/>
      <c r="QTZ88" s="13"/>
      <c r="QUA88" s="13"/>
      <c r="QUB88" s="13"/>
      <c r="QUC88" s="13"/>
      <c r="QUD88" s="13"/>
      <c r="QUE88" s="13"/>
      <c r="QUF88" s="13"/>
      <c r="QUG88" s="13"/>
      <c r="QUH88" s="13"/>
      <c r="QUI88" s="13"/>
      <c r="QUJ88" s="13"/>
      <c r="QUK88" s="13"/>
      <c r="QUL88" s="13"/>
      <c r="QUM88" s="13"/>
      <c r="QUN88" s="13"/>
      <c r="QUO88" s="13"/>
      <c r="QUP88" s="13"/>
      <c r="QUQ88" s="13"/>
      <c r="QUR88" s="13"/>
      <c r="QUS88" s="13"/>
      <c r="QUT88" s="13"/>
      <c r="QUU88" s="13"/>
      <c r="QUV88" s="13"/>
      <c r="QUW88" s="13"/>
      <c r="QUX88" s="13"/>
      <c r="QUY88" s="13"/>
      <c r="QUZ88" s="13"/>
      <c r="QVA88" s="13"/>
      <c r="QVB88" s="13"/>
      <c r="QVC88" s="13"/>
      <c r="QVD88" s="13"/>
      <c r="QVE88" s="13"/>
      <c r="QVF88" s="13"/>
      <c r="QVG88" s="13"/>
      <c r="QVH88" s="13"/>
      <c r="QVI88" s="13"/>
      <c r="QVJ88" s="13"/>
      <c r="QVK88" s="13"/>
      <c r="QVL88" s="13"/>
      <c r="QVM88" s="13"/>
      <c r="QVN88" s="13"/>
      <c r="QVO88" s="13"/>
      <c r="QVP88" s="13"/>
      <c r="QVQ88" s="13"/>
      <c r="QVR88" s="13"/>
      <c r="QVS88" s="13"/>
      <c r="QVT88" s="13"/>
      <c r="QVU88" s="13"/>
      <c r="QVV88" s="13"/>
      <c r="QVW88" s="13"/>
      <c r="QVX88" s="13"/>
      <c r="QVY88" s="13"/>
      <c r="QVZ88" s="13"/>
      <c r="QWA88" s="13"/>
      <c r="QWB88" s="13"/>
      <c r="QWC88" s="13"/>
      <c r="QWD88" s="13"/>
      <c r="QWE88" s="13"/>
      <c r="QWF88" s="13"/>
      <c r="QWG88" s="13"/>
      <c r="QWH88" s="13"/>
      <c r="QWI88" s="13"/>
      <c r="QWJ88" s="13"/>
      <c r="QWK88" s="13"/>
      <c r="QWL88" s="13"/>
      <c r="QWM88" s="13"/>
      <c r="QWN88" s="13"/>
      <c r="QWO88" s="13"/>
      <c r="QWP88" s="13"/>
      <c r="QWQ88" s="13"/>
      <c r="QWR88" s="13"/>
      <c r="QWS88" s="13"/>
      <c r="QWT88" s="13"/>
      <c r="QWU88" s="13"/>
      <c r="QWV88" s="13"/>
      <c r="QWW88" s="13"/>
      <c r="QWX88" s="13"/>
      <c r="QWY88" s="13"/>
      <c r="QWZ88" s="13"/>
      <c r="QXA88" s="13"/>
      <c r="QXB88" s="13"/>
      <c r="QXC88" s="13"/>
      <c r="QXD88" s="13"/>
      <c r="QXE88" s="13"/>
      <c r="QXF88" s="13"/>
      <c r="QXG88" s="13"/>
      <c r="QXH88" s="13"/>
      <c r="QXI88" s="13"/>
      <c r="QXJ88" s="13"/>
      <c r="QXK88" s="13"/>
      <c r="QXL88" s="13"/>
      <c r="QXM88" s="13"/>
      <c r="QXN88" s="13"/>
      <c r="QXO88" s="13"/>
      <c r="QXP88" s="13"/>
      <c r="QXQ88" s="13"/>
      <c r="QXR88" s="13"/>
      <c r="QXS88" s="13"/>
      <c r="QXT88" s="13"/>
      <c r="QXU88" s="13"/>
      <c r="QXV88" s="13"/>
      <c r="QXW88" s="13"/>
      <c r="QXX88" s="13"/>
      <c r="QXY88" s="13"/>
      <c r="QXZ88" s="13"/>
      <c r="QYA88" s="13"/>
      <c r="QYB88" s="13"/>
      <c r="QYC88" s="13"/>
      <c r="QYD88" s="13"/>
      <c r="QYE88" s="13"/>
      <c r="QYF88" s="13"/>
      <c r="QYG88" s="13"/>
      <c r="QYH88" s="13"/>
      <c r="QYI88" s="13"/>
      <c r="QYJ88" s="13"/>
      <c r="QYK88" s="13"/>
      <c r="QYL88" s="13"/>
      <c r="QYM88" s="13"/>
      <c r="QYN88" s="13"/>
      <c r="QYO88" s="13"/>
      <c r="QYP88" s="13"/>
      <c r="QYQ88" s="13"/>
      <c r="QYR88" s="13"/>
      <c r="QYS88" s="13"/>
      <c r="QYT88" s="13"/>
      <c r="QYU88" s="13"/>
      <c r="QYV88" s="13"/>
      <c r="QYW88" s="13"/>
      <c r="QYX88" s="13"/>
      <c r="QYY88" s="13"/>
      <c r="QYZ88" s="13"/>
      <c r="QZA88" s="13"/>
      <c r="QZB88" s="13"/>
      <c r="QZC88" s="13"/>
      <c r="QZD88" s="13"/>
      <c r="QZE88" s="13"/>
      <c r="QZF88" s="13"/>
      <c r="QZG88" s="13"/>
      <c r="QZH88" s="13"/>
      <c r="QZI88" s="13"/>
      <c r="QZJ88" s="13"/>
      <c r="QZK88" s="13"/>
      <c r="QZL88" s="13"/>
      <c r="QZM88" s="13"/>
      <c r="QZN88" s="13"/>
      <c r="QZO88" s="13"/>
      <c r="QZP88" s="13"/>
      <c r="QZQ88" s="13"/>
      <c r="QZR88" s="13"/>
      <c r="QZS88" s="13"/>
      <c r="QZT88" s="13"/>
      <c r="QZU88" s="13"/>
      <c r="QZV88" s="13"/>
      <c r="QZW88" s="13"/>
      <c r="QZX88" s="13"/>
      <c r="QZY88" s="13"/>
      <c r="QZZ88" s="13"/>
      <c r="RAA88" s="13"/>
      <c r="RAB88" s="13"/>
      <c r="RAC88" s="13"/>
      <c r="RAD88" s="13"/>
      <c r="RAE88" s="13"/>
      <c r="RAF88" s="13"/>
      <c r="RAG88" s="13"/>
      <c r="RAH88" s="13"/>
      <c r="RAI88" s="13"/>
      <c r="RAJ88" s="13"/>
      <c r="RAK88" s="13"/>
      <c r="RAL88" s="13"/>
      <c r="RAM88" s="13"/>
      <c r="RAN88" s="13"/>
      <c r="RAO88" s="13"/>
      <c r="RAP88" s="13"/>
      <c r="RAQ88" s="13"/>
      <c r="RAR88" s="13"/>
      <c r="RAS88" s="13"/>
      <c r="RAT88" s="13"/>
      <c r="RAU88" s="13"/>
      <c r="RAV88" s="13"/>
      <c r="RAW88" s="13"/>
      <c r="RAX88" s="13"/>
      <c r="RAY88" s="13"/>
      <c r="RAZ88" s="13"/>
      <c r="RBA88" s="13"/>
      <c r="RBB88" s="13"/>
      <c r="RBC88" s="13"/>
      <c r="RBD88" s="13"/>
      <c r="RBE88" s="13"/>
      <c r="RBF88" s="13"/>
      <c r="RBG88" s="13"/>
      <c r="RBH88" s="13"/>
      <c r="RBI88" s="13"/>
      <c r="RBJ88" s="13"/>
      <c r="RBK88" s="13"/>
      <c r="RBL88" s="13"/>
      <c r="RBM88" s="13"/>
      <c r="RBN88" s="13"/>
      <c r="RBO88" s="13"/>
      <c r="RBP88" s="13"/>
      <c r="RBQ88" s="13"/>
      <c r="RBR88" s="13"/>
      <c r="RBS88" s="13"/>
      <c r="RBT88" s="13"/>
      <c r="RBU88" s="13"/>
      <c r="RBV88" s="13"/>
      <c r="RBW88" s="13"/>
      <c r="RBX88" s="13"/>
      <c r="RBY88" s="13"/>
      <c r="RBZ88" s="13"/>
      <c r="RCA88" s="13"/>
      <c r="RCB88" s="13"/>
      <c r="RCC88" s="13"/>
      <c r="RCD88" s="13"/>
      <c r="RCE88" s="13"/>
      <c r="RCF88" s="13"/>
      <c r="RCG88" s="13"/>
      <c r="RCH88" s="13"/>
      <c r="RCI88" s="13"/>
      <c r="RCJ88" s="13"/>
      <c r="RCK88" s="13"/>
      <c r="RCL88" s="13"/>
      <c r="RCM88" s="13"/>
      <c r="RCN88" s="13"/>
      <c r="RCO88" s="13"/>
      <c r="RCP88" s="13"/>
      <c r="RCQ88" s="13"/>
      <c r="RCR88" s="13"/>
      <c r="RCS88" s="13"/>
      <c r="RCT88" s="13"/>
      <c r="RCU88" s="13"/>
      <c r="RCV88" s="13"/>
      <c r="RCW88" s="13"/>
      <c r="RCX88" s="13"/>
      <c r="RCY88" s="13"/>
      <c r="RCZ88" s="13"/>
      <c r="RDA88" s="13"/>
      <c r="RDB88" s="13"/>
      <c r="RDC88" s="13"/>
      <c r="RDD88" s="13"/>
      <c r="RDE88" s="13"/>
      <c r="RDF88" s="13"/>
      <c r="RDG88" s="13"/>
      <c r="RDH88" s="13"/>
      <c r="RDI88" s="13"/>
      <c r="RDJ88" s="13"/>
      <c r="RDK88" s="13"/>
      <c r="RDL88" s="13"/>
      <c r="RDM88" s="13"/>
      <c r="RDN88" s="13"/>
      <c r="RDO88" s="13"/>
      <c r="RDP88" s="13"/>
      <c r="RDQ88" s="13"/>
      <c r="RDR88" s="13"/>
      <c r="RDS88" s="13"/>
      <c r="RDT88" s="13"/>
      <c r="RDU88" s="13"/>
      <c r="RDV88" s="13"/>
      <c r="RDW88" s="13"/>
      <c r="RDX88" s="13"/>
      <c r="RDY88" s="13"/>
      <c r="RDZ88" s="13"/>
      <c r="REA88" s="13"/>
      <c r="REB88" s="13"/>
      <c r="REC88" s="13"/>
      <c r="RED88" s="13"/>
      <c r="REE88" s="13"/>
      <c r="REF88" s="13"/>
      <c r="REG88" s="13"/>
      <c r="REH88" s="13"/>
      <c r="REI88" s="13"/>
      <c r="REJ88" s="13"/>
      <c r="REK88" s="13"/>
      <c r="REL88" s="13"/>
      <c r="REM88" s="13"/>
      <c r="REN88" s="13"/>
      <c r="REO88" s="13"/>
      <c r="REP88" s="13"/>
      <c r="REQ88" s="13"/>
      <c r="RER88" s="13"/>
      <c r="RES88" s="13"/>
      <c r="RET88" s="13"/>
      <c r="REU88" s="13"/>
      <c r="REV88" s="13"/>
      <c r="REW88" s="13"/>
      <c r="REX88" s="13"/>
      <c r="REY88" s="13"/>
      <c r="REZ88" s="13"/>
      <c r="RFA88" s="13"/>
      <c r="RFB88" s="13"/>
      <c r="RFC88" s="13"/>
      <c r="RFD88" s="13"/>
      <c r="RFE88" s="13"/>
      <c r="RFF88" s="13"/>
      <c r="RFG88" s="13"/>
      <c r="RFH88" s="13"/>
      <c r="RFI88" s="13"/>
      <c r="RFJ88" s="13"/>
      <c r="RFK88" s="13"/>
      <c r="RFL88" s="13"/>
      <c r="RFM88" s="13"/>
      <c r="RFN88" s="13"/>
      <c r="RFO88" s="13"/>
      <c r="RFP88" s="13"/>
      <c r="RFQ88" s="13"/>
      <c r="RFR88" s="13"/>
      <c r="RFS88" s="13"/>
      <c r="RFT88" s="13"/>
      <c r="RFU88" s="13"/>
      <c r="RFV88" s="13"/>
      <c r="RFW88" s="13"/>
      <c r="RFX88" s="13"/>
      <c r="RFY88" s="13"/>
      <c r="RFZ88" s="13"/>
      <c r="RGA88" s="13"/>
      <c r="RGB88" s="13"/>
      <c r="RGC88" s="13"/>
      <c r="RGD88" s="13"/>
      <c r="RGE88" s="13"/>
      <c r="RGF88" s="13"/>
      <c r="RGG88" s="13"/>
      <c r="RGH88" s="13"/>
      <c r="RGI88" s="13"/>
      <c r="RGJ88" s="13"/>
      <c r="RGK88" s="13"/>
      <c r="RGL88" s="13"/>
      <c r="RGM88" s="13"/>
      <c r="RGN88" s="13"/>
      <c r="RGO88" s="13"/>
      <c r="RGP88" s="13"/>
      <c r="RGQ88" s="13"/>
      <c r="RGR88" s="13"/>
      <c r="RGS88" s="13"/>
      <c r="RGT88" s="13"/>
      <c r="RGU88" s="13"/>
      <c r="RGV88" s="13"/>
      <c r="RGW88" s="13"/>
      <c r="RGX88" s="13"/>
      <c r="RGY88" s="13"/>
      <c r="RGZ88" s="13"/>
      <c r="RHA88" s="13"/>
      <c r="RHB88" s="13"/>
      <c r="RHC88" s="13"/>
      <c r="RHD88" s="13"/>
      <c r="RHE88" s="13"/>
      <c r="RHF88" s="13"/>
      <c r="RHG88" s="13"/>
      <c r="RHH88" s="13"/>
      <c r="RHI88" s="13"/>
      <c r="RHJ88" s="13"/>
      <c r="RHK88" s="13"/>
      <c r="RHL88" s="13"/>
      <c r="RHM88" s="13"/>
      <c r="RHN88" s="13"/>
      <c r="RHO88" s="13"/>
      <c r="RHP88" s="13"/>
      <c r="RHQ88" s="13"/>
      <c r="RHR88" s="13"/>
      <c r="RHS88" s="13"/>
      <c r="RHT88" s="13"/>
      <c r="RHU88" s="13"/>
      <c r="RHV88" s="13"/>
      <c r="RHW88" s="13"/>
      <c r="RHX88" s="13"/>
      <c r="RHY88" s="13"/>
      <c r="RHZ88" s="13"/>
      <c r="RIA88" s="13"/>
      <c r="RIB88" s="13"/>
      <c r="RIC88" s="13"/>
      <c r="RID88" s="13"/>
      <c r="RIE88" s="13"/>
      <c r="RIF88" s="13"/>
      <c r="RIG88" s="13"/>
      <c r="RIH88" s="13"/>
      <c r="RII88" s="13"/>
      <c r="RIJ88" s="13"/>
      <c r="RIK88" s="13"/>
      <c r="RIL88" s="13"/>
      <c r="RIM88" s="13"/>
      <c r="RIN88" s="13"/>
      <c r="RIO88" s="13"/>
      <c r="RIP88" s="13"/>
      <c r="RIQ88" s="13"/>
      <c r="RIR88" s="13"/>
      <c r="RIS88" s="13"/>
      <c r="RIT88" s="13"/>
      <c r="RIU88" s="13"/>
      <c r="RIV88" s="13"/>
      <c r="RIW88" s="13"/>
      <c r="RIX88" s="13"/>
      <c r="RIY88" s="13"/>
      <c r="RIZ88" s="13"/>
      <c r="RJA88" s="13"/>
      <c r="RJB88" s="13"/>
      <c r="RJC88" s="13"/>
      <c r="RJD88" s="13"/>
      <c r="RJE88" s="13"/>
      <c r="RJF88" s="13"/>
      <c r="RJG88" s="13"/>
      <c r="RJH88" s="13"/>
      <c r="RJI88" s="13"/>
      <c r="RJJ88" s="13"/>
      <c r="RJK88" s="13"/>
      <c r="RJL88" s="13"/>
      <c r="RJM88" s="13"/>
      <c r="RJN88" s="13"/>
      <c r="RJO88" s="13"/>
      <c r="RJP88" s="13"/>
      <c r="RJQ88" s="13"/>
      <c r="RJR88" s="13"/>
      <c r="RJS88" s="13"/>
      <c r="RJT88" s="13"/>
      <c r="RJU88" s="13"/>
      <c r="RJV88" s="13"/>
      <c r="RJW88" s="13"/>
      <c r="RJX88" s="13"/>
      <c r="RJY88" s="13"/>
      <c r="RJZ88" s="13"/>
      <c r="RKA88" s="13"/>
      <c r="RKB88" s="13"/>
      <c r="RKC88" s="13"/>
      <c r="RKD88" s="13"/>
      <c r="RKE88" s="13"/>
      <c r="RKF88" s="13"/>
      <c r="RKG88" s="13"/>
      <c r="RKH88" s="13"/>
      <c r="RKI88" s="13"/>
      <c r="RKJ88" s="13"/>
      <c r="RKK88" s="13"/>
      <c r="RKL88" s="13"/>
      <c r="RKM88" s="13"/>
      <c r="RKN88" s="13"/>
      <c r="RKO88" s="13"/>
      <c r="RKP88" s="13"/>
      <c r="RKQ88" s="13"/>
      <c r="RKR88" s="13"/>
      <c r="RKS88" s="13"/>
      <c r="RKT88" s="13"/>
      <c r="RKU88" s="13"/>
      <c r="RKV88" s="13"/>
      <c r="RKW88" s="13"/>
      <c r="RKX88" s="13"/>
      <c r="RKY88" s="13"/>
      <c r="RKZ88" s="13"/>
      <c r="RLA88" s="13"/>
      <c r="RLB88" s="13"/>
      <c r="RLC88" s="13"/>
      <c r="RLD88" s="13"/>
      <c r="RLE88" s="13"/>
      <c r="RLF88" s="13"/>
      <c r="RLG88" s="13"/>
      <c r="RLH88" s="13"/>
      <c r="RLI88" s="13"/>
      <c r="RLJ88" s="13"/>
      <c r="RLK88" s="13"/>
      <c r="RLL88" s="13"/>
      <c r="RLM88" s="13"/>
      <c r="RLN88" s="13"/>
      <c r="RLO88" s="13"/>
      <c r="RLP88" s="13"/>
      <c r="RLQ88" s="13"/>
      <c r="RLR88" s="13"/>
      <c r="RLS88" s="13"/>
      <c r="RLT88" s="13"/>
      <c r="RLU88" s="13"/>
      <c r="RLV88" s="13"/>
      <c r="RLW88" s="13"/>
      <c r="RLX88" s="13"/>
      <c r="RLY88" s="13"/>
      <c r="RLZ88" s="13"/>
      <c r="RMA88" s="13"/>
      <c r="RMB88" s="13"/>
      <c r="RMC88" s="13"/>
      <c r="RMD88" s="13"/>
      <c r="RME88" s="13"/>
      <c r="RMF88" s="13"/>
      <c r="RMG88" s="13"/>
      <c r="RMH88" s="13"/>
      <c r="RMI88" s="13"/>
      <c r="RMJ88" s="13"/>
      <c r="RMK88" s="13"/>
      <c r="RML88" s="13"/>
      <c r="RMM88" s="13"/>
      <c r="RMN88" s="13"/>
      <c r="RMO88" s="13"/>
      <c r="RMP88" s="13"/>
      <c r="RMQ88" s="13"/>
      <c r="RMR88" s="13"/>
      <c r="RMS88" s="13"/>
      <c r="RMT88" s="13"/>
      <c r="RMU88" s="13"/>
      <c r="RMV88" s="13"/>
      <c r="RMW88" s="13"/>
      <c r="RMX88" s="13"/>
      <c r="RMY88" s="13"/>
      <c r="RMZ88" s="13"/>
      <c r="RNA88" s="13"/>
      <c r="RNB88" s="13"/>
      <c r="RNC88" s="13"/>
      <c r="RND88" s="13"/>
      <c r="RNE88" s="13"/>
      <c r="RNF88" s="13"/>
      <c r="RNG88" s="13"/>
      <c r="RNH88" s="13"/>
      <c r="RNI88" s="13"/>
      <c r="RNJ88" s="13"/>
      <c r="RNK88" s="13"/>
      <c r="RNL88" s="13"/>
      <c r="RNM88" s="13"/>
      <c r="RNN88" s="13"/>
      <c r="RNO88" s="13"/>
      <c r="RNP88" s="13"/>
      <c r="RNQ88" s="13"/>
      <c r="RNR88" s="13"/>
      <c r="RNS88" s="13"/>
      <c r="RNT88" s="13"/>
      <c r="RNU88" s="13"/>
      <c r="RNV88" s="13"/>
      <c r="RNW88" s="13"/>
      <c r="RNX88" s="13"/>
      <c r="RNY88" s="13"/>
      <c r="RNZ88" s="13"/>
      <c r="ROA88" s="13"/>
      <c r="ROB88" s="13"/>
      <c r="ROC88" s="13"/>
      <c r="ROD88" s="13"/>
      <c r="ROE88" s="13"/>
      <c r="ROF88" s="13"/>
      <c r="ROG88" s="13"/>
      <c r="ROH88" s="13"/>
      <c r="ROI88" s="13"/>
      <c r="ROJ88" s="13"/>
      <c r="ROK88" s="13"/>
      <c r="ROL88" s="13"/>
      <c r="ROM88" s="13"/>
      <c r="RON88" s="13"/>
      <c r="ROO88" s="13"/>
      <c r="ROP88" s="13"/>
      <c r="ROQ88" s="13"/>
      <c r="ROR88" s="13"/>
      <c r="ROS88" s="13"/>
      <c r="ROT88" s="13"/>
      <c r="ROU88" s="13"/>
      <c r="ROV88" s="13"/>
      <c r="ROW88" s="13"/>
      <c r="ROX88" s="13"/>
      <c r="ROY88" s="13"/>
      <c r="ROZ88" s="13"/>
      <c r="RPA88" s="13"/>
      <c r="RPB88" s="13"/>
      <c r="RPC88" s="13"/>
      <c r="RPD88" s="13"/>
      <c r="RPE88" s="13"/>
      <c r="RPF88" s="13"/>
      <c r="RPG88" s="13"/>
      <c r="RPH88" s="13"/>
      <c r="RPI88" s="13"/>
      <c r="RPJ88" s="13"/>
      <c r="RPK88" s="13"/>
      <c r="RPL88" s="13"/>
      <c r="RPM88" s="13"/>
      <c r="RPN88" s="13"/>
      <c r="RPO88" s="13"/>
      <c r="RPP88" s="13"/>
      <c r="RPQ88" s="13"/>
      <c r="RPR88" s="13"/>
      <c r="RPS88" s="13"/>
      <c r="RPT88" s="13"/>
      <c r="RPU88" s="13"/>
      <c r="RPV88" s="13"/>
      <c r="RPW88" s="13"/>
      <c r="RPX88" s="13"/>
      <c r="RPY88" s="13"/>
      <c r="RPZ88" s="13"/>
      <c r="RQA88" s="13"/>
      <c r="RQB88" s="13"/>
      <c r="RQC88" s="13"/>
      <c r="RQD88" s="13"/>
      <c r="RQE88" s="13"/>
      <c r="RQF88" s="13"/>
      <c r="RQG88" s="13"/>
      <c r="RQH88" s="13"/>
      <c r="RQI88" s="13"/>
      <c r="RQJ88" s="13"/>
      <c r="RQK88" s="13"/>
      <c r="RQL88" s="13"/>
      <c r="RQM88" s="13"/>
      <c r="RQN88" s="13"/>
      <c r="RQO88" s="13"/>
      <c r="RQP88" s="13"/>
      <c r="RQQ88" s="13"/>
      <c r="RQR88" s="13"/>
      <c r="RQS88" s="13"/>
      <c r="RQT88" s="13"/>
      <c r="RQU88" s="13"/>
      <c r="RQV88" s="13"/>
      <c r="RQW88" s="13"/>
      <c r="RQX88" s="13"/>
      <c r="RQY88" s="13"/>
      <c r="RQZ88" s="13"/>
      <c r="RRA88" s="13"/>
      <c r="RRB88" s="13"/>
      <c r="RRC88" s="13"/>
      <c r="RRD88" s="13"/>
      <c r="RRE88" s="13"/>
      <c r="RRF88" s="13"/>
      <c r="RRG88" s="13"/>
      <c r="RRH88" s="13"/>
      <c r="RRI88" s="13"/>
      <c r="RRJ88" s="13"/>
      <c r="RRK88" s="13"/>
      <c r="RRL88" s="13"/>
      <c r="RRM88" s="13"/>
      <c r="RRN88" s="13"/>
      <c r="RRO88" s="13"/>
      <c r="RRP88" s="13"/>
      <c r="RRQ88" s="13"/>
      <c r="RRR88" s="13"/>
      <c r="RRS88" s="13"/>
      <c r="RRT88" s="13"/>
      <c r="RRU88" s="13"/>
      <c r="RRV88" s="13"/>
      <c r="RRW88" s="13"/>
      <c r="RRX88" s="13"/>
      <c r="RRY88" s="13"/>
      <c r="RRZ88" s="13"/>
      <c r="RSA88" s="13"/>
      <c r="RSB88" s="13"/>
      <c r="RSC88" s="13"/>
      <c r="RSD88" s="13"/>
      <c r="RSE88" s="13"/>
      <c r="RSF88" s="13"/>
      <c r="RSG88" s="13"/>
      <c r="RSH88" s="13"/>
      <c r="RSI88" s="13"/>
      <c r="RSJ88" s="13"/>
      <c r="RSK88" s="13"/>
      <c r="RSL88" s="13"/>
      <c r="RSM88" s="13"/>
      <c r="RSN88" s="13"/>
      <c r="RSO88" s="13"/>
      <c r="RSP88" s="13"/>
      <c r="RSQ88" s="13"/>
      <c r="RSR88" s="13"/>
      <c r="RSS88" s="13"/>
      <c r="RST88" s="13"/>
      <c r="RSU88" s="13"/>
      <c r="RSV88" s="13"/>
      <c r="RSW88" s="13"/>
      <c r="RSX88" s="13"/>
      <c r="RSY88" s="13"/>
      <c r="RSZ88" s="13"/>
      <c r="RTA88" s="13"/>
      <c r="RTB88" s="13"/>
      <c r="RTC88" s="13"/>
      <c r="RTD88" s="13"/>
      <c r="RTE88" s="13"/>
      <c r="RTF88" s="13"/>
      <c r="RTG88" s="13"/>
      <c r="RTH88" s="13"/>
      <c r="RTI88" s="13"/>
      <c r="RTJ88" s="13"/>
      <c r="RTK88" s="13"/>
      <c r="RTL88" s="13"/>
      <c r="RTM88" s="13"/>
      <c r="RTN88" s="13"/>
      <c r="RTO88" s="13"/>
      <c r="RTP88" s="13"/>
      <c r="RTQ88" s="13"/>
      <c r="RTR88" s="13"/>
      <c r="RTS88" s="13"/>
      <c r="RTT88" s="13"/>
      <c r="RTU88" s="13"/>
      <c r="RTV88" s="13"/>
      <c r="RTW88" s="13"/>
      <c r="RTX88" s="13"/>
      <c r="RTY88" s="13"/>
      <c r="RTZ88" s="13"/>
      <c r="RUA88" s="13"/>
      <c r="RUB88" s="13"/>
      <c r="RUC88" s="13"/>
      <c r="RUD88" s="13"/>
      <c r="RUE88" s="13"/>
      <c r="RUF88" s="13"/>
      <c r="RUG88" s="13"/>
      <c r="RUH88" s="13"/>
      <c r="RUI88" s="13"/>
      <c r="RUJ88" s="13"/>
      <c r="RUK88" s="13"/>
      <c r="RUL88" s="13"/>
      <c r="RUM88" s="13"/>
      <c r="RUN88" s="13"/>
      <c r="RUO88" s="13"/>
      <c r="RUP88" s="13"/>
      <c r="RUQ88" s="13"/>
      <c r="RUR88" s="13"/>
      <c r="RUS88" s="13"/>
      <c r="RUT88" s="13"/>
      <c r="RUU88" s="13"/>
      <c r="RUV88" s="13"/>
      <c r="RUW88" s="13"/>
      <c r="RUX88" s="13"/>
      <c r="RUY88" s="13"/>
      <c r="RUZ88" s="13"/>
      <c r="RVA88" s="13"/>
      <c r="RVB88" s="13"/>
      <c r="RVC88" s="13"/>
      <c r="RVD88" s="13"/>
      <c r="RVE88" s="13"/>
      <c r="RVF88" s="13"/>
      <c r="RVG88" s="13"/>
      <c r="RVH88" s="13"/>
      <c r="RVI88" s="13"/>
      <c r="RVJ88" s="13"/>
      <c r="RVK88" s="13"/>
      <c r="RVL88" s="13"/>
      <c r="RVM88" s="13"/>
      <c r="RVN88" s="13"/>
      <c r="RVO88" s="13"/>
      <c r="RVP88" s="13"/>
      <c r="RVQ88" s="13"/>
      <c r="RVR88" s="13"/>
      <c r="RVS88" s="13"/>
      <c r="RVT88" s="13"/>
      <c r="RVU88" s="13"/>
      <c r="RVV88" s="13"/>
      <c r="RVW88" s="13"/>
      <c r="RVX88" s="13"/>
      <c r="RVY88" s="13"/>
      <c r="RVZ88" s="13"/>
      <c r="RWA88" s="13"/>
      <c r="RWB88" s="13"/>
      <c r="RWC88" s="13"/>
      <c r="RWD88" s="13"/>
      <c r="RWE88" s="13"/>
      <c r="RWF88" s="13"/>
      <c r="RWG88" s="13"/>
      <c r="RWH88" s="13"/>
      <c r="RWI88" s="13"/>
      <c r="RWJ88" s="13"/>
      <c r="RWK88" s="13"/>
      <c r="RWL88" s="13"/>
      <c r="RWM88" s="13"/>
      <c r="RWN88" s="13"/>
      <c r="RWO88" s="13"/>
      <c r="RWP88" s="13"/>
      <c r="RWQ88" s="13"/>
      <c r="RWR88" s="13"/>
      <c r="RWS88" s="13"/>
      <c r="RWT88" s="13"/>
      <c r="RWU88" s="13"/>
      <c r="RWV88" s="13"/>
      <c r="RWW88" s="13"/>
      <c r="RWX88" s="13"/>
      <c r="RWY88" s="13"/>
      <c r="RWZ88" s="13"/>
      <c r="RXA88" s="13"/>
      <c r="RXB88" s="13"/>
      <c r="RXC88" s="13"/>
      <c r="RXD88" s="13"/>
      <c r="RXE88" s="13"/>
      <c r="RXF88" s="13"/>
      <c r="RXG88" s="13"/>
      <c r="RXH88" s="13"/>
      <c r="RXI88" s="13"/>
      <c r="RXJ88" s="13"/>
      <c r="RXK88" s="13"/>
      <c r="RXL88" s="13"/>
      <c r="RXM88" s="13"/>
      <c r="RXN88" s="13"/>
      <c r="RXO88" s="13"/>
      <c r="RXP88" s="13"/>
      <c r="RXQ88" s="13"/>
      <c r="RXR88" s="13"/>
      <c r="RXS88" s="13"/>
      <c r="RXT88" s="13"/>
      <c r="RXU88" s="13"/>
      <c r="RXV88" s="13"/>
      <c r="RXW88" s="13"/>
      <c r="RXX88" s="13"/>
      <c r="RXY88" s="13"/>
      <c r="RXZ88" s="13"/>
      <c r="RYA88" s="13"/>
      <c r="RYB88" s="13"/>
      <c r="RYC88" s="13"/>
      <c r="RYD88" s="13"/>
      <c r="RYE88" s="13"/>
      <c r="RYF88" s="13"/>
      <c r="RYG88" s="13"/>
      <c r="RYH88" s="13"/>
      <c r="RYI88" s="13"/>
      <c r="RYJ88" s="13"/>
      <c r="RYK88" s="13"/>
      <c r="RYL88" s="13"/>
      <c r="RYM88" s="13"/>
      <c r="RYN88" s="13"/>
      <c r="RYO88" s="13"/>
      <c r="RYP88" s="13"/>
      <c r="RYQ88" s="13"/>
      <c r="RYR88" s="13"/>
      <c r="RYS88" s="13"/>
      <c r="RYT88" s="13"/>
      <c r="RYU88" s="13"/>
      <c r="RYV88" s="13"/>
      <c r="RYW88" s="13"/>
      <c r="RYX88" s="13"/>
      <c r="RYY88" s="13"/>
      <c r="RYZ88" s="13"/>
      <c r="RZA88" s="13"/>
      <c r="RZB88" s="13"/>
      <c r="RZC88" s="13"/>
      <c r="RZD88" s="13"/>
      <c r="RZE88" s="13"/>
      <c r="RZF88" s="13"/>
      <c r="RZG88" s="13"/>
      <c r="RZH88" s="13"/>
      <c r="RZI88" s="13"/>
      <c r="RZJ88" s="13"/>
      <c r="RZK88" s="13"/>
      <c r="RZL88" s="13"/>
      <c r="RZM88" s="13"/>
      <c r="RZN88" s="13"/>
      <c r="RZO88" s="13"/>
      <c r="RZP88" s="13"/>
      <c r="RZQ88" s="13"/>
      <c r="RZR88" s="13"/>
      <c r="RZS88" s="13"/>
      <c r="RZT88" s="13"/>
      <c r="RZU88" s="13"/>
      <c r="RZV88" s="13"/>
      <c r="RZW88" s="13"/>
      <c r="RZX88" s="13"/>
      <c r="RZY88" s="13"/>
      <c r="RZZ88" s="13"/>
      <c r="SAA88" s="13"/>
      <c r="SAB88" s="13"/>
      <c r="SAC88" s="13"/>
      <c r="SAD88" s="13"/>
      <c r="SAE88" s="13"/>
      <c r="SAF88" s="13"/>
      <c r="SAG88" s="13"/>
      <c r="SAH88" s="13"/>
      <c r="SAI88" s="13"/>
      <c r="SAJ88" s="13"/>
      <c r="SAK88" s="13"/>
      <c r="SAL88" s="13"/>
      <c r="SAM88" s="13"/>
      <c r="SAN88" s="13"/>
      <c r="SAO88" s="13"/>
      <c r="SAP88" s="13"/>
      <c r="SAQ88" s="13"/>
      <c r="SAR88" s="13"/>
      <c r="SAS88" s="13"/>
      <c r="SAT88" s="13"/>
      <c r="SAU88" s="13"/>
      <c r="SAV88" s="13"/>
      <c r="SAW88" s="13"/>
      <c r="SAX88" s="13"/>
      <c r="SAY88" s="13"/>
      <c r="SAZ88" s="13"/>
      <c r="SBA88" s="13"/>
      <c r="SBB88" s="13"/>
      <c r="SBC88" s="13"/>
      <c r="SBD88" s="13"/>
      <c r="SBE88" s="13"/>
      <c r="SBF88" s="13"/>
      <c r="SBG88" s="13"/>
      <c r="SBH88" s="13"/>
      <c r="SBI88" s="13"/>
      <c r="SBJ88" s="13"/>
      <c r="SBK88" s="13"/>
      <c r="SBL88" s="13"/>
      <c r="SBM88" s="13"/>
      <c r="SBN88" s="13"/>
      <c r="SBO88" s="13"/>
      <c r="SBP88" s="13"/>
      <c r="SBQ88" s="13"/>
      <c r="SBR88" s="13"/>
      <c r="SBS88" s="13"/>
      <c r="SBT88" s="13"/>
      <c r="SBU88" s="13"/>
      <c r="SBV88" s="13"/>
      <c r="SBW88" s="13"/>
      <c r="SBX88" s="13"/>
      <c r="SBY88" s="13"/>
      <c r="SBZ88" s="13"/>
      <c r="SCA88" s="13"/>
      <c r="SCB88" s="13"/>
      <c r="SCC88" s="13"/>
      <c r="SCD88" s="13"/>
      <c r="SCE88" s="13"/>
      <c r="SCF88" s="13"/>
      <c r="SCG88" s="13"/>
      <c r="SCH88" s="13"/>
      <c r="SCI88" s="13"/>
      <c r="SCJ88" s="13"/>
      <c r="SCK88" s="13"/>
      <c r="SCL88" s="13"/>
      <c r="SCM88" s="13"/>
      <c r="SCN88" s="13"/>
      <c r="SCO88" s="13"/>
      <c r="SCP88" s="13"/>
      <c r="SCQ88" s="13"/>
      <c r="SCR88" s="13"/>
      <c r="SCS88" s="13"/>
      <c r="SCT88" s="13"/>
      <c r="SCU88" s="13"/>
      <c r="SCV88" s="13"/>
      <c r="SCW88" s="13"/>
      <c r="SCX88" s="13"/>
      <c r="SCY88" s="13"/>
      <c r="SCZ88" s="13"/>
      <c r="SDA88" s="13"/>
      <c r="SDB88" s="13"/>
      <c r="SDC88" s="13"/>
      <c r="SDD88" s="13"/>
      <c r="SDE88" s="13"/>
      <c r="SDF88" s="13"/>
      <c r="SDG88" s="13"/>
      <c r="SDH88" s="13"/>
      <c r="SDI88" s="13"/>
      <c r="SDJ88" s="13"/>
      <c r="SDK88" s="13"/>
      <c r="SDL88" s="13"/>
      <c r="SDM88" s="13"/>
      <c r="SDN88" s="13"/>
      <c r="SDO88" s="13"/>
      <c r="SDP88" s="13"/>
      <c r="SDQ88" s="13"/>
      <c r="SDR88" s="13"/>
      <c r="SDS88" s="13"/>
      <c r="SDT88" s="13"/>
      <c r="SDU88" s="13"/>
      <c r="SDV88" s="13"/>
      <c r="SDW88" s="13"/>
      <c r="SDX88" s="13"/>
      <c r="SDY88" s="13"/>
      <c r="SDZ88" s="13"/>
      <c r="SEA88" s="13"/>
      <c r="SEB88" s="13"/>
      <c r="SEC88" s="13"/>
      <c r="SED88" s="13"/>
      <c r="SEE88" s="13"/>
      <c r="SEF88" s="13"/>
      <c r="SEG88" s="13"/>
      <c r="SEH88" s="13"/>
      <c r="SEI88" s="13"/>
      <c r="SEJ88" s="13"/>
      <c r="SEK88" s="13"/>
      <c r="SEL88" s="13"/>
      <c r="SEM88" s="13"/>
      <c r="SEN88" s="13"/>
      <c r="SEO88" s="13"/>
      <c r="SEP88" s="13"/>
      <c r="SEQ88" s="13"/>
      <c r="SER88" s="13"/>
      <c r="SES88" s="13"/>
      <c r="SET88" s="13"/>
      <c r="SEU88" s="13"/>
      <c r="SEV88" s="13"/>
      <c r="SEW88" s="13"/>
      <c r="SEX88" s="13"/>
      <c r="SEY88" s="13"/>
      <c r="SEZ88" s="13"/>
      <c r="SFA88" s="13"/>
      <c r="SFB88" s="13"/>
      <c r="SFC88" s="13"/>
      <c r="SFD88" s="13"/>
      <c r="SFE88" s="13"/>
      <c r="SFF88" s="13"/>
      <c r="SFG88" s="13"/>
      <c r="SFH88" s="13"/>
      <c r="SFI88" s="13"/>
      <c r="SFJ88" s="13"/>
      <c r="SFK88" s="13"/>
      <c r="SFL88" s="13"/>
      <c r="SFM88" s="13"/>
      <c r="SFN88" s="13"/>
      <c r="SFO88" s="13"/>
      <c r="SFP88" s="13"/>
      <c r="SFQ88" s="13"/>
      <c r="SFR88" s="13"/>
      <c r="SFS88" s="13"/>
      <c r="SFT88" s="13"/>
      <c r="SFU88" s="13"/>
      <c r="SFV88" s="13"/>
      <c r="SFW88" s="13"/>
      <c r="SFX88" s="13"/>
      <c r="SFY88" s="13"/>
      <c r="SFZ88" s="13"/>
      <c r="SGA88" s="13"/>
      <c r="SGB88" s="13"/>
      <c r="SGC88" s="13"/>
      <c r="SGD88" s="13"/>
      <c r="SGE88" s="13"/>
      <c r="SGF88" s="13"/>
      <c r="SGG88" s="13"/>
      <c r="SGH88" s="13"/>
      <c r="SGI88" s="13"/>
      <c r="SGJ88" s="13"/>
      <c r="SGK88" s="13"/>
      <c r="SGL88" s="13"/>
      <c r="SGM88" s="13"/>
      <c r="SGN88" s="13"/>
      <c r="SGO88" s="13"/>
      <c r="SGP88" s="13"/>
      <c r="SGQ88" s="13"/>
      <c r="SGR88" s="13"/>
      <c r="SGS88" s="13"/>
      <c r="SGT88" s="13"/>
      <c r="SGU88" s="13"/>
      <c r="SGV88" s="13"/>
      <c r="SGW88" s="13"/>
      <c r="SGX88" s="13"/>
      <c r="SGY88" s="13"/>
      <c r="SGZ88" s="13"/>
      <c r="SHA88" s="13"/>
      <c r="SHB88" s="13"/>
      <c r="SHC88" s="13"/>
      <c r="SHD88" s="13"/>
      <c r="SHE88" s="13"/>
      <c r="SHF88" s="13"/>
      <c r="SHG88" s="13"/>
      <c r="SHH88" s="13"/>
      <c r="SHI88" s="13"/>
      <c r="SHJ88" s="13"/>
      <c r="SHK88" s="13"/>
      <c r="SHL88" s="13"/>
      <c r="SHM88" s="13"/>
      <c r="SHN88" s="13"/>
      <c r="SHO88" s="13"/>
      <c r="SHP88" s="13"/>
      <c r="SHQ88" s="13"/>
      <c r="SHR88" s="13"/>
      <c r="SHS88" s="13"/>
      <c r="SHT88" s="13"/>
      <c r="SHU88" s="13"/>
      <c r="SHV88" s="13"/>
      <c r="SHW88" s="13"/>
      <c r="SHX88" s="13"/>
      <c r="SHY88" s="13"/>
      <c r="SHZ88" s="13"/>
      <c r="SIA88" s="13"/>
      <c r="SIB88" s="13"/>
      <c r="SIC88" s="13"/>
      <c r="SID88" s="13"/>
      <c r="SIE88" s="13"/>
      <c r="SIF88" s="13"/>
      <c r="SIG88" s="13"/>
      <c r="SIH88" s="13"/>
      <c r="SII88" s="13"/>
      <c r="SIJ88" s="13"/>
      <c r="SIK88" s="13"/>
      <c r="SIL88" s="13"/>
      <c r="SIM88" s="13"/>
      <c r="SIN88" s="13"/>
      <c r="SIO88" s="13"/>
      <c r="SIP88" s="13"/>
      <c r="SIQ88" s="13"/>
      <c r="SIR88" s="13"/>
      <c r="SIS88" s="13"/>
      <c r="SIT88" s="13"/>
      <c r="SIU88" s="13"/>
      <c r="SIV88" s="13"/>
      <c r="SIW88" s="13"/>
      <c r="SIX88" s="13"/>
      <c r="SIY88" s="13"/>
      <c r="SIZ88" s="13"/>
      <c r="SJA88" s="13"/>
      <c r="SJB88" s="13"/>
      <c r="SJC88" s="13"/>
      <c r="SJD88" s="13"/>
      <c r="SJE88" s="13"/>
      <c r="SJF88" s="13"/>
      <c r="SJG88" s="13"/>
      <c r="SJH88" s="13"/>
      <c r="SJI88" s="13"/>
      <c r="SJJ88" s="13"/>
      <c r="SJK88" s="13"/>
      <c r="SJL88" s="13"/>
      <c r="SJM88" s="13"/>
      <c r="SJN88" s="13"/>
      <c r="SJO88" s="13"/>
      <c r="SJP88" s="13"/>
      <c r="SJQ88" s="13"/>
      <c r="SJR88" s="13"/>
      <c r="SJS88" s="13"/>
      <c r="SJT88" s="13"/>
      <c r="SJU88" s="13"/>
      <c r="SJV88" s="13"/>
      <c r="SJW88" s="13"/>
      <c r="SJX88" s="13"/>
      <c r="SJY88" s="13"/>
      <c r="SJZ88" s="13"/>
      <c r="SKA88" s="13"/>
      <c r="SKB88" s="13"/>
      <c r="SKC88" s="13"/>
      <c r="SKD88" s="13"/>
      <c r="SKE88" s="13"/>
      <c r="SKF88" s="13"/>
      <c r="SKG88" s="13"/>
      <c r="SKH88" s="13"/>
      <c r="SKI88" s="13"/>
      <c r="SKJ88" s="13"/>
      <c r="SKK88" s="13"/>
      <c r="SKL88" s="13"/>
      <c r="SKM88" s="13"/>
      <c r="SKN88" s="13"/>
      <c r="SKO88" s="13"/>
      <c r="SKP88" s="13"/>
      <c r="SKQ88" s="13"/>
      <c r="SKR88" s="13"/>
      <c r="SKS88" s="13"/>
      <c r="SKT88" s="13"/>
      <c r="SKU88" s="13"/>
      <c r="SKV88" s="13"/>
      <c r="SKW88" s="13"/>
      <c r="SKX88" s="13"/>
      <c r="SKY88" s="13"/>
      <c r="SKZ88" s="13"/>
      <c r="SLA88" s="13"/>
      <c r="SLB88" s="13"/>
      <c r="SLC88" s="13"/>
      <c r="SLD88" s="13"/>
      <c r="SLE88" s="13"/>
      <c r="SLF88" s="13"/>
      <c r="SLG88" s="13"/>
      <c r="SLH88" s="13"/>
      <c r="SLI88" s="13"/>
      <c r="SLJ88" s="13"/>
      <c r="SLK88" s="13"/>
      <c r="SLL88" s="13"/>
      <c r="SLM88" s="13"/>
      <c r="SLN88" s="13"/>
      <c r="SLO88" s="13"/>
      <c r="SLP88" s="13"/>
      <c r="SLQ88" s="13"/>
      <c r="SLR88" s="13"/>
      <c r="SLS88" s="13"/>
      <c r="SLT88" s="13"/>
      <c r="SLU88" s="13"/>
      <c r="SLV88" s="13"/>
      <c r="SLW88" s="13"/>
      <c r="SLX88" s="13"/>
      <c r="SLY88" s="13"/>
      <c r="SLZ88" s="13"/>
      <c r="SMA88" s="13"/>
      <c r="SMB88" s="13"/>
      <c r="SMC88" s="13"/>
      <c r="SMD88" s="13"/>
      <c r="SME88" s="13"/>
      <c r="SMF88" s="13"/>
      <c r="SMG88" s="13"/>
      <c r="SMH88" s="13"/>
      <c r="SMI88" s="13"/>
      <c r="SMJ88" s="13"/>
      <c r="SMK88" s="13"/>
      <c r="SML88" s="13"/>
      <c r="SMM88" s="13"/>
      <c r="SMN88" s="13"/>
      <c r="SMO88" s="13"/>
      <c r="SMP88" s="13"/>
      <c r="SMQ88" s="13"/>
      <c r="SMR88" s="13"/>
      <c r="SMS88" s="13"/>
      <c r="SMT88" s="13"/>
      <c r="SMU88" s="13"/>
      <c r="SMV88" s="13"/>
      <c r="SMW88" s="13"/>
      <c r="SMX88" s="13"/>
      <c r="SMY88" s="13"/>
      <c r="SMZ88" s="13"/>
      <c r="SNA88" s="13"/>
      <c r="SNB88" s="13"/>
      <c r="SNC88" s="13"/>
      <c r="SND88" s="13"/>
      <c r="SNE88" s="13"/>
      <c r="SNF88" s="13"/>
      <c r="SNG88" s="13"/>
      <c r="SNH88" s="13"/>
      <c r="SNI88" s="13"/>
      <c r="SNJ88" s="13"/>
      <c r="SNK88" s="13"/>
      <c r="SNL88" s="13"/>
      <c r="SNM88" s="13"/>
      <c r="SNN88" s="13"/>
      <c r="SNO88" s="13"/>
      <c r="SNP88" s="13"/>
      <c r="SNQ88" s="13"/>
      <c r="SNR88" s="13"/>
      <c r="SNS88" s="13"/>
      <c r="SNT88" s="13"/>
      <c r="SNU88" s="13"/>
      <c r="SNV88" s="13"/>
      <c r="SNW88" s="13"/>
      <c r="SNX88" s="13"/>
      <c r="SNY88" s="13"/>
      <c r="SNZ88" s="13"/>
      <c r="SOA88" s="13"/>
      <c r="SOB88" s="13"/>
      <c r="SOC88" s="13"/>
      <c r="SOD88" s="13"/>
      <c r="SOE88" s="13"/>
      <c r="SOF88" s="13"/>
      <c r="SOG88" s="13"/>
      <c r="SOH88" s="13"/>
      <c r="SOI88" s="13"/>
      <c r="SOJ88" s="13"/>
      <c r="SOK88" s="13"/>
      <c r="SOL88" s="13"/>
      <c r="SOM88" s="13"/>
      <c r="SON88" s="13"/>
      <c r="SOO88" s="13"/>
      <c r="SOP88" s="13"/>
      <c r="SOQ88" s="13"/>
      <c r="SOR88" s="13"/>
      <c r="SOS88" s="13"/>
      <c r="SOT88" s="13"/>
      <c r="SOU88" s="13"/>
      <c r="SOV88" s="13"/>
      <c r="SOW88" s="13"/>
      <c r="SOX88" s="13"/>
      <c r="SOY88" s="13"/>
      <c r="SOZ88" s="13"/>
      <c r="SPA88" s="13"/>
      <c r="SPB88" s="13"/>
      <c r="SPC88" s="13"/>
      <c r="SPD88" s="13"/>
      <c r="SPE88" s="13"/>
      <c r="SPF88" s="13"/>
      <c r="SPG88" s="13"/>
      <c r="SPH88" s="13"/>
      <c r="SPI88" s="13"/>
      <c r="SPJ88" s="13"/>
      <c r="SPK88" s="13"/>
      <c r="SPL88" s="13"/>
      <c r="SPM88" s="13"/>
      <c r="SPN88" s="13"/>
      <c r="SPO88" s="13"/>
      <c r="SPP88" s="13"/>
      <c r="SPQ88" s="13"/>
      <c r="SPR88" s="13"/>
      <c r="SPS88" s="13"/>
      <c r="SPT88" s="13"/>
      <c r="SPU88" s="13"/>
      <c r="SPV88" s="13"/>
      <c r="SPW88" s="13"/>
      <c r="SPX88" s="13"/>
      <c r="SPY88" s="13"/>
      <c r="SPZ88" s="13"/>
      <c r="SQA88" s="13"/>
      <c r="SQB88" s="13"/>
      <c r="SQC88" s="13"/>
      <c r="SQD88" s="13"/>
      <c r="SQE88" s="13"/>
      <c r="SQF88" s="13"/>
      <c r="SQG88" s="13"/>
      <c r="SQH88" s="13"/>
      <c r="SQI88" s="13"/>
      <c r="SQJ88" s="13"/>
      <c r="SQK88" s="13"/>
      <c r="SQL88" s="13"/>
      <c r="SQM88" s="13"/>
      <c r="SQN88" s="13"/>
      <c r="SQO88" s="13"/>
      <c r="SQP88" s="13"/>
      <c r="SQQ88" s="13"/>
      <c r="SQR88" s="13"/>
      <c r="SQS88" s="13"/>
      <c r="SQT88" s="13"/>
      <c r="SQU88" s="13"/>
      <c r="SQV88" s="13"/>
      <c r="SQW88" s="13"/>
      <c r="SQX88" s="13"/>
      <c r="SQY88" s="13"/>
      <c r="SQZ88" s="13"/>
      <c r="SRA88" s="13"/>
      <c r="SRB88" s="13"/>
      <c r="SRC88" s="13"/>
      <c r="SRD88" s="13"/>
      <c r="SRE88" s="13"/>
      <c r="SRF88" s="13"/>
      <c r="SRG88" s="13"/>
      <c r="SRH88" s="13"/>
      <c r="SRI88" s="13"/>
      <c r="SRJ88" s="13"/>
      <c r="SRK88" s="13"/>
      <c r="SRL88" s="13"/>
      <c r="SRM88" s="13"/>
      <c r="SRN88" s="13"/>
      <c r="SRO88" s="13"/>
      <c r="SRP88" s="13"/>
      <c r="SRQ88" s="13"/>
      <c r="SRR88" s="13"/>
      <c r="SRS88" s="13"/>
      <c r="SRT88" s="13"/>
      <c r="SRU88" s="13"/>
      <c r="SRV88" s="13"/>
      <c r="SRW88" s="13"/>
      <c r="SRX88" s="13"/>
      <c r="SRY88" s="13"/>
      <c r="SRZ88" s="13"/>
      <c r="SSA88" s="13"/>
      <c r="SSB88" s="13"/>
      <c r="SSC88" s="13"/>
      <c r="SSD88" s="13"/>
      <c r="SSE88" s="13"/>
      <c r="SSF88" s="13"/>
      <c r="SSG88" s="13"/>
      <c r="SSH88" s="13"/>
      <c r="SSI88" s="13"/>
      <c r="SSJ88" s="13"/>
      <c r="SSK88" s="13"/>
      <c r="SSL88" s="13"/>
      <c r="SSM88" s="13"/>
      <c r="SSN88" s="13"/>
      <c r="SSO88" s="13"/>
      <c r="SSP88" s="13"/>
      <c r="SSQ88" s="13"/>
      <c r="SSR88" s="13"/>
      <c r="SSS88" s="13"/>
      <c r="SST88" s="13"/>
      <c r="SSU88" s="13"/>
      <c r="SSV88" s="13"/>
      <c r="SSW88" s="13"/>
      <c r="SSX88" s="13"/>
      <c r="SSY88" s="13"/>
      <c r="SSZ88" s="13"/>
      <c r="STA88" s="13"/>
      <c r="STB88" s="13"/>
      <c r="STC88" s="13"/>
      <c r="STD88" s="13"/>
      <c r="STE88" s="13"/>
      <c r="STF88" s="13"/>
      <c r="STG88" s="13"/>
      <c r="STH88" s="13"/>
      <c r="STI88" s="13"/>
      <c r="STJ88" s="13"/>
      <c r="STK88" s="13"/>
      <c r="STL88" s="13"/>
      <c r="STM88" s="13"/>
      <c r="STN88" s="13"/>
      <c r="STO88" s="13"/>
      <c r="STP88" s="13"/>
      <c r="STQ88" s="13"/>
      <c r="STR88" s="13"/>
      <c r="STS88" s="13"/>
      <c r="STT88" s="13"/>
      <c r="STU88" s="13"/>
      <c r="STV88" s="13"/>
      <c r="STW88" s="13"/>
      <c r="STX88" s="13"/>
      <c r="STY88" s="13"/>
      <c r="STZ88" s="13"/>
      <c r="SUA88" s="13"/>
      <c r="SUB88" s="13"/>
      <c r="SUC88" s="13"/>
      <c r="SUD88" s="13"/>
      <c r="SUE88" s="13"/>
      <c r="SUF88" s="13"/>
      <c r="SUG88" s="13"/>
      <c r="SUH88" s="13"/>
      <c r="SUI88" s="13"/>
      <c r="SUJ88" s="13"/>
      <c r="SUK88" s="13"/>
      <c r="SUL88" s="13"/>
      <c r="SUM88" s="13"/>
      <c r="SUN88" s="13"/>
      <c r="SUO88" s="13"/>
      <c r="SUP88" s="13"/>
      <c r="SUQ88" s="13"/>
      <c r="SUR88" s="13"/>
      <c r="SUS88" s="13"/>
      <c r="SUT88" s="13"/>
      <c r="SUU88" s="13"/>
      <c r="SUV88" s="13"/>
      <c r="SUW88" s="13"/>
      <c r="SUX88" s="13"/>
      <c r="SUY88" s="13"/>
      <c r="SUZ88" s="13"/>
      <c r="SVA88" s="13"/>
      <c r="SVB88" s="13"/>
      <c r="SVC88" s="13"/>
      <c r="SVD88" s="13"/>
      <c r="SVE88" s="13"/>
      <c r="SVF88" s="13"/>
      <c r="SVG88" s="13"/>
      <c r="SVH88" s="13"/>
      <c r="SVI88" s="13"/>
      <c r="SVJ88" s="13"/>
      <c r="SVK88" s="13"/>
      <c r="SVL88" s="13"/>
      <c r="SVM88" s="13"/>
      <c r="SVN88" s="13"/>
      <c r="SVO88" s="13"/>
      <c r="SVP88" s="13"/>
      <c r="SVQ88" s="13"/>
      <c r="SVR88" s="13"/>
      <c r="SVS88" s="13"/>
      <c r="SVT88" s="13"/>
      <c r="SVU88" s="13"/>
      <c r="SVV88" s="13"/>
      <c r="SVW88" s="13"/>
      <c r="SVX88" s="13"/>
      <c r="SVY88" s="13"/>
      <c r="SVZ88" s="13"/>
      <c r="SWA88" s="13"/>
      <c r="SWB88" s="13"/>
      <c r="SWC88" s="13"/>
      <c r="SWD88" s="13"/>
      <c r="SWE88" s="13"/>
      <c r="SWF88" s="13"/>
      <c r="SWG88" s="13"/>
      <c r="SWH88" s="13"/>
      <c r="SWI88" s="13"/>
      <c r="SWJ88" s="13"/>
      <c r="SWK88" s="13"/>
      <c r="SWL88" s="13"/>
      <c r="SWM88" s="13"/>
      <c r="SWN88" s="13"/>
      <c r="SWO88" s="13"/>
      <c r="SWP88" s="13"/>
      <c r="SWQ88" s="13"/>
      <c r="SWR88" s="13"/>
      <c r="SWS88" s="13"/>
      <c r="SWT88" s="13"/>
      <c r="SWU88" s="13"/>
      <c r="SWV88" s="13"/>
      <c r="SWW88" s="13"/>
      <c r="SWX88" s="13"/>
      <c r="SWY88" s="13"/>
      <c r="SWZ88" s="13"/>
      <c r="SXA88" s="13"/>
      <c r="SXB88" s="13"/>
      <c r="SXC88" s="13"/>
      <c r="SXD88" s="13"/>
      <c r="SXE88" s="13"/>
      <c r="SXF88" s="13"/>
      <c r="SXG88" s="13"/>
      <c r="SXH88" s="13"/>
      <c r="SXI88" s="13"/>
      <c r="SXJ88" s="13"/>
      <c r="SXK88" s="13"/>
      <c r="SXL88" s="13"/>
      <c r="SXM88" s="13"/>
      <c r="SXN88" s="13"/>
      <c r="SXO88" s="13"/>
      <c r="SXP88" s="13"/>
      <c r="SXQ88" s="13"/>
      <c r="SXR88" s="13"/>
      <c r="SXS88" s="13"/>
      <c r="SXT88" s="13"/>
      <c r="SXU88" s="13"/>
      <c r="SXV88" s="13"/>
      <c r="SXW88" s="13"/>
      <c r="SXX88" s="13"/>
      <c r="SXY88" s="13"/>
      <c r="SXZ88" s="13"/>
      <c r="SYA88" s="13"/>
      <c r="SYB88" s="13"/>
      <c r="SYC88" s="13"/>
      <c r="SYD88" s="13"/>
      <c r="SYE88" s="13"/>
      <c r="SYF88" s="13"/>
      <c r="SYG88" s="13"/>
      <c r="SYH88" s="13"/>
      <c r="SYI88" s="13"/>
      <c r="SYJ88" s="13"/>
      <c r="SYK88" s="13"/>
      <c r="SYL88" s="13"/>
      <c r="SYM88" s="13"/>
      <c r="SYN88" s="13"/>
      <c r="SYO88" s="13"/>
      <c r="SYP88" s="13"/>
      <c r="SYQ88" s="13"/>
      <c r="SYR88" s="13"/>
      <c r="SYS88" s="13"/>
      <c r="SYT88" s="13"/>
      <c r="SYU88" s="13"/>
      <c r="SYV88" s="13"/>
      <c r="SYW88" s="13"/>
      <c r="SYX88" s="13"/>
      <c r="SYY88" s="13"/>
      <c r="SYZ88" s="13"/>
      <c r="SZA88" s="13"/>
      <c r="SZB88" s="13"/>
      <c r="SZC88" s="13"/>
      <c r="SZD88" s="13"/>
      <c r="SZE88" s="13"/>
      <c r="SZF88" s="13"/>
      <c r="SZG88" s="13"/>
      <c r="SZH88" s="13"/>
      <c r="SZI88" s="13"/>
      <c r="SZJ88" s="13"/>
      <c r="SZK88" s="13"/>
      <c r="SZL88" s="13"/>
      <c r="SZM88" s="13"/>
      <c r="SZN88" s="13"/>
      <c r="SZO88" s="13"/>
      <c r="SZP88" s="13"/>
      <c r="SZQ88" s="13"/>
      <c r="SZR88" s="13"/>
      <c r="SZS88" s="13"/>
      <c r="SZT88" s="13"/>
      <c r="SZU88" s="13"/>
      <c r="SZV88" s="13"/>
      <c r="SZW88" s="13"/>
      <c r="SZX88" s="13"/>
      <c r="SZY88" s="13"/>
      <c r="SZZ88" s="13"/>
      <c r="TAA88" s="13"/>
      <c r="TAB88" s="13"/>
      <c r="TAC88" s="13"/>
      <c r="TAD88" s="13"/>
      <c r="TAE88" s="13"/>
      <c r="TAF88" s="13"/>
      <c r="TAG88" s="13"/>
      <c r="TAH88" s="13"/>
      <c r="TAI88" s="13"/>
      <c r="TAJ88" s="13"/>
      <c r="TAK88" s="13"/>
      <c r="TAL88" s="13"/>
      <c r="TAM88" s="13"/>
      <c r="TAN88" s="13"/>
      <c r="TAO88" s="13"/>
      <c r="TAP88" s="13"/>
      <c r="TAQ88" s="13"/>
      <c r="TAR88" s="13"/>
      <c r="TAS88" s="13"/>
      <c r="TAT88" s="13"/>
      <c r="TAU88" s="13"/>
      <c r="TAV88" s="13"/>
      <c r="TAW88" s="13"/>
      <c r="TAX88" s="13"/>
      <c r="TAY88" s="13"/>
      <c r="TAZ88" s="13"/>
      <c r="TBA88" s="13"/>
      <c r="TBB88" s="13"/>
      <c r="TBC88" s="13"/>
      <c r="TBD88" s="13"/>
      <c r="TBE88" s="13"/>
      <c r="TBF88" s="13"/>
      <c r="TBG88" s="13"/>
      <c r="TBH88" s="13"/>
      <c r="TBI88" s="13"/>
      <c r="TBJ88" s="13"/>
      <c r="TBK88" s="13"/>
      <c r="TBL88" s="13"/>
      <c r="TBM88" s="13"/>
      <c r="TBN88" s="13"/>
      <c r="TBO88" s="13"/>
      <c r="TBP88" s="13"/>
      <c r="TBQ88" s="13"/>
      <c r="TBR88" s="13"/>
      <c r="TBS88" s="13"/>
      <c r="TBT88" s="13"/>
      <c r="TBU88" s="13"/>
      <c r="TBV88" s="13"/>
      <c r="TBW88" s="13"/>
      <c r="TBX88" s="13"/>
      <c r="TBY88" s="13"/>
      <c r="TBZ88" s="13"/>
      <c r="TCA88" s="13"/>
      <c r="TCB88" s="13"/>
      <c r="TCC88" s="13"/>
      <c r="TCD88" s="13"/>
      <c r="TCE88" s="13"/>
      <c r="TCF88" s="13"/>
      <c r="TCG88" s="13"/>
      <c r="TCH88" s="13"/>
      <c r="TCI88" s="13"/>
      <c r="TCJ88" s="13"/>
      <c r="TCK88" s="13"/>
      <c r="TCL88" s="13"/>
      <c r="TCM88" s="13"/>
      <c r="TCN88" s="13"/>
      <c r="TCO88" s="13"/>
      <c r="TCP88" s="13"/>
      <c r="TCQ88" s="13"/>
      <c r="TCR88" s="13"/>
      <c r="TCS88" s="13"/>
      <c r="TCT88" s="13"/>
      <c r="TCU88" s="13"/>
      <c r="TCV88" s="13"/>
      <c r="TCW88" s="13"/>
      <c r="TCX88" s="13"/>
      <c r="TCY88" s="13"/>
      <c r="TCZ88" s="13"/>
      <c r="TDA88" s="13"/>
      <c r="TDB88" s="13"/>
      <c r="TDC88" s="13"/>
      <c r="TDD88" s="13"/>
      <c r="TDE88" s="13"/>
      <c r="TDF88" s="13"/>
      <c r="TDG88" s="13"/>
      <c r="TDH88" s="13"/>
      <c r="TDI88" s="13"/>
      <c r="TDJ88" s="13"/>
      <c r="TDK88" s="13"/>
      <c r="TDL88" s="13"/>
      <c r="TDM88" s="13"/>
      <c r="TDN88" s="13"/>
      <c r="TDO88" s="13"/>
      <c r="TDP88" s="13"/>
      <c r="TDQ88" s="13"/>
      <c r="TDR88" s="13"/>
      <c r="TDS88" s="13"/>
      <c r="TDT88" s="13"/>
      <c r="TDU88" s="13"/>
      <c r="TDV88" s="13"/>
      <c r="TDW88" s="13"/>
      <c r="TDX88" s="13"/>
      <c r="TDY88" s="13"/>
      <c r="TDZ88" s="13"/>
      <c r="TEA88" s="13"/>
      <c r="TEB88" s="13"/>
      <c r="TEC88" s="13"/>
      <c r="TED88" s="13"/>
      <c r="TEE88" s="13"/>
      <c r="TEF88" s="13"/>
      <c r="TEG88" s="13"/>
      <c r="TEH88" s="13"/>
      <c r="TEI88" s="13"/>
      <c r="TEJ88" s="13"/>
      <c r="TEK88" s="13"/>
      <c r="TEL88" s="13"/>
      <c r="TEM88" s="13"/>
      <c r="TEN88" s="13"/>
      <c r="TEO88" s="13"/>
      <c r="TEP88" s="13"/>
      <c r="TEQ88" s="13"/>
      <c r="TER88" s="13"/>
      <c r="TES88" s="13"/>
      <c r="TET88" s="13"/>
      <c r="TEU88" s="13"/>
      <c r="TEV88" s="13"/>
      <c r="TEW88" s="13"/>
      <c r="TEX88" s="13"/>
      <c r="TEY88" s="13"/>
      <c r="TEZ88" s="13"/>
      <c r="TFA88" s="13"/>
      <c r="TFB88" s="13"/>
      <c r="TFC88" s="13"/>
      <c r="TFD88" s="13"/>
      <c r="TFE88" s="13"/>
      <c r="TFF88" s="13"/>
      <c r="TFG88" s="13"/>
      <c r="TFH88" s="13"/>
      <c r="TFI88" s="13"/>
      <c r="TFJ88" s="13"/>
      <c r="TFK88" s="13"/>
      <c r="TFL88" s="13"/>
      <c r="TFM88" s="13"/>
      <c r="TFN88" s="13"/>
      <c r="TFO88" s="13"/>
      <c r="TFP88" s="13"/>
      <c r="TFQ88" s="13"/>
      <c r="TFR88" s="13"/>
      <c r="TFS88" s="13"/>
      <c r="TFT88" s="13"/>
      <c r="TFU88" s="13"/>
      <c r="TFV88" s="13"/>
      <c r="TFW88" s="13"/>
      <c r="TFX88" s="13"/>
      <c r="TFY88" s="13"/>
      <c r="TFZ88" s="13"/>
      <c r="TGA88" s="13"/>
      <c r="TGB88" s="13"/>
      <c r="TGC88" s="13"/>
      <c r="TGD88" s="13"/>
      <c r="TGE88" s="13"/>
      <c r="TGF88" s="13"/>
      <c r="TGG88" s="13"/>
      <c r="TGH88" s="13"/>
      <c r="TGI88" s="13"/>
      <c r="TGJ88" s="13"/>
      <c r="TGK88" s="13"/>
      <c r="TGL88" s="13"/>
      <c r="TGM88" s="13"/>
      <c r="TGN88" s="13"/>
      <c r="TGO88" s="13"/>
      <c r="TGP88" s="13"/>
      <c r="TGQ88" s="13"/>
      <c r="TGR88" s="13"/>
      <c r="TGS88" s="13"/>
      <c r="TGT88" s="13"/>
      <c r="TGU88" s="13"/>
      <c r="TGV88" s="13"/>
      <c r="TGW88" s="13"/>
      <c r="TGX88" s="13"/>
      <c r="TGY88" s="13"/>
      <c r="TGZ88" s="13"/>
      <c r="THA88" s="13"/>
      <c r="THB88" s="13"/>
      <c r="THC88" s="13"/>
      <c r="THD88" s="13"/>
      <c r="THE88" s="13"/>
      <c r="THF88" s="13"/>
      <c r="THG88" s="13"/>
      <c r="THH88" s="13"/>
      <c r="THI88" s="13"/>
      <c r="THJ88" s="13"/>
      <c r="THK88" s="13"/>
      <c r="THL88" s="13"/>
      <c r="THM88" s="13"/>
      <c r="THN88" s="13"/>
      <c r="THO88" s="13"/>
      <c r="THP88" s="13"/>
      <c r="THQ88" s="13"/>
      <c r="THR88" s="13"/>
      <c r="THS88" s="13"/>
      <c r="THT88" s="13"/>
      <c r="THU88" s="13"/>
      <c r="THV88" s="13"/>
      <c r="THW88" s="13"/>
      <c r="THX88" s="13"/>
      <c r="THY88" s="13"/>
      <c r="THZ88" s="13"/>
      <c r="TIA88" s="13"/>
      <c r="TIB88" s="13"/>
      <c r="TIC88" s="13"/>
      <c r="TID88" s="13"/>
      <c r="TIE88" s="13"/>
      <c r="TIF88" s="13"/>
      <c r="TIG88" s="13"/>
      <c r="TIH88" s="13"/>
      <c r="TII88" s="13"/>
      <c r="TIJ88" s="13"/>
      <c r="TIK88" s="13"/>
      <c r="TIL88" s="13"/>
      <c r="TIM88" s="13"/>
      <c r="TIN88" s="13"/>
      <c r="TIO88" s="13"/>
      <c r="TIP88" s="13"/>
      <c r="TIQ88" s="13"/>
      <c r="TIR88" s="13"/>
      <c r="TIS88" s="13"/>
      <c r="TIT88" s="13"/>
      <c r="TIU88" s="13"/>
      <c r="TIV88" s="13"/>
      <c r="TIW88" s="13"/>
      <c r="TIX88" s="13"/>
      <c r="TIY88" s="13"/>
      <c r="TIZ88" s="13"/>
      <c r="TJA88" s="13"/>
      <c r="TJB88" s="13"/>
      <c r="TJC88" s="13"/>
      <c r="TJD88" s="13"/>
      <c r="TJE88" s="13"/>
      <c r="TJF88" s="13"/>
      <c r="TJG88" s="13"/>
      <c r="TJH88" s="13"/>
      <c r="TJI88" s="13"/>
      <c r="TJJ88" s="13"/>
      <c r="TJK88" s="13"/>
      <c r="TJL88" s="13"/>
      <c r="TJM88" s="13"/>
      <c r="TJN88" s="13"/>
      <c r="TJO88" s="13"/>
      <c r="TJP88" s="13"/>
      <c r="TJQ88" s="13"/>
      <c r="TJR88" s="13"/>
      <c r="TJS88" s="13"/>
      <c r="TJT88" s="13"/>
      <c r="TJU88" s="13"/>
      <c r="TJV88" s="13"/>
      <c r="TJW88" s="13"/>
      <c r="TJX88" s="13"/>
      <c r="TJY88" s="13"/>
      <c r="TJZ88" s="13"/>
      <c r="TKA88" s="13"/>
      <c r="TKB88" s="13"/>
      <c r="TKC88" s="13"/>
      <c r="TKD88" s="13"/>
      <c r="TKE88" s="13"/>
      <c r="TKF88" s="13"/>
      <c r="TKG88" s="13"/>
      <c r="TKH88" s="13"/>
      <c r="TKI88" s="13"/>
      <c r="TKJ88" s="13"/>
      <c r="TKK88" s="13"/>
      <c r="TKL88" s="13"/>
      <c r="TKM88" s="13"/>
      <c r="TKN88" s="13"/>
      <c r="TKO88" s="13"/>
      <c r="TKP88" s="13"/>
      <c r="TKQ88" s="13"/>
      <c r="TKR88" s="13"/>
      <c r="TKS88" s="13"/>
      <c r="TKT88" s="13"/>
      <c r="TKU88" s="13"/>
      <c r="TKV88" s="13"/>
      <c r="TKW88" s="13"/>
      <c r="TKX88" s="13"/>
      <c r="TKY88" s="13"/>
      <c r="TKZ88" s="13"/>
      <c r="TLA88" s="13"/>
      <c r="TLB88" s="13"/>
      <c r="TLC88" s="13"/>
      <c r="TLD88" s="13"/>
      <c r="TLE88" s="13"/>
      <c r="TLF88" s="13"/>
      <c r="TLG88" s="13"/>
      <c r="TLH88" s="13"/>
      <c r="TLI88" s="13"/>
      <c r="TLJ88" s="13"/>
      <c r="TLK88" s="13"/>
      <c r="TLL88" s="13"/>
      <c r="TLM88" s="13"/>
      <c r="TLN88" s="13"/>
      <c r="TLO88" s="13"/>
      <c r="TLP88" s="13"/>
      <c r="TLQ88" s="13"/>
      <c r="TLR88" s="13"/>
      <c r="TLS88" s="13"/>
      <c r="TLT88" s="13"/>
      <c r="TLU88" s="13"/>
      <c r="TLV88" s="13"/>
      <c r="TLW88" s="13"/>
      <c r="TLX88" s="13"/>
      <c r="TLY88" s="13"/>
      <c r="TLZ88" s="13"/>
      <c r="TMA88" s="13"/>
      <c r="TMB88" s="13"/>
      <c r="TMC88" s="13"/>
      <c r="TMD88" s="13"/>
      <c r="TME88" s="13"/>
      <c r="TMF88" s="13"/>
      <c r="TMG88" s="13"/>
      <c r="TMH88" s="13"/>
      <c r="TMI88" s="13"/>
      <c r="TMJ88" s="13"/>
      <c r="TMK88" s="13"/>
      <c r="TML88" s="13"/>
      <c r="TMM88" s="13"/>
      <c r="TMN88" s="13"/>
      <c r="TMO88" s="13"/>
      <c r="TMP88" s="13"/>
      <c r="TMQ88" s="13"/>
      <c r="TMR88" s="13"/>
      <c r="TMS88" s="13"/>
      <c r="TMT88" s="13"/>
      <c r="TMU88" s="13"/>
      <c r="TMV88" s="13"/>
      <c r="TMW88" s="13"/>
      <c r="TMX88" s="13"/>
      <c r="TMY88" s="13"/>
      <c r="TMZ88" s="13"/>
      <c r="TNA88" s="13"/>
      <c r="TNB88" s="13"/>
      <c r="TNC88" s="13"/>
      <c r="TND88" s="13"/>
      <c r="TNE88" s="13"/>
      <c r="TNF88" s="13"/>
      <c r="TNG88" s="13"/>
      <c r="TNH88" s="13"/>
      <c r="TNI88" s="13"/>
      <c r="TNJ88" s="13"/>
      <c r="TNK88" s="13"/>
      <c r="TNL88" s="13"/>
      <c r="TNM88" s="13"/>
      <c r="TNN88" s="13"/>
      <c r="TNO88" s="13"/>
      <c r="TNP88" s="13"/>
      <c r="TNQ88" s="13"/>
      <c r="TNR88" s="13"/>
      <c r="TNS88" s="13"/>
      <c r="TNT88" s="13"/>
      <c r="TNU88" s="13"/>
      <c r="TNV88" s="13"/>
      <c r="TNW88" s="13"/>
      <c r="TNX88" s="13"/>
      <c r="TNY88" s="13"/>
      <c r="TNZ88" s="13"/>
      <c r="TOA88" s="13"/>
      <c r="TOB88" s="13"/>
      <c r="TOC88" s="13"/>
      <c r="TOD88" s="13"/>
      <c r="TOE88" s="13"/>
      <c r="TOF88" s="13"/>
      <c r="TOG88" s="13"/>
      <c r="TOH88" s="13"/>
      <c r="TOI88" s="13"/>
      <c r="TOJ88" s="13"/>
      <c r="TOK88" s="13"/>
      <c r="TOL88" s="13"/>
      <c r="TOM88" s="13"/>
      <c r="TON88" s="13"/>
      <c r="TOO88" s="13"/>
      <c r="TOP88" s="13"/>
      <c r="TOQ88" s="13"/>
      <c r="TOR88" s="13"/>
      <c r="TOS88" s="13"/>
      <c r="TOT88" s="13"/>
      <c r="TOU88" s="13"/>
      <c r="TOV88" s="13"/>
      <c r="TOW88" s="13"/>
      <c r="TOX88" s="13"/>
      <c r="TOY88" s="13"/>
      <c r="TOZ88" s="13"/>
      <c r="TPA88" s="13"/>
      <c r="TPB88" s="13"/>
      <c r="TPC88" s="13"/>
      <c r="TPD88" s="13"/>
      <c r="TPE88" s="13"/>
      <c r="TPF88" s="13"/>
      <c r="TPG88" s="13"/>
      <c r="TPH88" s="13"/>
      <c r="TPI88" s="13"/>
      <c r="TPJ88" s="13"/>
      <c r="TPK88" s="13"/>
      <c r="TPL88" s="13"/>
      <c r="TPM88" s="13"/>
      <c r="TPN88" s="13"/>
      <c r="TPO88" s="13"/>
      <c r="TPP88" s="13"/>
      <c r="TPQ88" s="13"/>
      <c r="TPR88" s="13"/>
      <c r="TPS88" s="13"/>
      <c r="TPT88" s="13"/>
      <c r="TPU88" s="13"/>
      <c r="TPV88" s="13"/>
      <c r="TPW88" s="13"/>
      <c r="TPX88" s="13"/>
      <c r="TPY88" s="13"/>
      <c r="TPZ88" s="13"/>
      <c r="TQA88" s="13"/>
      <c r="TQB88" s="13"/>
      <c r="TQC88" s="13"/>
      <c r="TQD88" s="13"/>
      <c r="TQE88" s="13"/>
      <c r="TQF88" s="13"/>
      <c r="TQG88" s="13"/>
      <c r="TQH88" s="13"/>
      <c r="TQI88" s="13"/>
      <c r="TQJ88" s="13"/>
      <c r="TQK88" s="13"/>
      <c r="TQL88" s="13"/>
      <c r="TQM88" s="13"/>
      <c r="TQN88" s="13"/>
      <c r="TQO88" s="13"/>
      <c r="TQP88" s="13"/>
      <c r="TQQ88" s="13"/>
      <c r="TQR88" s="13"/>
      <c r="TQS88" s="13"/>
      <c r="TQT88" s="13"/>
      <c r="TQU88" s="13"/>
      <c r="TQV88" s="13"/>
      <c r="TQW88" s="13"/>
      <c r="TQX88" s="13"/>
      <c r="TQY88" s="13"/>
      <c r="TQZ88" s="13"/>
      <c r="TRA88" s="13"/>
      <c r="TRB88" s="13"/>
      <c r="TRC88" s="13"/>
      <c r="TRD88" s="13"/>
      <c r="TRE88" s="13"/>
      <c r="TRF88" s="13"/>
      <c r="TRG88" s="13"/>
      <c r="TRH88" s="13"/>
      <c r="TRI88" s="13"/>
      <c r="TRJ88" s="13"/>
      <c r="TRK88" s="13"/>
      <c r="TRL88" s="13"/>
      <c r="TRM88" s="13"/>
      <c r="TRN88" s="13"/>
      <c r="TRO88" s="13"/>
      <c r="TRP88" s="13"/>
      <c r="TRQ88" s="13"/>
      <c r="TRR88" s="13"/>
      <c r="TRS88" s="13"/>
      <c r="TRT88" s="13"/>
      <c r="TRU88" s="13"/>
      <c r="TRV88" s="13"/>
      <c r="TRW88" s="13"/>
      <c r="TRX88" s="13"/>
      <c r="TRY88" s="13"/>
      <c r="TRZ88" s="13"/>
      <c r="TSA88" s="13"/>
      <c r="TSB88" s="13"/>
      <c r="TSC88" s="13"/>
      <c r="TSD88" s="13"/>
      <c r="TSE88" s="13"/>
      <c r="TSF88" s="13"/>
      <c r="TSG88" s="13"/>
      <c r="TSH88" s="13"/>
      <c r="TSI88" s="13"/>
      <c r="TSJ88" s="13"/>
      <c r="TSK88" s="13"/>
      <c r="TSL88" s="13"/>
      <c r="TSM88" s="13"/>
      <c r="TSN88" s="13"/>
      <c r="TSO88" s="13"/>
      <c r="TSP88" s="13"/>
      <c r="TSQ88" s="13"/>
      <c r="TSR88" s="13"/>
      <c r="TSS88" s="13"/>
      <c r="TST88" s="13"/>
      <c r="TSU88" s="13"/>
      <c r="TSV88" s="13"/>
      <c r="TSW88" s="13"/>
      <c r="TSX88" s="13"/>
      <c r="TSY88" s="13"/>
      <c r="TSZ88" s="13"/>
      <c r="TTA88" s="13"/>
      <c r="TTB88" s="13"/>
      <c r="TTC88" s="13"/>
      <c r="TTD88" s="13"/>
      <c r="TTE88" s="13"/>
      <c r="TTF88" s="13"/>
      <c r="TTG88" s="13"/>
      <c r="TTH88" s="13"/>
      <c r="TTI88" s="13"/>
      <c r="TTJ88" s="13"/>
      <c r="TTK88" s="13"/>
      <c r="TTL88" s="13"/>
      <c r="TTM88" s="13"/>
      <c r="TTN88" s="13"/>
      <c r="TTO88" s="13"/>
      <c r="TTP88" s="13"/>
      <c r="TTQ88" s="13"/>
      <c r="TTR88" s="13"/>
      <c r="TTS88" s="13"/>
      <c r="TTT88" s="13"/>
      <c r="TTU88" s="13"/>
      <c r="TTV88" s="13"/>
      <c r="TTW88" s="13"/>
      <c r="TTX88" s="13"/>
      <c r="TTY88" s="13"/>
      <c r="TTZ88" s="13"/>
      <c r="TUA88" s="13"/>
      <c r="TUB88" s="13"/>
      <c r="TUC88" s="13"/>
      <c r="TUD88" s="13"/>
      <c r="TUE88" s="13"/>
      <c r="TUF88" s="13"/>
      <c r="TUG88" s="13"/>
      <c r="TUH88" s="13"/>
      <c r="TUI88" s="13"/>
      <c r="TUJ88" s="13"/>
      <c r="TUK88" s="13"/>
      <c r="TUL88" s="13"/>
      <c r="TUM88" s="13"/>
      <c r="TUN88" s="13"/>
      <c r="TUO88" s="13"/>
      <c r="TUP88" s="13"/>
      <c r="TUQ88" s="13"/>
      <c r="TUR88" s="13"/>
      <c r="TUS88" s="13"/>
      <c r="TUT88" s="13"/>
      <c r="TUU88" s="13"/>
      <c r="TUV88" s="13"/>
      <c r="TUW88" s="13"/>
      <c r="TUX88" s="13"/>
      <c r="TUY88" s="13"/>
      <c r="TUZ88" s="13"/>
      <c r="TVA88" s="13"/>
      <c r="TVB88" s="13"/>
      <c r="TVC88" s="13"/>
      <c r="TVD88" s="13"/>
      <c r="TVE88" s="13"/>
      <c r="TVF88" s="13"/>
      <c r="TVG88" s="13"/>
      <c r="TVH88" s="13"/>
      <c r="TVI88" s="13"/>
      <c r="TVJ88" s="13"/>
      <c r="TVK88" s="13"/>
      <c r="TVL88" s="13"/>
      <c r="TVM88" s="13"/>
      <c r="TVN88" s="13"/>
      <c r="TVO88" s="13"/>
      <c r="TVP88" s="13"/>
      <c r="TVQ88" s="13"/>
      <c r="TVR88" s="13"/>
      <c r="TVS88" s="13"/>
      <c r="TVT88" s="13"/>
      <c r="TVU88" s="13"/>
      <c r="TVV88" s="13"/>
      <c r="TVW88" s="13"/>
      <c r="TVX88" s="13"/>
      <c r="TVY88" s="13"/>
      <c r="TVZ88" s="13"/>
      <c r="TWA88" s="13"/>
      <c r="TWB88" s="13"/>
      <c r="TWC88" s="13"/>
      <c r="TWD88" s="13"/>
      <c r="TWE88" s="13"/>
      <c r="TWF88" s="13"/>
      <c r="TWG88" s="13"/>
      <c r="TWH88" s="13"/>
      <c r="TWI88" s="13"/>
      <c r="TWJ88" s="13"/>
      <c r="TWK88" s="13"/>
      <c r="TWL88" s="13"/>
      <c r="TWM88" s="13"/>
      <c r="TWN88" s="13"/>
      <c r="TWO88" s="13"/>
      <c r="TWP88" s="13"/>
      <c r="TWQ88" s="13"/>
      <c r="TWR88" s="13"/>
      <c r="TWS88" s="13"/>
      <c r="TWT88" s="13"/>
      <c r="TWU88" s="13"/>
      <c r="TWV88" s="13"/>
      <c r="TWW88" s="13"/>
      <c r="TWX88" s="13"/>
      <c r="TWY88" s="13"/>
      <c r="TWZ88" s="13"/>
      <c r="TXA88" s="13"/>
      <c r="TXB88" s="13"/>
      <c r="TXC88" s="13"/>
      <c r="TXD88" s="13"/>
      <c r="TXE88" s="13"/>
      <c r="TXF88" s="13"/>
      <c r="TXG88" s="13"/>
      <c r="TXH88" s="13"/>
      <c r="TXI88" s="13"/>
      <c r="TXJ88" s="13"/>
      <c r="TXK88" s="13"/>
      <c r="TXL88" s="13"/>
      <c r="TXM88" s="13"/>
      <c r="TXN88" s="13"/>
      <c r="TXO88" s="13"/>
      <c r="TXP88" s="13"/>
      <c r="TXQ88" s="13"/>
      <c r="TXR88" s="13"/>
      <c r="TXS88" s="13"/>
      <c r="TXT88" s="13"/>
      <c r="TXU88" s="13"/>
      <c r="TXV88" s="13"/>
      <c r="TXW88" s="13"/>
      <c r="TXX88" s="13"/>
      <c r="TXY88" s="13"/>
      <c r="TXZ88" s="13"/>
      <c r="TYA88" s="13"/>
      <c r="TYB88" s="13"/>
      <c r="TYC88" s="13"/>
      <c r="TYD88" s="13"/>
      <c r="TYE88" s="13"/>
      <c r="TYF88" s="13"/>
      <c r="TYG88" s="13"/>
      <c r="TYH88" s="13"/>
      <c r="TYI88" s="13"/>
      <c r="TYJ88" s="13"/>
      <c r="TYK88" s="13"/>
      <c r="TYL88" s="13"/>
      <c r="TYM88" s="13"/>
      <c r="TYN88" s="13"/>
      <c r="TYO88" s="13"/>
      <c r="TYP88" s="13"/>
      <c r="TYQ88" s="13"/>
      <c r="TYR88" s="13"/>
      <c r="TYS88" s="13"/>
      <c r="TYT88" s="13"/>
      <c r="TYU88" s="13"/>
      <c r="TYV88" s="13"/>
      <c r="TYW88" s="13"/>
      <c r="TYX88" s="13"/>
      <c r="TYY88" s="13"/>
      <c r="TYZ88" s="13"/>
      <c r="TZA88" s="13"/>
      <c r="TZB88" s="13"/>
      <c r="TZC88" s="13"/>
      <c r="TZD88" s="13"/>
      <c r="TZE88" s="13"/>
      <c r="TZF88" s="13"/>
      <c r="TZG88" s="13"/>
      <c r="TZH88" s="13"/>
      <c r="TZI88" s="13"/>
      <c r="TZJ88" s="13"/>
      <c r="TZK88" s="13"/>
      <c r="TZL88" s="13"/>
      <c r="TZM88" s="13"/>
      <c r="TZN88" s="13"/>
      <c r="TZO88" s="13"/>
      <c r="TZP88" s="13"/>
      <c r="TZQ88" s="13"/>
      <c r="TZR88" s="13"/>
      <c r="TZS88" s="13"/>
      <c r="TZT88" s="13"/>
      <c r="TZU88" s="13"/>
      <c r="TZV88" s="13"/>
      <c r="TZW88" s="13"/>
      <c r="TZX88" s="13"/>
      <c r="TZY88" s="13"/>
      <c r="TZZ88" s="13"/>
      <c r="UAA88" s="13"/>
      <c r="UAB88" s="13"/>
      <c r="UAC88" s="13"/>
      <c r="UAD88" s="13"/>
      <c r="UAE88" s="13"/>
      <c r="UAF88" s="13"/>
      <c r="UAG88" s="13"/>
      <c r="UAH88" s="13"/>
      <c r="UAI88" s="13"/>
      <c r="UAJ88" s="13"/>
      <c r="UAK88" s="13"/>
      <c r="UAL88" s="13"/>
      <c r="UAM88" s="13"/>
      <c r="UAN88" s="13"/>
      <c r="UAO88" s="13"/>
      <c r="UAP88" s="13"/>
      <c r="UAQ88" s="13"/>
      <c r="UAR88" s="13"/>
      <c r="UAS88" s="13"/>
      <c r="UAT88" s="13"/>
      <c r="UAU88" s="13"/>
      <c r="UAV88" s="13"/>
      <c r="UAW88" s="13"/>
      <c r="UAX88" s="13"/>
      <c r="UAY88" s="13"/>
      <c r="UAZ88" s="13"/>
      <c r="UBA88" s="13"/>
      <c r="UBB88" s="13"/>
      <c r="UBC88" s="13"/>
      <c r="UBD88" s="13"/>
      <c r="UBE88" s="13"/>
      <c r="UBF88" s="13"/>
      <c r="UBG88" s="13"/>
      <c r="UBH88" s="13"/>
      <c r="UBI88" s="13"/>
      <c r="UBJ88" s="13"/>
      <c r="UBK88" s="13"/>
      <c r="UBL88" s="13"/>
      <c r="UBM88" s="13"/>
      <c r="UBN88" s="13"/>
      <c r="UBO88" s="13"/>
      <c r="UBP88" s="13"/>
      <c r="UBQ88" s="13"/>
      <c r="UBR88" s="13"/>
      <c r="UBS88" s="13"/>
      <c r="UBT88" s="13"/>
      <c r="UBU88" s="13"/>
      <c r="UBV88" s="13"/>
      <c r="UBW88" s="13"/>
      <c r="UBX88" s="13"/>
      <c r="UBY88" s="13"/>
      <c r="UBZ88" s="13"/>
      <c r="UCA88" s="13"/>
      <c r="UCB88" s="13"/>
      <c r="UCC88" s="13"/>
      <c r="UCD88" s="13"/>
      <c r="UCE88" s="13"/>
      <c r="UCF88" s="13"/>
      <c r="UCG88" s="13"/>
      <c r="UCH88" s="13"/>
      <c r="UCI88" s="13"/>
      <c r="UCJ88" s="13"/>
      <c r="UCK88" s="13"/>
      <c r="UCL88" s="13"/>
      <c r="UCM88" s="13"/>
      <c r="UCN88" s="13"/>
      <c r="UCO88" s="13"/>
      <c r="UCP88" s="13"/>
      <c r="UCQ88" s="13"/>
      <c r="UCR88" s="13"/>
      <c r="UCS88" s="13"/>
      <c r="UCT88" s="13"/>
      <c r="UCU88" s="13"/>
      <c r="UCV88" s="13"/>
      <c r="UCW88" s="13"/>
      <c r="UCX88" s="13"/>
      <c r="UCY88" s="13"/>
      <c r="UCZ88" s="13"/>
      <c r="UDA88" s="13"/>
      <c r="UDB88" s="13"/>
      <c r="UDC88" s="13"/>
      <c r="UDD88" s="13"/>
      <c r="UDE88" s="13"/>
      <c r="UDF88" s="13"/>
      <c r="UDG88" s="13"/>
      <c r="UDH88" s="13"/>
      <c r="UDI88" s="13"/>
      <c r="UDJ88" s="13"/>
      <c r="UDK88" s="13"/>
      <c r="UDL88" s="13"/>
      <c r="UDM88" s="13"/>
      <c r="UDN88" s="13"/>
      <c r="UDO88" s="13"/>
      <c r="UDP88" s="13"/>
      <c r="UDQ88" s="13"/>
      <c r="UDR88" s="13"/>
      <c r="UDS88" s="13"/>
      <c r="UDT88" s="13"/>
      <c r="UDU88" s="13"/>
      <c r="UDV88" s="13"/>
      <c r="UDW88" s="13"/>
      <c r="UDX88" s="13"/>
      <c r="UDY88" s="13"/>
      <c r="UDZ88" s="13"/>
      <c r="UEA88" s="13"/>
      <c r="UEB88" s="13"/>
      <c r="UEC88" s="13"/>
      <c r="UED88" s="13"/>
      <c r="UEE88" s="13"/>
      <c r="UEF88" s="13"/>
      <c r="UEG88" s="13"/>
      <c r="UEH88" s="13"/>
      <c r="UEI88" s="13"/>
      <c r="UEJ88" s="13"/>
      <c r="UEK88" s="13"/>
      <c r="UEL88" s="13"/>
      <c r="UEM88" s="13"/>
      <c r="UEN88" s="13"/>
      <c r="UEO88" s="13"/>
      <c r="UEP88" s="13"/>
      <c r="UEQ88" s="13"/>
      <c r="UER88" s="13"/>
      <c r="UES88" s="13"/>
      <c r="UET88" s="13"/>
      <c r="UEU88" s="13"/>
      <c r="UEV88" s="13"/>
      <c r="UEW88" s="13"/>
      <c r="UEX88" s="13"/>
      <c r="UEY88" s="13"/>
      <c r="UEZ88" s="13"/>
      <c r="UFA88" s="13"/>
      <c r="UFB88" s="13"/>
      <c r="UFC88" s="13"/>
      <c r="UFD88" s="13"/>
      <c r="UFE88" s="13"/>
      <c r="UFF88" s="13"/>
      <c r="UFG88" s="13"/>
      <c r="UFH88" s="13"/>
      <c r="UFI88" s="13"/>
      <c r="UFJ88" s="13"/>
      <c r="UFK88" s="13"/>
      <c r="UFL88" s="13"/>
      <c r="UFM88" s="13"/>
      <c r="UFN88" s="13"/>
      <c r="UFO88" s="13"/>
      <c r="UFP88" s="13"/>
      <c r="UFQ88" s="13"/>
      <c r="UFR88" s="13"/>
      <c r="UFS88" s="13"/>
      <c r="UFT88" s="13"/>
      <c r="UFU88" s="13"/>
      <c r="UFV88" s="13"/>
      <c r="UFW88" s="13"/>
      <c r="UFX88" s="13"/>
      <c r="UFY88" s="13"/>
      <c r="UFZ88" s="13"/>
      <c r="UGA88" s="13"/>
      <c r="UGB88" s="13"/>
      <c r="UGC88" s="13"/>
      <c r="UGD88" s="13"/>
      <c r="UGE88" s="13"/>
      <c r="UGF88" s="13"/>
      <c r="UGG88" s="13"/>
      <c r="UGH88" s="13"/>
      <c r="UGI88" s="13"/>
      <c r="UGJ88" s="13"/>
      <c r="UGK88" s="13"/>
      <c r="UGL88" s="13"/>
      <c r="UGM88" s="13"/>
      <c r="UGN88" s="13"/>
      <c r="UGO88" s="13"/>
      <c r="UGP88" s="13"/>
      <c r="UGQ88" s="13"/>
      <c r="UGR88" s="13"/>
      <c r="UGS88" s="13"/>
      <c r="UGT88" s="13"/>
      <c r="UGU88" s="13"/>
      <c r="UGV88" s="13"/>
      <c r="UGW88" s="13"/>
      <c r="UGX88" s="13"/>
      <c r="UGY88" s="13"/>
      <c r="UGZ88" s="13"/>
      <c r="UHA88" s="13"/>
      <c r="UHB88" s="13"/>
      <c r="UHC88" s="13"/>
      <c r="UHD88" s="13"/>
      <c r="UHE88" s="13"/>
      <c r="UHF88" s="13"/>
      <c r="UHG88" s="13"/>
      <c r="UHH88" s="13"/>
      <c r="UHI88" s="13"/>
      <c r="UHJ88" s="13"/>
      <c r="UHK88" s="13"/>
      <c r="UHL88" s="13"/>
      <c r="UHM88" s="13"/>
      <c r="UHN88" s="13"/>
      <c r="UHO88" s="13"/>
      <c r="UHP88" s="13"/>
      <c r="UHQ88" s="13"/>
      <c r="UHR88" s="13"/>
      <c r="UHS88" s="13"/>
      <c r="UHT88" s="13"/>
      <c r="UHU88" s="13"/>
      <c r="UHV88" s="13"/>
      <c r="UHW88" s="13"/>
      <c r="UHX88" s="13"/>
      <c r="UHY88" s="13"/>
      <c r="UHZ88" s="13"/>
      <c r="UIA88" s="13"/>
      <c r="UIB88" s="13"/>
      <c r="UIC88" s="13"/>
      <c r="UID88" s="13"/>
      <c r="UIE88" s="13"/>
      <c r="UIF88" s="13"/>
      <c r="UIG88" s="13"/>
      <c r="UIH88" s="13"/>
      <c r="UII88" s="13"/>
      <c r="UIJ88" s="13"/>
      <c r="UIK88" s="13"/>
      <c r="UIL88" s="13"/>
      <c r="UIM88" s="13"/>
      <c r="UIN88" s="13"/>
      <c r="UIO88" s="13"/>
      <c r="UIP88" s="13"/>
      <c r="UIQ88" s="13"/>
      <c r="UIR88" s="13"/>
      <c r="UIS88" s="13"/>
      <c r="UIT88" s="13"/>
      <c r="UIU88" s="13"/>
      <c r="UIV88" s="13"/>
      <c r="UIW88" s="13"/>
      <c r="UIX88" s="13"/>
      <c r="UIY88" s="13"/>
      <c r="UIZ88" s="13"/>
      <c r="UJA88" s="13"/>
      <c r="UJB88" s="13"/>
      <c r="UJC88" s="13"/>
      <c r="UJD88" s="13"/>
      <c r="UJE88" s="13"/>
      <c r="UJF88" s="13"/>
      <c r="UJG88" s="13"/>
      <c r="UJH88" s="13"/>
      <c r="UJI88" s="13"/>
      <c r="UJJ88" s="13"/>
      <c r="UJK88" s="13"/>
      <c r="UJL88" s="13"/>
      <c r="UJM88" s="13"/>
      <c r="UJN88" s="13"/>
      <c r="UJO88" s="13"/>
      <c r="UJP88" s="13"/>
      <c r="UJQ88" s="13"/>
      <c r="UJR88" s="13"/>
      <c r="UJS88" s="13"/>
      <c r="UJT88" s="13"/>
      <c r="UJU88" s="13"/>
      <c r="UJV88" s="13"/>
      <c r="UJW88" s="13"/>
      <c r="UJX88" s="13"/>
      <c r="UJY88" s="13"/>
      <c r="UJZ88" s="13"/>
      <c r="UKA88" s="13"/>
      <c r="UKB88" s="13"/>
      <c r="UKC88" s="13"/>
      <c r="UKD88" s="13"/>
      <c r="UKE88" s="13"/>
      <c r="UKF88" s="13"/>
      <c r="UKG88" s="13"/>
      <c r="UKH88" s="13"/>
      <c r="UKI88" s="13"/>
      <c r="UKJ88" s="13"/>
      <c r="UKK88" s="13"/>
      <c r="UKL88" s="13"/>
      <c r="UKM88" s="13"/>
      <c r="UKN88" s="13"/>
      <c r="UKO88" s="13"/>
      <c r="UKP88" s="13"/>
      <c r="UKQ88" s="13"/>
      <c r="UKR88" s="13"/>
      <c r="UKS88" s="13"/>
      <c r="UKT88" s="13"/>
      <c r="UKU88" s="13"/>
      <c r="UKV88" s="13"/>
      <c r="UKW88" s="13"/>
      <c r="UKX88" s="13"/>
      <c r="UKY88" s="13"/>
      <c r="UKZ88" s="13"/>
      <c r="ULA88" s="13"/>
      <c r="ULB88" s="13"/>
      <c r="ULC88" s="13"/>
      <c r="ULD88" s="13"/>
      <c r="ULE88" s="13"/>
      <c r="ULF88" s="13"/>
      <c r="ULG88" s="13"/>
      <c r="ULH88" s="13"/>
      <c r="ULI88" s="13"/>
      <c r="ULJ88" s="13"/>
      <c r="ULK88" s="13"/>
      <c r="ULL88" s="13"/>
      <c r="ULM88" s="13"/>
      <c r="ULN88" s="13"/>
      <c r="ULO88" s="13"/>
      <c r="ULP88" s="13"/>
      <c r="ULQ88" s="13"/>
      <c r="ULR88" s="13"/>
      <c r="ULS88" s="13"/>
      <c r="ULT88" s="13"/>
      <c r="ULU88" s="13"/>
      <c r="ULV88" s="13"/>
      <c r="ULW88" s="13"/>
      <c r="ULX88" s="13"/>
      <c r="ULY88" s="13"/>
      <c r="ULZ88" s="13"/>
      <c r="UMA88" s="13"/>
      <c r="UMB88" s="13"/>
      <c r="UMC88" s="13"/>
      <c r="UMD88" s="13"/>
      <c r="UME88" s="13"/>
      <c r="UMF88" s="13"/>
      <c r="UMG88" s="13"/>
      <c r="UMH88" s="13"/>
      <c r="UMI88" s="13"/>
      <c r="UMJ88" s="13"/>
      <c r="UMK88" s="13"/>
      <c r="UML88" s="13"/>
      <c r="UMM88" s="13"/>
      <c r="UMN88" s="13"/>
      <c r="UMO88" s="13"/>
      <c r="UMP88" s="13"/>
      <c r="UMQ88" s="13"/>
      <c r="UMR88" s="13"/>
      <c r="UMS88" s="13"/>
      <c r="UMT88" s="13"/>
      <c r="UMU88" s="13"/>
      <c r="UMV88" s="13"/>
      <c r="UMW88" s="13"/>
      <c r="UMX88" s="13"/>
      <c r="UMY88" s="13"/>
      <c r="UMZ88" s="13"/>
      <c r="UNA88" s="13"/>
      <c r="UNB88" s="13"/>
      <c r="UNC88" s="13"/>
      <c r="UND88" s="13"/>
      <c r="UNE88" s="13"/>
      <c r="UNF88" s="13"/>
      <c r="UNG88" s="13"/>
      <c r="UNH88" s="13"/>
      <c r="UNI88" s="13"/>
      <c r="UNJ88" s="13"/>
      <c r="UNK88" s="13"/>
      <c r="UNL88" s="13"/>
      <c r="UNM88" s="13"/>
      <c r="UNN88" s="13"/>
      <c r="UNO88" s="13"/>
      <c r="UNP88" s="13"/>
      <c r="UNQ88" s="13"/>
      <c r="UNR88" s="13"/>
      <c r="UNS88" s="13"/>
      <c r="UNT88" s="13"/>
      <c r="UNU88" s="13"/>
      <c r="UNV88" s="13"/>
      <c r="UNW88" s="13"/>
      <c r="UNX88" s="13"/>
      <c r="UNY88" s="13"/>
      <c r="UNZ88" s="13"/>
      <c r="UOA88" s="13"/>
      <c r="UOB88" s="13"/>
      <c r="UOC88" s="13"/>
      <c r="UOD88" s="13"/>
      <c r="UOE88" s="13"/>
      <c r="UOF88" s="13"/>
      <c r="UOG88" s="13"/>
      <c r="UOH88" s="13"/>
      <c r="UOI88" s="13"/>
      <c r="UOJ88" s="13"/>
      <c r="UOK88" s="13"/>
      <c r="UOL88" s="13"/>
      <c r="UOM88" s="13"/>
      <c r="UON88" s="13"/>
      <c r="UOO88" s="13"/>
      <c r="UOP88" s="13"/>
      <c r="UOQ88" s="13"/>
      <c r="UOR88" s="13"/>
      <c r="UOS88" s="13"/>
      <c r="UOT88" s="13"/>
      <c r="UOU88" s="13"/>
      <c r="UOV88" s="13"/>
      <c r="UOW88" s="13"/>
      <c r="UOX88" s="13"/>
      <c r="UOY88" s="13"/>
      <c r="UOZ88" s="13"/>
      <c r="UPA88" s="13"/>
      <c r="UPB88" s="13"/>
      <c r="UPC88" s="13"/>
      <c r="UPD88" s="13"/>
      <c r="UPE88" s="13"/>
      <c r="UPF88" s="13"/>
      <c r="UPG88" s="13"/>
      <c r="UPH88" s="13"/>
      <c r="UPI88" s="13"/>
      <c r="UPJ88" s="13"/>
      <c r="UPK88" s="13"/>
      <c r="UPL88" s="13"/>
      <c r="UPM88" s="13"/>
      <c r="UPN88" s="13"/>
      <c r="UPO88" s="13"/>
      <c r="UPP88" s="13"/>
      <c r="UPQ88" s="13"/>
      <c r="UPR88" s="13"/>
      <c r="UPS88" s="13"/>
      <c r="UPT88" s="13"/>
      <c r="UPU88" s="13"/>
      <c r="UPV88" s="13"/>
      <c r="UPW88" s="13"/>
      <c r="UPX88" s="13"/>
      <c r="UPY88" s="13"/>
      <c r="UPZ88" s="13"/>
      <c r="UQA88" s="13"/>
      <c r="UQB88" s="13"/>
      <c r="UQC88" s="13"/>
      <c r="UQD88" s="13"/>
      <c r="UQE88" s="13"/>
      <c r="UQF88" s="13"/>
      <c r="UQG88" s="13"/>
      <c r="UQH88" s="13"/>
      <c r="UQI88" s="13"/>
      <c r="UQJ88" s="13"/>
      <c r="UQK88" s="13"/>
      <c r="UQL88" s="13"/>
      <c r="UQM88" s="13"/>
      <c r="UQN88" s="13"/>
      <c r="UQO88" s="13"/>
      <c r="UQP88" s="13"/>
      <c r="UQQ88" s="13"/>
      <c r="UQR88" s="13"/>
      <c r="UQS88" s="13"/>
      <c r="UQT88" s="13"/>
      <c r="UQU88" s="13"/>
      <c r="UQV88" s="13"/>
      <c r="UQW88" s="13"/>
      <c r="UQX88" s="13"/>
      <c r="UQY88" s="13"/>
      <c r="UQZ88" s="13"/>
      <c r="URA88" s="13"/>
      <c r="URB88" s="13"/>
      <c r="URC88" s="13"/>
      <c r="URD88" s="13"/>
      <c r="URE88" s="13"/>
      <c r="URF88" s="13"/>
      <c r="URG88" s="13"/>
      <c r="URH88" s="13"/>
      <c r="URI88" s="13"/>
      <c r="URJ88" s="13"/>
      <c r="URK88" s="13"/>
      <c r="URL88" s="13"/>
      <c r="URM88" s="13"/>
      <c r="URN88" s="13"/>
      <c r="URO88" s="13"/>
      <c r="URP88" s="13"/>
      <c r="URQ88" s="13"/>
      <c r="URR88" s="13"/>
      <c r="URS88" s="13"/>
      <c r="URT88" s="13"/>
      <c r="URU88" s="13"/>
      <c r="URV88" s="13"/>
      <c r="URW88" s="13"/>
      <c r="URX88" s="13"/>
      <c r="URY88" s="13"/>
      <c r="URZ88" s="13"/>
      <c r="USA88" s="13"/>
      <c r="USB88" s="13"/>
      <c r="USC88" s="13"/>
      <c r="USD88" s="13"/>
      <c r="USE88" s="13"/>
      <c r="USF88" s="13"/>
      <c r="USG88" s="13"/>
      <c r="USH88" s="13"/>
      <c r="USI88" s="13"/>
      <c r="USJ88" s="13"/>
      <c r="USK88" s="13"/>
      <c r="USL88" s="13"/>
      <c r="USM88" s="13"/>
      <c r="USN88" s="13"/>
      <c r="USO88" s="13"/>
      <c r="USP88" s="13"/>
      <c r="USQ88" s="13"/>
      <c r="USR88" s="13"/>
      <c r="USS88" s="13"/>
      <c r="UST88" s="13"/>
      <c r="USU88" s="13"/>
      <c r="USV88" s="13"/>
      <c r="USW88" s="13"/>
      <c r="USX88" s="13"/>
      <c r="USY88" s="13"/>
      <c r="USZ88" s="13"/>
      <c r="UTA88" s="13"/>
      <c r="UTB88" s="13"/>
      <c r="UTC88" s="13"/>
      <c r="UTD88" s="13"/>
      <c r="UTE88" s="13"/>
      <c r="UTF88" s="13"/>
      <c r="UTG88" s="13"/>
      <c r="UTH88" s="13"/>
      <c r="UTI88" s="13"/>
      <c r="UTJ88" s="13"/>
      <c r="UTK88" s="13"/>
      <c r="UTL88" s="13"/>
      <c r="UTM88" s="13"/>
      <c r="UTN88" s="13"/>
      <c r="UTO88" s="13"/>
      <c r="UTP88" s="13"/>
      <c r="UTQ88" s="13"/>
      <c r="UTR88" s="13"/>
      <c r="UTS88" s="13"/>
      <c r="UTT88" s="13"/>
      <c r="UTU88" s="13"/>
      <c r="UTV88" s="13"/>
      <c r="UTW88" s="13"/>
      <c r="UTX88" s="13"/>
      <c r="UTY88" s="13"/>
      <c r="UTZ88" s="13"/>
      <c r="UUA88" s="13"/>
      <c r="UUB88" s="13"/>
      <c r="UUC88" s="13"/>
      <c r="UUD88" s="13"/>
      <c r="UUE88" s="13"/>
      <c r="UUF88" s="13"/>
      <c r="UUG88" s="13"/>
      <c r="UUH88" s="13"/>
      <c r="UUI88" s="13"/>
      <c r="UUJ88" s="13"/>
      <c r="UUK88" s="13"/>
      <c r="UUL88" s="13"/>
      <c r="UUM88" s="13"/>
      <c r="UUN88" s="13"/>
      <c r="UUO88" s="13"/>
      <c r="UUP88" s="13"/>
      <c r="UUQ88" s="13"/>
      <c r="UUR88" s="13"/>
      <c r="UUS88" s="13"/>
      <c r="UUT88" s="13"/>
      <c r="UUU88" s="13"/>
      <c r="UUV88" s="13"/>
      <c r="UUW88" s="13"/>
      <c r="UUX88" s="13"/>
      <c r="UUY88" s="13"/>
      <c r="UUZ88" s="13"/>
      <c r="UVA88" s="13"/>
      <c r="UVB88" s="13"/>
      <c r="UVC88" s="13"/>
      <c r="UVD88" s="13"/>
      <c r="UVE88" s="13"/>
      <c r="UVF88" s="13"/>
      <c r="UVG88" s="13"/>
      <c r="UVH88" s="13"/>
      <c r="UVI88" s="13"/>
      <c r="UVJ88" s="13"/>
      <c r="UVK88" s="13"/>
      <c r="UVL88" s="13"/>
      <c r="UVM88" s="13"/>
      <c r="UVN88" s="13"/>
      <c r="UVO88" s="13"/>
      <c r="UVP88" s="13"/>
      <c r="UVQ88" s="13"/>
      <c r="UVR88" s="13"/>
      <c r="UVS88" s="13"/>
      <c r="UVT88" s="13"/>
      <c r="UVU88" s="13"/>
      <c r="UVV88" s="13"/>
      <c r="UVW88" s="13"/>
      <c r="UVX88" s="13"/>
      <c r="UVY88" s="13"/>
      <c r="UVZ88" s="13"/>
      <c r="UWA88" s="13"/>
      <c r="UWB88" s="13"/>
      <c r="UWC88" s="13"/>
      <c r="UWD88" s="13"/>
      <c r="UWE88" s="13"/>
      <c r="UWF88" s="13"/>
      <c r="UWG88" s="13"/>
      <c r="UWH88" s="13"/>
      <c r="UWI88" s="13"/>
      <c r="UWJ88" s="13"/>
      <c r="UWK88" s="13"/>
      <c r="UWL88" s="13"/>
      <c r="UWM88" s="13"/>
      <c r="UWN88" s="13"/>
      <c r="UWO88" s="13"/>
      <c r="UWP88" s="13"/>
      <c r="UWQ88" s="13"/>
      <c r="UWR88" s="13"/>
      <c r="UWS88" s="13"/>
      <c r="UWT88" s="13"/>
      <c r="UWU88" s="13"/>
      <c r="UWV88" s="13"/>
      <c r="UWW88" s="13"/>
      <c r="UWX88" s="13"/>
      <c r="UWY88" s="13"/>
      <c r="UWZ88" s="13"/>
      <c r="UXA88" s="13"/>
      <c r="UXB88" s="13"/>
      <c r="UXC88" s="13"/>
      <c r="UXD88" s="13"/>
      <c r="UXE88" s="13"/>
      <c r="UXF88" s="13"/>
      <c r="UXG88" s="13"/>
      <c r="UXH88" s="13"/>
      <c r="UXI88" s="13"/>
      <c r="UXJ88" s="13"/>
      <c r="UXK88" s="13"/>
      <c r="UXL88" s="13"/>
      <c r="UXM88" s="13"/>
      <c r="UXN88" s="13"/>
      <c r="UXO88" s="13"/>
      <c r="UXP88" s="13"/>
      <c r="UXQ88" s="13"/>
      <c r="UXR88" s="13"/>
      <c r="UXS88" s="13"/>
      <c r="UXT88" s="13"/>
      <c r="UXU88" s="13"/>
      <c r="UXV88" s="13"/>
      <c r="UXW88" s="13"/>
      <c r="UXX88" s="13"/>
      <c r="UXY88" s="13"/>
      <c r="UXZ88" s="13"/>
      <c r="UYA88" s="13"/>
      <c r="UYB88" s="13"/>
      <c r="UYC88" s="13"/>
      <c r="UYD88" s="13"/>
      <c r="UYE88" s="13"/>
      <c r="UYF88" s="13"/>
      <c r="UYG88" s="13"/>
      <c r="UYH88" s="13"/>
      <c r="UYI88" s="13"/>
      <c r="UYJ88" s="13"/>
      <c r="UYK88" s="13"/>
      <c r="UYL88" s="13"/>
      <c r="UYM88" s="13"/>
      <c r="UYN88" s="13"/>
      <c r="UYO88" s="13"/>
      <c r="UYP88" s="13"/>
      <c r="UYQ88" s="13"/>
      <c r="UYR88" s="13"/>
      <c r="UYS88" s="13"/>
      <c r="UYT88" s="13"/>
      <c r="UYU88" s="13"/>
      <c r="UYV88" s="13"/>
      <c r="UYW88" s="13"/>
      <c r="UYX88" s="13"/>
      <c r="UYY88" s="13"/>
      <c r="UYZ88" s="13"/>
      <c r="UZA88" s="13"/>
      <c r="UZB88" s="13"/>
      <c r="UZC88" s="13"/>
      <c r="UZD88" s="13"/>
      <c r="UZE88" s="13"/>
      <c r="UZF88" s="13"/>
      <c r="UZG88" s="13"/>
      <c r="UZH88" s="13"/>
      <c r="UZI88" s="13"/>
      <c r="UZJ88" s="13"/>
      <c r="UZK88" s="13"/>
      <c r="UZL88" s="13"/>
      <c r="UZM88" s="13"/>
      <c r="UZN88" s="13"/>
      <c r="UZO88" s="13"/>
      <c r="UZP88" s="13"/>
      <c r="UZQ88" s="13"/>
      <c r="UZR88" s="13"/>
      <c r="UZS88" s="13"/>
      <c r="UZT88" s="13"/>
      <c r="UZU88" s="13"/>
      <c r="UZV88" s="13"/>
      <c r="UZW88" s="13"/>
      <c r="UZX88" s="13"/>
      <c r="UZY88" s="13"/>
      <c r="UZZ88" s="13"/>
      <c r="VAA88" s="13"/>
      <c r="VAB88" s="13"/>
      <c r="VAC88" s="13"/>
      <c r="VAD88" s="13"/>
      <c r="VAE88" s="13"/>
      <c r="VAF88" s="13"/>
      <c r="VAG88" s="13"/>
      <c r="VAH88" s="13"/>
      <c r="VAI88" s="13"/>
      <c r="VAJ88" s="13"/>
      <c r="VAK88" s="13"/>
      <c r="VAL88" s="13"/>
      <c r="VAM88" s="13"/>
      <c r="VAN88" s="13"/>
      <c r="VAO88" s="13"/>
      <c r="VAP88" s="13"/>
      <c r="VAQ88" s="13"/>
      <c r="VAR88" s="13"/>
      <c r="VAS88" s="13"/>
      <c r="VAT88" s="13"/>
      <c r="VAU88" s="13"/>
      <c r="VAV88" s="13"/>
      <c r="VAW88" s="13"/>
      <c r="VAX88" s="13"/>
      <c r="VAY88" s="13"/>
      <c r="VAZ88" s="13"/>
      <c r="VBA88" s="13"/>
      <c r="VBB88" s="13"/>
      <c r="VBC88" s="13"/>
      <c r="VBD88" s="13"/>
      <c r="VBE88" s="13"/>
      <c r="VBF88" s="13"/>
      <c r="VBG88" s="13"/>
      <c r="VBH88" s="13"/>
      <c r="VBI88" s="13"/>
      <c r="VBJ88" s="13"/>
      <c r="VBK88" s="13"/>
      <c r="VBL88" s="13"/>
      <c r="VBM88" s="13"/>
      <c r="VBN88" s="13"/>
      <c r="VBO88" s="13"/>
      <c r="VBP88" s="13"/>
      <c r="VBQ88" s="13"/>
      <c r="VBR88" s="13"/>
      <c r="VBS88" s="13"/>
      <c r="VBT88" s="13"/>
      <c r="VBU88" s="13"/>
      <c r="VBV88" s="13"/>
      <c r="VBW88" s="13"/>
      <c r="VBX88" s="13"/>
      <c r="VBY88" s="13"/>
      <c r="VBZ88" s="13"/>
      <c r="VCA88" s="13"/>
      <c r="VCB88" s="13"/>
      <c r="VCC88" s="13"/>
      <c r="VCD88" s="13"/>
      <c r="VCE88" s="13"/>
      <c r="VCF88" s="13"/>
      <c r="VCG88" s="13"/>
      <c r="VCH88" s="13"/>
      <c r="VCI88" s="13"/>
      <c r="VCJ88" s="13"/>
      <c r="VCK88" s="13"/>
      <c r="VCL88" s="13"/>
      <c r="VCM88" s="13"/>
      <c r="VCN88" s="13"/>
      <c r="VCO88" s="13"/>
      <c r="VCP88" s="13"/>
      <c r="VCQ88" s="13"/>
      <c r="VCR88" s="13"/>
      <c r="VCS88" s="13"/>
      <c r="VCT88" s="13"/>
      <c r="VCU88" s="13"/>
      <c r="VCV88" s="13"/>
      <c r="VCW88" s="13"/>
      <c r="VCX88" s="13"/>
      <c r="VCY88" s="13"/>
      <c r="VCZ88" s="13"/>
      <c r="VDA88" s="13"/>
      <c r="VDB88" s="13"/>
      <c r="VDC88" s="13"/>
      <c r="VDD88" s="13"/>
      <c r="VDE88" s="13"/>
      <c r="VDF88" s="13"/>
      <c r="VDG88" s="13"/>
      <c r="VDH88" s="13"/>
      <c r="VDI88" s="13"/>
      <c r="VDJ88" s="13"/>
      <c r="VDK88" s="13"/>
      <c r="VDL88" s="13"/>
      <c r="VDM88" s="13"/>
      <c r="VDN88" s="13"/>
      <c r="VDO88" s="13"/>
      <c r="VDP88" s="13"/>
      <c r="VDQ88" s="13"/>
      <c r="VDR88" s="13"/>
      <c r="VDS88" s="13"/>
      <c r="VDT88" s="13"/>
      <c r="VDU88" s="13"/>
      <c r="VDV88" s="13"/>
      <c r="VDW88" s="13"/>
      <c r="VDX88" s="13"/>
      <c r="VDY88" s="13"/>
      <c r="VDZ88" s="13"/>
      <c r="VEA88" s="13"/>
      <c r="VEB88" s="13"/>
      <c r="VEC88" s="13"/>
      <c r="VED88" s="13"/>
      <c r="VEE88" s="13"/>
      <c r="VEF88" s="13"/>
      <c r="VEG88" s="13"/>
      <c r="VEH88" s="13"/>
      <c r="VEI88" s="13"/>
      <c r="VEJ88" s="13"/>
      <c r="VEK88" s="13"/>
      <c r="VEL88" s="13"/>
      <c r="VEM88" s="13"/>
      <c r="VEN88" s="13"/>
      <c r="VEO88" s="13"/>
      <c r="VEP88" s="13"/>
      <c r="VEQ88" s="13"/>
      <c r="VER88" s="13"/>
      <c r="VES88" s="13"/>
      <c r="VET88" s="13"/>
      <c r="VEU88" s="13"/>
      <c r="VEV88" s="13"/>
      <c r="VEW88" s="13"/>
      <c r="VEX88" s="13"/>
      <c r="VEY88" s="13"/>
      <c r="VEZ88" s="13"/>
      <c r="VFA88" s="13"/>
      <c r="VFB88" s="13"/>
      <c r="VFC88" s="13"/>
      <c r="VFD88" s="13"/>
      <c r="VFE88" s="13"/>
      <c r="VFF88" s="13"/>
      <c r="VFG88" s="13"/>
      <c r="VFH88" s="13"/>
      <c r="VFI88" s="13"/>
      <c r="VFJ88" s="13"/>
      <c r="VFK88" s="13"/>
      <c r="VFL88" s="13"/>
      <c r="VFM88" s="13"/>
      <c r="VFN88" s="13"/>
      <c r="VFO88" s="13"/>
      <c r="VFP88" s="13"/>
      <c r="VFQ88" s="13"/>
      <c r="VFR88" s="13"/>
      <c r="VFS88" s="13"/>
      <c r="VFT88" s="13"/>
      <c r="VFU88" s="13"/>
      <c r="VFV88" s="13"/>
      <c r="VFW88" s="13"/>
      <c r="VFX88" s="13"/>
      <c r="VFY88" s="13"/>
      <c r="VFZ88" s="13"/>
      <c r="VGA88" s="13"/>
      <c r="VGB88" s="13"/>
      <c r="VGC88" s="13"/>
      <c r="VGD88" s="13"/>
      <c r="VGE88" s="13"/>
      <c r="VGF88" s="13"/>
      <c r="VGG88" s="13"/>
      <c r="VGH88" s="13"/>
      <c r="VGI88" s="13"/>
      <c r="VGJ88" s="13"/>
      <c r="VGK88" s="13"/>
      <c r="VGL88" s="13"/>
      <c r="VGM88" s="13"/>
      <c r="VGN88" s="13"/>
      <c r="VGO88" s="13"/>
      <c r="VGP88" s="13"/>
      <c r="VGQ88" s="13"/>
      <c r="VGR88" s="13"/>
      <c r="VGS88" s="13"/>
      <c r="VGT88" s="13"/>
      <c r="VGU88" s="13"/>
      <c r="VGV88" s="13"/>
      <c r="VGW88" s="13"/>
      <c r="VGX88" s="13"/>
      <c r="VGY88" s="13"/>
      <c r="VGZ88" s="13"/>
      <c r="VHA88" s="13"/>
      <c r="VHB88" s="13"/>
      <c r="VHC88" s="13"/>
      <c r="VHD88" s="13"/>
      <c r="VHE88" s="13"/>
      <c r="VHF88" s="13"/>
      <c r="VHG88" s="13"/>
      <c r="VHH88" s="13"/>
      <c r="VHI88" s="13"/>
      <c r="VHJ88" s="13"/>
      <c r="VHK88" s="13"/>
      <c r="VHL88" s="13"/>
      <c r="VHM88" s="13"/>
      <c r="VHN88" s="13"/>
      <c r="VHO88" s="13"/>
      <c r="VHP88" s="13"/>
      <c r="VHQ88" s="13"/>
      <c r="VHR88" s="13"/>
      <c r="VHS88" s="13"/>
      <c r="VHT88" s="13"/>
      <c r="VHU88" s="13"/>
      <c r="VHV88" s="13"/>
      <c r="VHW88" s="13"/>
      <c r="VHX88" s="13"/>
      <c r="VHY88" s="13"/>
      <c r="VHZ88" s="13"/>
      <c r="VIA88" s="13"/>
      <c r="VIB88" s="13"/>
      <c r="VIC88" s="13"/>
      <c r="VID88" s="13"/>
      <c r="VIE88" s="13"/>
      <c r="VIF88" s="13"/>
      <c r="VIG88" s="13"/>
      <c r="VIH88" s="13"/>
      <c r="VII88" s="13"/>
      <c r="VIJ88" s="13"/>
      <c r="VIK88" s="13"/>
      <c r="VIL88" s="13"/>
      <c r="VIM88" s="13"/>
      <c r="VIN88" s="13"/>
      <c r="VIO88" s="13"/>
      <c r="VIP88" s="13"/>
      <c r="VIQ88" s="13"/>
      <c r="VIR88" s="13"/>
      <c r="VIS88" s="13"/>
      <c r="VIT88" s="13"/>
      <c r="VIU88" s="13"/>
      <c r="VIV88" s="13"/>
      <c r="VIW88" s="13"/>
      <c r="VIX88" s="13"/>
      <c r="VIY88" s="13"/>
      <c r="VIZ88" s="13"/>
      <c r="VJA88" s="13"/>
      <c r="VJB88" s="13"/>
      <c r="VJC88" s="13"/>
      <c r="VJD88" s="13"/>
      <c r="VJE88" s="13"/>
      <c r="VJF88" s="13"/>
      <c r="VJG88" s="13"/>
      <c r="VJH88" s="13"/>
      <c r="VJI88" s="13"/>
      <c r="VJJ88" s="13"/>
      <c r="VJK88" s="13"/>
      <c r="VJL88" s="13"/>
      <c r="VJM88" s="13"/>
      <c r="VJN88" s="13"/>
      <c r="VJO88" s="13"/>
      <c r="VJP88" s="13"/>
      <c r="VJQ88" s="13"/>
      <c r="VJR88" s="13"/>
      <c r="VJS88" s="13"/>
      <c r="VJT88" s="13"/>
      <c r="VJU88" s="13"/>
      <c r="VJV88" s="13"/>
      <c r="VJW88" s="13"/>
      <c r="VJX88" s="13"/>
      <c r="VJY88" s="13"/>
      <c r="VJZ88" s="13"/>
      <c r="VKA88" s="13"/>
      <c r="VKB88" s="13"/>
      <c r="VKC88" s="13"/>
      <c r="VKD88" s="13"/>
      <c r="VKE88" s="13"/>
      <c r="VKF88" s="13"/>
      <c r="VKG88" s="13"/>
      <c r="VKH88" s="13"/>
      <c r="VKI88" s="13"/>
      <c r="VKJ88" s="13"/>
      <c r="VKK88" s="13"/>
      <c r="VKL88" s="13"/>
      <c r="VKM88" s="13"/>
      <c r="VKN88" s="13"/>
      <c r="VKO88" s="13"/>
      <c r="VKP88" s="13"/>
      <c r="VKQ88" s="13"/>
      <c r="VKR88" s="13"/>
      <c r="VKS88" s="13"/>
      <c r="VKT88" s="13"/>
      <c r="VKU88" s="13"/>
      <c r="VKV88" s="13"/>
      <c r="VKW88" s="13"/>
      <c r="VKX88" s="13"/>
      <c r="VKY88" s="13"/>
      <c r="VKZ88" s="13"/>
      <c r="VLA88" s="13"/>
      <c r="VLB88" s="13"/>
      <c r="VLC88" s="13"/>
      <c r="VLD88" s="13"/>
      <c r="VLE88" s="13"/>
      <c r="VLF88" s="13"/>
      <c r="VLG88" s="13"/>
      <c r="VLH88" s="13"/>
      <c r="VLI88" s="13"/>
      <c r="VLJ88" s="13"/>
      <c r="VLK88" s="13"/>
      <c r="VLL88" s="13"/>
      <c r="VLM88" s="13"/>
      <c r="VLN88" s="13"/>
      <c r="VLO88" s="13"/>
      <c r="VLP88" s="13"/>
      <c r="VLQ88" s="13"/>
      <c r="VLR88" s="13"/>
      <c r="VLS88" s="13"/>
      <c r="VLT88" s="13"/>
      <c r="VLU88" s="13"/>
      <c r="VLV88" s="13"/>
      <c r="VLW88" s="13"/>
      <c r="VLX88" s="13"/>
      <c r="VLY88" s="13"/>
      <c r="VLZ88" s="13"/>
      <c r="VMA88" s="13"/>
      <c r="VMB88" s="13"/>
      <c r="VMC88" s="13"/>
      <c r="VMD88" s="13"/>
      <c r="VME88" s="13"/>
      <c r="VMF88" s="13"/>
      <c r="VMG88" s="13"/>
      <c r="VMH88" s="13"/>
      <c r="VMI88" s="13"/>
      <c r="VMJ88" s="13"/>
      <c r="VMK88" s="13"/>
      <c r="VML88" s="13"/>
      <c r="VMM88" s="13"/>
      <c r="VMN88" s="13"/>
      <c r="VMO88" s="13"/>
      <c r="VMP88" s="13"/>
      <c r="VMQ88" s="13"/>
      <c r="VMR88" s="13"/>
      <c r="VMS88" s="13"/>
      <c r="VMT88" s="13"/>
      <c r="VMU88" s="13"/>
      <c r="VMV88" s="13"/>
      <c r="VMW88" s="13"/>
      <c r="VMX88" s="13"/>
      <c r="VMY88" s="13"/>
      <c r="VMZ88" s="13"/>
      <c r="VNA88" s="13"/>
      <c r="VNB88" s="13"/>
      <c r="VNC88" s="13"/>
      <c r="VND88" s="13"/>
      <c r="VNE88" s="13"/>
      <c r="VNF88" s="13"/>
      <c r="VNG88" s="13"/>
      <c r="VNH88" s="13"/>
      <c r="VNI88" s="13"/>
      <c r="VNJ88" s="13"/>
      <c r="VNK88" s="13"/>
      <c r="VNL88" s="13"/>
      <c r="VNM88" s="13"/>
      <c r="VNN88" s="13"/>
      <c r="VNO88" s="13"/>
      <c r="VNP88" s="13"/>
      <c r="VNQ88" s="13"/>
      <c r="VNR88" s="13"/>
      <c r="VNS88" s="13"/>
      <c r="VNT88" s="13"/>
      <c r="VNU88" s="13"/>
      <c r="VNV88" s="13"/>
      <c r="VNW88" s="13"/>
      <c r="VNX88" s="13"/>
      <c r="VNY88" s="13"/>
      <c r="VNZ88" s="13"/>
      <c r="VOA88" s="13"/>
      <c r="VOB88" s="13"/>
      <c r="VOC88" s="13"/>
      <c r="VOD88" s="13"/>
      <c r="VOE88" s="13"/>
      <c r="VOF88" s="13"/>
      <c r="VOG88" s="13"/>
      <c r="VOH88" s="13"/>
      <c r="VOI88" s="13"/>
      <c r="VOJ88" s="13"/>
      <c r="VOK88" s="13"/>
      <c r="VOL88" s="13"/>
      <c r="VOM88" s="13"/>
      <c r="VON88" s="13"/>
      <c r="VOO88" s="13"/>
      <c r="VOP88" s="13"/>
      <c r="VOQ88" s="13"/>
      <c r="VOR88" s="13"/>
      <c r="VOS88" s="13"/>
      <c r="VOT88" s="13"/>
      <c r="VOU88" s="13"/>
      <c r="VOV88" s="13"/>
      <c r="VOW88" s="13"/>
      <c r="VOX88" s="13"/>
      <c r="VOY88" s="13"/>
      <c r="VOZ88" s="13"/>
      <c r="VPA88" s="13"/>
      <c r="VPB88" s="13"/>
      <c r="VPC88" s="13"/>
      <c r="VPD88" s="13"/>
      <c r="VPE88" s="13"/>
      <c r="VPF88" s="13"/>
      <c r="VPG88" s="13"/>
      <c r="VPH88" s="13"/>
      <c r="VPI88" s="13"/>
      <c r="VPJ88" s="13"/>
      <c r="VPK88" s="13"/>
      <c r="VPL88" s="13"/>
      <c r="VPM88" s="13"/>
      <c r="VPN88" s="13"/>
      <c r="VPO88" s="13"/>
      <c r="VPP88" s="13"/>
      <c r="VPQ88" s="13"/>
      <c r="VPR88" s="13"/>
      <c r="VPS88" s="13"/>
      <c r="VPT88" s="13"/>
      <c r="VPU88" s="13"/>
      <c r="VPV88" s="13"/>
      <c r="VPW88" s="13"/>
      <c r="VPX88" s="13"/>
      <c r="VPY88" s="13"/>
      <c r="VPZ88" s="13"/>
      <c r="VQA88" s="13"/>
      <c r="VQB88" s="13"/>
      <c r="VQC88" s="13"/>
      <c r="VQD88" s="13"/>
      <c r="VQE88" s="13"/>
      <c r="VQF88" s="13"/>
      <c r="VQG88" s="13"/>
      <c r="VQH88" s="13"/>
      <c r="VQI88" s="13"/>
      <c r="VQJ88" s="13"/>
      <c r="VQK88" s="13"/>
      <c r="VQL88" s="13"/>
      <c r="VQM88" s="13"/>
      <c r="VQN88" s="13"/>
      <c r="VQO88" s="13"/>
      <c r="VQP88" s="13"/>
      <c r="VQQ88" s="13"/>
      <c r="VQR88" s="13"/>
      <c r="VQS88" s="13"/>
      <c r="VQT88" s="13"/>
      <c r="VQU88" s="13"/>
      <c r="VQV88" s="13"/>
      <c r="VQW88" s="13"/>
      <c r="VQX88" s="13"/>
      <c r="VQY88" s="13"/>
      <c r="VQZ88" s="13"/>
      <c r="VRA88" s="13"/>
      <c r="VRB88" s="13"/>
      <c r="VRC88" s="13"/>
      <c r="VRD88" s="13"/>
      <c r="VRE88" s="13"/>
      <c r="VRF88" s="13"/>
      <c r="VRG88" s="13"/>
      <c r="VRH88" s="13"/>
      <c r="VRI88" s="13"/>
      <c r="VRJ88" s="13"/>
      <c r="VRK88" s="13"/>
      <c r="VRL88" s="13"/>
      <c r="VRM88" s="13"/>
      <c r="VRN88" s="13"/>
      <c r="VRO88" s="13"/>
      <c r="VRP88" s="13"/>
      <c r="VRQ88" s="13"/>
      <c r="VRR88" s="13"/>
      <c r="VRS88" s="13"/>
      <c r="VRT88" s="13"/>
      <c r="VRU88" s="13"/>
      <c r="VRV88" s="13"/>
      <c r="VRW88" s="13"/>
      <c r="VRX88" s="13"/>
      <c r="VRY88" s="13"/>
      <c r="VRZ88" s="13"/>
      <c r="VSA88" s="13"/>
      <c r="VSB88" s="13"/>
      <c r="VSC88" s="13"/>
      <c r="VSD88" s="13"/>
      <c r="VSE88" s="13"/>
      <c r="VSF88" s="13"/>
      <c r="VSG88" s="13"/>
      <c r="VSH88" s="13"/>
      <c r="VSI88" s="13"/>
      <c r="VSJ88" s="13"/>
      <c r="VSK88" s="13"/>
      <c r="VSL88" s="13"/>
      <c r="VSM88" s="13"/>
      <c r="VSN88" s="13"/>
      <c r="VSO88" s="13"/>
      <c r="VSP88" s="13"/>
      <c r="VSQ88" s="13"/>
      <c r="VSR88" s="13"/>
      <c r="VSS88" s="13"/>
      <c r="VST88" s="13"/>
      <c r="VSU88" s="13"/>
      <c r="VSV88" s="13"/>
      <c r="VSW88" s="13"/>
      <c r="VSX88" s="13"/>
      <c r="VSY88" s="13"/>
      <c r="VSZ88" s="13"/>
      <c r="VTA88" s="13"/>
      <c r="VTB88" s="13"/>
      <c r="VTC88" s="13"/>
      <c r="VTD88" s="13"/>
      <c r="VTE88" s="13"/>
      <c r="VTF88" s="13"/>
      <c r="VTG88" s="13"/>
      <c r="VTH88" s="13"/>
      <c r="VTI88" s="13"/>
      <c r="VTJ88" s="13"/>
      <c r="VTK88" s="13"/>
      <c r="VTL88" s="13"/>
      <c r="VTM88" s="13"/>
      <c r="VTN88" s="13"/>
      <c r="VTO88" s="13"/>
      <c r="VTP88" s="13"/>
      <c r="VTQ88" s="13"/>
      <c r="VTR88" s="13"/>
      <c r="VTS88" s="13"/>
      <c r="VTT88" s="13"/>
      <c r="VTU88" s="13"/>
      <c r="VTV88" s="13"/>
      <c r="VTW88" s="13"/>
      <c r="VTX88" s="13"/>
      <c r="VTY88" s="13"/>
      <c r="VTZ88" s="13"/>
      <c r="VUA88" s="13"/>
      <c r="VUB88" s="13"/>
      <c r="VUC88" s="13"/>
      <c r="VUD88" s="13"/>
      <c r="VUE88" s="13"/>
      <c r="VUF88" s="13"/>
      <c r="VUG88" s="13"/>
      <c r="VUH88" s="13"/>
      <c r="VUI88" s="13"/>
      <c r="VUJ88" s="13"/>
      <c r="VUK88" s="13"/>
      <c r="VUL88" s="13"/>
      <c r="VUM88" s="13"/>
      <c r="VUN88" s="13"/>
      <c r="VUO88" s="13"/>
      <c r="VUP88" s="13"/>
      <c r="VUQ88" s="13"/>
      <c r="VUR88" s="13"/>
      <c r="VUS88" s="13"/>
      <c r="VUT88" s="13"/>
      <c r="VUU88" s="13"/>
      <c r="VUV88" s="13"/>
      <c r="VUW88" s="13"/>
      <c r="VUX88" s="13"/>
      <c r="VUY88" s="13"/>
      <c r="VUZ88" s="13"/>
      <c r="VVA88" s="13"/>
      <c r="VVB88" s="13"/>
      <c r="VVC88" s="13"/>
      <c r="VVD88" s="13"/>
      <c r="VVE88" s="13"/>
      <c r="VVF88" s="13"/>
      <c r="VVG88" s="13"/>
      <c r="VVH88" s="13"/>
      <c r="VVI88" s="13"/>
      <c r="VVJ88" s="13"/>
      <c r="VVK88" s="13"/>
      <c r="VVL88" s="13"/>
      <c r="VVM88" s="13"/>
      <c r="VVN88" s="13"/>
      <c r="VVO88" s="13"/>
      <c r="VVP88" s="13"/>
      <c r="VVQ88" s="13"/>
      <c r="VVR88" s="13"/>
      <c r="VVS88" s="13"/>
      <c r="VVT88" s="13"/>
      <c r="VVU88" s="13"/>
      <c r="VVV88" s="13"/>
      <c r="VVW88" s="13"/>
      <c r="VVX88" s="13"/>
      <c r="VVY88" s="13"/>
      <c r="VVZ88" s="13"/>
      <c r="VWA88" s="13"/>
      <c r="VWB88" s="13"/>
      <c r="VWC88" s="13"/>
      <c r="VWD88" s="13"/>
      <c r="VWE88" s="13"/>
      <c r="VWF88" s="13"/>
      <c r="VWG88" s="13"/>
      <c r="VWH88" s="13"/>
      <c r="VWI88" s="13"/>
      <c r="VWJ88" s="13"/>
      <c r="VWK88" s="13"/>
      <c r="VWL88" s="13"/>
      <c r="VWM88" s="13"/>
      <c r="VWN88" s="13"/>
      <c r="VWO88" s="13"/>
      <c r="VWP88" s="13"/>
      <c r="VWQ88" s="13"/>
      <c r="VWR88" s="13"/>
      <c r="VWS88" s="13"/>
      <c r="VWT88" s="13"/>
      <c r="VWU88" s="13"/>
      <c r="VWV88" s="13"/>
      <c r="VWW88" s="13"/>
      <c r="VWX88" s="13"/>
      <c r="VWY88" s="13"/>
      <c r="VWZ88" s="13"/>
      <c r="VXA88" s="13"/>
      <c r="VXB88" s="13"/>
      <c r="VXC88" s="13"/>
      <c r="VXD88" s="13"/>
      <c r="VXE88" s="13"/>
      <c r="VXF88" s="13"/>
      <c r="VXG88" s="13"/>
      <c r="VXH88" s="13"/>
      <c r="VXI88" s="13"/>
      <c r="VXJ88" s="13"/>
      <c r="VXK88" s="13"/>
      <c r="VXL88" s="13"/>
      <c r="VXM88" s="13"/>
      <c r="VXN88" s="13"/>
      <c r="VXO88" s="13"/>
      <c r="VXP88" s="13"/>
      <c r="VXQ88" s="13"/>
      <c r="VXR88" s="13"/>
      <c r="VXS88" s="13"/>
      <c r="VXT88" s="13"/>
      <c r="VXU88" s="13"/>
      <c r="VXV88" s="13"/>
      <c r="VXW88" s="13"/>
      <c r="VXX88" s="13"/>
      <c r="VXY88" s="13"/>
      <c r="VXZ88" s="13"/>
      <c r="VYA88" s="13"/>
      <c r="VYB88" s="13"/>
      <c r="VYC88" s="13"/>
      <c r="VYD88" s="13"/>
      <c r="VYE88" s="13"/>
      <c r="VYF88" s="13"/>
      <c r="VYG88" s="13"/>
      <c r="VYH88" s="13"/>
      <c r="VYI88" s="13"/>
      <c r="VYJ88" s="13"/>
      <c r="VYK88" s="13"/>
      <c r="VYL88" s="13"/>
      <c r="VYM88" s="13"/>
      <c r="VYN88" s="13"/>
      <c r="VYO88" s="13"/>
      <c r="VYP88" s="13"/>
      <c r="VYQ88" s="13"/>
      <c r="VYR88" s="13"/>
      <c r="VYS88" s="13"/>
      <c r="VYT88" s="13"/>
      <c r="VYU88" s="13"/>
      <c r="VYV88" s="13"/>
      <c r="VYW88" s="13"/>
      <c r="VYX88" s="13"/>
      <c r="VYY88" s="13"/>
      <c r="VYZ88" s="13"/>
      <c r="VZA88" s="13"/>
      <c r="VZB88" s="13"/>
      <c r="VZC88" s="13"/>
      <c r="VZD88" s="13"/>
      <c r="VZE88" s="13"/>
      <c r="VZF88" s="13"/>
      <c r="VZG88" s="13"/>
      <c r="VZH88" s="13"/>
      <c r="VZI88" s="13"/>
      <c r="VZJ88" s="13"/>
      <c r="VZK88" s="13"/>
      <c r="VZL88" s="13"/>
      <c r="VZM88" s="13"/>
      <c r="VZN88" s="13"/>
      <c r="VZO88" s="13"/>
      <c r="VZP88" s="13"/>
      <c r="VZQ88" s="13"/>
      <c r="VZR88" s="13"/>
      <c r="VZS88" s="13"/>
      <c r="VZT88" s="13"/>
      <c r="VZU88" s="13"/>
      <c r="VZV88" s="13"/>
      <c r="VZW88" s="13"/>
      <c r="VZX88" s="13"/>
      <c r="VZY88" s="13"/>
      <c r="VZZ88" s="13"/>
      <c r="WAA88" s="13"/>
      <c r="WAB88" s="13"/>
      <c r="WAC88" s="13"/>
      <c r="WAD88" s="13"/>
      <c r="WAE88" s="13"/>
      <c r="WAF88" s="13"/>
      <c r="WAG88" s="13"/>
      <c r="WAH88" s="13"/>
      <c r="WAI88" s="13"/>
      <c r="WAJ88" s="13"/>
      <c r="WAK88" s="13"/>
      <c r="WAL88" s="13"/>
      <c r="WAM88" s="13"/>
      <c r="WAN88" s="13"/>
      <c r="WAO88" s="13"/>
      <c r="WAP88" s="13"/>
      <c r="WAQ88" s="13"/>
      <c r="WAR88" s="13"/>
      <c r="WAS88" s="13"/>
      <c r="WAT88" s="13"/>
      <c r="WAU88" s="13"/>
      <c r="WAV88" s="13"/>
      <c r="WAW88" s="13"/>
      <c r="WAX88" s="13"/>
      <c r="WAY88" s="13"/>
      <c r="WAZ88" s="13"/>
      <c r="WBA88" s="13"/>
      <c r="WBB88" s="13"/>
      <c r="WBC88" s="13"/>
      <c r="WBD88" s="13"/>
      <c r="WBE88" s="13"/>
      <c r="WBF88" s="13"/>
      <c r="WBG88" s="13"/>
      <c r="WBH88" s="13"/>
      <c r="WBI88" s="13"/>
      <c r="WBJ88" s="13"/>
      <c r="WBK88" s="13"/>
      <c r="WBL88" s="13"/>
      <c r="WBM88" s="13"/>
      <c r="WBN88" s="13"/>
      <c r="WBO88" s="13"/>
      <c r="WBP88" s="13"/>
      <c r="WBQ88" s="13"/>
      <c r="WBR88" s="13"/>
      <c r="WBS88" s="13"/>
      <c r="WBT88" s="13"/>
      <c r="WBU88" s="13"/>
      <c r="WBV88" s="13"/>
      <c r="WBW88" s="13"/>
      <c r="WBX88" s="13"/>
      <c r="WBY88" s="13"/>
      <c r="WBZ88" s="13"/>
      <c r="WCA88" s="13"/>
      <c r="WCB88" s="13"/>
      <c r="WCC88" s="13"/>
      <c r="WCD88" s="13"/>
      <c r="WCE88" s="13"/>
      <c r="WCF88" s="13"/>
      <c r="WCG88" s="13"/>
      <c r="WCH88" s="13"/>
      <c r="WCI88" s="13"/>
      <c r="WCJ88" s="13"/>
      <c r="WCK88" s="13"/>
      <c r="WCL88" s="13"/>
      <c r="WCM88" s="13"/>
      <c r="WCN88" s="13"/>
      <c r="WCO88" s="13"/>
      <c r="WCP88" s="13"/>
      <c r="WCQ88" s="13"/>
      <c r="WCR88" s="13"/>
      <c r="WCS88" s="13"/>
      <c r="WCT88" s="13"/>
      <c r="WCU88" s="13"/>
      <c r="WCV88" s="13"/>
      <c r="WCW88" s="13"/>
      <c r="WCX88" s="13"/>
      <c r="WCY88" s="13"/>
      <c r="WCZ88" s="13"/>
      <c r="WDA88" s="13"/>
      <c r="WDB88" s="13"/>
      <c r="WDC88" s="13"/>
      <c r="WDD88" s="13"/>
      <c r="WDE88" s="13"/>
      <c r="WDF88" s="13"/>
      <c r="WDG88" s="13"/>
      <c r="WDH88" s="13"/>
      <c r="WDI88" s="13"/>
      <c r="WDJ88" s="13"/>
      <c r="WDK88" s="13"/>
      <c r="WDL88" s="13"/>
      <c r="WDM88" s="13"/>
      <c r="WDN88" s="13"/>
      <c r="WDO88" s="13"/>
      <c r="WDP88" s="13"/>
      <c r="WDQ88" s="13"/>
      <c r="WDR88" s="13"/>
      <c r="WDS88" s="13"/>
      <c r="WDT88" s="13"/>
      <c r="WDU88" s="13"/>
      <c r="WDV88" s="13"/>
      <c r="WDW88" s="13"/>
      <c r="WDX88" s="13"/>
      <c r="WDY88" s="13"/>
      <c r="WDZ88" s="13"/>
      <c r="WEA88" s="13"/>
      <c r="WEB88" s="13"/>
      <c r="WEC88" s="13"/>
      <c r="WED88" s="13"/>
      <c r="WEE88" s="13"/>
      <c r="WEF88" s="13"/>
      <c r="WEG88" s="13"/>
      <c r="WEH88" s="13"/>
      <c r="WEI88" s="13"/>
      <c r="WEJ88" s="13"/>
      <c r="WEK88" s="13"/>
      <c r="WEL88" s="13"/>
      <c r="WEM88" s="13"/>
      <c r="WEN88" s="13"/>
      <c r="WEO88" s="13"/>
      <c r="WEP88" s="13"/>
      <c r="WEQ88" s="13"/>
      <c r="WER88" s="13"/>
      <c r="WES88" s="13"/>
      <c r="WET88" s="13"/>
      <c r="WEU88" s="13"/>
      <c r="WEV88" s="13"/>
      <c r="WEW88" s="13"/>
      <c r="WEX88" s="13"/>
      <c r="WEY88" s="13"/>
      <c r="WEZ88" s="13"/>
      <c r="WFA88" s="13"/>
      <c r="WFB88" s="13"/>
      <c r="WFC88" s="13"/>
      <c r="WFD88" s="13"/>
      <c r="WFE88" s="13"/>
      <c r="WFF88" s="13"/>
      <c r="WFG88" s="13"/>
      <c r="WFH88" s="13"/>
      <c r="WFI88" s="13"/>
      <c r="WFJ88" s="13"/>
      <c r="WFK88" s="13"/>
      <c r="WFL88" s="13"/>
      <c r="WFM88" s="13"/>
      <c r="WFN88" s="13"/>
      <c r="WFO88" s="13"/>
      <c r="WFP88" s="13"/>
      <c r="WFQ88" s="13"/>
      <c r="WFR88" s="13"/>
      <c r="WFS88" s="13"/>
      <c r="WFT88" s="13"/>
      <c r="WFU88" s="13"/>
      <c r="WFV88" s="13"/>
      <c r="WFW88" s="13"/>
      <c r="WFX88" s="13"/>
      <c r="WFY88" s="13"/>
      <c r="WFZ88" s="13"/>
      <c r="WGA88" s="13"/>
      <c r="WGB88" s="13"/>
      <c r="WGC88" s="13"/>
      <c r="WGD88" s="13"/>
      <c r="WGE88" s="13"/>
      <c r="WGF88" s="13"/>
      <c r="WGG88" s="13"/>
      <c r="WGH88" s="13"/>
      <c r="WGI88" s="13"/>
      <c r="WGJ88" s="13"/>
      <c r="WGK88" s="13"/>
      <c r="WGL88" s="13"/>
      <c r="WGM88" s="13"/>
      <c r="WGN88" s="13"/>
      <c r="WGO88" s="13"/>
      <c r="WGP88" s="13"/>
      <c r="WGQ88" s="13"/>
      <c r="WGR88" s="13"/>
      <c r="WGS88" s="13"/>
      <c r="WGT88" s="13"/>
      <c r="WGU88" s="13"/>
      <c r="WGV88" s="13"/>
      <c r="WGW88" s="13"/>
      <c r="WGX88" s="13"/>
      <c r="WGY88" s="13"/>
      <c r="WGZ88" s="13"/>
      <c r="WHA88" s="13"/>
      <c r="WHB88" s="13"/>
      <c r="WHC88" s="13"/>
      <c r="WHD88" s="13"/>
      <c r="WHE88" s="13"/>
      <c r="WHF88" s="13"/>
      <c r="WHG88" s="13"/>
      <c r="WHH88" s="13"/>
      <c r="WHI88" s="13"/>
      <c r="WHJ88" s="13"/>
      <c r="WHK88" s="13"/>
      <c r="WHL88" s="13"/>
      <c r="WHM88" s="13"/>
      <c r="WHN88" s="13"/>
      <c r="WHO88" s="13"/>
      <c r="WHP88" s="13"/>
      <c r="WHQ88" s="13"/>
      <c r="WHR88" s="13"/>
      <c r="WHS88" s="13"/>
      <c r="WHT88" s="13"/>
      <c r="WHU88" s="13"/>
      <c r="WHV88" s="13"/>
      <c r="WHW88" s="13"/>
      <c r="WHX88" s="13"/>
      <c r="WHY88" s="13"/>
      <c r="WHZ88" s="13"/>
      <c r="WIA88" s="13"/>
      <c r="WIB88" s="13"/>
      <c r="WIC88" s="13"/>
      <c r="WID88" s="13"/>
      <c r="WIE88" s="13"/>
      <c r="WIF88" s="13"/>
      <c r="WIG88" s="13"/>
      <c r="WIH88" s="13"/>
      <c r="WII88" s="13"/>
      <c r="WIJ88" s="13"/>
      <c r="WIK88" s="13"/>
      <c r="WIL88" s="13"/>
      <c r="WIM88" s="13"/>
      <c r="WIN88" s="13"/>
      <c r="WIO88" s="13"/>
      <c r="WIP88" s="13"/>
      <c r="WIQ88" s="13"/>
      <c r="WIR88" s="13"/>
      <c r="WIS88" s="13"/>
      <c r="WIT88" s="13"/>
      <c r="WIU88" s="13"/>
      <c r="WIV88" s="13"/>
      <c r="WIW88" s="13"/>
      <c r="WIX88" s="13"/>
      <c r="WIY88" s="13"/>
      <c r="WIZ88" s="13"/>
      <c r="WJA88" s="13"/>
      <c r="WJB88" s="13"/>
      <c r="WJC88" s="13"/>
      <c r="WJD88" s="13"/>
      <c r="WJE88" s="13"/>
      <c r="WJF88" s="13"/>
      <c r="WJG88" s="13"/>
      <c r="WJH88" s="13"/>
      <c r="WJI88" s="13"/>
      <c r="WJJ88" s="13"/>
      <c r="WJK88" s="13"/>
      <c r="WJL88" s="13"/>
      <c r="WJM88" s="13"/>
      <c r="WJN88" s="13"/>
      <c r="WJO88" s="13"/>
      <c r="WJP88" s="13"/>
      <c r="WJQ88" s="13"/>
      <c r="WJR88" s="13"/>
      <c r="WJS88" s="13"/>
      <c r="WJT88" s="13"/>
      <c r="WJU88" s="13"/>
      <c r="WJV88" s="13"/>
      <c r="WJW88" s="13"/>
      <c r="WJX88" s="13"/>
      <c r="WJY88" s="13"/>
      <c r="WJZ88" s="13"/>
      <c r="WKA88" s="13"/>
      <c r="WKB88" s="13"/>
      <c r="WKC88" s="13"/>
      <c r="WKD88" s="13"/>
      <c r="WKE88" s="13"/>
      <c r="WKF88" s="13"/>
      <c r="WKG88" s="13"/>
      <c r="WKH88" s="13"/>
      <c r="WKI88" s="13"/>
      <c r="WKJ88" s="13"/>
      <c r="WKK88" s="13"/>
      <c r="WKL88" s="13"/>
      <c r="WKM88" s="13"/>
      <c r="WKN88" s="13"/>
      <c r="WKO88" s="13"/>
      <c r="WKP88" s="13"/>
      <c r="WKQ88" s="13"/>
      <c r="WKR88" s="13"/>
      <c r="WKS88" s="13"/>
      <c r="WKT88" s="13"/>
      <c r="WKU88" s="13"/>
      <c r="WKV88" s="13"/>
      <c r="WKW88" s="13"/>
      <c r="WKX88" s="13"/>
      <c r="WKY88" s="13"/>
      <c r="WKZ88" s="13"/>
      <c r="WLA88" s="13"/>
      <c r="WLB88" s="13"/>
      <c r="WLC88" s="13"/>
      <c r="WLD88" s="13"/>
      <c r="WLE88" s="13"/>
      <c r="WLF88" s="13"/>
      <c r="WLG88" s="13"/>
      <c r="WLH88" s="13"/>
      <c r="WLI88" s="13"/>
      <c r="WLJ88" s="13"/>
      <c r="WLK88" s="13"/>
      <c r="WLL88" s="13"/>
      <c r="WLM88" s="13"/>
      <c r="WLN88" s="13"/>
      <c r="WLO88" s="13"/>
      <c r="WLP88" s="13"/>
      <c r="WLQ88" s="13"/>
      <c r="WLR88" s="13"/>
      <c r="WLS88" s="13"/>
      <c r="WLT88" s="13"/>
      <c r="WLU88" s="13"/>
      <c r="WLV88" s="13"/>
      <c r="WLW88" s="13"/>
      <c r="WLX88" s="13"/>
      <c r="WLY88" s="13"/>
      <c r="WLZ88" s="13"/>
      <c r="WMA88" s="13"/>
      <c r="WMB88" s="13"/>
      <c r="WMC88" s="13"/>
      <c r="WMD88" s="13"/>
      <c r="WME88" s="13"/>
      <c r="WMF88" s="13"/>
      <c r="WMG88" s="13"/>
      <c r="WMH88" s="13"/>
      <c r="WMI88" s="13"/>
      <c r="WMJ88" s="13"/>
      <c r="WMK88" s="13"/>
      <c r="WML88" s="13"/>
      <c r="WMM88" s="13"/>
      <c r="WMN88" s="13"/>
      <c r="WMO88" s="13"/>
      <c r="WMP88" s="13"/>
      <c r="WMQ88" s="13"/>
      <c r="WMR88" s="13"/>
      <c r="WMS88" s="13"/>
      <c r="WMT88" s="13"/>
      <c r="WMU88" s="13"/>
      <c r="WMV88" s="13"/>
      <c r="WMW88" s="13"/>
      <c r="WMX88" s="13"/>
      <c r="WMY88" s="13"/>
      <c r="WMZ88" s="13"/>
      <c r="WNA88" s="13"/>
      <c r="WNB88" s="13"/>
      <c r="WNC88" s="13"/>
      <c r="WND88" s="13"/>
      <c r="WNE88" s="13"/>
      <c r="WNF88" s="13"/>
      <c r="WNG88" s="13"/>
      <c r="WNH88" s="13"/>
      <c r="WNI88" s="13"/>
      <c r="WNJ88" s="13"/>
      <c r="WNK88" s="13"/>
      <c r="WNL88" s="13"/>
      <c r="WNM88" s="13"/>
      <c r="WNN88" s="13"/>
      <c r="WNO88" s="13"/>
      <c r="WNP88" s="13"/>
      <c r="WNQ88" s="13"/>
      <c r="WNR88" s="13"/>
      <c r="WNS88" s="13"/>
      <c r="WNT88" s="13"/>
      <c r="WNU88" s="13"/>
      <c r="WNV88" s="13"/>
      <c r="WNW88" s="13"/>
      <c r="WNX88" s="13"/>
      <c r="WNY88" s="13"/>
      <c r="WNZ88" s="13"/>
      <c r="WOA88" s="13"/>
      <c r="WOB88" s="13"/>
      <c r="WOC88" s="13"/>
      <c r="WOD88" s="13"/>
      <c r="WOE88" s="13"/>
      <c r="WOF88" s="13"/>
      <c r="WOG88" s="13"/>
      <c r="WOH88" s="13"/>
      <c r="WOI88" s="13"/>
      <c r="WOJ88" s="13"/>
      <c r="WOK88" s="13"/>
      <c r="WOL88" s="13"/>
      <c r="WOM88" s="13"/>
      <c r="WON88" s="13"/>
      <c r="WOO88" s="13"/>
      <c r="WOP88" s="13"/>
      <c r="WOQ88" s="13"/>
      <c r="WOR88" s="13"/>
      <c r="WOS88" s="13"/>
      <c r="WOT88" s="13"/>
      <c r="WOU88" s="13"/>
      <c r="WOV88" s="13"/>
      <c r="WOW88" s="13"/>
      <c r="WOX88" s="13"/>
      <c r="WOY88" s="13"/>
      <c r="WOZ88" s="13"/>
      <c r="WPA88" s="13"/>
      <c r="WPB88" s="13"/>
      <c r="WPC88" s="13"/>
      <c r="WPD88" s="13"/>
      <c r="WPE88" s="13"/>
      <c r="WPF88" s="13"/>
      <c r="WPG88" s="13"/>
      <c r="WPH88" s="13"/>
      <c r="WPI88" s="13"/>
      <c r="WPJ88" s="13"/>
      <c r="WPK88" s="13"/>
      <c r="WPL88" s="13"/>
      <c r="WPM88" s="13"/>
      <c r="WPN88" s="13"/>
      <c r="WPO88" s="13"/>
      <c r="WPP88" s="13"/>
      <c r="WPQ88" s="13"/>
      <c r="WPR88" s="13"/>
      <c r="WPS88" s="13"/>
      <c r="WPT88" s="13"/>
      <c r="WPU88" s="13"/>
      <c r="WPV88" s="13"/>
      <c r="WPW88" s="13"/>
      <c r="WPX88" s="13"/>
      <c r="WPY88" s="13"/>
      <c r="WPZ88" s="13"/>
      <c r="WQA88" s="13"/>
      <c r="WQB88" s="13"/>
      <c r="WQC88" s="13"/>
      <c r="WQD88" s="13"/>
      <c r="WQE88" s="13"/>
      <c r="WQF88" s="13"/>
      <c r="WQG88" s="13"/>
      <c r="WQH88" s="13"/>
      <c r="WQI88" s="13"/>
      <c r="WQJ88" s="13"/>
      <c r="WQK88" s="13"/>
      <c r="WQL88" s="13"/>
      <c r="WQM88" s="13"/>
      <c r="WQN88" s="13"/>
      <c r="WQO88" s="13"/>
      <c r="WQP88" s="13"/>
      <c r="WQQ88" s="13"/>
      <c r="WQR88" s="13"/>
      <c r="WQS88" s="13"/>
      <c r="WQT88" s="13"/>
      <c r="WQU88" s="13"/>
      <c r="WQV88" s="13"/>
      <c r="WQW88" s="13"/>
      <c r="WQX88" s="13"/>
      <c r="WQY88" s="13"/>
      <c r="WQZ88" s="13"/>
      <c r="WRA88" s="13"/>
      <c r="WRB88" s="13"/>
      <c r="WRC88" s="13"/>
      <c r="WRD88" s="13"/>
      <c r="WRE88" s="13"/>
      <c r="WRF88" s="13"/>
      <c r="WRG88" s="13"/>
      <c r="WRH88" s="13"/>
      <c r="WRI88" s="13"/>
      <c r="WRJ88" s="13"/>
      <c r="WRK88" s="13"/>
      <c r="WRL88" s="13"/>
      <c r="WRM88" s="13"/>
      <c r="WRN88" s="13"/>
      <c r="WRO88" s="13"/>
      <c r="WRP88" s="13"/>
      <c r="WRQ88" s="13"/>
      <c r="WRR88" s="13"/>
      <c r="WRS88" s="13"/>
      <c r="WRT88" s="13"/>
      <c r="WRU88" s="13"/>
      <c r="WRV88" s="13"/>
      <c r="WRW88" s="13"/>
      <c r="WRX88" s="13"/>
      <c r="WRY88" s="13"/>
      <c r="WRZ88" s="13"/>
      <c r="WSA88" s="13"/>
      <c r="WSB88" s="13"/>
      <c r="WSC88" s="13"/>
      <c r="WSD88" s="13"/>
      <c r="WSE88" s="13"/>
      <c r="WSF88" s="13"/>
      <c r="WSG88" s="13"/>
      <c r="WSH88" s="13"/>
      <c r="WSI88" s="13"/>
      <c r="WSJ88" s="13"/>
      <c r="WSK88" s="13"/>
      <c r="WSL88" s="13"/>
      <c r="WSM88" s="13"/>
      <c r="WSN88" s="13"/>
      <c r="WSO88" s="13"/>
      <c r="WSP88" s="13"/>
      <c r="WSQ88" s="13"/>
      <c r="WSR88" s="13"/>
      <c r="WSS88" s="13"/>
      <c r="WST88" s="13"/>
      <c r="WSU88" s="13"/>
      <c r="WSV88" s="13"/>
      <c r="WSW88" s="13"/>
      <c r="WSX88" s="13"/>
      <c r="WSY88" s="13"/>
      <c r="WSZ88" s="13"/>
      <c r="WTA88" s="13"/>
      <c r="WTB88" s="13"/>
      <c r="WTC88" s="13"/>
      <c r="WTD88" s="13"/>
      <c r="WTE88" s="13"/>
      <c r="WTF88" s="13"/>
      <c r="WTG88" s="13"/>
      <c r="WTH88" s="13"/>
      <c r="WTI88" s="13"/>
      <c r="WTJ88" s="13"/>
      <c r="WTK88" s="13"/>
      <c r="WTL88" s="13"/>
      <c r="WTM88" s="13"/>
      <c r="WTN88" s="13"/>
      <c r="WTO88" s="13"/>
      <c r="WTP88" s="13"/>
      <c r="WTQ88" s="13"/>
      <c r="WTR88" s="13"/>
      <c r="WTS88" s="13"/>
      <c r="WTT88" s="13"/>
      <c r="WTU88" s="13"/>
      <c r="WTV88" s="13"/>
      <c r="WTW88" s="13"/>
      <c r="WTX88" s="13"/>
      <c r="WTY88" s="13"/>
      <c r="WTZ88" s="13"/>
      <c r="WUA88" s="13"/>
      <c r="WUB88" s="13"/>
      <c r="WUC88" s="13"/>
      <c r="WUD88" s="13"/>
      <c r="WUE88" s="13"/>
      <c r="WUF88" s="13"/>
      <c r="WUG88" s="13"/>
      <c r="WUH88" s="13"/>
      <c r="WUI88" s="13"/>
      <c r="WUJ88" s="13"/>
      <c r="WUK88" s="13"/>
      <c r="WUL88" s="13"/>
      <c r="WUM88" s="13"/>
      <c r="WUN88" s="13"/>
      <c r="WUO88" s="13"/>
      <c r="WUP88" s="13"/>
      <c r="WUQ88" s="13"/>
      <c r="WUR88" s="13"/>
      <c r="WUS88" s="13"/>
      <c r="WUT88" s="13"/>
      <c r="WUU88" s="13"/>
      <c r="WUV88" s="13"/>
      <c r="WUW88" s="13"/>
      <c r="WUX88" s="13"/>
      <c r="WUY88" s="13"/>
      <c r="WUZ88" s="13"/>
      <c r="WVA88" s="13"/>
      <c r="WVB88" s="13"/>
      <c r="WVC88" s="13"/>
      <c r="WVD88" s="13"/>
      <c r="WVE88" s="13"/>
      <c r="WVF88" s="13"/>
      <c r="WVG88" s="13"/>
      <c r="WVH88" s="13"/>
      <c r="WVI88" s="13"/>
      <c r="WVJ88" s="13"/>
      <c r="WVK88" s="13"/>
      <c r="WVL88" s="13"/>
      <c r="WVM88" s="13"/>
      <c r="WVN88" s="13"/>
      <c r="WVO88" s="13"/>
      <c r="WVP88" s="13"/>
      <c r="WVQ88" s="13"/>
      <c r="WVR88" s="13"/>
      <c r="WVS88" s="13"/>
      <c r="WVT88" s="13"/>
      <c r="WVU88" s="13"/>
      <c r="WVV88" s="13"/>
      <c r="WVW88" s="13"/>
      <c r="WVX88" s="13"/>
      <c r="WVY88" s="13"/>
      <c r="WVZ88" s="13"/>
      <c r="WWA88" s="13"/>
      <c r="WWB88" s="13"/>
      <c r="WWC88" s="13"/>
      <c r="WWD88" s="13"/>
      <c r="WWE88" s="13"/>
      <c r="WWF88" s="13"/>
      <c r="WWG88" s="13"/>
      <c r="WWH88" s="13"/>
      <c r="WWI88" s="13"/>
      <c r="WWJ88" s="13"/>
      <c r="WWK88" s="13"/>
      <c r="WWL88" s="13"/>
      <c r="WWM88" s="13"/>
      <c r="WWN88" s="13"/>
      <c r="WWO88" s="13"/>
      <c r="WWP88" s="13"/>
      <c r="WWQ88" s="13"/>
      <c r="WWR88" s="13"/>
      <c r="WWS88" s="13"/>
      <c r="WWT88" s="13"/>
      <c r="WWU88" s="13"/>
      <c r="WWV88" s="13"/>
      <c r="WWW88" s="13"/>
      <c r="WWX88" s="13"/>
      <c r="WWY88" s="13"/>
      <c r="WWZ88" s="13"/>
      <c r="WXA88" s="13"/>
      <c r="WXB88" s="13"/>
      <c r="WXC88" s="13"/>
      <c r="WXD88" s="13"/>
      <c r="WXE88" s="13"/>
      <c r="WXF88" s="13"/>
      <c r="WXG88" s="13"/>
      <c r="WXH88" s="13"/>
      <c r="WXI88" s="13"/>
      <c r="WXJ88" s="13"/>
      <c r="WXK88" s="13"/>
      <c r="WXL88" s="13"/>
      <c r="WXM88" s="13"/>
      <c r="WXN88" s="13"/>
      <c r="WXO88" s="13"/>
      <c r="WXP88" s="13"/>
      <c r="WXQ88" s="13"/>
      <c r="WXR88" s="13"/>
      <c r="WXS88" s="13"/>
      <c r="WXT88" s="13"/>
      <c r="WXU88" s="13"/>
      <c r="WXV88" s="13"/>
      <c r="WXW88" s="13"/>
      <c r="WXX88" s="13"/>
      <c r="WXY88" s="13"/>
      <c r="WXZ88" s="13"/>
      <c r="WYA88" s="13"/>
      <c r="WYB88" s="13"/>
      <c r="WYC88" s="13"/>
      <c r="WYD88" s="13"/>
      <c r="WYE88" s="13"/>
      <c r="WYF88" s="13"/>
      <c r="WYG88" s="13"/>
      <c r="WYH88" s="13"/>
      <c r="WYI88" s="13"/>
      <c r="WYJ88" s="13"/>
      <c r="WYK88" s="13"/>
      <c r="WYL88" s="13"/>
      <c r="WYM88" s="13"/>
      <c r="WYN88" s="13"/>
      <c r="WYO88" s="13"/>
      <c r="WYP88" s="13"/>
      <c r="WYQ88" s="13"/>
      <c r="WYR88" s="13"/>
      <c r="WYS88" s="13"/>
      <c r="WYT88" s="13"/>
      <c r="WYU88" s="13"/>
      <c r="WYV88" s="13"/>
      <c r="WYW88" s="13"/>
      <c r="WYX88" s="13"/>
      <c r="WYY88" s="13"/>
      <c r="WYZ88" s="13"/>
      <c r="WZA88" s="13"/>
      <c r="WZB88" s="13"/>
      <c r="WZC88" s="13"/>
      <c r="WZD88" s="13"/>
      <c r="WZE88" s="13"/>
      <c r="WZF88" s="13"/>
      <c r="WZG88" s="13"/>
      <c r="WZH88" s="13"/>
      <c r="WZI88" s="13"/>
      <c r="WZJ88" s="13"/>
      <c r="WZK88" s="13"/>
      <c r="WZL88" s="13"/>
      <c r="WZM88" s="13"/>
      <c r="WZN88" s="13"/>
      <c r="WZO88" s="13"/>
      <c r="WZP88" s="13"/>
      <c r="WZQ88" s="13"/>
      <c r="WZR88" s="13"/>
      <c r="WZS88" s="13"/>
      <c r="WZT88" s="13"/>
      <c r="WZU88" s="13"/>
      <c r="WZV88" s="13"/>
      <c r="WZW88" s="13"/>
      <c r="WZX88" s="13"/>
      <c r="WZY88" s="13"/>
      <c r="WZZ88" s="13"/>
      <c r="XAA88" s="13"/>
      <c r="XAB88" s="13"/>
      <c r="XAC88" s="13"/>
      <c r="XAD88" s="13"/>
      <c r="XAE88" s="13"/>
      <c r="XAF88" s="13"/>
      <c r="XAG88" s="13"/>
      <c r="XAH88" s="13"/>
      <c r="XAI88" s="13"/>
      <c r="XAJ88" s="13"/>
      <c r="XAK88" s="13"/>
      <c r="XAL88" s="13"/>
      <c r="XAM88" s="13"/>
      <c r="XAN88" s="13"/>
      <c r="XAO88" s="13"/>
      <c r="XAP88" s="13"/>
      <c r="XAQ88" s="13"/>
      <c r="XAR88" s="13"/>
      <c r="XAS88" s="13"/>
      <c r="XAT88" s="13"/>
      <c r="XAU88" s="13"/>
      <c r="XAV88" s="13"/>
      <c r="XAW88" s="13"/>
      <c r="XAX88" s="13"/>
      <c r="XAY88" s="13"/>
      <c r="XAZ88" s="13"/>
      <c r="XBA88" s="13"/>
      <c r="XBB88" s="13"/>
      <c r="XBC88" s="13"/>
      <c r="XBD88" s="13"/>
      <c r="XBE88" s="13"/>
      <c r="XBF88" s="13"/>
      <c r="XBG88" s="13"/>
      <c r="XBH88" s="13"/>
      <c r="XBI88" s="13"/>
      <c r="XBJ88" s="13"/>
      <c r="XBK88" s="13"/>
      <c r="XBL88" s="13"/>
      <c r="XBM88" s="13"/>
      <c r="XBN88" s="13"/>
      <c r="XBO88" s="13"/>
      <c r="XBP88" s="13"/>
      <c r="XBQ88" s="13"/>
      <c r="XBR88" s="13"/>
      <c r="XBS88" s="13"/>
      <c r="XBT88" s="13"/>
      <c r="XBU88" s="13"/>
      <c r="XBV88" s="13"/>
      <c r="XBW88" s="13"/>
      <c r="XBX88" s="13"/>
      <c r="XBY88" s="13"/>
      <c r="XBZ88" s="13"/>
      <c r="XCA88" s="13"/>
      <c r="XCB88" s="13"/>
      <c r="XCC88" s="13"/>
      <c r="XCD88" s="13"/>
      <c r="XCE88" s="13"/>
      <c r="XCF88" s="13"/>
      <c r="XCG88" s="13"/>
      <c r="XCH88" s="13"/>
      <c r="XCI88" s="13"/>
      <c r="XCJ88" s="13"/>
      <c r="XCK88" s="13"/>
      <c r="XCL88" s="13"/>
      <c r="XCM88" s="13"/>
      <c r="XCN88" s="13"/>
      <c r="XCO88" s="13"/>
      <c r="XCP88" s="13"/>
      <c r="XCQ88" s="13"/>
      <c r="XCR88" s="13"/>
      <c r="XCS88" s="13"/>
      <c r="XCT88" s="13"/>
      <c r="XCU88" s="13"/>
      <c r="XCV88" s="13"/>
      <c r="XCW88" s="13"/>
      <c r="XCX88" s="13"/>
      <c r="XCY88" s="13"/>
      <c r="XCZ88" s="13"/>
      <c r="XDA88" s="13"/>
      <c r="XDB88" s="13"/>
      <c r="XDC88" s="13"/>
      <c r="XDD88" s="13"/>
      <c r="XDE88" s="13"/>
      <c r="XDF88" s="13"/>
      <c r="XDG88" s="13"/>
      <c r="XDH88" s="13"/>
      <c r="XDI88" s="13"/>
      <c r="XDJ88" s="13"/>
      <c r="XDK88" s="13"/>
      <c r="XDL88" s="13"/>
      <c r="XDM88" s="13"/>
      <c r="XDN88" s="13"/>
      <c r="XDO88" s="13"/>
      <c r="XDP88" s="13"/>
      <c r="XDQ88" s="13"/>
      <c r="XDR88" s="13"/>
      <c r="XDS88" s="13"/>
      <c r="XDT88" s="13"/>
      <c r="XDU88" s="13"/>
      <c r="XDV88" s="13"/>
      <c r="XDW88" s="13"/>
      <c r="XDX88" s="13"/>
      <c r="XDY88" s="13"/>
      <c r="XDZ88" s="13"/>
      <c r="XEA88" s="13"/>
      <c r="XEB88" s="13"/>
      <c r="XEC88" s="13"/>
      <c r="XED88" s="13"/>
      <c r="XEE88" s="13"/>
      <c r="XEF88" s="13"/>
      <c r="XEG88" s="13"/>
      <c r="XEH88" s="13"/>
      <c r="XEI88" s="13"/>
      <c r="XEJ88" s="13"/>
      <c r="XEK88" s="13"/>
      <c r="XEL88" s="13"/>
      <c r="XEM88" s="13"/>
      <c r="XEN88" s="13"/>
      <c r="XEO88" s="13"/>
      <c r="XEP88" s="13"/>
      <c r="XEQ88" s="13"/>
      <c r="XER88" s="13"/>
      <c r="XES88" s="13"/>
      <c r="XET88" s="13"/>
      <c r="XEU88" s="13"/>
      <c r="XEV88" s="13"/>
      <c r="XEW88" s="13"/>
      <c r="XEX88" s="13"/>
      <c r="XEY88" s="13"/>
      <c r="XEZ88" s="13"/>
      <c r="XFA88" s="13"/>
      <c r="XFB88" s="13"/>
      <c r="XFC88" s="13"/>
      <c r="XFD88" s="13"/>
    </row>
    <row r="89" spans="1:16384" x14ac:dyDescent="0.2">
      <c r="A89" s="6" t="s">
        <v>181</v>
      </c>
      <c r="B89" s="30">
        <v>9.31</v>
      </c>
      <c r="C89" s="13"/>
      <c r="D89" s="13" t="s">
        <v>61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  <c r="XEY89" s="13"/>
      <c r="XEZ89" s="13"/>
      <c r="XFA89" s="13"/>
      <c r="XFB89" s="13"/>
      <c r="XFC89" s="13"/>
      <c r="XFD89" s="13"/>
    </row>
    <row r="90" spans="1:16384" x14ac:dyDescent="0.2">
      <c r="A90" s="6" t="s">
        <v>60</v>
      </c>
      <c r="B90" s="30">
        <v>26.07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/>
      <c r="DRF90" s="13"/>
      <c r="DRG90" s="13"/>
      <c r="DRH90" s="13"/>
      <c r="DRI90" s="13"/>
      <c r="DRJ90" s="13"/>
      <c r="DRK90" s="13"/>
      <c r="DRL90" s="13"/>
      <c r="DRM90" s="13"/>
      <c r="DRN90" s="13"/>
      <c r="DRO90" s="13"/>
      <c r="DRP90" s="13"/>
      <c r="DRQ90" s="13"/>
      <c r="DRR90" s="13"/>
      <c r="DRS90" s="13"/>
      <c r="DRT90" s="13"/>
      <c r="DRU90" s="13"/>
      <c r="DRV90" s="13"/>
      <c r="DRW90" s="13"/>
      <c r="DRX90" s="13"/>
      <c r="DRY90" s="13"/>
      <c r="DRZ90" s="13"/>
      <c r="DSA90" s="13"/>
      <c r="DSB90" s="13"/>
      <c r="DSC90" s="13"/>
      <c r="DSD90" s="13"/>
      <c r="DSE90" s="13"/>
      <c r="DSF90" s="13"/>
      <c r="DSG90" s="13"/>
      <c r="DSH90" s="13"/>
      <c r="DSI90" s="13"/>
      <c r="DSJ90" s="13"/>
      <c r="DSK90" s="13"/>
      <c r="DSL90" s="13"/>
      <c r="DSM90" s="13"/>
      <c r="DSN90" s="13"/>
      <c r="DSO90" s="13"/>
      <c r="DSP90" s="13"/>
      <c r="DSQ90" s="13"/>
      <c r="DSR90" s="13"/>
      <c r="DSS90" s="13"/>
      <c r="DST90" s="13"/>
      <c r="DSU90" s="13"/>
      <c r="DSV90" s="13"/>
      <c r="DSW90" s="13"/>
      <c r="DSX90" s="13"/>
      <c r="DSY90" s="13"/>
      <c r="DSZ90" s="13"/>
      <c r="DTA90" s="13"/>
      <c r="DTB90" s="13"/>
      <c r="DTC90" s="13"/>
      <c r="DTD90" s="13"/>
      <c r="DTE90" s="13"/>
      <c r="DTF90" s="13"/>
      <c r="DTG90" s="13"/>
      <c r="DTH90" s="13"/>
      <c r="DTI90" s="13"/>
      <c r="DTJ90" s="13"/>
      <c r="DTK90" s="13"/>
      <c r="DTL90" s="13"/>
      <c r="DTM90" s="13"/>
      <c r="DTN90" s="13"/>
      <c r="DTO90" s="13"/>
      <c r="DTP90" s="13"/>
      <c r="DTQ90" s="13"/>
      <c r="DTR90" s="13"/>
      <c r="DTS90" s="13"/>
      <c r="DTT90" s="13"/>
      <c r="DTU90" s="13"/>
      <c r="DTV90" s="13"/>
      <c r="DTW90" s="13"/>
      <c r="DTX90" s="13"/>
      <c r="DTY90" s="13"/>
      <c r="DTZ90" s="13"/>
      <c r="DUA90" s="13"/>
      <c r="DUB90" s="13"/>
      <c r="DUC90" s="13"/>
      <c r="DUD90" s="13"/>
      <c r="DUE90" s="13"/>
      <c r="DUF90" s="13"/>
      <c r="DUG90" s="13"/>
      <c r="DUH90" s="13"/>
      <c r="DUI90" s="13"/>
      <c r="DUJ90" s="13"/>
      <c r="DUK90" s="13"/>
      <c r="DUL90" s="13"/>
      <c r="DUM90" s="13"/>
      <c r="DUN90" s="13"/>
      <c r="DUO90" s="13"/>
      <c r="DUP90" s="13"/>
      <c r="DUQ90" s="13"/>
      <c r="DUR90" s="13"/>
      <c r="DUS90" s="13"/>
      <c r="DUT90" s="13"/>
      <c r="DUU90" s="13"/>
      <c r="DUV90" s="13"/>
      <c r="DUW90" s="13"/>
      <c r="DUX90" s="13"/>
      <c r="DUY90" s="13"/>
      <c r="DUZ90" s="13"/>
      <c r="DVA90" s="13"/>
      <c r="DVB90" s="13"/>
      <c r="DVC90" s="13"/>
      <c r="DVD90" s="13"/>
      <c r="DVE90" s="13"/>
      <c r="DVF90" s="13"/>
      <c r="DVG90" s="13"/>
      <c r="DVH90" s="13"/>
      <c r="DVI90" s="13"/>
      <c r="DVJ90" s="13"/>
      <c r="DVK90" s="13"/>
      <c r="DVL90" s="13"/>
      <c r="DVM90" s="13"/>
      <c r="DVN90" s="13"/>
      <c r="DVO90" s="13"/>
      <c r="DVP90" s="13"/>
      <c r="DVQ90" s="13"/>
      <c r="DVR90" s="13"/>
      <c r="DVS90" s="13"/>
      <c r="DVT90" s="13"/>
      <c r="DVU90" s="13"/>
      <c r="DVV90" s="13"/>
      <c r="DVW90" s="13"/>
      <c r="DVX90" s="13"/>
      <c r="DVY90" s="13"/>
      <c r="DVZ90" s="13"/>
      <c r="DWA90" s="13"/>
      <c r="DWB90" s="13"/>
      <c r="DWC90" s="13"/>
      <c r="DWD90" s="13"/>
      <c r="DWE90" s="13"/>
      <c r="DWF90" s="13"/>
      <c r="DWG90" s="13"/>
      <c r="DWH90" s="13"/>
      <c r="DWI90" s="13"/>
      <c r="DWJ90" s="13"/>
      <c r="DWK90" s="13"/>
      <c r="DWL90" s="13"/>
      <c r="DWM90" s="13"/>
      <c r="DWN90" s="13"/>
      <c r="DWO90" s="13"/>
      <c r="DWP90" s="13"/>
      <c r="DWQ90" s="13"/>
      <c r="DWR90" s="13"/>
      <c r="DWS90" s="13"/>
      <c r="DWT90" s="13"/>
      <c r="DWU90" s="13"/>
      <c r="DWV90" s="13"/>
      <c r="DWW90" s="13"/>
      <c r="DWX90" s="13"/>
      <c r="DWY90" s="13"/>
      <c r="DWZ90" s="13"/>
      <c r="DXA90" s="13"/>
      <c r="DXB90" s="13"/>
      <c r="DXC90" s="13"/>
      <c r="DXD90" s="13"/>
      <c r="DXE90" s="13"/>
      <c r="DXF90" s="13"/>
      <c r="DXG90" s="13"/>
      <c r="DXH90" s="13"/>
      <c r="DXI90" s="13"/>
      <c r="DXJ90" s="13"/>
      <c r="DXK90" s="13"/>
      <c r="DXL90" s="13"/>
      <c r="DXM90" s="13"/>
      <c r="DXN90" s="13"/>
      <c r="DXO90" s="13"/>
      <c r="DXP90" s="13"/>
      <c r="DXQ90" s="13"/>
      <c r="DXR90" s="13"/>
      <c r="DXS90" s="13"/>
      <c r="DXT90" s="13"/>
      <c r="DXU90" s="13"/>
      <c r="DXV90" s="13"/>
      <c r="DXW90" s="13"/>
      <c r="DXX90" s="13"/>
      <c r="DXY90" s="13"/>
      <c r="DXZ90" s="13"/>
      <c r="DYA90" s="13"/>
      <c r="DYB90" s="13"/>
      <c r="DYC90" s="13"/>
      <c r="DYD90" s="13"/>
      <c r="DYE90" s="13"/>
      <c r="DYF90" s="13"/>
      <c r="DYG90" s="13"/>
      <c r="DYH90" s="13"/>
      <c r="DYI90" s="13"/>
      <c r="DYJ90" s="13"/>
      <c r="DYK90" s="13"/>
      <c r="DYL90" s="13"/>
      <c r="DYM90" s="13"/>
      <c r="DYN90" s="13"/>
      <c r="DYO90" s="13"/>
      <c r="DYP90" s="13"/>
      <c r="DYQ90" s="13"/>
      <c r="DYR90" s="13"/>
      <c r="DYS90" s="13"/>
      <c r="DYT90" s="13"/>
      <c r="DYU90" s="13"/>
      <c r="DYV90" s="13"/>
      <c r="DYW90" s="13"/>
      <c r="DYX90" s="13"/>
      <c r="DYY90" s="13"/>
      <c r="DYZ90" s="13"/>
      <c r="DZA90" s="13"/>
      <c r="DZB90" s="13"/>
      <c r="DZC90" s="13"/>
      <c r="DZD90" s="13"/>
      <c r="DZE90" s="13"/>
      <c r="DZF90" s="13"/>
      <c r="DZG90" s="13"/>
      <c r="DZH90" s="13"/>
      <c r="DZI90" s="13"/>
      <c r="DZJ90" s="13"/>
      <c r="DZK90" s="13"/>
      <c r="DZL90" s="13"/>
      <c r="DZM90" s="13"/>
      <c r="DZN90" s="13"/>
      <c r="DZO90" s="13"/>
      <c r="DZP90" s="13"/>
      <c r="DZQ90" s="13"/>
      <c r="DZR90" s="13"/>
      <c r="DZS90" s="13"/>
      <c r="DZT90" s="13"/>
      <c r="DZU90" s="13"/>
      <c r="DZV90" s="13"/>
      <c r="DZW90" s="13"/>
      <c r="DZX90" s="13"/>
      <c r="DZY90" s="13"/>
      <c r="DZZ90" s="13"/>
      <c r="EAA90" s="13"/>
      <c r="EAB90" s="13"/>
      <c r="EAC90" s="13"/>
      <c r="EAD90" s="13"/>
      <c r="EAE90" s="13"/>
      <c r="EAF90" s="13"/>
      <c r="EAG90" s="13"/>
      <c r="EAH90" s="13"/>
      <c r="EAI90" s="13"/>
      <c r="EAJ90" s="13"/>
      <c r="EAK90" s="13"/>
      <c r="EAL90" s="13"/>
      <c r="EAM90" s="13"/>
      <c r="EAN90" s="13"/>
      <c r="EAO90" s="13"/>
      <c r="EAP90" s="13"/>
      <c r="EAQ90" s="13"/>
      <c r="EAR90" s="13"/>
      <c r="EAS90" s="13"/>
      <c r="EAT90" s="13"/>
      <c r="EAU90" s="13"/>
      <c r="EAV90" s="13"/>
      <c r="EAW90" s="13"/>
      <c r="EAX90" s="13"/>
      <c r="EAY90" s="13"/>
      <c r="EAZ90" s="13"/>
      <c r="EBA90" s="13"/>
      <c r="EBB90" s="13"/>
      <c r="EBC90" s="13"/>
      <c r="EBD90" s="13"/>
      <c r="EBE90" s="13"/>
      <c r="EBF90" s="13"/>
      <c r="EBG90" s="13"/>
      <c r="EBH90" s="13"/>
      <c r="EBI90" s="13"/>
      <c r="EBJ90" s="13"/>
      <c r="EBK90" s="13"/>
      <c r="EBL90" s="13"/>
      <c r="EBM90" s="13"/>
      <c r="EBN90" s="13"/>
      <c r="EBO90" s="13"/>
      <c r="EBP90" s="13"/>
      <c r="EBQ90" s="13"/>
      <c r="EBR90" s="13"/>
      <c r="EBS90" s="13"/>
      <c r="EBT90" s="13"/>
      <c r="EBU90" s="13"/>
      <c r="EBV90" s="13"/>
      <c r="EBW90" s="13"/>
      <c r="EBX90" s="13"/>
      <c r="EBY90" s="13"/>
      <c r="EBZ90" s="13"/>
      <c r="ECA90" s="13"/>
      <c r="ECB90" s="13"/>
      <c r="ECC90" s="13"/>
      <c r="ECD90" s="13"/>
      <c r="ECE90" s="13"/>
      <c r="ECF90" s="13"/>
      <c r="ECG90" s="13"/>
      <c r="ECH90" s="13"/>
      <c r="ECI90" s="13"/>
      <c r="ECJ90" s="13"/>
      <c r="ECK90" s="13"/>
      <c r="ECL90" s="13"/>
      <c r="ECM90" s="13"/>
      <c r="ECN90" s="13"/>
      <c r="ECO90" s="13"/>
      <c r="ECP90" s="13"/>
      <c r="ECQ90" s="13"/>
      <c r="ECR90" s="13"/>
      <c r="ECS90" s="13"/>
      <c r="ECT90" s="13"/>
      <c r="ECU90" s="13"/>
      <c r="ECV90" s="13"/>
      <c r="ECW90" s="13"/>
      <c r="ECX90" s="13"/>
      <c r="ECY90" s="13"/>
      <c r="ECZ90" s="13"/>
      <c r="EDA90" s="13"/>
      <c r="EDB90" s="13"/>
      <c r="EDC90" s="13"/>
      <c r="EDD90" s="13"/>
      <c r="EDE90" s="13"/>
      <c r="EDF90" s="13"/>
      <c r="EDG90" s="13"/>
      <c r="EDH90" s="13"/>
      <c r="EDI90" s="13"/>
      <c r="EDJ90" s="13"/>
      <c r="EDK90" s="13"/>
      <c r="EDL90" s="13"/>
      <c r="EDM90" s="13"/>
      <c r="EDN90" s="13"/>
      <c r="EDO90" s="13"/>
      <c r="EDP90" s="13"/>
      <c r="EDQ90" s="13"/>
      <c r="EDR90" s="13"/>
      <c r="EDS90" s="13"/>
      <c r="EDT90" s="13"/>
      <c r="EDU90" s="13"/>
      <c r="EDV90" s="13"/>
      <c r="EDW90" s="13"/>
      <c r="EDX90" s="13"/>
      <c r="EDY90" s="13"/>
      <c r="EDZ90" s="13"/>
      <c r="EEA90" s="13"/>
      <c r="EEB90" s="13"/>
      <c r="EEC90" s="13"/>
      <c r="EED90" s="13"/>
      <c r="EEE90" s="13"/>
      <c r="EEF90" s="13"/>
      <c r="EEG90" s="13"/>
      <c r="EEH90" s="13"/>
      <c r="EEI90" s="13"/>
      <c r="EEJ90" s="13"/>
      <c r="EEK90" s="13"/>
      <c r="EEL90" s="13"/>
      <c r="EEM90" s="13"/>
      <c r="EEN90" s="13"/>
      <c r="EEO90" s="13"/>
      <c r="EEP90" s="13"/>
      <c r="EEQ90" s="13"/>
      <c r="EER90" s="13"/>
      <c r="EES90" s="13"/>
      <c r="EET90" s="13"/>
      <c r="EEU90" s="13"/>
      <c r="EEV90" s="13"/>
      <c r="EEW90" s="13"/>
      <c r="EEX90" s="13"/>
      <c r="EEY90" s="13"/>
      <c r="EEZ90" s="13"/>
      <c r="EFA90" s="13"/>
      <c r="EFB90" s="13"/>
      <c r="EFC90" s="13"/>
      <c r="EFD90" s="13"/>
      <c r="EFE90" s="13"/>
      <c r="EFF90" s="13"/>
      <c r="EFG90" s="13"/>
      <c r="EFH90" s="13"/>
      <c r="EFI90" s="13"/>
      <c r="EFJ90" s="13"/>
      <c r="EFK90" s="13"/>
      <c r="EFL90" s="13"/>
      <c r="EFM90" s="13"/>
      <c r="EFN90" s="13"/>
      <c r="EFO90" s="13"/>
      <c r="EFP90" s="13"/>
      <c r="EFQ90" s="13"/>
      <c r="EFR90" s="13"/>
      <c r="EFS90" s="13"/>
      <c r="EFT90" s="13"/>
      <c r="EFU90" s="13"/>
      <c r="EFV90" s="13"/>
      <c r="EFW90" s="13"/>
      <c r="EFX90" s="13"/>
      <c r="EFY90" s="13"/>
      <c r="EFZ90" s="13"/>
      <c r="EGA90" s="13"/>
      <c r="EGB90" s="13"/>
      <c r="EGC90" s="13"/>
      <c r="EGD90" s="13"/>
      <c r="EGE90" s="13"/>
      <c r="EGF90" s="13"/>
      <c r="EGG90" s="13"/>
      <c r="EGH90" s="13"/>
      <c r="EGI90" s="13"/>
      <c r="EGJ90" s="13"/>
      <c r="EGK90" s="13"/>
      <c r="EGL90" s="13"/>
      <c r="EGM90" s="13"/>
      <c r="EGN90" s="13"/>
      <c r="EGO90" s="13"/>
      <c r="EGP90" s="13"/>
      <c r="EGQ90" s="13"/>
      <c r="EGR90" s="13"/>
      <c r="EGS90" s="13"/>
      <c r="EGT90" s="13"/>
      <c r="EGU90" s="13"/>
      <c r="EGV90" s="13"/>
      <c r="EGW90" s="13"/>
      <c r="EGX90" s="13"/>
      <c r="EGY90" s="13"/>
      <c r="EGZ90" s="13"/>
      <c r="EHA90" s="13"/>
      <c r="EHB90" s="13"/>
      <c r="EHC90" s="13"/>
      <c r="EHD90" s="13"/>
      <c r="EHE90" s="13"/>
      <c r="EHF90" s="13"/>
      <c r="EHG90" s="13"/>
      <c r="EHH90" s="13"/>
      <c r="EHI90" s="13"/>
      <c r="EHJ90" s="13"/>
      <c r="EHK90" s="13"/>
      <c r="EHL90" s="13"/>
      <c r="EHM90" s="13"/>
      <c r="EHN90" s="13"/>
      <c r="EHO90" s="13"/>
      <c r="EHP90" s="13"/>
      <c r="EHQ90" s="13"/>
      <c r="EHR90" s="13"/>
      <c r="EHS90" s="13"/>
      <c r="EHT90" s="13"/>
      <c r="EHU90" s="13"/>
      <c r="EHV90" s="13"/>
      <c r="EHW90" s="13"/>
      <c r="EHX90" s="13"/>
      <c r="EHY90" s="13"/>
      <c r="EHZ90" s="13"/>
      <c r="EIA90" s="13"/>
      <c r="EIB90" s="13"/>
      <c r="EIC90" s="13"/>
      <c r="EID90" s="13"/>
      <c r="EIE90" s="13"/>
      <c r="EIF90" s="13"/>
      <c r="EIG90" s="13"/>
      <c r="EIH90" s="13"/>
      <c r="EII90" s="13"/>
      <c r="EIJ90" s="13"/>
      <c r="EIK90" s="13"/>
      <c r="EIL90" s="13"/>
      <c r="EIM90" s="13"/>
      <c r="EIN90" s="13"/>
      <c r="EIO90" s="13"/>
      <c r="EIP90" s="13"/>
      <c r="EIQ90" s="13"/>
      <c r="EIR90" s="13"/>
      <c r="EIS90" s="13"/>
      <c r="EIT90" s="13"/>
      <c r="EIU90" s="13"/>
      <c r="EIV90" s="13"/>
      <c r="EIW90" s="13"/>
      <c r="EIX90" s="13"/>
      <c r="EIY90" s="13"/>
      <c r="EIZ90" s="13"/>
      <c r="EJA90" s="13"/>
      <c r="EJB90" s="13"/>
      <c r="EJC90" s="13"/>
      <c r="EJD90" s="13"/>
      <c r="EJE90" s="13"/>
      <c r="EJF90" s="13"/>
      <c r="EJG90" s="13"/>
      <c r="EJH90" s="13"/>
      <c r="EJI90" s="13"/>
      <c r="EJJ90" s="13"/>
      <c r="EJK90" s="13"/>
      <c r="EJL90" s="13"/>
      <c r="EJM90" s="13"/>
      <c r="EJN90" s="13"/>
      <c r="EJO90" s="13"/>
      <c r="EJP90" s="13"/>
      <c r="EJQ90" s="13"/>
      <c r="EJR90" s="13"/>
      <c r="EJS90" s="13"/>
      <c r="EJT90" s="13"/>
      <c r="EJU90" s="13"/>
      <c r="EJV90" s="13"/>
      <c r="EJW90" s="13"/>
      <c r="EJX90" s="13"/>
      <c r="EJY90" s="13"/>
      <c r="EJZ90" s="13"/>
      <c r="EKA90" s="13"/>
      <c r="EKB90" s="13"/>
      <c r="EKC90" s="13"/>
      <c r="EKD90" s="13"/>
      <c r="EKE90" s="13"/>
      <c r="EKF90" s="13"/>
      <c r="EKG90" s="13"/>
      <c r="EKH90" s="13"/>
      <c r="EKI90" s="13"/>
      <c r="EKJ90" s="13"/>
      <c r="EKK90" s="13"/>
      <c r="EKL90" s="13"/>
      <c r="EKM90" s="13"/>
      <c r="EKN90" s="13"/>
      <c r="EKO90" s="13"/>
      <c r="EKP90" s="13"/>
      <c r="EKQ90" s="13"/>
      <c r="EKR90" s="13"/>
      <c r="EKS90" s="13"/>
      <c r="EKT90" s="13"/>
      <c r="EKU90" s="13"/>
      <c r="EKV90" s="13"/>
      <c r="EKW90" s="13"/>
      <c r="EKX90" s="13"/>
      <c r="EKY90" s="13"/>
      <c r="EKZ90" s="13"/>
      <c r="ELA90" s="13"/>
      <c r="ELB90" s="13"/>
      <c r="ELC90" s="13"/>
      <c r="ELD90" s="13"/>
      <c r="ELE90" s="13"/>
      <c r="ELF90" s="13"/>
      <c r="ELG90" s="13"/>
      <c r="ELH90" s="13"/>
      <c r="ELI90" s="13"/>
      <c r="ELJ90" s="13"/>
      <c r="ELK90" s="13"/>
      <c r="ELL90" s="13"/>
      <c r="ELM90" s="13"/>
      <c r="ELN90" s="13"/>
      <c r="ELO90" s="13"/>
      <c r="ELP90" s="13"/>
      <c r="ELQ90" s="13"/>
      <c r="ELR90" s="13"/>
      <c r="ELS90" s="13"/>
      <c r="ELT90" s="13"/>
      <c r="ELU90" s="13"/>
      <c r="ELV90" s="13"/>
      <c r="ELW90" s="13"/>
      <c r="ELX90" s="13"/>
      <c r="ELY90" s="13"/>
      <c r="ELZ90" s="13"/>
      <c r="EMA90" s="13"/>
      <c r="EMB90" s="13"/>
      <c r="EMC90" s="13"/>
      <c r="EMD90" s="13"/>
      <c r="EME90" s="13"/>
      <c r="EMF90" s="13"/>
      <c r="EMG90" s="13"/>
      <c r="EMH90" s="13"/>
      <c r="EMI90" s="13"/>
      <c r="EMJ90" s="13"/>
      <c r="EMK90" s="13"/>
      <c r="EML90" s="13"/>
      <c r="EMM90" s="13"/>
      <c r="EMN90" s="13"/>
      <c r="EMO90" s="13"/>
      <c r="EMP90" s="13"/>
      <c r="EMQ90" s="13"/>
      <c r="EMR90" s="13"/>
      <c r="EMS90" s="13"/>
      <c r="EMT90" s="13"/>
      <c r="EMU90" s="13"/>
      <c r="EMV90" s="13"/>
      <c r="EMW90" s="13"/>
      <c r="EMX90" s="13"/>
      <c r="EMY90" s="13"/>
      <c r="EMZ90" s="13"/>
      <c r="ENA90" s="13"/>
      <c r="ENB90" s="13"/>
      <c r="ENC90" s="13"/>
      <c r="END90" s="13"/>
      <c r="ENE90" s="13"/>
      <c r="ENF90" s="13"/>
      <c r="ENG90" s="13"/>
      <c r="ENH90" s="13"/>
      <c r="ENI90" s="13"/>
      <c r="ENJ90" s="13"/>
      <c r="ENK90" s="13"/>
      <c r="ENL90" s="13"/>
      <c r="ENM90" s="13"/>
      <c r="ENN90" s="13"/>
      <c r="ENO90" s="13"/>
      <c r="ENP90" s="13"/>
      <c r="ENQ90" s="13"/>
      <c r="ENR90" s="13"/>
      <c r="ENS90" s="13"/>
      <c r="ENT90" s="13"/>
      <c r="ENU90" s="13"/>
      <c r="ENV90" s="13"/>
      <c r="ENW90" s="13"/>
      <c r="ENX90" s="13"/>
      <c r="ENY90" s="13"/>
      <c r="ENZ90" s="13"/>
      <c r="EOA90" s="13"/>
      <c r="EOB90" s="13"/>
      <c r="EOC90" s="13"/>
      <c r="EOD90" s="13"/>
      <c r="EOE90" s="13"/>
      <c r="EOF90" s="13"/>
      <c r="EOG90" s="13"/>
      <c r="EOH90" s="13"/>
      <c r="EOI90" s="13"/>
      <c r="EOJ90" s="13"/>
      <c r="EOK90" s="13"/>
      <c r="EOL90" s="13"/>
      <c r="EOM90" s="13"/>
      <c r="EON90" s="13"/>
      <c r="EOO90" s="13"/>
      <c r="EOP90" s="13"/>
      <c r="EOQ90" s="13"/>
      <c r="EOR90" s="13"/>
      <c r="EOS90" s="13"/>
      <c r="EOT90" s="13"/>
      <c r="EOU90" s="13"/>
      <c r="EOV90" s="13"/>
      <c r="EOW90" s="13"/>
      <c r="EOX90" s="13"/>
      <c r="EOY90" s="13"/>
      <c r="EOZ90" s="13"/>
      <c r="EPA90" s="13"/>
      <c r="EPB90" s="13"/>
      <c r="EPC90" s="13"/>
      <c r="EPD90" s="13"/>
      <c r="EPE90" s="13"/>
      <c r="EPF90" s="13"/>
      <c r="EPG90" s="13"/>
      <c r="EPH90" s="13"/>
      <c r="EPI90" s="13"/>
      <c r="EPJ90" s="13"/>
      <c r="EPK90" s="13"/>
      <c r="EPL90" s="13"/>
      <c r="EPM90" s="13"/>
      <c r="EPN90" s="13"/>
      <c r="EPO90" s="13"/>
      <c r="EPP90" s="13"/>
      <c r="EPQ90" s="13"/>
      <c r="EPR90" s="13"/>
      <c r="EPS90" s="13"/>
      <c r="EPT90" s="13"/>
      <c r="EPU90" s="13"/>
      <c r="EPV90" s="13"/>
      <c r="EPW90" s="13"/>
      <c r="EPX90" s="13"/>
      <c r="EPY90" s="13"/>
      <c r="EPZ90" s="13"/>
      <c r="EQA90" s="13"/>
      <c r="EQB90" s="13"/>
      <c r="EQC90" s="13"/>
      <c r="EQD90" s="13"/>
      <c r="EQE90" s="13"/>
      <c r="EQF90" s="13"/>
      <c r="EQG90" s="13"/>
      <c r="EQH90" s="13"/>
      <c r="EQI90" s="13"/>
      <c r="EQJ90" s="13"/>
      <c r="EQK90" s="13"/>
      <c r="EQL90" s="13"/>
      <c r="EQM90" s="13"/>
      <c r="EQN90" s="13"/>
      <c r="EQO90" s="13"/>
      <c r="EQP90" s="13"/>
      <c r="EQQ90" s="13"/>
      <c r="EQR90" s="13"/>
      <c r="EQS90" s="13"/>
      <c r="EQT90" s="13"/>
      <c r="EQU90" s="13"/>
      <c r="EQV90" s="13"/>
      <c r="EQW90" s="13"/>
      <c r="EQX90" s="13"/>
      <c r="EQY90" s="13"/>
      <c r="EQZ90" s="13"/>
      <c r="ERA90" s="13"/>
      <c r="ERB90" s="13"/>
      <c r="ERC90" s="13"/>
      <c r="ERD90" s="13"/>
      <c r="ERE90" s="13"/>
      <c r="ERF90" s="13"/>
      <c r="ERG90" s="13"/>
      <c r="ERH90" s="13"/>
      <c r="ERI90" s="13"/>
      <c r="ERJ90" s="13"/>
      <c r="ERK90" s="13"/>
      <c r="ERL90" s="13"/>
      <c r="ERM90" s="13"/>
      <c r="ERN90" s="13"/>
      <c r="ERO90" s="13"/>
      <c r="ERP90" s="13"/>
      <c r="ERQ90" s="13"/>
      <c r="ERR90" s="13"/>
      <c r="ERS90" s="13"/>
      <c r="ERT90" s="13"/>
      <c r="ERU90" s="13"/>
      <c r="ERV90" s="13"/>
      <c r="ERW90" s="13"/>
      <c r="ERX90" s="13"/>
      <c r="ERY90" s="13"/>
      <c r="ERZ90" s="13"/>
      <c r="ESA90" s="13"/>
      <c r="ESB90" s="13"/>
      <c r="ESC90" s="13"/>
      <c r="ESD90" s="13"/>
      <c r="ESE90" s="13"/>
      <c r="ESF90" s="13"/>
      <c r="ESG90" s="13"/>
      <c r="ESH90" s="13"/>
      <c r="ESI90" s="13"/>
      <c r="ESJ90" s="13"/>
      <c r="ESK90" s="13"/>
      <c r="ESL90" s="13"/>
      <c r="ESM90" s="13"/>
      <c r="ESN90" s="13"/>
      <c r="ESO90" s="13"/>
      <c r="ESP90" s="13"/>
      <c r="ESQ90" s="13"/>
      <c r="ESR90" s="13"/>
      <c r="ESS90" s="13"/>
      <c r="EST90" s="13"/>
      <c r="ESU90" s="13"/>
      <c r="ESV90" s="13"/>
      <c r="ESW90" s="13"/>
      <c r="ESX90" s="13"/>
      <c r="ESY90" s="13"/>
      <c r="ESZ90" s="13"/>
      <c r="ETA90" s="13"/>
      <c r="ETB90" s="13"/>
      <c r="ETC90" s="13"/>
      <c r="ETD90" s="13"/>
      <c r="ETE90" s="13"/>
      <c r="ETF90" s="13"/>
      <c r="ETG90" s="13"/>
      <c r="ETH90" s="13"/>
      <c r="ETI90" s="13"/>
      <c r="ETJ90" s="13"/>
      <c r="ETK90" s="13"/>
      <c r="ETL90" s="13"/>
      <c r="ETM90" s="13"/>
      <c r="ETN90" s="13"/>
      <c r="ETO90" s="13"/>
      <c r="ETP90" s="13"/>
      <c r="ETQ90" s="13"/>
      <c r="ETR90" s="13"/>
      <c r="ETS90" s="13"/>
      <c r="ETT90" s="13"/>
      <c r="ETU90" s="13"/>
      <c r="ETV90" s="13"/>
      <c r="ETW90" s="13"/>
      <c r="ETX90" s="13"/>
      <c r="ETY90" s="13"/>
      <c r="ETZ90" s="13"/>
      <c r="EUA90" s="13"/>
      <c r="EUB90" s="13"/>
      <c r="EUC90" s="13"/>
      <c r="EUD90" s="13"/>
      <c r="EUE90" s="13"/>
      <c r="EUF90" s="13"/>
      <c r="EUG90" s="13"/>
      <c r="EUH90" s="13"/>
      <c r="EUI90" s="13"/>
      <c r="EUJ90" s="13"/>
      <c r="EUK90" s="13"/>
      <c r="EUL90" s="13"/>
      <c r="EUM90" s="13"/>
      <c r="EUN90" s="13"/>
      <c r="EUO90" s="13"/>
      <c r="EUP90" s="13"/>
      <c r="EUQ90" s="13"/>
      <c r="EUR90" s="13"/>
      <c r="EUS90" s="13"/>
      <c r="EUT90" s="13"/>
      <c r="EUU90" s="13"/>
      <c r="EUV90" s="13"/>
      <c r="EUW90" s="13"/>
      <c r="EUX90" s="13"/>
      <c r="EUY90" s="13"/>
      <c r="EUZ90" s="13"/>
      <c r="EVA90" s="13"/>
      <c r="EVB90" s="13"/>
      <c r="EVC90" s="13"/>
      <c r="EVD90" s="13"/>
      <c r="EVE90" s="13"/>
      <c r="EVF90" s="13"/>
      <c r="EVG90" s="13"/>
      <c r="EVH90" s="13"/>
      <c r="EVI90" s="13"/>
      <c r="EVJ90" s="13"/>
      <c r="EVK90" s="13"/>
      <c r="EVL90" s="13"/>
      <c r="EVM90" s="13"/>
      <c r="EVN90" s="13"/>
      <c r="EVO90" s="13"/>
      <c r="EVP90" s="13"/>
      <c r="EVQ90" s="13"/>
      <c r="EVR90" s="13"/>
      <c r="EVS90" s="13"/>
      <c r="EVT90" s="13"/>
      <c r="EVU90" s="13"/>
      <c r="EVV90" s="13"/>
      <c r="EVW90" s="13"/>
      <c r="EVX90" s="13"/>
      <c r="EVY90" s="13"/>
      <c r="EVZ90" s="13"/>
      <c r="EWA90" s="13"/>
      <c r="EWB90" s="13"/>
      <c r="EWC90" s="13"/>
      <c r="EWD90" s="13"/>
      <c r="EWE90" s="13"/>
      <c r="EWF90" s="13"/>
      <c r="EWG90" s="13"/>
      <c r="EWH90" s="13"/>
      <c r="EWI90" s="13"/>
      <c r="EWJ90" s="13"/>
      <c r="EWK90" s="13"/>
      <c r="EWL90" s="13"/>
      <c r="EWM90" s="13"/>
      <c r="EWN90" s="13"/>
      <c r="EWO90" s="13"/>
      <c r="EWP90" s="13"/>
      <c r="EWQ90" s="13"/>
      <c r="EWR90" s="13"/>
      <c r="EWS90" s="13"/>
      <c r="EWT90" s="13"/>
      <c r="EWU90" s="13"/>
      <c r="EWV90" s="13"/>
      <c r="EWW90" s="13"/>
      <c r="EWX90" s="13"/>
      <c r="EWY90" s="13"/>
      <c r="EWZ90" s="13"/>
      <c r="EXA90" s="13"/>
      <c r="EXB90" s="13"/>
      <c r="EXC90" s="13"/>
      <c r="EXD90" s="13"/>
      <c r="EXE90" s="13"/>
      <c r="EXF90" s="13"/>
      <c r="EXG90" s="13"/>
      <c r="EXH90" s="13"/>
      <c r="EXI90" s="13"/>
      <c r="EXJ90" s="13"/>
      <c r="EXK90" s="13"/>
      <c r="EXL90" s="13"/>
      <c r="EXM90" s="13"/>
      <c r="EXN90" s="13"/>
      <c r="EXO90" s="13"/>
      <c r="EXP90" s="13"/>
      <c r="EXQ90" s="13"/>
      <c r="EXR90" s="13"/>
      <c r="EXS90" s="13"/>
      <c r="EXT90" s="13"/>
      <c r="EXU90" s="13"/>
      <c r="EXV90" s="13"/>
      <c r="EXW90" s="13"/>
      <c r="EXX90" s="13"/>
      <c r="EXY90" s="13"/>
      <c r="EXZ90" s="13"/>
      <c r="EYA90" s="13"/>
      <c r="EYB90" s="13"/>
      <c r="EYC90" s="13"/>
      <c r="EYD90" s="13"/>
      <c r="EYE90" s="13"/>
      <c r="EYF90" s="13"/>
      <c r="EYG90" s="13"/>
      <c r="EYH90" s="13"/>
      <c r="EYI90" s="13"/>
      <c r="EYJ90" s="13"/>
      <c r="EYK90" s="13"/>
      <c r="EYL90" s="13"/>
      <c r="EYM90" s="13"/>
      <c r="EYN90" s="13"/>
      <c r="EYO90" s="13"/>
      <c r="EYP90" s="13"/>
      <c r="EYQ90" s="13"/>
      <c r="EYR90" s="13"/>
      <c r="EYS90" s="13"/>
      <c r="EYT90" s="13"/>
      <c r="EYU90" s="13"/>
      <c r="EYV90" s="13"/>
      <c r="EYW90" s="13"/>
      <c r="EYX90" s="13"/>
      <c r="EYY90" s="13"/>
      <c r="EYZ90" s="13"/>
      <c r="EZA90" s="13"/>
      <c r="EZB90" s="13"/>
      <c r="EZC90" s="13"/>
      <c r="EZD90" s="13"/>
      <c r="EZE90" s="13"/>
      <c r="EZF90" s="13"/>
      <c r="EZG90" s="13"/>
      <c r="EZH90" s="13"/>
      <c r="EZI90" s="13"/>
      <c r="EZJ90" s="13"/>
      <c r="EZK90" s="13"/>
      <c r="EZL90" s="13"/>
      <c r="EZM90" s="13"/>
      <c r="EZN90" s="13"/>
      <c r="EZO90" s="13"/>
      <c r="EZP90" s="13"/>
      <c r="EZQ90" s="13"/>
      <c r="EZR90" s="13"/>
      <c r="EZS90" s="13"/>
      <c r="EZT90" s="13"/>
      <c r="EZU90" s="13"/>
      <c r="EZV90" s="13"/>
      <c r="EZW90" s="13"/>
      <c r="EZX90" s="13"/>
      <c r="EZY90" s="13"/>
      <c r="EZZ90" s="13"/>
      <c r="FAA90" s="13"/>
      <c r="FAB90" s="13"/>
      <c r="FAC90" s="13"/>
      <c r="FAD90" s="13"/>
      <c r="FAE90" s="13"/>
      <c r="FAF90" s="13"/>
      <c r="FAG90" s="13"/>
      <c r="FAH90" s="13"/>
      <c r="FAI90" s="13"/>
      <c r="FAJ90" s="13"/>
      <c r="FAK90" s="13"/>
      <c r="FAL90" s="13"/>
      <c r="FAM90" s="13"/>
      <c r="FAN90" s="13"/>
      <c r="FAO90" s="13"/>
      <c r="FAP90" s="13"/>
      <c r="FAQ90" s="13"/>
      <c r="FAR90" s="13"/>
      <c r="FAS90" s="13"/>
      <c r="FAT90" s="13"/>
      <c r="FAU90" s="13"/>
      <c r="FAV90" s="13"/>
      <c r="FAW90" s="13"/>
      <c r="FAX90" s="13"/>
      <c r="FAY90" s="13"/>
      <c r="FAZ90" s="13"/>
      <c r="FBA90" s="13"/>
      <c r="FBB90" s="13"/>
      <c r="FBC90" s="13"/>
      <c r="FBD90" s="13"/>
      <c r="FBE90" s="13"/>
      <c r="FBF90" s="13"/>
      <c r="FBG90" s="13"/>
      <c r="FBH90" s="13"/>
      <c r="FBI90" s="13"/>
      <c r="FBJ90" s="13"/>
      <c r="FBK90" s="13"/>
      <c r="FBL90" s="13"/>
      <c r="FBM90" s="13"/>
      <c r="FBN90" s="13"/>
      <c r="FBO90" s="13"/>
      <c r="FBP90" s="13"/>
      <c r="FBQ90" s="13"/>
      <c r="FBR90" s="13"/>
      <c r="FBS90" s="13"/>
      <c r="FBT90" s="13"/>
      <c r="FBU90" s="13"/>
      <c r="FBV90" s="13"/>
      <c r="FBW90" s="13"/>
      <c r="FBX90" s="13"/>
      <c r="FBY90" s="13"/>
      <c r="FBZ90" s="13"/>
      <c r="FCA90" s="13"/>
      <c r="FCB90" s="13"/>
      <c r="FCC90" s="13"/>
      <c r="FCD90" s="13"/>
      <c r="FCE90" s="13"/>
      <c r="FCF90" s="13"/>
      <c r="FCG90" s="13"/>
      <c r="FCH90" s="13"/>
      <c r="FCI90" s="13"/>
      <c r="FCJ90" s="13"/>
      <c r="FCK90" s="13"/>
      <c r="FCL90" s="13"/>
      <c r="FCM90" s="13"/>
      <c r="FCN90" s="13"/>
      <c r="FCO90" s="13"/>
      <c r="FCP90" s="13"/>
      <c r="FCQ90" s="13"/>
      <c r="FCR90" s="13"/>
      <c r="FCS90" s="13"/>
      <c r="FCT90" s="13"/>
      <c r="FCU90" s="13"/>
      <c r="FCV90" s="13"/>
      <c r="FCW90" s="13"/>
      <c r="FCX90" s="13"/>
      <c r="FCY90" s="13"/>
      <c r="FCZ90" s="13"/>
      <c r="FDA90" s="13"/>
      <c r="FDB90" s="13"/>
      <c r="FDC90" s="13"/>
      <c r="FDD90" s="13"/>
      <c r="FDE90" s="13"/>
      <c r="FDF90" s="13"/>
      <c r="FDG90" s="13"/>
      <c r="FDH90" s="13"/>
      <c r="FDI90" s="13"/>
      <c r="FDJ90" s="13"/>
      <c r="FDK90" s="13"/>
      <c r="FDL90" s="13"/>
      <c r="FDM90" s="13"/>
      <c r="FDN90" s="13"/>
      <c r="FDO90" s="13"/>
      <c r="FDP90" s="13"/>
      <c r="FDQ90" s="13"/>
      <c r="FDR90" s="13"/>
      <c r="FDS90" s="13"/>
      <c r="FDT90" s="13"/>
      <c r="FDU90" s="13"/>
      <c r="FDV90" s="13"/>
      <c r="FDW90" s="13"/>
      <c r="FDX90" s="13"/>
      <c r="FDY90" s="13"/>
      <c r="FDZ90" s="13"/>
      <c r="FEA90" s="13"/>
      <c r="FEB90" s="13"/>
      <c r="FEC90" s="13"/>
      <c r="FED90" s="13"/>
      <c r="FEE90" s="13"/>
      <c r="FEF90" s="13"/>
      <c r="FEG90" s="13"/>
      <c r="FEH90" s="13"/>
      <c r="FEI90" s="13"/>
      <c r="FEJ90" s="13"/>
      <c r="FEK90" s="13"/>
      <c r="FEL90" s="13"/>
      <c r="FEM90" s="13"/>
      <c r="FEN90" s="13"/>
      <c r="FEO90" s="13"/>
      <c r="FEP90" s="13"/>
      <c r="FEQ90" s="13"/>
      <c r="FER90" s="13"/>
      <c r="FES90" s="13"/>
      <c r="FET90" s="13"/>
      <c r="FEU90" s="13"/>
      <c r="FEV90" s="13"/>
      <c r="FEW90" s="13"/>
      <c r="FEX90" s="13"/>
      <c r="FEY90" s="13"/>
      <c r="FEZ90" s="13"/>
      <c r="FFA90" s="13"/>
      <c r="FFB90" s="13"/>
      <c r="FFC90" s="13"/>
      <c r="FFD90" s="13"/>
      <c r="FFE90" s="13"/>
      <c r="FFF90" s="13"/>
      <c r="FFG90" s="13"/>
      <c r="FFH90" s="13"/>
      <c r="FFI90" s="13"/>
      <c r="FFJ90" s="13"/>
      <c r="FFK90" s="13"/>
      <c r="FFL90" s="13"/>
      <c r="FFM90" s="13"/>
      <c r="FFN90" s="13"/>
      <c r="FFO90" s="13"/>
      <c r="FFP90" s="13"/>
      <c r="FFQ90" s="13"/>
      <c r="FFR90" s="13"/>
      <c r="FFS90" s="13"/>
      <c r="FFT90" s="13"/>
      <c r="FFU90" s="13"/>
      <c r="FFV90" s="13"/>
      <c r="FFW90" s="13"/>
      <c r="FFX90" s="13"/>
      <c r="FFY90" s="13"/>
      <c r="FFZ90" s="13"/>
      <c r="FGA90" s="13"/>
      <c r="FGB90" s="13"/>
      <c r="FGC90" s="13"/>
      <c r="FGD90" s="13"/>
      <c r="FGE90" s="13"/>
      <c r="FGF90" s="13"/>
      <c r="FGG90" s="13"/>
      <c r="FGH90" s="13"/>
      <c r="FGI90" s="13"/>
      <c r="FGJ90" s="13"/>
      <c r="FGK90" s="13"/>
      <c r="FGL90" s="13"/>
      <c r="FGM90" s="13"/>
      <c r="FGN90" s="13"/>
      <c r="FGO90" s="13"/>
      <c r="FGP90" s="13"/>
      <c r="FGQ90" s="13"/>
      <c r="FGR90" s="13"/>
      <c r="FGS90" s="13"/>
      <c r="FGT90" s="13"/>
      <c r="FGU90" s="13"/>
      <c r="FGV90" s="13"/>
      <c r="FGW90" s="13"/>
      <c r="FGX90" s="13"/>
      <c r="FGY90" s="13"/>
      <c r="FGZ90" s="13"/>
      <c r="FHA90" s="13"/>
      <c r="FHB90" s="13"/>
      <c r="FHC90" s="13"/>
      <c r="FHD90" s="13"/>
      <c r="FHE90" s="13"/>
      <c r="FHF90" s="13"/>
      <c r="FHG90" s="13"/>
      <c r="FHH90" s="13"/>
      <c r="FHI90" s="13"/>
      <c r="FHJ90" s="13"/>
      <c r="FHK90" s="13"/>
      <c r="FHL90" s="13"/>
      <c r="FHM90" s="13"/>
      <c r="FHN90" s="13"/>
      <c r="FHO90" s="13"/>
      <c r="FHP90" s="13"/>
      <c r="FHQ90" s="13"/>
      <c r="FHR90" s="13"/>
      <c r="FHS90" s="13"/>
      <c r="FHT90" s="13"/>
      <c r="FHU90" s="13"/>
      <c r="FHV90" s="13"/>
      <c r="FHW90" s="13"/>
      <c r="FHX90" s="13"/>
      <c r="FHY90" s="13"/>
      <c r="FHZ90" s="13"/>
      <c r="FIA90" s="13"/>
      <c r="FIB90" s="13"/>
      <c r="FIC90" s="13"/>
      <c r="FID90" s="13"/>
      <c r="FIE90" s="13"/>
      <c r="FIF90" s="13"/>
      <c r="FIG90" s="13"/>
      <c r="FIH90" s="13"/>
      <c r="FII90" s="13"/>
      <c r="FIJ90" s="13"/>
      <c r="FIK90" s="13"/>
      <c r="FIL90" s="13"/>
      <c r="FIM90" s="13"/>
      <c r="FIN90" s="13"/>
      <c r="FIO90" s="13"/>
      <c r="FIP90" s="13"/>
      <c r="FIQ90" s="13"/>
      <c r="FIR90" s="13"/>
      <c r="FIS90" s="13"/>
      <c r="FIT90" s="13"/>
      <c r="FIU90" s="13"/>
      <c r="FIV90" s="13"/>
      <c r="FIW90" s="13"/>
      <c r="FIX90" s="13"/>
      <c r="FIY90" s="13"/>
      <c r="FIZ90" s="13"/>
      <c r="FJA90" s="13"/>
      <c r="FJB90" s="13"/>
      <c r="FJC90" s="13"/>
      <c r="FJD90" s="13"/>
      <c r="FJE90" s="13"/>
      <c r="FJF90" s="13"/>
      <c r="FJG90" s="13"/>
      <c r="FJH90" s="13"/>
      <c r="FJI90" s="13"/>
      <c r="FJJ90" s="13"/>
      <c r="FJK90" s="13"/>
      <c r="FJL90" s="13"/>
      <c r="FJM90" s="13"/>
      <c r="FJN90" s="13"/>
      <c r="FJO90" s="13"/>
      <c r="FJP90" s="13"/>
      <c r="FJQ90" s="13"/>
      <c r="FJR90" s="13"/>
      <c r="FJS90" s="13"/>
      <c r="FJT90" s="13"/>
      <c r="FJU90" s="13"/>
      <c r="FJV90" s="13"/>
      <c r="FJW90" s="13"/>
      <c r="FJX90" s="13"/>
      <c r="FJY90" s="13"/>
      <c r="FJZ90" s="13"/>
      <c r="FKA90" s="13"/>
      <c r="FKB90" s="13"/>
      <c r="FKC90" s="13"/>
      <c r="FKD90" s="13"/>
      <c r="FKE90" s="13"/>
      <c r="FKF90" s="13"/>
      <c r="FKG90" s="13"/>
      <c r="FKH90" s="13"/>
      <c r="FKI90" s="13"/>
      <c r="FKJ90" s="13"/>
      <c r="FKK90" s="13"/>
      <c r="FKL90" s="13"/>
      <c r="FKM90" s="13"/>
      <c r="FKN90" s="13"/>
      <c r="FKO90" s="13"/>
      <c r="FKP90" s="13"/>
      <c r="FKQ90" s="13"/>
      <c r="FKR90" s="13"/>
      <c r="FKS90" s="13"/>
      <c r="FKT90" s="13"/>
      <c r="FKU90" s="13"/>
      <c r="FKV90" s="13"/>
      <c r="FKW90" s="13"/>
      <c r="FKX90" s="13"/>
      <c r="FKY90" s="13"/>
      <c r="FKZ90" s="13"/>
      <c r="FLA90" s="13"/>
      <c r="FLB90" s="13"/>
      <c r="FLC90" s="13"/>
      <c r="FLD90" s="13"/>
      <c r="FLE90" s="13"/>
      <c r="FLF90" s="13"/>
      <c r="FLG90" s="13"/>
      <c r="FLH90" s="13"/>
      <c r="FLI90" s="13"/>
      <c r="FLJ90" s="13"/>
      <c r="FLK90" s="13"/>
      <c r="FLL90" s="13"/>
      <c r="FLM90" s="13"/>
      <c r="FLN90" s="13"/>
      <c r="FLO90" s="13"/>
      <c r="FLP90" s="13"/>
      <c r="FLQ90" s="13"/>
      <c r="FLR90" s="13"/>
      <c r="FLS90" s="13"/>
      <c r="FLT90" s="13"/>
      <c r="FLU90" s="13"/>
      <c r="FLV90" s="13"/>
      <c r="FLW90" s="13"/>
      <c r="FLX90" s="13"/>
      <c r="FLY90" s="13"/>
      <c r="FLZ90" s="13"/>
      <c r="FMA90" s="13"/>
      <c r="FMB90" s="13"/>
      <c r="FMC90" s="13"/>
      <c r="FMD90" s="13"/>
      <c r="FME90" s="13"/>
      <c r="FMF90" s="13"/>
      <c r="FMG90" s="13"/>
      <c r="FMH90" s="13"/>
      <c r="FMI90" s="13"/>
      <c r="FMJ90" s="13"/>
      <c r="FMK90" s="13"/>
      <c r="FML90" s="13"/>
      <c r="FMM90" s="13"/>
      <c r="FMN90" s="13"/>
      <c r="FMO90" s="13"/>
      <c r="FMP90" s="13"/>
      <c r="FMQ90" s="13"/>
      <c r="FMR90" s="13"/>
      <c r="FMS90" s="13"/>
      <c r="FMT90" s="13"/>
      <c r="FMU90" s="13"/>
      <c r="FMV90" s="13"/>
      <c r="FMW90" s="13"/>
      <c r="FMX90" s="13"/>
      <c r="FMY90" s="13"/>
      <c r="FMZ90" s="13"/>
      <c r="FNA90" s="13"/>
      <c r="FNB90" s="13"/>
      <c r="FNC90" s="13"/>
      <c r="FND90" s="13"/>
      <c r="FNE90" s="13"/>
      <c r="FNF90" s="13"/>
      <c r="FNG90" s="13"/>
      <c r="FNH90" s="13"/>
      <c r="FNI90" s="13"/>
      <c r="FNJ90" s="13"/>
      <c r="FNK90" s="13"/>
      <c r="FNL90" s="13"/>
      <c r="FNM90" s="13"/>
      <c r="FNN90" s="13"/>
      <c r="FNO90" s="13"/>
      <c r="FNP90" s="13"/>
      <c r="FNQ90" s="13"/>
      <c r="FNR90" s="13"/>
      <c r="FNS90" s="13"/>
      <c r="FNT90" s="13"/>
      <c r="FNU90" s="13"/>
      <c r="FNV90" s="13"/>
      <c r="FNW90" s="13"/>
      <c r="FNX90" s="13"/>
      <c r="FNY90" s="13"/>
      <c r="FNZ90" s="13"/>
      <c r="FOA90" s="13"/>
      <c r="FOB90" s="13"/>
      <c r="FOC90" s="13"/>
      <c r="FOD90" s="13"/>
      <c r="FOE90" s="13"/>
      <c r="FOF90" s="13"/>
      <c r="FOG90" s="13"/>
      <c r="FOH90" s="13"/>
      <c r="FOI90" s="13"/>
      <c r="FOJ90" s="13"/>
      <c r="FOK90" s="13"/>
      <c r="FOL90" s="13"/>
      <c r="FOM90" s="13"/>
      <c r="FON90" s="13"/>
      <c r="FOO90" s="13"/>
      <c r="FOP90" s="13"/>
      <c r="FOQ90" s="13"/>
      <c r="FOR90" s="13"/>
      <c r="FOS90" s="13"/>
      <c r="FOT90" s="13"/>
      <c r="FOU90" s="13"/>
      <c r="FOV90" s="13"/>
      <c r="FOW90" s="13"/>
      <c r="FOX90" s="13"/>
      <c r="FOY90" s="13"/>
      <c r="FOZ90" s="13"/>
      <c r="FPA90" s="13"/>
      <c r="FPB90" s="13"/>
      <c r="FPC90" s="13"/>
      <c r="FPD90" s="13"/>
      <c r="FPE90" s="13"/>
      <c r="FPF90" s="13"/>
      <c r="FPG90" s="13"/>
      <c r="FPH90" s="13"/>
      <c r="FPI90" s="13"/>
      <c r="FPJ90" s="13"/>
      <c r="FPK90" s="13"/>
      <c r="FPL90" s="13"/>
      <c r="FPM90" s="13"/>
      <c r="FPN90" s="13"/>
      <c r="FPO90" s="13"/>
      <c r="FPP90" s="13"/>
      <c r="FPQ90" s="13"/>
      <c r="FPR90" s="13"/>
      <c r="FPS90" s="13"/>
      <c r="FPT90" s="13"/>
      <c r="FPU90" s="13"/>
      <c r="FPV90" s="13"/>
      <c r="FPW90" s="13"/>
      <c r="FPX90" s="13"/>
      <c r="FPY90" s="13"/>
      <c r="FPZ90" s="13"/>
      <c r="FQA90" s="13"/>
      <c r="FQB90" s="13"/>
      <c r="FQC90" s="13"/>
      <c r="FQD90" s="13"/>
      <c r="FQE90" s="13"/>
      <c r="FQF90" s="13"/>
      <c r="FQG90" s="13"/>
      <c r="FQH90" s="13"/>
      <c r="FQI90" s="13"/>
      <c r="FQJ90" s="13"/>
      <c r="FQK90" s="13"/>
      <c r="FQL90" s="13"/>
      <c r="FQM90" s="13"/>
      <c r="FQN90" s="13"/>
      <c r="FQO90" s="13"/>
      <c r="FQP90" s="13"/>
      <c r="FQQ90" s="13"/>
      <c r="FQR90" s="13"/>
      <c r="FQS90" s="13"/>
      <c r="FQT90" s="13"/>
      <c r="FQU90" s="13"/>
      <c r="FQV90" s="13"/>
      <c r="FQW90" s="13"/>
      <c r="FQX90" s="13"/>
      <c r="FQY90" s="13"/>
      <c r="FQZ90" s="13"/>
      <c r="FRA90" s="13"/>
      <c r="FRB90" s="13"/>
      <c r="FRC90" s="13"/>
      <c r="FRD90" s="13"/>
      <c r="FRE90" s="13"/>
      <c r="FRF90" s="13"/>
      <c r="FRG90" s="13"/>
      <c r="FRH90" s="13"/>
      <c r="FRI90" s="13"/>
      <c r="FRJ90" s="13"/>
      <c r="FRK90" s="13"/>
      <c r="FRL90" s="13"/>
      <c r="FRM90" s="13"/>
      <c r="FRN90" s="13"/>
      <c r="FRO90" s="13"/>
      <c r="FRP90" s="13"/>
      <c r="FRQ90" s="13"/>
      <c r="FRR90" s="13"/>
      <c r="FRS90" s="13"/>
      <c r="FRT90" s="13"/>
      <c r="FRU90" s="13"/>
      <c r="FRV90" s="13"/>
      <c r="FRW90" s="13"/>
      <c r="FRX90" s="13"/>
      <c r="FRY90" s="13"/>
      <c r="FRZ90" s="13"/>
      <c r="FSA90" s="13"/>
      <c r="FSB90" s="13"/>
      <c r="FSC90" s="13"/>
      <c r="FSD90" s="13"/>
      <c r="FSE90" s="13"/>
      <c r="FSF90" s="13"/>
      <c r="FSG90" s="13"/>
      <c r="FSH90" s="13"/>
      <c r="FSI90" s="13"/>
      <c r="FSJ90" s="13"/>
      <c r="FSK90" s="13"/>
      <c r="FSL90" s="13"/>
      <c r="FSM90" s="13"/>
      <c r="FSN90" s="13"/>
      <c r="FSO90" s="13"/>
      <c r="FSP90" s="13"/>
      <c r="FSQ90" s="13"/>
      <c r="FSR90" s="13"/>
      <c r="FSS90" s="13"/>
      <c r="FST90" s="13"/>
      <c r="FSU90" s="13"/>
      <c r="FSV90" s="13"/>
      <c r="FSW90" s="13"/>
      <c r="FSX90" s="13"/>
      <c r="FSY90" s="13"/>
      <c r="FSZ90" s="13"/>
      <c r="FTA90" s="13"/>
      <c r="FTB90" s="13"/>
      <c r="FTC90" s="13"/>
      <c r="FTD90" s="13"/>
      <c r="FTE90" s="13"/>
      <c r="FTF90" s="13"/>
      <c r="FTG90" s="13"/>
      <c r="FTH90" s="13"/>
      <c r="FTI90" s="13"/>
      <c r="FTJ90" s="13"/>
      <c r="FTK90" s="13"/>
      <c r="FTL90" s="13"/>
      <c r="FTM90" s="13"/>
      <c r="FTN90" s="13"/>
      <c r="FTO90" s="13"/>
      <c r="FTP90" s="13"/>
      <c r="FTQ90" s="13"/>
      <c r="FTR90" s="13"/>
      <c r="FTS90" s="13"/>
      <c r="FTT90" s="13"/>
      <c r="FTU90" s="13"/>
      <c r="FTV90" s="13"/>
      <c r="FTW90" s="13"/>
      <c r="FTX90" s="13"/>
      <c r="FTY90" s="13"/>
      <c r="FTZ90" s="13"/>
      <c r="FUA90" s="13"/>
      <c r="FUB90" s="13"/>
      <c r="FUC90" s="13"/>
      <c r="FUD90" s="13"/>
      <c r="FUE90" s="13"/>
      <c r="FUF90" s="13"/>
      <c r="FUG90" s="13"/>
      <c r="FUH90" s="13"/>
      <c r="FUI90" s="13"/>
      <c r="FUJ90" s="13"/>
      <c r="FUK90" s="13"/>
      <c r="FUL90" s="13"/>
      <c r="FUM90" s="13"/>
      <c r="FUN90" s="13"/>
      <c r="FUO90" s="13"/>
      <c r="FUP90" s="13"/>
      <c r="FUQ90" s="13"/>
      <c r="FUR90" s="13"/>
      <c r="FUS90" s="13"/>
      <c r="FUT90" s="13"/>
      <c r="FUU90" s="13"/>
      <c r="FUV90" s="13"/>
      <c r="FUW90" s="13"/>
      <c r="FUX90" s="13"/>
      <c r="FUY90" s="13"/>
      <c r="FUZ90" s="13"/>
      <c r="FVA90" s="13"/>
      <c r="FVB90" s="13"/>
      <c r="FVC90" s="13"/>
      <c r="FVD90" s="13"/>
      <c r="FVE90" s="13"/>
      <c r="FVF90" s="13"/>
      <c r="FVG90" s="13"/>
      <c r="FVH90" s="13"/>
      <c r="FVI90" s="13"/>
      <c r="FVJ90" s="13"/>
      <c r="FVK90" s="13"/>
      <c r="FVL90" s="13"/>
      <c r="FVM90" s="13"/>
      <c r="FVN90" s="13"/>
      <c r="FVO90" s="13"/>
      <c r="FVP90" s="13"/>
      <c r="FVQ90" s="13"/>
      <c r="FVR90" s="13"/>
      <c r="FVS90" s="13"/>
      <c r="FVT90" s="13"/>
      <c r="FVU90" s="13"/>
      <c r="FVV90" s="13"/>
      <c r="FVW90" s="13"/>
      <c r="FVX90" s="13"/>
      <c r="FVY90" s="13"/>
      <c r="FVZ90" s="13"/>
      <c r="FWA90" s="13"/>
      <c r="FWB90" s="13"/>
      <c r="FWC90" s="13"/>
      <c r="FWD90" s="13"/>
      <c r="FWE90" s="13"/>
      <c r="FWF90" s="13"/>
      <c r="FWG90" s="13"/>
      <c r="FWH90" s="13"/>
      <c r="FWI90" s="13"/>
      <c r="FWJ90" s="13"/>
      <c r="FWK90" s="13"/>
      <c r="FWL90" s="13"/>
      <c r="FWM90" s="13"/>
      <c r="FWN90" s="13"/>
      <c r="FWO90" s="13"/>
      <c r="FWP90" s="13"/>
      <c r="FWQ90" s="13"/>
      <c r="FWR90" s="13"/>
      <c r="FWS90" s="13"/>
      <c r="FWT90" s="13"/>
      <c r="FWU90" s="13"/>
      <c r="FWV90" s="13"/>
      <c r="FWW90" s="13"/>
      <c r="FWX90" s="13"/>
      <c r="FWY90" s="13"/>
      <c r="FWZ90" s="13"/>
      <c r="FXA90" s="13"/>
      <c r="FXB90" s="13"/>
      <c r="FXC90" s="13"/>
      <c r="FXD90" s="13"/>
      <c r="FXE90" s="13"/>
      <c r="FXF90" s="13"/>
      <c r="FXG90" s="13"/>
      <c r="FXH90" s="13"/>
      <c r="FXI90" s="13"/>
      <c r="FXJ90" s="13"/>
      <c r="FXK90" s="13"/>
      <c r="FXL90" s="13"/>
      <c r="FXM90" s="13"/>
      <c r="FXN90" s="13"/>
      <c r="FXO90" s="13"/>
      <c r="FXP90" s="13"/>
      <c r="FXQ90" s="13"/>
      <c r="FXR90" s="13"/>
      <c r="FXS90" s="13"/>
      <c r="FXT90" s="13"/>
      <c r="FXU90" s="13"/>
      <c r="FXV90" s="13"/>
      <c r="FXW90" s="13"/>
      <c r="FXX90" s="13"/>
      <c r="FXY90" s="13"/>
      <c r="FXZ90" s="13"/>
      <c r="FYA90" s="13"/>
      <c r="FYB90" s="13"/>
      <c r="FYC90" s="13"/>
      <c r="FYD90" s="13"/>
      <c r="FYE90" s="13"/>
      <c r="FYF90" s="13"/>
      <c r="FYG90" s="13"/>
      <c r="FYH90" s="13"/>
      <c r="FYI90" s="13"/>
      <c r="FYJ90" s="13"/>
      <c r="FYK90" s="13"/>
      <c r="FYL90" s="13"/>
      <c r="FYM90" s="13"/>
      <c r="FYN90" s="13"/>
      <c r="FYO90" s="13"/>
      <c r="FYP90" s="13"/>
      <c r="FYQ90" s="13"/>
      <c r="FYR90" s="13"/>
      <c r="FYS90" s="13"/>
      <c r="FYT90" s="13"/>
      <c r="FYU90" s="13"/>
      <c r="FYV90" s="13"/>
      <c r="FYW90" s="13"/>
      <c r="FYX90" s="13"/>
      <c r="FYY90" s="13"/>
      <c r="FYZ90" s="13"/>
      <c r="FZA90" s="13"/>
      <c r="FZB90" s="13"/>
      <c r="FZC90" s="13"/>
      <c r="FZD90" s="13"/>
      <c r="FZE90" s="13"/>
      <c r="FZF90" s="13"/>
      <c r="FZG90" s="13"/>
      <c r="FZH90" s="13"/>
      <c r="FZI90" s="13"/>
      <c r="FZJ90" s="13"/>
      <c r="FZK90" s="13"/>
      <c r="FZL90" s="13"/>
      <c r="FZM90" s="13"/>
      <c r="FZN90" s="13"/>
      <c r="FZO90" s="13"/>
      <c r="FZP90" s="13"/>
      <c r="FZQ90" s="13"/>
      <c r="FZR90" s="13"/>
      <c r="FZS90" s="13"/>
      <c r="FZT90" s="13"/>
      <c r="FZU90" s="13"/>
      <c r="FZV90" s="13"/>
      <c r="FZW90" s="13"/>
      <c r="FZX90" s="13"/>
      <c r="FZY90" s="13"/>
      <c r="FZZ90" s="13"/>
      <c r="GAA90" s="13"/>
      <c r="GAB90" s="13"/>
      <c r="GAC90" s="13"/>
      <c r="GAD90" s="13"/>
      <c r="GAE90" s="13"/>
      <c r="GAF90" s="13"/>
      <c r="GAG90" s="13"/>
      <c r="GAH90" s="13"/>
      <c r="GAI90" s="13"/>
      <c r="GAJ90" s="13"/>
      <c r="GAK90" s="13"/>
      <c r="GAL90" s="13"/>
      <c r="GAM90" s="13"/>
      <c r="GAN90" s="13"/>
      <c r="GAO90" s="13"/>
      <c r="GAP90" s="13"/>
      <c r="GAQ90" s="13"/>
      <c r="GAR90" s="13"/>
      <c r="GAS90" s="13"/>
      <c r="GAT90" s="13"/>
      <c r="GAU90" s="13"/>
      <c r="GAV90" s="13"/>
      <c r="GAW90" s="13"/>
      <c r="GAX90" s="13"/>
      <c r="GAY90" s="13"/>
      <c r="GAZ90" s="13"/>
      <c r="GBA90" s="13"/>
      <c r="GBB90" s="13"/>
      <c r="GBC90" s="13"/>
      <c r="GBD90" s="13"/>
      <c r="GBE90" s="13"/>
      <c r="GBF90" s="13"/>
      <c r="GBG90" s="13"/>
      <c r="GBH90" s="13"/>
      <c r="GBI90" s="13"/>
      <c r="GBJ90" s="13"/>
      <c r="GBK90" s="13"/>
      <c r="GBL90" s="13"/>
      <c r="GBM90" s="13"/>
      <c r="GBN90" s="13"/>
      <c r="GBO90" s="13"/>
      <c r="GBP90" s="13"/>
      <c r="GBQ90" s="13"/>
      <c r="GBR90" s="13"/>
      <c r="GBS90" s="13"/>
      <c r="GBT90" s="13"/>
      <c r="GBU90" s="13"/>
      <c r="GBV90" s="13"/>
      <c r="GBW90" s="13"/>
      <c r="GBX90" s="13"/>
      <c r="GBY90" s="13"/>
      <c r="GBZ90" s="13"/>
      <c r="GCA90" s="13"/>
      <c r="GCB90" s="13"/>
      <c r="GCC90" s="13"/>
      <c r="GCD90" s="13"/>
      <c r="GCE90" s="13"/>
      <c r="GCF90" s="13"/>
      <c r="GCG90" s="13"/>
      <c r="GCH90" s="13"/>
      <c r="GCI90" s="13"/>
      <c r="GCJ90" s="13"/>
      <c r="GCK90" s="13"/>
      <c r="GCL90" s="13"/>
      <c r="GCM90" s="13"/>
      <c r="GCN90" s="13"/>
      <c r="GCO90" s="13"/>
      <c r="GCP90" s="13"/>
      <c r="GCQ90" s="13"/>
      <c r="GCR90" s="13"/>
      <c r="GCS90" s="13"/>
      <c r="GCT90" s="13"/>
      <c r="GCU90" s="13"/>
      <c r="GCV90" s="13"/>
      <c r="GCW90" s="13"/>
      <c r="GCX90" s="13"/>
      <c r="GCY90" s="13"/>
      <c r="GCZ90" s="13"/>
      <c r="GDA90" s="13"/>
      <c r="GDB90" s="13"/>
      <c r="GDC90" s="13"/>
      <c r="GDD90" s="13"/>
      <c r="GDE90" s="13"/>
      <c r="GDF90" s="13"/>
      <c r="GDG90" s="13"/>
      <c r="GDH90" s="13"/>
      <c r="GDI90" s="13"/>
      <c r="GDJ90" s="13"/>
      <c r="GDK90" s="13"/>
      <c r="GDL90" s="13"/>
      <c r="GDM90" s="13"/>
      <c r="GDN90" s="13"/>
      <c r="GDO90" s="13"/>
      <c r="GDP90" s="13"/>
      <c r="GDQ90" s="13"/>
      <c r="GDR90" s="13"/>
      <c r="GDS90" s="13"/>
      <c r="GDT90" s="13"/>
      <c r="GDU90" s="13"/>
      <c r="GDV90" s="13"/>
      <c r="GDW90" s="13"/>
      <c r="GDX90" s="13"/>
      <c r="GDY90" s="13"/>
      <c r="GDZ90" s="13"/>
      <c r="GEA90" s="13"/>
      <c r="GEB90" s="13"/>
      <c r="GEC90" s="13"/>
      <c r="GED90" s="13"/>
      <c r="GEE90" s="13"/>
      <c r="GEF90" s="13"/>
      <c r="GEG90" s="13"/>
      <c r="GEH90" s="13"/>
      <c r="GEI90" s="13"/>
      <c r="GEJ90" s="13"/>
      <c r="GEK90" s="13"/>
      <c r="GEL90" s="13"/>
      <c r="GEM90" s="13"/>
      <c r="GEN90" s="13"/>
      <c r="GEO90" s="13"/>
      <c r="GEP90" s="13"/>
      <c r="GEQ90" s="13"/>
      <c r="GER90" s="13"/>
      <c r="GES90" s="13"/>
      <c r="GET90" s="13"/>
      <c r="GEU90" s="13"/>
      <c r="GEV90" s="13"/>
      <c r="GEW90" s="13"/>
      <c r="GEX90" s="13"/>
      <c r="GEY90" s="13"/>
      <c r="GEZ90" s="13"/>
      <c r="GFA90" s="13"/>
      <c r="GFB90" s="13"/>
      <c r="GFC90" s="13"/>
      <c r="GFD90" s="13"/>
      <c r="GFE90" s="13"/>
      <c r="GFF90" s="13"/>
      <c r="GFG90" s="13"/>
      <c r="GFH90" s="13"/>
      <c r="GFI90" s="13"/>
      <c r="GFJ90" s="13"/>
      <c r="GFK90" s="13"/>
      <c r="GFL90" s="13"/>
      <c r="GFM90" s="13"/>
      <c r="GFN90" s="13"/>
      <c r="GFO90" s="13"/>
      <c r="GFP90" s="13"/>
      <c r="GFQ90" s="13"/>
      <c r="GFR90" s="13"/>
      <c r="GFS90" s="13"/>
      <c r="GFT90" s="13"/>
      <c r="GFU90" s="13"/>
      <c r="GFV90" s="13"/>
      <c r="GFW90" s="13"/>
      <c r="GFX90" s="13"/>
      <c r="GFY90" s="13"/>
      <c r="GFZ90" s="13"/>
      <c r="GGA90" s="13"/>
      <c r="GGB90" s="13"/>
      <c r="GGC90" s="13"/>
      <c r="GGD90" s="13"/>
      <c r="GGE90" s="13"/>
      <c r="GGF90" s="13"/>
      <c r="GGG90" s="13"/>
      <c r="GGH90" s="13"/>
      <c r="GGI90" s="13"/>
      <c r="GGJ90" s="13"/>
      <c r="GGK90" s="13"/>
      <c r="GGL90" s="13"/>
      <c r="GGM90" s="13"/>
      <c r="GGN90" s="13"/>
      <c r="GGO90" s="13"/>
      <c r="GGP90" s="13"/>
      <c r="GGQ90" s="13"/>
      <c r="GGR90" s="13"/>
      <c r="GGS90" s="13"/>
      <c r="GGT90" s="13"/>
      <c r="GGU90" s="13"/>
      <c r="GGV90" s="13"/>
      <c r="GGW90" s="13"/>
      <c r="GGX90" s="13"/>
      <c r="GGY90" s="13"/>
      <c r="GGZ90" s="13"/>
      <c r="GHA90" s="13"/>
      <c r="GHB90" s="13"/>
      <c r="GHC90" s="13"/>
      <c r="GHD90" s="13"/>
      <c r="GHE90" s="13"/>
      <c r="GHF90" s="13"/>
      <c r="GHG90" s="13"/>
      <c r="GHH90" s="13"/>
      <c r="GHI90" s="13"/>
      <c r="GHJ90" s="13"/>
      <c r="GHK90" s="13"/>
      <c r="GHL90" s="13"/>
      <c r="GHM90" s="13"/>
      <c r="GHN90" s="13"/>
      <c r="GHO90" s="13"/>
      <c r="GHP90" s="13"/>
      <c r="GHQ90" s="13"/>
      <c r="GHR90" s="13"/>
      <c r="GHS90" s="13"/>
      <c r="GHT90" s="13"/>
      <c r="GHU90" s="13"/>
      <c r="GHV90" s="13"/>
      <c r="GHW90" s="13"/>
      <c r="GHX90" s="13"/>
      <c r="GHY90" s="13"/>
      <c r="GHZ90" s="13"/>
      <c r="GIA90" s="13"/>
      <c r="GIB90" s="13"/>
      <c r="GIC90" s="13"/>
      <c r="GID90" s="13"/>
      <c r="GIE90" s="13"/>
      <c r="GIF90" s="13"/>
      <c r="GIG90" s="13"/>
      <c r="GIH90" s="13"/>
      <c r="GII90" s="13"/>
      <c r="GIJ90" s="13"/>
      <c r="GIK90" s="13"/>
      <c r="GIL90" s="13"/>
      <c r="GIM90" s="13"/>
      <c r="GIN90" s="13"/>
      <c r="GIO90" s="13"/>
      <c r="GIP90" s="13"/>
      <c r="GIQ90" s="13"/>
      <c r="GIR90" s="13"/>
      <c r="GIS90" s="13"/>
      <c r="GIT90" s="13"/>
      <c r="GIU90" s="13"/>
      <c r="GIV90" s="13"/>
      <c r="GIW90" s="13"/>
      <c r="GIX90" s="13"/>
      <c r="GIY90" s="13"/>
      <c r="GIZ90" s="13"/>
      <c r="GJA90" s="13"/>
      <c r="GJB90" s="13"/>
      <c r="GJC90" s="13"/>
      <c r="GJD90" s="13"/>
      <c r="GJE90" s="13"/>
      <c r="GJF90" s="13"/>
      <c r="GJG90" s="13"/>
      <c r="GJH90" s="13"/>
      <c r="GJI90" s="13"/>
      <c r="GJJ90" s="13"/>
      <c r="GJK90" s="13"/>
      <c r="GJL90" s="13"/>
      <c r="GJM90" s="13"/>
      <c r="GJN90" s="13"/>
      <c r="GJO90" s="13"/>
      <c r="GJP90" s="13"/>
      <c r="GJQ90" s="13"/>
      <c r="GJR90" s="13"/>
      <c r="GJS90" s="13"/>
      <c r="GJT90" s="13"/>
      <c r="GJU90" s="13"/>
      <c r="GJV90" s="13"/>
      <c r="GJW90" s="13"/>
      <c r="GJX90" s="13"/>
      <c r="GJY90" s="13"/>
      <c r="GJZ90" s="13"/>
      <c r="GKA90" s="13"/>
      <c r="GKB90" s="13"/>
      <c r="GKC90" s="13"/>
      <c r="GKD90" s="13"/>
      <c r="GKE90" s="13"/>
      <c r="GKF90" s="13"/>
      <c r="GKG90" s="13"/>
      <c r="GKH90" s="13"/>
      <c r="GKI90" s="13"/>
      <c r="GKJ90" s="13"/>
      <c r="GKK90" s="13"/>
      <c r="GKL90" s="13"/>
      <c r="GKM90" s="13"/>
      <c r="GKN90" s="13"/>
      <c r="GKO90" s="13"/>
      <c r="GKP90" s="13"/>
      <c r="GKQ90" s="13"/>
      <c r="GKR90" s="13"/>
      <c r="GKS90" s="13"/>
      <c r="GKT90" s="13"/>
      <c r="GKU90" s="13"/>
      <c r="GKV90" s="13"/>
      <c r="GKW90" s="13"/>
      <c r="GKX90" s="13"/>
      <c r="GKY90" s="13"/>
      <c r="GKZ90" s="13"/>
      <c r="GLA90" s="13"/>
      <c r="GLB90" s="13"/>
      <c r="GLC90" s="13"/>
      <c r="GLD90" s="13"/>
      <c r="GLE90" s="13"/>
      <c r="GLF90" s="13"/>
      <c r="GLG90" s="13"/>
      <c r="GLH90" s="13"/>
      <c r="GLI90" s="13"/>
      <c r="GLJ90" s="13"/>
      <c r="GLK90" s="13"/>
      <c r="GLL90" s="13"/>
      <c r="GLM90" s="13"/>
      <c r="GLN90" s="13"/>
      <c r="GLO90" s="13"/>
      <c r="GLP90" s="13"/>
      <c r="GLQ90" s="13"/>
      <c r="GLR90" s="13"/>
      <c r="GLS90" s="13"/>
      <c r="GLT90" s="13"/>
      <c r="GLU90" s="13"/>
      <c r="GLV90" s="13"/>
      <c r="GLW90" s="13"/>
      <c r="GLX90" s="13"/>
      <c r="GLY90" s="13"/>
      <c r="GLZ90" s="13"/>
      <c r="GMA90" s="13"/>
      <c r="GMB90" s="13"/>
      <c r="GMC90" s="13"/>
      <c r="GMD90" s="13"/>
      <c r="GME90" s="13"/>
      <c r="GMF90" s="13"/>
      <c r="GMG90" s="13"/>
      <c r="GMH90" s="13"/>
      <c r="GMI90" s="13"/>
      <c r="GMJ90" s="13"/>
      <c r="GMK90" s="13"/>
      <c r="GML90" s="13"/>
      <c r="GMM90" s="13"/>
      <c r="GMN90" s="13"/>
      <c r="GMO90" s="13"/>
      <c r="GMP90" s="13"/>
      <c r="GMQ90" s="13"/>
      <c r="GMR90" s="13"/>
      <c r="GMS90" s="13"/>
      <c r="GMT90" s="13"/>
      <c r="GMU90" s="13"/>
      <c r="GMV90" s="13"/>
      <c r="GMW90" s="13"/>
      <c r="GMX90" s="13"/>
      <c r="GMY90" s="13"/>
      <c r="GMZ90" s="13"/>
      <c r="GNA90" s="13"/>
      <c r="GNB90" s="13"/>
      <c r="GNC90" s="13"/>
      <c r="GND90" s="13"/>
      <c r="GNE90" s="13"/>
      <c r="GNF90" s="13"/>
      <c r="GNG90" s="13"/>
      <c r="GNH90" s="13"/>
      <c r="GNI90" s="13"/>
      <c r="GNJ90" s="13"/>
      <c r="GNK90" s="13"/>
      <c r="GNL90" s="13"/>
      <c r="GNM90" s="13"/>
      <c r="GNN90" s="13"/>
      <c r="GNO90" s="13"/>
      <c r="GNP90" s="13"/>
      <c r="GNQ90" s="13"/>
      <c r="GNR90" s="13"/>
      <c r="GNS90" s="13"/>
      <c r="GNT90" s="13"/>
      <c r="GNU90" s="13"/>
      <c r="GNV90" s="13"/>
      <c r="GNW90" s="13"/>
      <c r="GNX90" s="13"/>
      <c r="GNY90" s="13"/>
      <c r="GNZ90" s="13"/>
      <c r="GOA90" s="13"/>
      <c r="GOB90" s="13"/>
      <c r="GOC90" s="13"/>
      <c r="GOD90" s="13"/>
      <c r="GOE90" s="13"/>
      <c r="GOF90" s="13"/>
      <c r="GOG90" s="13"/>
      <c r="GOH90" s="13"/>
      <c r="GOI90" s="13"/>
      <c r="GOJ90" s="13"/>
      <c r="GOK90" s="13"/>
      <c r="GOL90" s="13"/>
      <c r="GOM90" s="13"/>
      <c r="GON90" s="13"/>
      <c r="GOO90" s="13"/>
      <c r="GOP90" s="13"/>
      <c r="GOQ90" s="13"/>
      <c r="GOR90" s="13"/>
      <c r="GOS90" s="13"/>
      <c r="GOT90" s="13"/>
      <c r="GOU90" s="13"/>
      <c r="GOV90" s="13"/>
      <c r="GOW90" s="13"/>
      <c r="GOX90" s="13"/>
      <c r="GOY90" s="13"/>
      <c r="GOZ90" s="13"/>
      <c r="GPA90" s="13"/>
      <c r="GPB90" s="13"/>
      <c r="GPC90" s="13"/>
      <c r="GPD90" s="13"/>
      <c r="GPE90" s="13"/>
      <c r="GPF90" s="13"/>
      <c r="GPG90" s="13"/>
      <c r="GPH90" s="13"/>
      <c r="GPI90" s="13"/>
      <c r="GPJ90" s="13"/>
      <c r="GPK90" s="13"/>
      <c r="GPL90" s="13"/>
      <c r="GPM90" s="13"/>
      <c r="GPN90" s="13"/>
      <c r="GPO90" s="13"/>
      <c r="GPP90" s="13"/>
      <c r="GPQ90" s="13"/>
      <c r="GPR90" s="13"/>
      <c r="GPS90" s="13"/>
      <c r="GPT90" s="13"/>
      <c r="GPU90" s="13"/>
      <c r="GPV90" s="13"/>
      <c r="GPW90" s="13"/>
      <c r="GPX90" s="13"/>
      <c r="GPY90" s="13"/>
      <c r="GPZ90" s="13"/>
      <c r="GQA90" s="13"/>
      <c r="GQB90" s="13"/>
      <c r="GQC90" s="13"/>
      <c r="GQD90" s="13"/>
      <c r="GQE90" s="13"/>
      <c r="GQF90" s="13"/>
      <c r="GQG90" s="13"/>
      <c r="GQH90" s="13"/>
      <c r="GQI90" s="13"/>
      <c r="GQJ90" s="13"/>
      <c r="GQK90" s="13"/>
      <c r="GQL90" s="13"/>
      <c r="GQM90" s="13"/>
      <c r="GQN90" s="13"/>
      <c r="GQO90" s="13"/>
      <c r="GQP90" s="13"/>
      <c r="GQQ90" s="13"/>
      <c r="GQR90" s="13"/>
      <c r="GQS90" s="13"/>
      <c r="GQT90" s="13"/>
      <c r="GQU90" s="13"/>
      <c r="GQV90" s="13"/>
      <c r="GQW90" s="13"/>
      <c r="GQX90" s="13"/>
      <c r="GQY90" s="13"/>
      <c r="GQZ90" s="13"/>
      <c r="GRA90" s="13"/>
      <c r="GRB90" s="13"/>
      <c r="GRC90" s="13"/>
      <c r="GRD90" s="13"/>
      <c r="GRE90" s="13"/>
      <c r="GRF90" s="13"/>
      <c r="GRG90" s="13"/>
      <c r="GRH90" s="13"/>
      <c r="GRI90" s="13"/>
      <c r="GRJ90" s="13"/>
      <c r="GRK90" s="13"/>
      <c r="GRL90" s="13"/>
      <c r="GRM90" s="13"/>
      <c r="GRN90" s="13"/>
      <c r="GRO90" s="13"/>
      <c r="GRP90" s="13"/>
      <c r="GRQ90" s="13"/>
      <c r="GRR90" s="13"/>
      <c r="GRS90" s="13"/>
      <c r="GRT90" s="13"/>
      <c r="GRU90" s="13"/>
      <c r="GRV90" s="13"/>
      <c r="GRW90" s="13"/>
      <c r="GRX90" s="13"/>
      <c r="GRY90" s="13"/>
      <c r="GRZ90" s="13"/>
      <c r="GSA90" s="13"/>
      <c r="GSB90" s="13"/>
      <c r="GSC90" s="13"/>
      <c r="GSD90" s="13"/>
      <c r="GSE90" s="13"/>
      <c r="GSF90" s="13"/>
      <c r="GSG90" s="13"/>
      <c r="GSH90" s="13"/>
      <c r="GSI90" s="13"/>
      <c r="GSJ90" s="13"/>
      <c r="GSK90" s="13"/>
      <c r="GSL90" s="13"/>
      <c r="GSM90" s="13"/>
      <c r="GSN90" s="13"/>
      <c r="GSO90" s="13"/>
      <c r="GSP90" s="13"/>
      <c r="GSQ90" s="13"/>
      <c r="GSR90" s="13"/>
      <c r="GSS90" s="13"/>
      <c r="GST90" s="13"/>
      <c r="GSU90" s="13"/>
      <c r="GSV90" s="13"/>
      <c r="GSW90" s="13"/>
      <c r="GSX90" s="13"/>
      <c r="GSY90" s="13"/>
      <c r="GSZ90" s="13"/>
      <c r="GTA90" s="13"/>
      <c r="GTB90" s="13"/>
      <c r="GTC90" s="13"/>
      <c r="GTD90" s="13"/>
      <c r="GTE90" s="13"/>
      <c r="GTF90" s="13"/>
      <c r="GTG90" s="13"/>
      <c r="GTH90" s="13"/>
      <c r="GTI90" s="13"/>
      <c r="GTJ90" s="13"/>
      <c r="GTK90" s="13"/>
      <c r="GTL90" s="13"/>
      <c r="GTM90" s="13"/>
      <c r="GTN90" s="13"/>
      <c r="GTO90" s="13"/>
      <c r="GTP90" s="13"/>
      <c r="GTQ90" s="13"/>
      <c r="GTR90" s="13"/>
      <c r="GTS90" s="13"/>
      <c r="GTT90" s="13"/>
      <c r="GTU90" s="13"/>
      <c r="GTV90" s="13"/>
      <c r="GTW90" s="13"/>
      <c r="GTX90" s="13"/>
      <c r="GTY90" s="13"/>
      <c r="GTZ90" s="13"/>
      <c r="GUA90" s="13"/>
      <c r="GUB90" s="13"/>
      <c r="GUC90" s="13"/>
      <c r="GUD90" s="13"/>
      <c r="GUE90" s="13"/>
      <c r="GUF90" s="13"/>
      <c r="GUG90" s="13"/>
      <c r="GUH90" s="13"/>
      <c r="GUI90" s="13"/>
      <c r="GUJ90" s="13"/>
      <c r="GUK90" s="13"/>
      <c r="GUL90" s="13"/>
      <c r="GUM90" s="13"/>
      <c r="GUN90" s="13"/>
      <c r="GUO90" s="13"/>
      <c r="GUP90" s="13"/>
      <c r="GUQ90" s="13"/>
      <c r="GUR90" s="13"/>
      <c r="GUS90" s="13"/>
      <c r="GUT90" s="13"/>
      <c r="GUU90" s="13"/>
      <c r="GUV90" s="13"/>
      <c r="GUW90" s="13"/>
      <c r="GUX90" s="13"/>
      <c r="GUY90" s="13"/>
      <c r="GUZ90" s="13"/>
      <c r="GVA90" s="13"/>
      <c r="GVB90" s="13"/>
      <c r="GVC90" s="13"/>
      <c r="GVD90" s="13"/>
      <c r="GVE90" s="13"/>
      <c r="GVF90" s="13"/>
      <c r="GVG90" s="13"/>
      <c r="GVH90" s="13"/>
      <c r="GVI90" s="13"/>
      <c r="GVJ90" s="13"/>
      <c r="GVK90" s="13"/>
      <c r="GVL90" s="13"/>
      <c r="GVM90" s="13"/>
      <c r="GVN90" s="13"/>
      <c r="GVO90" s="13"/>
      <c r="GVP90" s="13"/>
      <c r="GVQ90" s="13"/>
      <c r="GVR90" s="13"/>
      <c r="GVS90" s="13"/>
      <c r="GVT90" s="13"/>
      <c r="GVU90" s="13"/>
      <c r="GVV90" s="13"/>
      <c r="GVW90" s="13"/>
      <c r="GVX90" s="13"/>
      <c r="GVY90" s="13"/>
      <c r="GVZ90" s="13"/>
      <c r="GWA90" s="13"/>
      <c r="GWB90" s="13"/>
      <c r="GWC90" s="13"/>
      <c r="GWD90" s="13"/>
      <c r="GWE90" s="13"/>
      <c r="GWF90" s="13"/>
      <c r="GWG90" s="13"/>
      <c r="GWH90" s="13"/>
      <c r="GWI90" s="13"/>
      <c r="GWJ90" s="13"/>
      <c r="GWK90" s="13"/>
      <c r="GWL90" s="13"/>
      <c r="GWM90" s="13"/>
      <c r="GWN90" s="13"/>
      <c r="GWO90" s="13"/>
      <c r="GWP90" s="13"/>
      <c r="GWQ90" s="13"/>
      <c r="GWR90" s="13"/>
      <c r="GWS90" s="13"/>
      <c r="GWT90" s="13"/>
      <c r="GWU90" s="13"/>
      <c r="GWV90" s="13"/>
      <c r="GWW90" s="13"/>
      <c r="GWX90" s="13"/>
      <c r="GWY90" s="13"/>
      <c r="GWZ90" s="13"/>
      <c r="GXA90" s="13"/>
      <c r="GXB90" s="13"/>
      <c r="GXC90" s="13"/>
      <c r="GXD90" s="13"/>
      <c r="GXE90" s="13"/>
      <c r="GXF90" s="13"/>
      <c r="GXG90" s="13"/>
      <c r="GXH90" s="13"/>
      <c r="GXI90" s="13"/>
      <c r="GXJ90" s="13"/>
      <c r="GXK90" s="13"/>
      <c r="GXL90" s="13"/>
      <c r="GXM90" s="13"/>
      <c r="GXN90" s="13"/>
      <c r="GXO90" s="13"/>
      <c r="GXP90" s="13"/>
      <c r="GXQ90" s="13"/>
      <c r="GXR90" s="13"/>
      <c r="GXS90" s="13"/>
      <c r="GXT90" s="13"/>
      <c r="GXU90" s="13"/>
      <c r="GXV90" s="13"/>
      <c r="GXW90" s="13"/>
      <c r="GXX90" s="13"/>
      <c r="GXY90" s="13"/>
      <c r="GXZ90" s="13"/>
      <c r="GYA90" s="13"/>
      <c r="GYB90" s="13"/>
      <c r="GYC90" s="13"/>
      <c r="GYD90" s="13"/>
      <c r="GYE90" s="13"/>
      <c r="GYF90" s="13"/>
      <c r="GYG90" s="13"/>
      <c r="GYH90" s="13"/>
      <c r="GYI90" s="13"/>
      <c r="GYJ90" s="13"/>
      <c r="GYK90" s="13"/>
      <c r="GYL90" s="13"/>
      <c r="GYM90" s="13"/>
      <c r="GYN90" s="13"/>
      <c r="GYO90" s="13"/>
      <c r="GYP90" s="13"/>
      <c r="GYQ90" s="13"/>
      <c r="GYR90" s="13"/>
      <c r="GYS90" s="13"/>
      <c r="GYT90" s="13"/>
      <c r="GYU90" s="13"/>
      <c r="GYV90" s="13"/>
      <c r="GYW90" s="13"/>
      <c r="GYX90" s="13"/>
      <c r="GYY90" s="13"/>
      <c r="GYZ90" s="13"/>
      <c r="GZA90" s="13"/>
      <c r="GZB90" s="13"/>
      <c r="GZC90" s="13"/>
      <c r="GZD90" s="13"/>
      <c r="GZE90" s="13"/>
      <c r="GZF90" s="13"/>
      <c r="GZG90" s="13"/>
      <c r="GZH90" s="13"/>
      <c r="GZI90" s="13"/>
      <c r="GZJ90" s="13"/>
      <c r="GZK90" s="13"/>
      <c r="GZL90" s="13"/>
      <c r="GZM90" s="13"/>
      <c r="GZN90" s="13"/>
      <c r="GZO90" s="13"/>
      <c r="GZP90" s="13"/>
      <c r="GZQ90" s="13"/>
      <c r="GZR90" s="13"/>
      <c r="GZS90" s="13"/>
      <c r="GZT90" s="13"/>
      <c r="GZU90" s="13"/>
      <c r="GZV90" s="13"/>
      <c r="GZW90" s="13"/>
      <c r="GZX90" s="13"/>
      <c r="GZY90" s="13"/>
      <c r="GZZ90" s="13"/>
      <c r="HAA90" s="13"/>
      <c r="HAB90" s="13"/>
      <c r="HAC90" s="13"/>
      <c r="HAD90" s="13"/>
      <c r="HAE90" s="13"/>
      <c r="HAF90" s="13"/>
      <c r="HAG90" s="13"/>
      <c r="HAH90" s="13"/>
      <c r="HAI90" s="13"/>
      <c r="HAJ90" s="13"/>
      <c r="HAK90" s="13"/>
      <c r="HAL90" s="13"/>
      <c r="HAM90" s="13"/>
      <c r="HAN90" s="13"/>
      <c r="HAO90" s="13"/>
      <c r="HAP90" s="13"/>
      <c r="HAQ90" s="13"/>
      <c r="HAR90" s="13"/>
      <c r="HAS90" s="13"/>
      <c r="HAT90" s="13"/>
      <c r="HAU90" s="13"/>
      <c r="HAV90" s="13"/>
      <c r="HAW90" s="13"/>
      <c r="HAX90" s="13"/>
      <c r="HAY90" s="13"/>
      <c r="HAZ90" s="13"/>
      <c r="HBA90" s="13"/>
      <c r="HBB90" s="13"/>
      <c r="HBC90" s="13"/>
      <c r="HBD90" s="13"/>
      <c r="HBE90" s="13"/>
      <c r="HBF90" s="13"/>
      <c r="HBG90" s="13"/>
      <c r="HBH90" s="13"/>
      <c r="HBI90" s="13"/>
      <c r="HBJ90" s="13"/>
      <c r="HBK90" s="13"/>
      <c r="HBL90" s="13"/>
      <c r="HBM90" s="13"/>
      <c r="HBN90" s="13"/>
      <c r="HBO90" s="13"/>
      <c r="HBP90" s="13"/>
      <c r="HBQ90" s="13"/>
      <c r="HBR90" s="13"/>
      <c r="HBS90" s="13"/>
      <c r="HBT90" s="13"/>
      <c r="HBU90" s="13"/>
      <c r="HBV90" s="13"/>
      <c r="HBW90" s="13"/>
      <c r="HBX90" s="13"/>
      <c r="HBY90" s="13"/>
      <c r="HBZ90" s="13"/>
      <c r="HCA90" s="13"/>
      <c r="HCB90" s="13"/>
      <c r="HCC90" s="13"/>
      <c r="HCD90" s="13"/>
      <c r="HCE90" s="13"/>
      <c r="HCF90" s="13"/>
      <c r="HCG90" s="13"/>
      <c r="HCH90" s="13"/>
      <c r="HCI90" s="13"/>
      <c r="HCJ90" s="13"/>
      <c r="HCK90" s="13"/>
      <c r="HCL90" s="13"/>
      <c r="HCM90" s="13"/>
      <c r="HCN90" s="13"/>
      <c r="HCO90" s="13"/>
      <c r="HCP90" s="13"/>
      <c r="HCQ90" s="13"/>
      <c r="HCR90" s="13"/>
      <c r="HCS90" s="13"/>
      <c r="HCT90" s="13"/>
      <c r="HCU90" s="13"/>
      <c r="HCV90" s="13"/>
      <c r="HCW90" s="13"/>
      <c r="HCX90" s="13"/>
      <c r="HCY90" s="13"/>
      <c r="HCZ90" s="13"/>
      <c r="HDA90" s="13"/>
      <c r="HDB90" s="13"/>
      <c r="HDC90" s="13"/>
      <c r="HDD90" s="13"/>
      <c r="HDE90" s="13"/>
      <c r="HDF90" s="13"/>
      <c r="HDG90" s="13"/>
      <c r="HDH90" s="13"/>
      <c r="HDI90" s="13"/>
      <c r="HDJ90" s="13"/>
      <c r="HDK90" s="13"/>
      <c r="HDL90" s="13"/>
      <c r="HDM90" s="13"/>
      <c r="HDN90" s="13"/>
      <c r="HDO90" s="13"/>
      <c r="HDP90" s="13"/>
      <c r="HDQ90" s="13"/>
      <c r="HDR90" s="13"/>
      <c r="HDS90" s="13"/>
      <c r="HDT90" s="13"/>
      <c r="HDU90" s="13"/>
      <c r="HDV90" s="13"/>
      <c r="HDW90" s="13"/>
      <c r="HDX90" s="13"/>
      <c r="HDY90" s="13"/>
      <c r="HDZ90" s="13"/>
      <c r="HEA90" s="13"/>
      <c r="HEB90" s="13"/>
      <c r="HEC90" s="13"/>
      <c r="HED90" s="13"/>
      <c r="HEE90" s="13"/>
      <c r="HEF90" s="13"/>
      <c r="HEG90" s="13"/>
      <c r="HEH90" s="13"/>
      <c r="HEI90" s="13"/>
      <c r="HEJ90" s="13"/>
      <c r="HEK90" s="13"/>
      <c r="HEL90" s="13"/>
      <c r="HEM90" s="13"/>
      <c r="HEN90" s="13"/>
      <c r="HEO90" s="13"/>
      <c r="HEP90" s="13"/>
      <c r="HEQ90" s="13"/>
      <c r="HER90" s="13"/>
      <c r="HES90" s="13"/>
      <c r="HET90" s="13"/>
      <c r="HEU90" s="13"/>
      <c r="HEV90" s="13"/>
      <c r="HEW90" s="13"/>
      <c r="HEX90" s="13"/>
      <c r="HEY90" s="13"/>
      <c r="HEZ90" s="13"/>
      <c r="HFA90" s="13"/>
      <c r="HFB90" s="13"/>
      <c r="HFC90" s="13"/>
      <c r="HFD90" s="13"/>
      <c r="HFE90" s="13"/>
      <c r="HFF90" s="13"/>
      <c r="HFG90" s="13"/>
      <c r="HFH90" s="13"/>
      <c r="HFI90" s="13"/>
      <c r="HFJ90" s="13"/>
      <c r="HFK90" s="13"/>
      <c r="HFL90" s="13"/>
      <c r="HFM90" s="13"/>
      <c r="HFN90" s="13"/>
      <c r="HFO90" s="13"/>
      <c r="HFP90" s="13"/>
      <c r="HFQ90" s="13"/>
      <c r="HFR90" s="13"/>
      <c r="HFS90" s="13"/>
      <c r="HFT90" s="13"/>
      <c r="HFU90" s="13"/>
      <c r="HFV90" s="13"/>
      <c r="HFW90" s="13"/>
      <c r="HFX90" s="13"/>
      <c r="HFY90" s="13"/>
      <c r="HFZ90" s="13"/>
      <c r="HGA90" s="13"/>
      <c r="HGB90" s="13"/>
      <c r="HGC90" s="13"/>
      <c r="HGD90" s="13"/>
      <c r="HGE90" s="13"/>
      <c r="HGF90" s="13"/>
      <c r="HGG90" s="13"/>
      <c r="HGH90" s="13"/>
      <c r="HGI90" s="13"/>
      <c r="HGJ90" s="13"/>
      <c r="HGK90" s="13"/>
      <c r="HGL90" s="13"/>
      <c r="HGM90" s="13"/>
      <c r="HGN90" s="13"/>
      <c r="HGO90" s="13"/>
      <c r="HGP90" s="13"/>
      <c r="HGQ90" s="13"/>
      <c r="HGR90" s="13"/>
      <c r="HGS90" s="13"/>
      <c r="HGT90" s="13"/>
      <c r="HGU90" s="13"/>
      <c r="HGV90" s="13"/>
      <c r="HGW90" s="13"/>
      <c r="HGX90" s="13"/>
      <c r="HGY90" s="13"/>
      <c r="HGZ90" s="13"/>
      <c r="HHA90" s="13"/>
      <c r="HHB90" s="13"/>
      <c r="HHC90" s="13"/>
      <c r="HHD90" s="13"/>
      <c r="HHE90" s="13"/>
      <c r="HHF90" s="13"/>
      <c r="HHG90" s="13"/>
      <c r="HHH90" s="13"/>
      <c r="HHI90" s="13"/>
      <c r="HHJ90" s="13"/>
      <c r="HHK90" s="13"/>
      <c r="HHL90" s="13"/>
      <c r="HHM90" s="13"/>
      <c r="HHN90" s="13"/>
      <c r="HHO90" s="13"/>
      <c r="HHP90" s="13"/>
      <c r="HHQ90" s="13"/>
      <c r="HHR90" s="13"/>
      <c r="HHS90" s="13"/>
      <c r="HHT90" s="13"/>
      <c r="HHU90" s="13"/>
      <c r="HHV90" s="13"/>
      <c r="HHW90" s="13"/>
      <c r="HHX90" s="13"/>
      <c r="HHY90" s="13"/>
      <c r="HHZ90" s="13"/>
      <c r="HIA90" s="13"/>
      <c r="HIB90" s="13"/>
      <c r="HIC90" s="13"/>
      <c r="HID90" s="13"/>
      <c r="HIE90" s="13"/>
      <c r="HIF90" s="13"/>
      <c r="HIG90" s="13"/>
      <c r="HIH90" s="13"/>
      <c r="HII90" s="13"/>
      <c r="HIJ90" s="13"/>
      <c r="HIK90" s="13"/>
      <c r="HIL90" s="13"/>
      <c r="HIM90" s="13"/>
      <c r="HIN90" s="13"/>
      <c r="HIO90" s="13"/>
      <c r="HIP90" s="13"/>
      <c r="HIQ90" s="13"/>
      <c r="HIR90" s="13"/>
      <c r="HIS90" s="13"/>
      <c r="HIT90" s="13"/>
      <c r="HIU90" s="13"/>
      <c r="HIV90" s="13"/>
      <c r="HIW90" s="13"/>
      <c r="HIX90" s="13"/>
      <c r="HIY90" s="13"/>
      <c r="HIZ90" s="13"/>
      <c r="HJA90" s="13"/>
      <c r="HJB90" s="13"/>
      <c r="HJC90" s="13"/>
      <c r="HJD90" s="13"/>
      <c r="HJE90" s="13"/>
      <c r="HJF90" s="13"/>
      <c r="HJG90" s="13"/>
      <c r="HJH90" s="13"/>
      <c r="HJI90" s="13"/>
      <c r="HJJ90" s="13"/>
      <c r="HJK90" s="13"/>
      <c r="HJL90" s="13"/>
      <c r="HJM90" s="13"/>
      <c r="HJN90" s="13"/>
      <c r="HJO90" s="13"/>
      <c r="HJP90" s="13"/>
      <c r="HJQ90" s="13"/>
      <c r="HJR90" s="13"/>
      <c r="HJS90" s="13"/>
      <c r="HJT90" s="13"/>
      <c r="HJU90" s="13"/>
      <c r="HJV90" s="13"/>
      <c r="HJW90" s="13"/>
      <c r="HJX90" s="13"/>
      <c r="HJY90" s="13"/>
      <c r="HJZ90" s="13"/>
      <c r="HKA90" s="13"/>
      <c r="HKB90" s="13"/>
      <c r="HKC90" s="13"/>
      <c r="HKD90" s="13"/>
      <c r="HKE90" s="13"/>
      <c r="HKF90" s="13"/>
      <c r="HKG90" s="13"/>
      <c r="HKH90" s="13"/>
      <c r="HKI90" s="13"/>
      <c r="HKJ90" s="13"/>
      <c r="HKK90" s="13"/>
      <c r="HKL90" s="13"/>
      <c r="HKM90" s="13"/>
      <c r="HKN90" s="13"/>
      <c r="HKO90" s="13"/>
      <c r="HKP90" s="13"/>
      <c r="HKQ90" s="13"/>
      <c r="HKR90" s="13"/>
      <c r="HKS90" s="13"/>
      <c r="HKT90" s="13"/>
      <c r="HKU90" s="13"/>
      <c r="HKV90" s="13"/>
      <c r="HKW90" s="13"/>
      <c r="HKX90" s="13"/>
      <c r="HKY90" s="13"/>
      <c r="HKZ90" s="13"/>
      <c r="HLA90" s="13"/>
      <c r="HLB90" s="13"/>
      <c r="HLC90" s="13"/>
      <c r="HLD90" s="13"/>
      <c r="HLE90" s="13"/>
      <c r="HLF90" s="13"/>
      <c r="HLG90" s="13"/>
      <c r="HLH90" s="13"/>
      <c r="HLI90" s="13"/>
      <c r="HLJ90" s="13"/>
      <c r="HLK90" s="13"/>
      <c r="HLL90" s="13"/>
      <c r="HLM90" s="13"/>
      <c r="HLN90" s="13"/>
      <c r="HLO90" s="13"/>
      <c r="HLP90" s="13"/>
      <c r="HLQ90" s="13"/>
      <c r="HLR90" s="13"/>
      <c r="HLS90" s="13"/>
      <c r="HLT90" s="13"/>
      <c r="HLU90" s="13"/>
      <c r="HLV90" s="13"/>
      <c r="HLW90" s="13"/>
      <c r="HLX90" s="13"/>
      <c r="HLY90" s="13"/>
      <c r="HLZ90" s="13"/>
      <c r="HMA90" s="13"/>
      <c r="HMB90" s="13"/>
      <c r="HMC90" s="13"/>
      <c r="HMD90" s="13"/>
      <c r="HME90" s="13"/>
      <c r="HMF90" s="13"/>
      <c r="HMG90" s="13"/>
      <c r="HMH90" s="13"/>
      <c r="HMI90" s="13"/>
      <c r="HMJ90" s="13"/>
      <c r="HMK90" s="13"/>
      <c r="HML90" s="13"/>
      <c r="HMM90" s="13"/>
      <c r="HMN90" s="13"/>
      <c r="HMO90" s="13"/>
      <c r="HMP90" s="13"/>
      <c r="HMQ90" s="13"/>
      <c r="HMR90" s="13"/>
      <c r="HMS90" s="13"/>
      <c r="HMT90" s="13"/>
      <c r="HMU90" s="13"/>
      <c r="HMV90" s="13"/>
      <c r="HMW90" s="13"/>
      <c r="HMX90" s="13"/>
      <c r="HMY90" s="13"/>
      <c r="HMZ90" s="13"/>
      <c r="HNA90" s="13"/>
      <c r="HNB90" s="13"/>
      <c r="HNC90" s="13"/>
      <c r="HND90" s="13"/>
      <c r="HNE90" s="13"/>
      <c r="HNF90" s="13"/>
      <c r="HNG90" s="13"/>
      <c r="HNH90" s="13"/>
      <c r="HNI90" s="13"/>
      <c r="HNJ90" s="13"/>
      <c r="HNK90" s="13"/>
      <c r="HNL90" s="13"/>
      <c r="HNM90" s="13"/>
      <c r="HNN90" s="13"/>
      <c r="HNO90" s="13"/>
      <c r="HNP90" s="13"/>
      <c r="HNQ90" s="13"/>
      <c r="HNR90" s="13"/>
      <c r="HNS90" s="13"/>
      <c r="HNT90" s="13"/>
      <c r="HNU90" s="13"/>
      <c r="HNV90" s="13"/>
      <c r="HNW90" s="13"/>
      <c r="HNX90" s="13"/>
      <c r="HNY90" s="13"/>
      <c r="HNZ90" s="13"/>
      <c r="HOA90" s="13"/>
      <c r="HOB90" s="13"/>
      <c r="HOC90" s="13"/>
      <c r="HOD90" s="13"/>
      <c r="HOE90" s="13"/>
      <c r="HOF90" s="13"/>
      <c r="HOG90" s="13"/>
      <c r="HOH90" s="13"/>
      <c r="HOI90" s="13"/>
      <c r="HOJ90" s="13"/>
      <c r="HOK90" s="13"/>
      <c r="HOL90" s="13"/>
      <c r="HOM90" s="13"/>
      <c r="HON90" s="13"/>
      <c r="HOO90" s="13"/>
      <c r="HOP90" s="13"/>
      <c r="HOQ90" s="13"/>
      <c r="HOR90" s="13"/>
      <c r="HOS90" s="13"/>
      <c r="HOT90" s="13"/>
      <c r="HOU90" s="13"/>
      <c r="HOV90" s="13"/>
      <c r="HOW90" s="13"/>
      <c r="HOX90" s="13"/>
      <c r="HOY90" s="13"/>
      <c r="HOZ90" s="13"/>
      <c r="HPA90" s="13"/>
      <c r="HPB90" s="13"/>
      <c r="HPC90" s="13"/>
      <c r="HPD90" s="13"/>
      <c r="HPE90" s="13"/>
      <c r="HPF90" s="13"/>
      <c r="HPG90" s="13"/>
      <c r="HPH90" s="13"/>
      <c r="HPI90" s="13"/>
      <c r="HPJ90" s="13"/>
      <c r="HPK90" s="13"/>
      <c r="HPL90" s="13"/>
      <c r="HPM90" s="13"/>
      <c r="HPN90" s="13"/>
      <c r="HPO90" s="13"/>
      <c r="HPP90" s="13"/>
      <c r="HPQ90" s="13"/>
      <c r="HPR90" s="13"/>
      <c r="HPS90" s="13"/>
      <c r="HPT90" s="13"/>
      <c r="HPU90" s="13"/>
      <c r="HPV90" s="13"/>
      <c r="HPW90" s="13"/>
      <c r="HPX90" s="13"/>
      <c r="HPY90" s="13"/>
      <c r="HPZ90" s="13"/>
      <c r="HQA90" s="13"/>
      <c r="HQB90" s="13"/>
      <c r="HQC90" s="13"/>
      <c r="HQD90" s="13"/>
      <c r="HQE90" s="13"/>
      <c r="HQF90" s="13"/>
      <c r="HQG90" s="13"/>
      <c r="HQH90" s="13"/>
      <c r="HQI90" s="13"/>
      <c r="HQJ90" s="13"/>
      <c r="HQK90" s="13"/>
      <c r="HQL90" s="13"/>
      <c r="HQM90" s="13"/>
      <c r="HQN90" s="13"/>
      <c r="HQO90" s="13"/>
      <c r="HQP90" s="13"/>
      <c r="HQQ90" s="13"/>
      <c r="HQR90" s="13"/>
      <c r="HQS90" s="13"/>
      <c r="HQT90" s="13"/>
      <c r="HQU90" s="13"/>
      <c r="HQV90" s="13"/>
      <c r="HQW90" s="13"/>
      <c r="HQX90" s="13"/>
      <c r="HQY90" s="13"/>
      <c r="HQZ90" s="13"/>
      <c r="HRA90" s="13"/>
      <c r="HRB90" s="13"/>
      <c r="HRC90" s="13"/>
      <c r="HRD90" s="13"/>
      <c r="HRE90" s="13"/>
      <c r="HRF90" s="13"/>
      <c r="HRG90" s="13"/>
      <c r="HRH90" s="13"/>
      <c r="HRI90" s="13"/>
      <c r="HRJ90" s="13"/>
      <c r="HRK90" s="13"/>
      <c r="HRL90" s="13"/>
      <c r="HRM90" s="13"/>
      <c r="HRN90" s="13"/>
      <c r="HRO90" s="13"/>
      <c r="HRP90" s="13"/>
      <c r="HRQ90" s="13"/>
      <c r="HRR90" s="13"/>
      <c r="HRS90" s="13"/>
      <c r="HRT90" s="13"/>
      <c r="HRU90" s="13"/>
      <c r="HRV90" s="13"/>
      <c r="HRW90" s="13"/>
      <c r="HRX90" s="13"/>
      <c r="HRY90" s="13"/>
      <c r="HRZ90" s="13"/>
      <c r="HSA90" s="13"/>
      <c r="HSB90" s="13"/>
      <c r="HSC90" s="13"/>
      <c r="HSD90" s="13"/>
      <c r="HSE90" s="13"/>
      <c r="HSF90" s="13"/>
      <c r="HSG90" s="13"/>
      <c r="HSH90" s="13"/>
      <c r="HSI90" s="13"/>
      <c r="HSJ90" s="13"/>
      <c r="HSK90" s="13"/>
      <c r="HSL90" s="13"/>
      <c r="HSM90" s="13"/>
      <c r="HSN90" s="13"/>
      <c r="HSO90" s="13"/>
      <c r="HSP90" s="13"/>
      <c r="HSQ90" s="13"/>
      <c r="HSR90" s="13"/>
      <c r="HSS90" s="13"/>
      <c r="HST90" s="13"/>
      <c r="HSU90" s="13"/>
      <c r="HSV90" s="13"/>
      <c r="HSW90" s="13"/>
      <c r="HSX90" s="13"/>
      <c r="HSY90" s="13"/>
      <c r="HSZ90" s="13"/>
      <c r="HTA90" s="13"/>
      <c r="HTB90" s="13"/>
      <c r="HTC90" s="13"/>
      <c r="HTD90" s="13"/>
      <c r="HTE90" s="13"/>
      <c r="HTF90" s="13"/>
      <c r="HTG90" s="13"/>
      <c r="HTH90" s="13"/>
      <c r="HTI90" s="13"/>
      <c r="HTJ90" s="13"/>
      <c r="HTK90" s="13"/>
      <c r="HTL90" s="13"/>
      <c r="HTM90" s="13"/>
      <c r="HTN90" s="13"/>
      <c r="HTO90" s="13"/>
      <c r="HTP90" s="13"/>
      <c r="HTQ90" s="13"/>
      <c r="HTR90" s="13"/>
      <c r="HTS90" s="13"/>
      <c r="HTT90" s="13"/>
      <c r="HTU90" s="13"/>
      <c r="HTV90" s="13"/>
      <c r="HTW90" s="13"/>
      <c r="HTX90" s="13"/>
      <c r="HTY90" s="13"/>
      <c r="HTZ90" s="13"/>
      <c r="HUA90" s="13"/>
      <c r="HUB90" s="13"/>
      <c r="HUC90" s="13"/>
      <c r="HUD90" s="13"/>
      <c r="HUE90" s="13"/>
      <c r="HUF90" s="13"/>
      <c r="HUG90" s="13"/>
      <c r="HUH90" s="13"/>
      <c r="HUI90" s="13"/>
      <c r="HUJ90" s="13"/>
      <c r="HUK90" s="13"/>
      <c r="HUL90" s="13"/>
      <c r="HUM90" s="13"/>
      <c r="HUN90" s="13"/>
      <c r="HUO90" s="13"/>
      <c r="HUP90" s="13"/>
      <c r="HUQ90" s="13"/>
      <c r="HUR90" s="13"/>
      <c r="HUS90" s="13"/>
      <c r="HUT90" s="13"/>
      <c r="HUU90" s="13"/>
      <c r="HUV90" s="13"/>
      <c r="HUW90" s="13"/>
      <c r="HUX90" s="13"/>
      <c r="HUY90" s="13"/>
      <c r="HUZ90" s="13"/>
      <c r="HVA90" s="13"/>
      <c r="HVB90" s="13"/>
      <c r="HVC90" s="13"/>
      <c r="HVD90" s="13"/>
      <c r="HVE90" s="13"/>
      <c r="HVF90" s="13"/>
      <c r="HVG90" s="13"/>
      <c r="HVH90" s="13"/>
      <c r="HVI90" s="13"/>
      <c r="HVJ90" s="13"/>
      <c r="HVK90" s="13"/>
      <c r="HVL90" s="13"/>
      <c r="HVM90" s="13"/>
      <c r="HVN90" s="13"/>
      <c r="HVO90" s="13"/>
      <c r="HVP90" s="13"/>
      <c r="HVQ90" s="13"/>
      <c r="HVR90" s="13"/>
      <c r="HVS90" s="13"/>
      <c r="HVT90" s="13"/>
      <c r="HVU90" s="13"/>
      <c r="HVV90" s="13"/>
      <c r="HVW90" s="13"/>
      <c r="HVX90" s="13"/>
      <c r="HVY90" s="13"/>
      <c r="HVZ90" s="13"/>
      <c r="HWA90" s="13"/>
      <c r="HWB90" s="13"/>
      <c r="HWC90" s="13"/>
      <c r="HWD90" s="13"/>
      <c r="HWE90" s="13"/>
      <c r="HWF90" s="13"/>
      <c r="HWG90" s="13"/>
      <c r="HWH90" s="13"/>
      <c r="HWI90" s="13"/>
      <c r="HWJ90" s="13"/>
      <c r="HWK90" s="13"/>
      <c r="HWL90" s="13"/>
      <c r="HWM90" s="13"/>
      <c r="HWN90" s="13"/>
      <c r="HWO90" s="13"/>
      <c r="HWP90" s="13"/>
      <c r="HWQ90" s="13"/>
      <c r="HWR90" s="13"/>
      <c r="HWS90" s="13"/>
      <c r="HWT90" s="13"/>
      <c r="HWU90" s="13"/>
      <c r="HWV90" s="13"/>
      <c r="HWW90" s="13"/>
      <c r="HWX90" s="13"/>
      <c r="HWY90" s="13"/>
      <c r="HWZ90" s="13"/>
      <c r="HXA90" s="13"/>
      <c r="HXB90" s="13"/>
      <c r="HXC90" s="13"/>
      <c r="HXD90" s="13"/>
      <c r="HXE90" s="13"/>
      <c r="HXF90" s="13"/>
      <c r="HXG90" s="13"/>
      <c r="HXH90" s="13"/>
      <c r="HXI90" s="13"/>
      <c r="HXJ90" s="13"/>
      <c r="HXK90" s="13"/>
      <c r="HXL90" s="13"/>
      <c r="HXM90" s="13"/>
      <c r="HXN90" s="13"/>
      <c r="HXO90" s="13"/>
      <c r="HXP90" s="13"/>
      <c r="HXQ90" s="13"/>
      <c r="HXR90" s="13"/>
      <c r="HXS90" s="13"/>
      <c r="HXT90" s="13"/>
      <c r="HXU90" s="13"/>
      <c r="HXV90" s="13"/>
      <c r="HXW90" s="13"/>
      <c r="HXX90" s="13"/>
      <c r="HXY90" s="13"/>
      <c r="HXZ90" s="13"/>
      <c r="HYA90" s="13"/>
      <c r="HYB90" s="13"/>
      <c r="HYC90" s="13"/>
      <c r="HYD90" s="13"/>
      <c r="HYE90" s="13"/>
      <c r="HYF90" s="13"/>
      <c r="HYG90" s="13"/>
      <c r="HYH90" s="13"/>
      <c r="HYI90" s="13"/>
      <c r="HYJ90" s="13"/>
      <c r="HYK90" s="13"/>
      <c r="HYL90" s="13"/>
      <c r="HYM90" s="13"/>
      <c r="HYN90" s="13"/>
      <c r="HYO90" s="13"/>
      <c r="HYP90" s="13"/>
      <c r="HYQ90" s="13"/>
      <c r="HYR90" s="13"/>
      <c r="HYS90" s="13"/>
      <c r="HYT90" s="13"/>
      <c r="HYU90" s="13"/>
      <c r="HYV90" s="13"/>
      <c r="HYW90" s="13"/>
      <c r="HYX90" s="13"/>
      <c r="HYY90" s="13"/>
      <c r="HYZ90" s="13"/>
      <c r="HZA90" s="13"/>
      <c r="HZB90" s="13"/>
      <c r="HZC90" s="13"/>
      <c r="HZD90" s="13"/>
      <c r="HZE90" s="13"/>
      <c r="HZF90" s="13"/>
      <c r="HZG90" s="13"/>
      <c r="HZH90" s="13"/>
      <c r="HZI90" s="13"/>
      <c r="HZJ90" s="13"/>
      <c r="HZK90" s="13"/>
      <c r="HZL90" s="13"/>
      <c r="HZM90" s="13"/>
      <c r="HZN90" s="13"/>
      <c r="HZO90" s="13"/>
      <c r="HZP90" s="13"/>
      <c r="HZQ90" s="13"/>
      <c r="HZR90" s="13"/>
      <c r="HZS90" s="13"/>
      <c r="HZT90" s="13"/>
      <c r="HZU90" s="13"/>
      <c r="HZV90" s="13"/>
      <c r="HZW90" s="13"/>
      <c r="HZX90" s="13"/>
      <c r="HZY90" s="13"/>
      <c r="HZZ90" s="13"/>
      <c r="IAA90" s="13"/>
      <c r="IAB90" s="13"/>
      <c r="IAC90" s="13"/>
      <c r="IAD90" s="13"/>
      <c r="IAE90" s="13"/>
      <c r="IAF90" s="13"/>
      <c r="IAG90" s="13"/>
      <c r="IAH90" s="13"/>
      <c r="IAI90" s="13"/>
      <c r="IAJ90" s="13"/>
      <c r="IAK90" s="13"/>
      <c r="IAL90" s="13"/>
      <c r="IAM90" s="13"/>
      <c r="IAN90" s="13"/>
      <c r="IAO90" s="13"/>
      <c r="IAP90" s="13"/>
      <c r="IAQ90" s="13"/>
      <c r="IAR90" s="13"/>
      <c r="IAS90" s="13"/>
      <c r="IAT90" s="13"/>
      <c r="IAU90" s="13"/>
      <c r="IAV90" s="13"/>
      <c r="IAW90" s="13"/>
      <c r="IAX90" s="13"/>
      <c r="IAY90" s="13"/>
      <c r="IAZ90" s="13"/>
      <c r="IBA90" s="13"/>
      <c r="IBB90" s="13"/>
      <c r="IBC90" s="13"/>
      <c r="IBD90" s="13"/>
      <c r="IBE90" s="13"/>
      <c r="IBF90" s="13"/>
      <c r="IBG90" s="13"/>
      <c r="IBH90" s="13"/>
      <c r="IBI90" s="13"/>
      <c r="IBJ90" s="13"/>
      <c r="IBK90" s="13"/>
      <c r="IBL90" s="13"/>
      <c r="IBM90" s="13"/>
      <c r="IBN90" s="13"/>
      <c r="IBO90" s="13"/>
      <c r="IBP90" s="13"/>
      <c r="IBQ90" s="13"/>
      <c r="IBR90" s="13"/>
      <c r="IBS90" s="13"/>
      <c r="IBT90" s="13"/>
      <c r="IBU90" s="13"/>
      <c r="IBV90" s="13"/>
      <c r="IBW90" s="13"/>
      <c r="IBX90" s="13"/>
      <c r="IBY90" s="13"/>
      <c r="IBZ90" s="13"/>
      <c r="ICA90" s="13"/>
      <c r="ICB90" s="13"/>
      <c r="ICC90" s="13"/>
      <c r="ICD90" s="13"/>
      <c r="ICE90" s="13"/>
      <c r="ICF90" s="13"/>
      <c r="ICG90" s="13"/>
      <c r="ICH90" s="13"/>
      <c r="ICI90" s="13"/>
      <c r="ICJ90" s="13"/>
      <c r="ICK90" s="13"/>
      <c r="ICL90" s="13"/>
      <c r="ICM90" s="13"/>
      <c r="ICN90" s="13"/>
      <c r="ICO90" s="13"/>
      <c r="ICP90" s="13"/>
      <c r="ICQ90" s="13"/>
      <c r="ICR90" s="13"/>
      <c r="ICS90" s="13"/>
      <c r="ICT90" s="13"/>
      <c r="ICU90" s="13"/>
      <c r="ICV90" s="13"/>
      <c r="ICW90" s="13"/>
      <c r="ICX90" s="13"/>
      <c r="ICY90" s="13"/>
      <c r="ICZ90" s="13"/>
      <c r="IDA90" s="13"/>
      <c r="IDB90" s="13"/>
      <c r="IDC90" s="13"/>
      <c r="IDD90" s="13"/>
      <c r="IDE90" s="13"/>
      <c r="IDF90" s="13"/>
      <c r="IDG90" s="13"/>
      <c r="IDH90" s="13"/>
      <c r="IDI90" s="13"/>
      <c r="IDJ90" s="13"/>
      <c r="IDK90" s="13"/>
      <c r="IDL90" s="13"/>
      <c r="IDM90" s="13"/>
      <c r="IDN90" s="13"/>
      <c r="IDO90" s="13"/>
      <c r="IDP90" s="13"/>
      <c r="IDQ90" s="13"/>
      <c r="IDR90" s="13"/>
      <c r="IDS90" s="13"/>
      <c r="IDT90" s="13"/>
      <c r="IDU90" s="13"/>
      <c r="IDV90" s="13"/>
      <c r="IDW90" s="13"/>
      <c r="IDX90" s="13"/>
      <c r="IDY90" s="13"/>
      <c r="IDZ90" s="13"/>
      <c r="IEA90" s="13"/>
      <c r="IEB90" s="13"/>
      <c r="IEC90" s="13"/>
      <c r="IED90" s="13"/>
      <c r="IEE90" s="13"/>
      <c r="IEF90" s="13"/>
      <c r="IEG90" s="13"/>
      <c r="IEH90" s="13"/>
      <c r="IEI90" s="13"/>
      <c r="IEJ90" s="13"/>
      <c r="IEK90" s="13"/>
      <c r="IEL90" s="13"/>
      <c r="IEM90" s="13"/>
      <c r="IEN90" s="13"/>
      <c r="IEO90" s="13"/>
      <c r="IEP90" s="13"/>
      <c r="IEQ90" s="13"/>
      <c r="IER90" s="13"/>
      <c r="IES90" s="13"/>
      <c r="IET90" s="13"/>
      <c r="IEU90" s="13"/>
      <c r="IEV90" s="13"/>
      <c r="IEW90" s="13"/>
      <c r="IEX90" s="13"/>
      <c r="IEY90" s="13"/>
      <c r="IEZ90" s="13"/>
      <c r="IFA90" s="13"/>
      <c r="IFB90" s="13"/>
      <c r="IFC90" s="13"/>
      <c r="IFD90" s="13"/>
      <c r="IFE90" s="13"/>
      <c r="IFF90" s="13"/>
      <c r="IFG90" s="13"/>
      <c r="IFH90" s="13"/>
      <c r="IFI90" s="13"/>
      <c r="IFJ90" s="13"/>
      <c r="IFK90" s="13"/>
      <c r="IFL90" s="13"/>
      <c r="IFM90" s="13"/>
      <c r="IFN90" s="13"/>
      <c r="IFO90" s="13"/>
      <c r="IFP90" s="13"/>
      <c r="IFQ90" s="13"/>
      <c r="IFR90" s="13"/>
      <c r="IFS90" s="13"/>
      <c r="IFT90" s="13"/>
      <c r="IFU90" s="13"/>
      <c r="IFV90" s="13"/>
      <c r="IFW90" s="13"/>
      <c r="IFX90" s="13"/>
      <c r="IFY90" s="13"/>
      <c r="IFZ90" s="13"/>
      <c r="IGA90" s="13"/>
      <c r="IGB90" s="13"/>
      <c r="IGC90" s="13"/>
      <c r="IGD90" s="13"/>
      <c r="IGE90" s="13"/>
      <c r="IGF90" s="13"/>
      <c r="IGG90" s="13"/>
      <c r="IGH90" s="13"/>
      <c r="IGI90" s="13"/>
      <c r="IGJ90" s="13"/>
      <c r="IGK90" s="13"/>
      <c r="IGL90" s="13"/>
      <c r="IGM90" s="13"/>
      <c r="IGN90" s="13"/>
      <c r="IGO90" s="13"/>
      <c r="IGP90" s="13"/>
      <c r="IGQ90" s="13"/>
      <c r="IGR90" s="13"/>
      <c r="IGS90" s="13"/>
      <c r="IGT90" s="13"/>
      <c r="IGU90" s="13"/>
      <c r="IGV90" s="13"/>
      <c r="IGW90" s="13"/>
      <c r="IGX90" s="13"/>
      <c r="IGY90" s="13"/>
      <c r="IGZ90" s="13"/>
      <c r="IHA90" s="13"/>
      <c r="IHB90" s="13"/>
      <c r="IHC90" s="13"/>
      <c r="IHD90" s="13"/>
      <c r="IHE90" s="13"/>
      <c r="IHF90" s="13"/>
      <c r="IHG90" s="13"/>
      <c r="IHH90" s="13"/>
      <c r="IHI90" s="13"/>
      <c r="IHJ90" s="13"/>
      <c r="IHK90" s="13"/>
      <c r="IHL90" s="13"/>
      <c r="IHM90" s="13"/>
      <c r="IHN90" s="13"/>
      <c r="IHO90" s="13"/>
      <c r="IHP90" s="13"/>
      <c r="IHQ90" s="13"/>
      <c r="IHR90" s="13"/>
      <c r="IHS90" s="13"/>
      <c r="IHT90" s="13"/>
      <c r="IHU90" s="13"/>
      <c r="IHV90" s="13"/>
      <c r="IHW90" s="13"/>
      <c r="IHX90" s="13"/>
      <c r="IHY90" s="13"/>
      <c r="IHZ90" s="13"/>
      <c r="IIA90" s="13"/>
      <c r="IIB90" s="13"/>
      <c r="IIC90" s="13"/>
      <c r="IID90" s="13"/>
      <c r="IIE90" s="13"/>
      <c r="IIF90" s="13"/>
      <c r="IIG90" s="13"/>
      <c r="IIH90" s="13"/>
      <c r="III90" s="13"/>
      <c r="IIJ90" s="13"/>
      <c r="IIK90" s="13"/>
      <c r="IIL90" s="13"/>
      <c r="IIM90" s="13"/>
      <c r="IIN90" s="13"/>
      <c r="IIO90" s="13"/>
      <c r="IIP90" s="13"/>
      <c r="IIQ90" s="13"/>
      <c r="IIR90" s="13"/>
      <c r="IIS90" s="13"/>
      <c r="IIT90" s="13"/>
      <c r="IIU90" s="13"/>
      <c r="IIV90" s="13"/>
      <c r="IIW90" s="13"/>
      <c r="IIX90" s="13"/>
      <c r="IIY90" s="13"/>
      <c r="IIZ90" s="13"/>
      <c r="IJA90" s="13"/>
      <c r="IJB90" s="13"/>
      <c r="IJC90" s="13"/>
      <c r="IJD90" s="13"/>
      <c r="IJE90" s="13"/>
      <c r="IJF90" s="13"/>
      <c r="IJG90" s="13"/>
      <c r="IJH90" s="13"/>
      <c r="IJI90" s="13"/>
      <c r="IJJ90" s="13"/>
      <c r="IJK90" s="13"/>
      <c r="IJL90" s="13"/>
      <c r="IJM90" s="13"/>
      <c r="IJN90" s="13"/>
      <c r="IJO90" s="13"/>
      <c r="IJP90" s="13"/>
      <c r="IJQ90" s="13"/>
      <c r="IJR90" s="13"/>
      <c r="IJS90" s="13"/>
      <c r="IJT90" s="13"/>
      <c r="IJU90" s="13"/>
      <c r="IJV90" s="13"/>
      <c r="IJW90" s="13"/>
      <c r="IJX90" s="13"/>
      <c r="IJY90" s="13"/>
      <c r="IJZ90" s="13"/>
      <c r="IKA90" s="13"/>
      <c r="IKB90" s="13"/>
      <c r="IKC90" s="13"/>
      <c r="IKD90" s="13"/>
      <c r="IKE90" s="13"/>
      <c r="IKF90" s="13"/>
      <c r="IKG90" s="13"/>
      <c r="IKH90" s="13"/>
      <c r="IKI90" s="13"/>
      <c r="IKJ90" s="13"/>
      <c r="IKK90" s="13"/>
      <c r="IKL90" s="13"/>
      <c r="IKM90" s="13"/>
      <c r="IKN90" s="13"/>
      <c r="IKO90" s="13"/>
      <c r="IKP90" s="13"/>
      <c r="IKQ90" s="13"/>
      <c r="IKR90" s="13"/>
      <c r="IKS90" s="13"/>
      <c r="IKT90" s="13"/>
      <c r="IKU90" s="13"/>
      <c r="IKV90" s="13"/>
      <c r="IKW90" s="13"/>
      <c r="IKX90" s="13"/>
      <c r="IKY90" s="13"/>
      <c r="IKZ90" s="13"/>
      <c r="ILA90" s="13"/>
      <c r="ILB90" s="13"/>
      <c r="ILC90" s="13"/>
      <c r="ILD90" s="13"/>
      <c r="ILE90" s="13"/>
      <c r="ILF90" s="13"/>
      <c r="ILG90" s="13"/>
      <c r="ILH90" s="13"/>
      <c r="ILI90" s="13"/>
      <c r="ILJ90" s="13"/>
      <c r="ILK90" s="13"/>
      <c r="ILL90" s="13"/>
      <c r="ILM90" s="13"/>
      <c r="ILN90" s="13"/>
      <c r="ILO90" s="13"/>
      <c r="ILP90" s="13"/>
      <c r="ILQ90" s="13"/>
      <c r="ILR90" s="13"/>
      <c r="ILS90" s="13"/>
      <c r="ILT90" s="13"/>
      <c r="ILU90" s="13"/>
      <c r="ILV90" s="13"/>
      <c r="ILW90" s="13"/>
      <c r="ILX90" s="13"/>
      <c r="ILY90" s="13"/>
      <c r="ILZ90" s="13"/>
      <c r="IMA90" s="13"/>
      <c r="IMB90" s="13"/>
      <c r="IMC90" s="13"/>
      <c r="IMD90" s="13"/>
      <c r="IME90" s="13"/>
      <c r="IMF90" s="13"/>
      <c r="IMG90" s="13"/>
      <c r="IMH90" s="13"/>
      <c r="IMI90" s="13"/>
      <c r="IMJ90" s="13"/>
      <c r="IMK90" s="13"/>
      <c r="IML90" s="13"/>
      <c r="IMM90" s="13"/>
      <c r="IMN90" s="13"/>
      <c r="IMO90" s="13"/>
      <c r="IMP90" s="13"/>
      <c r="IMQ90" s="13"/>
      <c r="IMR90" s="13"/>
      <c r="IMS90" s="13"/>
      <c r="IMT90" s="13"/>
      <c r="IMU90" s="13"/>
      <c r="IMV90" s="13"/>
      <c r="IMW90" s="13"/>
      <c r="IMX90" s="13"/>
      <c r="IMY90" s="13"/>
      <c r="IMZ90" s="13"/>
      <c r="INA90" s="13"/>
      <c r="INB90" s="13"/>
      <c r="INC90" s="13"/>
      <c r="IND90" s="13"/>
      <c r="INE90" s="13"/>
      <c r="INF90" s="13"/>
      <c r="ING90" s="13"/>
      <c r="INH90" s="13"/>
      <c r="INI90" s="13"/>
      <c r="INJ90" s="13"/>
      <c r="INK90" s="13"/>
      <c r="INL90" s="13"/>
      <c r="INM90" s="13"/>
      <c r="INN90" s="13"/>
      <c r="INO90" s="13"/>
      <c r="INP90" s="13"/>
      <c r="INQ90" s="13"/>
      <c r="INR90" s="13"/>
      <c r="INS90" s="13"/>
      <c r="INT90" s="13"/>
      <c r="INU90" s="13"/>
      <c r="INV90" s="13"/>
      <c r="INW90" s="13"/>
      <c r="INX90" s="13"/>
      <c r="INY90" s="13"/>
      <c r="INZ90" s="13"/>
      <c r="IOA90" s="13"/>
      <c r="IOB90" s="13"/>
      <c r="IOC90" s="13"/>
      <c r="IOD90" s="13"/>
      <c r="IOE90" s="13"/>
      <c r="IOF90" s="13"/>
      <c r="IOG90" s="13"/>
      <c r="IOH90" s="13"/>
      <c r="IOI90" s="13"/>
      <c r="IOJ90" s="13"/>
      <c r="IOK90" s="13"/>
      <c r="IOL90" s="13"/>
      <c r="IOM90" s="13"/>
      <c r="ION90" s="13"/>
      <c r="IOO90" s="13"/>
      <c r="IOP90" s="13"/>
      <c r="IOQ90" s="13"/>
      <c r="IOR90" s="13"/>
      <c r="IOS90" s="13"/>
      <c r="IOT90" s="13"/>
      <c r="IOU90" s="13"/>
      <c r="IOV90" s="13"/>
      <c r="IOW90" s="13"/>
      <c r="IOX90" s="13"/>
      <c r="IOY90" s="13"/>
      <c r="IOZ90" s="13"/>
      <c r="IPA90" s="13"/>
      <c r="IPB90" s="13"/>
      <c r="IPC90" s="13"/>
      <c r="IPD90" s="13"/>
      <c r="IPE90" s="13"/>
      <c r="IPF90" s="13"/>
      <c r="IPG90" s="13"/>
      <c r="IPH90" s="13"/>
      <c r="IPI90" s="13"/>
      <c r="IPJ90" s="13"/>
      <c r="IPK90" s="13"/>
      <c r="IPL90" s="13"/>
      <c r="IPM90" s="13"/>
      <c r="IPN90" s="13"/>
      <c r="IPO90" s="13"/>
      <c r="IPP90" s="13"/>
      <c r="IPQ90" s="13"/>
      <c r="IPR90" s="13"/>
      <c r="IPS90" s="13"/>
      <c r="IPT90" s="13"/>
      <c r="IPU90" s="13"/>
      <c r="IPV90" s="13"/>
      <c r="IPW90" s="13"/>
      <c r="IPX90" s="13"/>
      <c r="IPY90" s="13"/>
      <c r="IPZ90" s="13"/>
      <c r="IQA90" s="13"/>
      <c r="IQB90" s="13"/>
      <c r="IQC90" s="13"/>
      <c r="IQD90" s="13"/>
      <c r="IQE90" s="13"/>
      <c r="IQF90" s="13"/>
      <c r="IQG90" s="13"/>
      <c r="IQH90" s="13"/>
      <c r="IQI90" s="13"/>
      <c r="IQJ90" s="13"/>
      <c r="IQK90" s="13"/>
      <c r="IQL90" s="13"/>
      <c r="IQM90" s="13"/>
      <c r="IQN90" s="13"/>
      <c r="IQO90" s="13"/>
      <c r="IQP90" s="13"/>
      <c r="IQQ90" s="13"/>
      <c r="IQR90" s="13"/>
      <c r="IQS90" s="13"/>
      <c r="IQT90" s="13"/>
      <c r="IQU90" s="13"/>
      <c r="IQV90" s="13"/>
      <c r="IQW90" s="13"/>
      <c r="IQX90" s="13"/>
      <c r="IQY90" s="13"/>
      <c r="IQZ90" s="13"/>
      <c r="IRA90" s="13"/>
      <c r="IRB90" s="13"/>
      <c r="IRC90" s="13"/>
      <c r="IRD90" s="13"/>
      <c r="IRE90" s="13"/>
      <c r="IRF90" s="13"/>
      <c r="IRG90" s="13"/>
      <c r="IRH90" s="13"/>
      <c r="IRI90" s="13"/>
      <c r="IRJ90" s="13"/>
      <c r="IRK90" s="13"/>
      <c r="IRL90" s="13"/>
      <c r="IRM90" s="13"/>
      <c r="IRN90" s="13"/>
      <c r="IRO90" s="13"/>
      <c r="IRP90" s="13"/>
      <c r="IRQ90" s="13"/>
      <c r="IRR90" s="13"/>
      <c r="IRS90" s="13"/>
      <c r="IRT90" s="13"/>
      <c r="IRU90" s="13"/>
      <c r="IRV90" s="13"/>
      <c r="IRW90" s="13"/>
      <c r="IRX90" s="13"/>
      <c r="IRY90" s="13"/>
      <c r="IRZ90" s="13"/>
      <c r="ISA90" s="13"/>
      <c r="ISB90" s="13"/>
      <c r="ISC90" s="13"/>
      <c r="ISD90" s="13"/>
      <c r="ISE90" s="13"/>
      <c r="ISF90" s="13"/>
      <c r="ISG90" s="13"/>
      <c r="ISH90" s="13"/>
      <c r="ISI90" s="13"/>
      <c r="ISJ90" s="13"/>
      <c r="ISK90" s="13"/>
      <c r="ISL90" s="13"/>
      <c r="ISM90" s="13"/>
      <c r="ISN90" s="13"/>
      <c r="ISO90" s="13"/>
      <c r="ISP90" s="13"/>
      <c r="ISQ90" s="13"/>
      <c r="ISR90" s="13"/>
      <c r="ISS90" s="13"/>
      <c r="IST90" s="13"/>
      <c r="ISU90" s="13"/>
      <c r="ISV90" s="13"/>
      <c r="ISW90" s="13"/>
      <c r="ISX90" s="13"/>
      <c r="ISY90" s="13"/>
      <c r="ISZ90" s="13"/>
      <c r="ITA90" s="13"/>
      <c r="ITB90" s="13"/>
      <c r="ITC90" s="13"/>
      <c r="ITD90" s="13"/>
      <c r="ITE90" s="13"/>
      <c r="ITF90" s="13"/>
      <c r="ITG90" s="13"/>
      <c r="ITH90" s="13"/>
      <c r="ITI90" s="13"/>
      <c r="ITJ90" s="13"/>
      <c r="ITK90" s="13"/>
      <c r="ITL90" s="13"/>
      <c r="ITM90" s="13"/>
      <c r="ITN90" s="13"/>
      <c r="ITO90" s="13"/>
      <c r="ITP90" s="13"/>
      <c r="ITQ90" s="13"/>
      <c r="ITR90" s="13"/>
      <c r="ITS90" s="13"/>
      <c r="ITT90" s="13"/>
      <c r="ITU90" s="13"/>
      <c r="ITV90" s="13"/>
      <c r="ITW90" s="13"/>
      <c r="ITX90" s="13"/>
      <c r="ITY90" s="13"/>
      <c r="ITZ90" s="13"/>
      <c r="IUA90" s="13"/>
      <c r="IUB90" s="13"/>
      <c r="IUC90" s="13"/>
      <c r="IUD90" s="13"/>
      <c r="IUE90" s="13"/>
      <c r="IUF90" s="13"/>
      <c r="IUG90" s="13"/>
      <c r="IUH90" s="13"/>
      <c r="IUI90" s="13"/>
      <c r="IUJ90" s="13"/>
      <c r="IUK90" s="13"/>
      <c r="IUL90" s="13"/>
      <c r="IUM90" s="13"/>
      <c r="IUN90" s="13"/>
      <c r="IUO90" s="13"/>
      <c r="IUP90" s="13"/>
      <c r="IUQ90" s="13"/>
      <c r="IUR90" s="13"/>
      <c r="IUS90" s="13"/>
      <c r="IUT90" s="13"/>
      <c r="IUU90" s="13"/>
      <c r="IUV90" s="13"/>
      <c r="IUW90" s="13"/>
      <c r="IUX90" s="13"/>
      <c r="IUY90" s="13"/>
      <c r="IUZ90" s="13"/>
      <c r="IVA90" s="13"/>
      <c r="IVB90" s="13"/>
      <c r="IVC90" s="13"/>
      <c r="IVD90" s="13"/>
      <c r="IVE90" s="13"/>
      <c r="IVF90" s="13"/>
      <c r="IVG90" s="13"/>
      <c r="IVH90" s="13"/>
      <c r="IVI90" s="13"/>
      <c r="IVJ90" s="13"/>
      <c r="IVK90" s="13"/>
      <c r="IVL90" s="13"/>
      <c r="IVM90" s="13"/>
      <c r="IVN90" s="13"/>
      <c r="IVO90" s="13"/>
      <c r="IVP90" s="13"/>
      <c r="IVQ90" s="13"/>
      <c r="IVR90" s="13"/>
      <c r="IVS90" s="13"/>
      <c r="IVT90" s="13"/>
      <c r="IVU90" s="13"/>
      <c r="IVV90" s="13"/>
      <c r="IVW90" s="13"/>
      <c r="IVX90" s="13"/>
      <c r="IVY90" s="13"/>
      <c r="IVZ90" s="13"/>
      <c r="IWA90" s="13"/>
      <c r="IWB90" s="13"/>
      <c r="IWC90" s="13"/>
      <c r="IWD90" s="13"/>
      <c r="IWE90" s="13"/>
      <c r="IWF90" s="13"/>
      <c r="IWG90" s="13"/>
      <c r="IWH90" s="13"/>
      <c r="IWI90" s="13"/>
      <c r="IWJ90" s="13"/>
      <c r="IWK90" s="13"/>
      <c r="IWL90" s="13"/>
      <c r="IWM90" s="13"/>
      <c r="IWN90" s="13"/>
      <c r="IWO90" s="13"/>
      <c r="IWP90" s="13"/>
      <c r="IWQ90" s="13"/>
      <c r="IWR90" s="13"/>
      <c r="IWS90" s="13"/>
      <c r="IWT90" s="13"/>
      <c r="IWU90" s="13"/>
      <c r="IWV90" s="13"/>
      <c r="IWW90" s="13"/>
      <c r="IWX90" s="13"/>
      <c r="IWY90" s="13"/>
      <c r="IWZ90" s="13"/>
      <c r="IXA90" s="13"/>
      <c r="IXB90" s="13"/>
      <c r="IXC90" s="13"/>
      <c r="IXD90" s="13"/>
      <c r="IXE90" s="13"/>
      <c r="IXF90" s="13"/>
      <c r="IXG90" s="13"/>
      <c r="IXH90" s="13"/>
      <c r="IXI90" s="13"/>
      <c r="IXJ90" s="13"/>
      <c r="IXK90" s="13"/>
      <c r="IXL90" s="13"/>
      <c r="IXM90" s="13"/>
      <c r="IXN90" s="13"/>
      <c r="IXO90" s="13"/>
      <c r="IXP90" s="13"/>
      <c r="IXQ90" s="13"/>
      <c r="IXR90" s="13"/>
      <c r="IXS90" s="13"/>
      <c r="IXT90" s="13"/>
      <c r="IXU90" s="13"/>
      <c r="IXV90" s="13"/>
      <c r="IXW90" s="13"/>
      <c r="IXX90" s="13"/>
      <c r="IXY90" s="13"/>
      <c r="IXZ90" s="13"/>
      <c r="IYA90" s="13"/>
      <c r="IYB90" s="13"/>
      <c r="IYC90" s="13"/>
      <c r="IYD90" s="13"/>
      <c r="IYE90" s="13"/>
      <c r="IYF90" s="13"/>
      <c r="IYG90" s="13"/>
      <c r="IYH90" s="13"/>
      <c r="IYI90" s="13"/>
      <c r="IYJ90" s="13"/>
      <c r="IYK90" s="13"/>
      <c r="IYL90" s="13"/>
      <c r="IYM90" s="13"/>
      <c r="IYN90" s="13"/>
      <c r="IYO90" s="13"/>
      <c r="IYP90" s="13"/>
      <c r="IYQ90" s="13"/>
      <c r="IYR90" s="13"/>
      <c r="IYS90" s="13"/>
      <c r="IYT90" s="13"/>
      <c r="IYU90" s="13"/>
      <c r="IYV90" s="13"/>
      <c r="IYW90" s="13"/>
      <c r="IYX90" s="13"/>
      <c r="IYY90" s="13"/>
      <c r="IYZ90" s="13"/>
      <c r="IZA90" s="13"/>
      <c r="IZB90" s="13"/>
      <c r="IZC90" s="13"/>
      <c r="IZD90" s="13"/>
      <c r="IZE90" s="13"/>
      <c r="IZF90" s="13"/>
      <c r="IZG90" s="13"/>
      <c r="IZH90" s="13"/>
      <c r="IZI90" s="13"/>
      <c r="IZJ90" s="13"/>
      <c r="IZK90" s="13"/>
      <c r="IZL90" s="13"/>
      <c r="IZM90" s="13"/>
      <c r="IZN90" s="13"/>
      <c r="IZO90" s="13"/>
      <c r="IZP90" s="13"/>
      <c r="IZQ90" s="13"/>
      <c r="IZR90" s="13"/>
      <c r="IZS90" s="13"/>
      <c r="IZT90" s="13"/>
      <c r="IZU90" s="13"/>
      <c r="IZV90" s="13"/>
      <c r="IZW90" s="13"/>
      <c r="IZX90" s="13"/>
      <c r="IZY90" s="13"/>
      <c r="IZZ90" s="13"/>
      <c r="JAA90" s="13"/>
      <c r="JAB90" s="13"/>
      <c r="JAC90" s="13"/>
      <c r="JAD90" s="13"/>
      <c r="JAE90" s="13"/>
      <c r="JAF90" s="13"/>
      <c r="JAG90" s="13"/>
      <c r="JAH90" s="13"/>
      <c r="JAI90" s="13"/>
      <c r="JAJ90" s="13"/>
      <c r="JAK90" s="13"/>
      <c r="JAL90" s="13"/>
      <c r="JAM90" s="13"/>
      <c r="JAN90" s="13"/>
      <c r="JAO90" s="13"/>
      <c r="JAP90" s="13"/>
      <c r="JAQ90" s="13"/>
      <c r="JAR90" s="13"/>
      <c r="JAS90" s="13"/>
      <c r="JAT90" s="13"/>
      <c r="JAU90" s="13"/>
      <c r="JAV90" s="13"/>
      <c r="JAW90" s="13"/>
      <c r="JAX90" s="13"/>
      <c r="JAY90" s="13"/>
      <c r="JAZ90" s="13"/>
      <c r="JBA90" s="13"/>
      <c r="JBB90" s="13"/>
      <c r="JBC90" s="13"/>
      <c r="JBD90" s="13"/>
      <c r="JBE90" s="13"/>
      <c r="JBF90" s="13"/>
      <c r="JBG90" s="13"/>
      <c r="JBH90" s="13"/>
      <c r="JBI90" s="13"/>
      <c r="JBJ90" s="13"/>
      <c r="JBK90" s="13"/>
      <c r="JBL90" s="13"/>
      <c r="JBM90" s="13"/>
      <c r="JBN90" s="13"/>
      <c r="JBO90" s="13"/>
      <c r="JBP90" s="13"/>
      <c r="JBQ90" s="13"/>
      <c r="JBR90" s="13"/>
      <c r="JBS90" s="13"/>
      <c r="JBT90" s="13"/>
      <c r="JBU90" s="13"/>
      <c r="JBV90" s="13"/>
      <c r="JBW90" s="13"/>
      <c r="JBX90" s="13"/>
      <c r="JBY90" s="13"/>
      <c r="JBZ90" s="13"/>
      <c r="JCA90" s="13"/>
      <c r="JCB90" s="13"/>
      <c r="JCC90" s="13"/>
      <c r="JCD90" s="13"/>
      <c r="JCE90" s="13"/>
      <c r="JCF90" s="13"/>
      <c r="JCG90" s="13"/>
      <c r="JCH90" s="13"/>
      <c r="JCI90" s="13"/>
      <c r="JCJ90" s="13"/>
      <c r="JCK90" s="13"/>
      <c r="JCL90" s="13"/>
      <c r="JCM90" s="13"/>
      <c r="JCN90" s="13"/>
      <c r="JCO90" s="13"/>
      <c r="JCP90" s="13"/>
      <c r="JCQ90" s="13"/>
      <c r="JCR90" s="13"/>
      <c r="JCS90" s="13"/>
      <c r="JCT90" s="13"/>
      <c r="JCU90" s="13"/>
      <c r="JCV90" s="13"/>
      <c r="JCW90" s="13"/>
      <c r="JCX90" s="13"/>
      <c r="JCY90" s="13"/>
      <c r="JCZ90" s="13"/>
      <c r="JDA90" s="13"/>
      <c r="JDB90" s="13"/>
      <c r="JDC90" s="13"/>
      <c r="JDD90" s="13"/>
      <c r="JDE90" s="13"/>
      <c r="JDF90" s="13"/>
      <c r="JDG90" s="13"/>
      <c r="JDH90" s="13"/>
      <c r="JDI90" s="13"/>
      <c r="JDJ90" s="13"/>
      <c r="JDK90" s="13"/>
      <c r="JDL90" s="13"/>
      <c r="JDM90" s="13"/>
      <c r="JDN90" s="13"/>
      <c r="JDO90" s="13"/>
      <c r="JDP90" s="13"/>
      <c r="JDQ90" s="13"/>
      <c r="JDR90" s="13"/>
      <c r="JDS90" s="13"/>
      <c r="JDT90" s="13"/>
      <c r="JDU90" s="13"/>
      <c r="JDV90" s="13"/>
      <c r="JDW90" s="13"/>
      <c r="JDX90" s="13"/>
      <c r="JDY90" s="13"/>
      <c r="JDZ90" s="13"/>
      <c r="JEA90" s="13"/>
      <c r="JEB90" s="13"/>
      <c r="JEC90" s="13"/>
      <c r="JED90" s="13"/>
      <c r="JEE90" s="13"/>
      <c r="JEF90" s="13"/>
      <c r="JEG90" s="13"/>
      <c r="JEH90" s="13"/>
      <c r="JEI90" s="13"/>
      <c r="JEJ90" s="13"/>
      <c r="JEK90" s="13"/>
      <c r="JEL90" s="13"/>
      <c r="JEM90" s="13"/>
      <c r="JEN90" s="13"/>
      <c r="JEO90" s="13"/>
      <c r="JEP90" s="13"/>
      <c r="JEQ90" s="13"/>
      <c r="JER90" s="13"/>
      <c r="JES90" s="13"/>
      <c r="JET90" s="13"/>
      <c r="JEU90" s="13"/>
      <c r="JEV90" s="13"/>
      <c r="JEW90" s="13"/>
      <c r="JEX90" s="13"/>
      <c r="JEY90" s="13"/>
      <c r="JEZ90" s="13"/>
      <c r="JFA90" s="13"/>
      <c r="JFB90" s="13"/>
      <c r="JFC90" s="13"/>
      <c r="JFD90" s="13"/>
      <c r="JFE90" s="13"/>
      <c r="JFF90" s="13"/>
      <c r="JFG90" s="13"/>
      <c r="JFH90" s="13"/>
      <c r="JFI90" s="13"/>
      <c r="JFJ90" s="13"/>
      <c r="JFK90" s="13"/>
      <c r="JFL90" s="13"/>
      <c r="JFM90" s="13"/>
      <c r="JFN90" s="13"/>
      <c r="JFO90" s="13"/>
      <c r="JFP90" s="13"/>
      <c r="JFQ90" s="13"/>
      <c r="JFR90" s="13"/>
      <c r="JFS90" s="13"/>
      <c r="JFT90" s="13"/>
      <c r="JFU90" s="13"/>
      <c r="JFV90" s="13"/>
      <c r="JFW90" s="13"/>
      <c r="JFX90" s="13"/>
      <c r="JFY90" s="13"/>
      <c r="JFZ90" s="13"/>
      <c r="JGA90" s="13"/>
      <c r="JGB90" s="13"/>
      <c r="JGC90" s="13"/>
      <c r="JGD90" s="13"/>
      <c r="JGE90" s="13"/>
      <c r="JGF90" s="13"/>
      <c r="JGG90" s="13"/>
      <c r="JGH90" s="13"/>
      <c r="JGI90" s="13"/>
      <c r="JGJ90" s="13"/>
      <c r="JGK90" s="13"/>
      <c r="JGL90" s="13"/>
      <c r="JGM90" s="13"/>
      <c r="JGN90" s="13"/>
      <c r="JGO90" s="13"/>
      <c r="JGP90" s="13"/>
      <c r="JGQ90" s="13"/>
      <c r="JGR90" s="13"/>
      <c r="JGS90" s="13"/>
      <c r="JGT90" s="13"/>
      <c r="JGU90" s="13"/>
      <c r="JGV90" s="13"/>
      <c r="JGW90" s="13"/>
      <c r="JGX90" s="13"/>
      <c r="JGY90" s="13"/>
      <c r="JGZ90" s="13"/>
      <c r="JHA90" s="13"/>
      <c r="JHB90" s="13"/>
      <c r="JHC90" s="13"/>
      <c r="JHD90" s="13"/>
      <c r="JHE90" s="13"/>
      <c r="JHF90" s="13"/>
      <c r="JHG90" s="13"/>
      <c r="JHH90" s="13"/>
      <c r="JHI90" s="13"/>
      <c r="JHJ90" s="13"/>
      <c r="JHK90" s="13"/>
      <c r="JHL90" s="13"/>
      <c r="JHM90" s="13"/>
      <c r="JHN90" s="13"/>
      <c r="JHO90" s="13"/>
      <c r="JHP90" s="13"/>
      <c r="JHQ90" s="13"/>
      <c r="JHR90" s="13"/>
      <c r="JHS90" s="13"/>
      <c r="JHT90" s="13"/>
      <c r="JHU90" s="13"/>
      <c r="JHV90" s="13"/>
      <c r="JHW90" s="13"/>
      <c r="JHX90" s="13"/>
      <c r="JHY90" s="13"/>
      <c r="JHZ90" s="13"/>
      <c r="JIA90" s="13"/>
      <c r="JIB90" s="13"/>
      <c r="JIC90" s="13"/>
      <c r="JID90" s="13"/>
      <c r="JIE90" s="13"/>
      <c r="JIF90" s="13"/>
      <c r="JIG90" s="13"/>
      <c r="JIH90" s="13"/>
      <c r="JII90" s="13"/>
      <c r="JIJ90" s="13"/>
      <c r="JIK90" s="13"/>
      <c r="JIL90" s="13"/>
      <c r="JIM90" s="13"/>
      <c r="JIN90" s="13"/>
      <c r="JIO90" s="13"/>
      <c r="JIP90" s="13"/>
      <c r="JIQ90" s="13"/>
      <c r="JIR90" s="13"/>
      <c r="JIS90" s="13"/>
      <c r="JIT90" s="13"/>
      <c r="JIU90" s="13"/>
      <c r="JIV90" s="13"/>
      <c r="JIW90" s="13"/>
      <c r="JIX90" s="13"/>
      <c r="JIY90" s="13"/>
      <c r="JIZ90" s="13"/>
      <c r="JJA90" s="13"/>
      <c r="JJB90" s="13"/>
      <c r="JJC90" s="13"/>
      <c r="JJD90" s="13"/>
      <c r="JJE90" s="13"/>
      <c r="JJF90" s="13"/>
      <c r="JJG90" s="13"/>
      <c r="JJH90" s="13"/>
      <c r="JJI90" s="13"/>
      <c r="JJJ90" s="13"/>
      <c r="JJK90" s="13"/>
      <c r="JJL90" s="13"/>
      <c r="JJM90" s="13"/>
      <c r="JJN90" s="13"/>
      <c r="JJO90" s="13"/>
      <c r="JJP90" s="13"/>
      <c r="JJQ90" s="13"/>
      <c r="JJR90" s="13"/>
      <c r="JJS90" s="13"/>
      <c r="JJT90" s="13"/>
      <c r="JJU90" s="13"/>
      <c r="JJV90" s="13"/>
      <c r="JJW90" s="13"/>
      <c r="JJX90" s="13"/>
      <c r="JJY90" s="13"/>
      <c r="JJZ90" s="13"/>
      <c r="JKA90" s="13"/>
      <c r="JKB90" s="13"/>
      <c r="JKC90" s="13"/>
      <c r="JKD90" s="13"/>
      <c r="JKE90" s="13"/>
      <c r="JKF90" s="13"/>
      <c r="JKG90" s="13"/>
      <c r="JKH90" s="13"/>
      <c r="JKI90" s="13"/>
      <c r="JKJ90" s="13"/>
      <c r="JKK90" s="13"/>
      <c r="JKL90" s="13"/>
      <c r="JKM90" s="13"/>
      <c r="JKN90" s="13"/>
      <c r="JKO90" s="13"/>
      <c r="JKP90" s="13"/>
      <c r="JKQ90" s="13"/>
      <c r="JKR90" s="13"/>
      <c r="JKS90" s="13"/>
      <c r="JKT90" s="13"/>
      <c r="JKU90" s="13"/>
      <c r="JKV90" s="13"/>
      <c r="JKW90" s="13"/>
      <c r="JKX90" s="13"/>
      <c r="JKY90" s="13"/>
      <c r="JKZ90" s="13"/>
      <c r="JLA90" s="13"/>
      <c r="JLB90" s="13"/>
      <c r="JLC90" s="13"/>
      <c r="JLD90" s="13"/>
      <c r="JLE90" s="13"/>
      <c r="JLF90" s="13"/>
      <c r="JLG90" s="13"/>
      <c r="JLH90" s="13"/>
      <c r="JLI90" s="13"/>
      <c r="JLJ90" s="13"/>
      <c r="JLK90" s="13"/>
      <c r="JLL90" s="13"/>
      <c r="JLM90" s="13"/>
      <c r="JLN90" s="13"/>
      <c r="JLO90" s="13"/>
      <c r="JLP90" s="13"/>
      <c r="JLQ90" s="13"/>
      <c r="JLR90" s="13"/>
      <c r="JLS90" s="13"/>
      <c r="JLT90" s="13"/>
      <c r="JLU90" s="13"/>
      <c r="JLV90" s="13"/>
      <c r="JLW90" s="13"/>
      <c r="JLX90" s="13"/>
      <c r="JLY90" s="13"/>
      <c r="JLZ90" s="13"/>
      <c r="JMA90" s="13"/>
      <c r="JMB90" s="13"/>
      <c r="JMC90" s="13"/>
      <c r="JMD90" s="13"/>
      <c r="JME90" s="13"/>
      <c r="JMF90" s="13"/>
      <c r="JMG90" s="13"/>
      <c r="JMH90" s="13"/>
      <c r="JMI90" s="13"/>
      <c r="JMJ90" s="13"/>
      <c r="JMK90" s="13"/>
      <c r="JML90" s="13"/>
      <c r="JMM90" s="13"/>
      <c r="JMN90" s="13"/>
      <c r="JMO90" s="13"/>
      <c r="JMP90" s="13"/>
      <c r="JMQ90" s="13"/>
      <c r="JMR90" s="13"/>
      <c r="JMS90" s="13"/>
      <c r="JMT90" s="13"/>
      <c r="JMU90" s="13"/>
      <c r="JMV90" s="13"/>
      <c r="JMW90" s="13"/>
      <c r="JMX90" s="13"/>
      <c r="JMY90" s="13"/>
      <c r="JMZ90" s="13"/>
      <c r="JNA90" s="13"/>
      <c r="JNB90" s="13"/>
      <c r="JNC90" s="13"/>
      <c r="JND90" s="13"/>
      <c r="JNE90" s="13"/>
      <c r="JNF90" s="13"/>
      <c r="JNG90" s="13"/>
      <c r="JNH90" s="13"/>
      <c r="JNI90" s="13"/>
      <c r="JNJ90" s="13"/>
      <c r="JNK90" s="13"/>
      <c r="JNL90" s="13"/>
      <c r="JNM90" s="13"/>
      <c r="JNN90" s="13"/>
      <c r="JNO90" s="13"/>
      <c r="JNP90" s="13"/>
      <c r="JNQ90" s="13"/>
      <c r="JNR90" s="13"/>
      <c r="JNS90" s="13"/>
      <c r="JNT90" s="13"/>
      <c r="JNU90" s="13"/>
      <c r="JNV90" s="13"/>
      <c r="JNW90" s="13"/>
      <c r="JNX90" s="13"/>
      <c r="JNY90" s="13"/>
      <c r="JNZ90" s="13"/>
      <c r="JOA90" s="13"/>
      <c r="JOB90" s="13"/>
      <c r="JOC90" s="13"/>
      <c r="JOD90" s="13"/>
      <c r="JOE90" s="13"/>
      <c r="JOF90" s="13"/>
      <c r="JOG90" s="13"/>
      <c r="JOH90" s="13"/>
      <c r="JOI90" s="13"/>
      <c r="JOJ90" s="13"/>
      <c r="JOK90" s="13"/>
      <c r="JOL90" s="13"/>
      <c r="JOM90" s="13"/>
      <c r="JON90" s="13"/>
      <c r="JOO90" s="13"/>
      <c r="JOP90" s="13"/>
      <c r="JOQ90" s="13"/>
      <c r="JOR90" s="13"/>
      <c r="JOS90" s="13"/>
      <c r="JOT90" s="13"/>
      <c r="JOU90" s="13"/>
      <c r="JOV90" s="13"/>
      <c r="JOW90" s="13"/>
      <c r="JOX90" s="13"/>
      <c r="JOY90" s="13"/>
      <c r="JOZ90" s="13"/>
      <c r="JPA90" s="13"/>
      <c r="JPB90" s="13"/>
      <c r="JPC90" s="13"/>
      <c r="JPD90" s="13"/>
      <c r="JPE90" s="13"/>
      <c r="JPF90" s="13"/>
      <c r="JPG90" s="13"/>
      <c r="JPH90" s="13"/>
      <c r="JPI90" s="13"/>
      <c r="JPJ90" s="13"/>
      <c r="JPK90" s="13"/>
      <c r="JPL90" s="13"/>
      <c r="JPM90" s="13"/>
      <c r="JPN90" s="13"/>
      <c r="JPO90" s="13"/>
      <c r="JPP90" s="13"/>
      <c r="JPQ90" s="13"/>
      <c r="JPR90" s="13"/>
      <c r="JPS90" s="13"/>
      <c r="JPT90" s="13"/>
      <c r="JPU90" s="13"/>
      <c r="JPV90" s="13"/>
      <c r="JPW90" s="13"/>
      <c r="JPX90" s="13"/>
      <c r="JPY90" s="13"/>
      <c r="JPZ90" s="13"/>
      <c r="JQA90" s="13"/>
      <c r="JQB90" s="13"/>
      <c r="JQC90" s="13"/>
      <c r="JQD90" s="13"/>
      <c r="JQE90" s="13"/>
      <c r="JQF90" s="13"/>
      <c r="JQG90" s="13"/>
      <c r="JQH90" s="13"/>
      <c r="JQI90" s="13"/>
      <c r="JQJ90" s="13"/>
      <c r="JQK90" s="13"/>
      <c r="JQL90" s="13"/>
      <c r="JQM90" s="13"/>
      <c r="JQN90" s="13"/>
      <c r="JQO90" s="13"/>
      <c r="JQP90" s="13"/>
      <c r="JQQ90" s="13"/>
      <c r="JQR90" s="13"/>
      <c r="JQS90" s="13"/>
      <c r="JQT90" s="13"/>
      <c r="JQU90" s="13"/>
      <c r="JQV90" s="13"/>
      <c r="JQW90" s="13"/>
      <c r="JQX90" s="13"/>
      <c r="JQY90" s="13"/>
      <c r="JQZ90" s="13"/>
      <c r="JRA90" s="13"/>
      <c r="JRB90" s="13"/>
      <c r="JRC90" s="13"/>
      <c r="JRD90" s="13"/>
      <c r="JRE90" s="13"/>
      <c r="JRF90" s="13"/>
      <c r="JRG90" s="13"/>
      <c r="JRH90" s="13"/>
      <c r="JRI90" s="13"/>
      <c r="JRJ90" s="13"/>
      <c r="JRK90" s="13"/>
      <c r="JRL90" s="13"/>
      <c r="JRM90" s="13"/>
      <c r="JRN90" s="13"/>
      <c r="JRO90" s="13"/>
      <c r="JRP90" s="13"/>
      <c r="JRQ90" s="13"/>
      <c r="JRR90" s="13"/>
      <c r="JRS90" s="13"/>
      <c r="JRT90" s="13"/>
      <c r="JRU90" s="13"/>
      <c r="JRV90" s="13"/>
      <c r="JRW90" s="13"/>
      <c r="JRX90" s="13"/>
      <c r="JRY90" s="13"/>
      <c r="JRZ90" s="13"/>
      <c r="JSA90" s="13"/>
      <c r="JSB90" s="13"/>
      <c r="JSC90" s="13"/>
      <c r="JSD90" s="13"/>
      <c r="JSE90" s="13"/>
      <c r="JSF90" s="13"/>
      <c r="JSG90" s="13"/>
      <c r="JSH90" s="13"/>
      <c r="JSI90" s="13"/>
      <c r="JSJ90" s="13"/>
      <c r="JSK90" s="13"/>
      <c r="JSL90" s="13"/>
      <c r="JSM90" s="13"/>
      <c r="JSN90" s="13"/>
      <c r="JSO90" s="13"/>
      <c r="JSP90" s="13"/>
      <c r="JSQ90" s="13"/>
      <c r="JSR90" s="13"/>
      <c r="JSS90" s="13"/>
      <c r="JST90" s="13"/>
      <c r="JSU90" s="13"/>
      <c r="JSV90" s="13"/>
      <c r="JSW90" s="13"/>
      <c r="JSX90" s="13"/>
      <c r="JSY90" s="13"/>
      <c r="JSZ90" s="13"/>
      <c r="JTA90" s="13"/>
      <c r="JTB90" s="13"/>
      <c r="JTC90" s="13"/>
      <c r="JTD90" s="13"/>
      <c r="JTE90" s="13"/>
      <c r="JTF90" s="13"/>
      <c r="JTG90" s="13"/>
      <c r="JTH90" s="13"/>
      <c r="JTI90" s="13"/>
      <c r="JTJ90" s="13"/>
      <c r="JTK90" s="13"/>
      <c r="JTL90" s="13"/>
      <c r="JTM90" s="13"/>
      <c r="JTN90" s="13"/>
      <c r="JTO90" s="13"/>
      <c r="JTP90" s="13"/>
      <c r="JTQ90" s="13"/>
      <c r="JTR90" s="13"/>
      <c r="JTS90" s="13"/>
      <c r="JTT90" s="13"/>
      <c r="JTU90" s="13"/>
      <c r="JTV90" s="13"/>
      <c r="JTW90" s="13"/>
      <c r="JTX90" s="13"/>
      <c r="JTY90" s="13"/>
      <c r="JTZ90" s="13"/>
      <c r="JUA90" s="13"/>
      <c r="JUB90" s="13"/>
      <c r="JUC90" s="13"/>
      <c r="JUD90" s="13"/>
      <c r="JUE90" s="13"/>
      <c r="JUF90" s="13"/>
      <c r="JUG90" s="13"/>
      <c r="JUH90" s="13"/>
      <c r="JUI90" s="13"/>
      <c r="JUJ90" s="13"/>
      <c r="JUK90" s="13"/>
      <c r="JUL90" s="13"/>
      <c r="JUM90" s="13"/>
      <c r="JUN90" s="13"/>
      <c r="JUO90" s="13"/>
      <c r="JUP90" s="13"/>
      <c r="JUQ90" s="13"/>
      <c r="JUR90" s="13"/>
      <c r="JUS90" s="13"/>
      <c r="JUT90" s="13"/>
      <c r="JUU90" s="13"/>
      <c r="JUV90" s="13"/>
      <c r="JUW90" s="13"/>
      <c r="JUX90" s="13"/>
      <c r="JUY90" s="13"/>
      <c r="JUZ90" s="13"/>
      <c r="JVA90" s="13"/>
      <c r="JVB90" s="13"/>
      <c r="JVC90" s="13"/>
      <c r="JVD90" s="13"/>
      <c r="JVE90" s="13"/>
      <c r="JVF90" s="13"/>
      <c r="JVG90" s="13"/>
      <c r="JVH90" s="13"/>
      <c r="JVI90" s="13"/>
      <c r="JVJ90" s="13"/>
      <c r="JVK90" s="13"/>
      <c r="JVL90" s="13"/>
      <c r="JVM90" s="13"/>
      <c r="JVN90" s="13"/>
      <c r="JVO90" s="13"/>
      <c r="JVP90" s="13"/>
      <c r="JVQ90" s="13"/>
      <c r="JVR90" s="13"/>
      <c r="JVS90" s="13"/>
      <c r="JVT90" s="13"/>
      <c r="JVU90" s="13"/>
      <c r="JVV90" s="13"/>
      <c r="JVW90" s="13"/>
      <c r="JVX90" s="13"/>
      <c r="JVY90" s="13"/>
      <c r="JVZ90" s="13"/>
      <c r="JWA90" s="13"/>
      <c r="JWB90" s="13"/>
      <c r="JWC90" s="13"/>
      <c r="JWD90" s="13"/>
      <c r="JWE90" s="13"/>
      <c r="JWF90" s="13"/>
      <c r="JWG90" s="13"/>
      <c r="JWH90" s="13"/>
      <c r="JWI90" s="13"/>
      <c r="JWJ90" s="13"/>
      <c r="JWK90" s="13"/>
      <c r="JWL90" s="13"/>
      <c r="JWM90" s="13"/>
      <c r="JWN90" s="13"/>
      <c r="JWO90" s="13"/>
      <c r="JWP90" s="13"/>
      <c r="JWQ90" s="13"/>
      <c r="JWR90" s="13"/>
      <c r="JWS90" s="13"/>
      <c r="JWT90" s="13"/>
      <c r="JWU90" s="13"/>
      <c r="JWV90" s="13"/>
      <c r="JWW90" s="13"/>
      <c r="JWX90" s="13"/>
      <c r="JWY90" s="13"/>
      <c r="JWZ90" s="13"/>
      <c r="JXA90" s="13"/>
      <c r="JXB90" s="13"/>
      <c r="JXC90" s="13"/>
      <c r="JXD90" s="13"/>
      <c r="JXE90" s="13"/>
      <c r="JXF90" s="13"/>
      <c r="JXG90" s="13"/>
      <c r="JXH90" s="13"/>
      <c r="JXI90" s="13"/>
      <c r="JXJ90" s="13"/>
      <c r="JXK90" s="13"/>
      <c r="JXL90" s="13"/>
      <c r="JXM90" s="13"/>
      <c r="JXN90" s="13"/>
      <c r="JXO90" s="13"/>
      <c r="JXP90" s="13"/>
      <c r="JXQ90" s="13"/>
      <c r="JXR90" s="13"/>
      <c r="JXS90" s="13"/>
      <c r="JXT90" s="13"/>
      <c r="JXU90" s="13"/>
      <c r="JXV90" s="13"/>
      <c r="JXW90" s="13"/>
      <c r="JXX90" s="13"/>
      <c r="JXY90" s="13"/>
      <c r="JXZ90" s="13"/>
      <c r="JYA90" s="13"/>
      <c r="JYB90" s="13"/>
      <c r="JYC90" s="13"/>
      <c r="JYD90" s="13"/>
      <c r="JYE90" s="13"/>
      <c r="JYF90" s="13"/>
      <c r="JYG90" s="13"/>
      <c r="JYH90" s="13"/>
      <c r="JYI90" s="13"/>
      <c r="JYJ90" s="13"/>
      <c r="JYK90" s="13"/>
      <c r="JYL90" s="13"/>
      <c r="JYM90" s="13"/>
      <c r="JYN90" s="13"/>
      <c r="JYO90" s="13"/>
      <c r="JYP90" s="13"/>
      <c r="JYQ90" s="13"/>
      <c r="JYR90" s="13"/>
      <c r="JYS90" s="13"/>
      <c r="JYT90" s="13"/>
      <c r="JYU90" s="13"/>
      <c r="JYV90" s="13"/>
      <c r="JYW90" s="13"/>
      <c r="JYX90" s="13"/>
      <c r="JYY90" s="13"/>
      <c r="JYZ90" s="13"/>
      <c r="JZA90" s="13"/>
      <c r="JZB90" s="13"/>
      <c r="JZC90" s="13"/>
      <c r="JZD90" s="13"/>
      <c r="JZE90" s="13"/>
      <c r="JZF90" s="13"/>
      <c r="JZG90" s="13"/>
      <c r="JZH90" s="13"/>
      <c r="JZI90" s="13"/>
      <c r="JZJ90" s="13"/>
      <c r="JZK90" s="13"/>
      <c r="JZL90" s="13"/>
      <c r="JZM90" s="13"/>
      <c r="JZN90" s="13"/>
      <c r="JZO90" s="13"/>
      <c r="JZP90" s="13"/>
      <c r="JZQ90" s="13"/>
      <c r="JZR90" s="13"/>
      <c r="JZS90" s="13"/>
      <c r="JZT90" s="13"/>
      <c r="JZU90" s="13"/>
      <c r="JZV90" s="13"/>
      <c r="JZW90" s="13"/>
      <c r="JZX90" s="13"/>
      <c r="JZY90" s="13"/>
      <c r="JZZ90" s="13"/>
      <c r="KAA90" s="13"/>
      <c r="KAB90" s="13"/>
      <c r="KAC90" s="13"/>
      <c r="KAD90" s="13"/>
      <c r="KAE90" s="13"/>
      <c r="KAF90" s="13"/>
      <c r="KAG90" s="13"/>
      <c r="KAH90" s="13"/>
      <c r="KAI90" s="13"/>
      <c r="KAJ90" s="13"/>
      <c r="KAK90" s="13"/>
      <c r="KAL90" s="13"/>
      <c r="KAM90" s="13"/>
      <c r="KAN90" s="13"/>
      <c r="KAO90" s="13"/>
      <c r="KAP90" s="13"/>
      <c r="KAQ90" s="13"/>
      <c r="KAR90" s="13"/>
      <c r="KAS90" s="13"/>
      <c r="KAT90" s="13"/>
      <c r="KAU90" s="13"/>
      <c r="KAV90" s="13"/>
      <c r="KAW90" s="13"/>
      <c r="KAX90" s="13"/>
      <c r="KAY90" s="13"/>
      <c r="KAZ90" s="13"/>
      <c r="KBA90" s="13"/>
      <c r="KBB90" s="13"/>
      <c r="KBC90" s="13"/>
      <c r="KBD90" s="13"/>
      <c r="KBE90" s="13"/>
      <c r="KBF90" s="13"/>
      <c r="KBG90" s="13"/>
      <c r="KBH90" s="13"/>
      <c r="KBI90" s="13"/>
      <c r="KBJ90" s="13"/>
      <c r="KBK90" s="13"/>
      <c r="KBL90" s="13"/>
      <c r="KBM90" s="13"/>
      <c r="KBN90" s="13"/>
      <c r="KBO90" s="13"/>
      <c r="KBP90" s="13"/>
      <c r="KBQ90" s="13"/>
      <c r="KBR90" s="13"/>
      <c r="KBS90" s="13"/>
      <c r="KBT90" s="13"/>
      <c r="KBU90" s="13"/>
      <c r="KBV90" s="13"/>
      <c r="KBW90" s="13"/>
      <c r="KBX90" s="13"/>
      <c r="KBY90" s="13"/>
      <c r="KBZ90" s="13"/>
      <c r="KCA90" s="13"/>
      <c r="KCB90" s="13"/>
      <c r="KCC90" s="13"/>
      <c r="KCD90" s="13"/>
      <c r="KCE90" s="13"/>
      <c r="KCF90" s="13"/>
      <c r="KCG90" s="13"/>
      <c r="KCH90" s="13"/>
      <c r="KCI90" s="13"/>
      <c r="KCJ90" s="13"/>
      <c r="KCK90" s="13"/>
      <c r="KCL90" s="13"/>
      <c r="KCM90" s="13"/>
      <c r="KCN90" s="13"/>
      <c r="KCO90" s="13"/>
      <c r="KCP90" s="13"/>
      <c r="KCQ90" s="13"/>
      <c r="KCR90" s="13"/>
      <c r="KCS90" s="13"/>
      <c r="KCT90" s="13"/>
      <c r="KCU90" s="13"/>
      <c r="KCV90" s="13"/>
      <c r="KCW90" s="13"/>
      <c r="KCX90" s="13"/>
      <c r="KCY90" s="13"/>
      <c r="KCZ90" s="13"/>
      <c r="KDA90" s="13"/>
      <c r="KDB90" s="13"/>
      <c r="KDC90" s="13"/>
      <c r="KDD90" s="13"/>
      <c r="KDE90" s="13"/>
      <c r="KDF90" s="13"/>
      <c r="KDG90" s="13"/>
      <c r="KDH90" s="13"/>
      <c r="KDI90" s="13"/>
      <c r="KDJ90" s="13"/>
      <c r="KDK90" s="13"/>
      <c r="KDL90" s="13"/>
      <c r="KDM90" s="13"/>
      <c r="KDN90" s="13"/>
      <c r="KDO90" s="13"/>
      <c r="KDP90" s="13"/>
      <c r="KDQ90" s="13"/>
      <c r="KDR90" s="13"/>
      <c r="KDS90" s="13"/>
      <c r="KDT90" s="13"/>
      <c r="KDU90" s="13"/>
      <c r="KDV90" s="13"/>
      <c r="KDW90" s="13"/>
      <c r="KDX90" s="13"/>
      <c r="KDY90" s="13"/>
      <c r="KDZ90" s="13"/>
      <c r="KEA90" s="13"/>
      <c r="KEB90" s="13"/>
      <c r="KEC90" s="13"/>
      <c r="KED90" s="13"/>
      <c r="KEE90" s="13"/>
      <c r="KEF90" s="13"/>
      <c r="KEG90" s="13"/>
      <c r="KEH90" s="13"/>
      <c r="KEI90" s="13"/>
      <c r="KEJ90" s="13"/>
      <c r="KEK90" s="13"/>
      <c r="KEL90" s="13"/>
      <c r="KEM90" s="13"/>
      <c r="KEN90" s="13"/>
      <c r="KEO90" s="13"/>
      <c r="KEP90" s="13"/>
      <c r="KEQ90" s="13"/>
      <c r="KER90" s="13"/>
      <c r="KES90" s="13"/>
      <c r="KET90" s="13"/>
      <c r="KEU90" s="13"/>
      <c r="KEV90" s="13"/>
      <c r="KEW90" s="13"/>
      <c r="KEX90" s="13"/>
      <c r="KEY90" s="13"/>
      <c r="KEZ90" s="13"/>
      <c r="KFA90" s="13"/>
      <c r="KFB90" s="13"/>
      <c r="KFC90" s="13"/>
      <c r="KFD90" s="13"/>
      <c r="KFE90" s="13"/>
      <c r="KFF90" s="13"/>
      <c r="KFG90" s="13"/>
      <c r="KFH90" s="13"/>
      <c r="KFI90" s="13"/>
      <c r="KFJ90" s="13"/>
      <c r="KFK90" s="13"/>
      <c r="KFL90" s="13"/>
      <c r="KFM90" s="13"/>
      <c r="KFN90" s="13"/>
      <c r="KFO90" s="13"/>
      <c r="KFP90" s="13"/>
      <c r="KFQ90" s="13"/>
      <c r="KFR90" s="13"/>
      <c r="KFS90" s="13"/>
      <c r="KFT90" s="13"/>
      <c r="KFU90" s="13"/>
      <c r="KFV90" s="13"/>
      <c r="KFW90" s="13"/>
      <c r="KFX90" s="13"/>
      <c r="KFY90" s="13"/>
      <c r="KFZ90" s="13"/>
      <c r="KGA90" s="13"/>
      <c r="KGB90" s="13"/>
      <c r="KGC90" s="13"/>
      <c r="KGD90" s="13"/>
      <c r="KGE90" s="13"/>
      <c r="KGF90" s="13"/>
      <c r="KGG90" s="13"/>
      <c r="KGH90" s="13"/>
      <c r="KGI90" s="13"/>
      <c r="KGJ90" s="13"/>
      <c r="KGK90" s="13"/>
      <c r="KGL90" s="13"/>
      <c r="KGM90" s="13"/>
      <c r="KGN90" s="13"/>
      <c r="KGO90" s="13"/>
      <c r="KGP90" s="13"/>
      <c r="KGQ90" s="13"/>
      <c r="KGR90" s="13"/>
      <c r="KGS90" s="13"/>
      <c r="KGT90" s="13"/>
      <c r="KGU90" s="13"/>
      <c r="KGV90" s="13"/>
      <c r="KGW90" s="13"/>
      <c r="KGX90" s="13"/>
      <c r="KGY90" s="13"/>
      <c r="KGZ90" s="13"/>
      <c r="KHA90" s="13"/>
      <c r="KHB90" s="13"/>
      <c r="KHC90" s="13"/>
      <c r="KHD90" s="13"/>
      <c r="KHE90" s="13"/>
      <c r="KHF90" s="13"/>
      <c r="KHG90" s="13"/>
      <c r="KHH90" s="13"/>
      <c r="KHI90" s="13"/>
      <c r="KHJ90" s="13"/>
      <c r="KHK90" s="13"/>
      <c r="KHL90" s="13"/>
      <c r="KHM90" s="13"/>
      <c r="KHN90" s="13"/>
      <c r="KHO90" s="13"/>
      <c r="KHP90" s="13"/>
      <c r="KHQ90" s="13"/>
      <c r="KHR90" s="13"/>
      <c r="KHS90" s="13"/>
      <c r="KHT90" s="13"/>
      <c r="KHU90" s="13"/>
      <c r="KHV90" s="13"/>
      <c r="KHW90" s="13"/>
      <c r="KHX90" s="13"/>
      <c r="KHY90" s="13"/>
      <c r="KHZ90" s="13"/>
      <c r="KIA90" s="13"/>
      <c r="KIB90" s="13"/>
      <c r="KIC90" s="13"/>
      <c r="KID90" s="13"/>
      <c r="KIE90" s="13"/>
      <c r="KIF90" s="13"/>
      <c r="KIG90" s="13"/>
      <c r="KIH90" s="13"/>
      <c r="KII90" s="13"/>
      <c r="KIJ90" s="13"/>
      <c r="KIK90" s="13"/>
      <c r="KIL90" s="13"/>
      <c r="KIM90" s="13"/>
      <c r="KIN90" s="13"/>
      <c r="KIO90" s="13"/>
      <c r="KIP90" s="13"/>
      <c r="KIQ90" s="13"/>
      <c r="KIR90" s="13"/>
      <c r="KIS90" s="13"/>
      <c r="KIT90" s="13"/>
      <c r="KIU90" s="13"/>
      <c r="KIV90" s="13"/>
      <c r="KIW90" s="13"/>
      <c r="KIX90" s="13"/>
      <c r="KIY90" s="13"/>
      <c r="KIZ90" s="13"/>
      <c r="KJA90" s="13"/>
      <c r="KJB90" s="13"/>
      <c r="KJC90" s="13"/>
      <c r="KJD90" s="13"/>
      <c r="KJE90" s="13"/>
      <c r="KJF90" s="13"/>
      <c r="KJG90" s="13"/>
      <c r="KJH90" s="13"/>
      <c r="KJI90" s="13"/>
      <c r="KJJ90" s="13"/>
      <c r="KJK90" s="13"/>
      <c r="KJL90" s="13"/>
      <c r="KJM90" s="13"/>
      <c r="KJN90" s="13"/>
      <c r="KJO90" s="13"/>
      <c r="KJP90" s="13"/>
      <c r="KJQ90" s="13"/>
      <c r="KJR90" s="13"/>
      <c r="KJS90" s="13"/>
      <c r="KJT90" s="13"/>
      <c r="KJU90" s="13"/>
      <c r="KJV90" s="13"/>
      <c r="KJW90" s="13"/>
      <c r="KJX90" s="13"/>
      <c r="KJY90" s="13"/>
      <c r="KJZ90" s="13"/>
      <c r="KKA90" s="13"/>
      <c r="KKB90" s="13"/>
      <c r="KKC90" s="13"/>
      <c r="KKD90" s="13"/>
      <c r="KKE90" s="13"/>
      <c r="KKF90" s="13"/>
      <c r="KKG90" s="13"/>
      <c r="KKH90" s="13"/>
      <c r="KKI90" s="13"/>
      <c r="KKJ90" s="13"/>
      <c r="KKK90" s="13"/>
      <c r="KKL90" s="13"/>
      <c r="KKM90" s="13"/>
      <c r="KKN90" s="13"/>
      <c r="KKO90" s="13"/>
      <c r="KKP90" s="13"/>
      <c r="KKQ90" s="13"/>
      <c r="KKR90" s="13"/>
      <c r="KKS90" s="13"/>
      <c r="KKT90" s="13"/>
      <c r="KKU90" s="13"/>
      <c r="KKV90" s="13"/>
      <c r="KKW90" s="13"/>
      <c r="KKX90" s="13"/>
      <c r="KKY90" s="13"/>
      <c r="KKZ90" s="13"/>
      <c r="KLA90" s="13"/>
      <c r="KLB90" s="13"/>
      <c r="KLC90" s="13"/>
      <c r="KLD90" s="13"/>
      <c r="KLE90" s="13"/>
      <c r="KLF90" s="13"/>
      <c r="KLG90" s="13"/>
      <c r="KLH90" s="13"/>
      <c r="KLI90" s="13"/>
      <c r="KLJ90" s="13"/>
      <c r="KLK90" s="13"/>
      <c r="KLL90" s="13"/>
      <c r="KLM90" s="13"/>
      <c r="KLN90" s="13"/>
      <c r="KLO90" s="13"/>
      <c r="KLP90" s="13"/>
      <c r="KLQ90" s="13"/>
      <c r="KLR90" s="13"/>
      <c r="KLS90" s="13"/>
      <c r="KLT90" s="13"/>
      <c r="KLU90" s="13"/>
      <c r="KLV90" s="13"/>
      <c r="KLW90" s="13"/>
      <c r="KLX90" s="13"/>
      <c r="KLY90" s="13"/>
      <c r="KLZ90" s="13"/>
      <c r="KMA90" s="13"/>
      <c r="KMB90" s="13"/>
      <c r="KMC90" s="13"/>
      <c r="KMD90" s="13"/>
      <c r="KME90" s="13"/>
      <c r="KMF90" s="13"/>
      <c r="KMG90" s="13"/>
      <c r="KMH90" s="13"/>
      <c r="KMI90" s="13"/>
      <c r="KMJ90" s="13"/>
      <c r="KMK90" s="13"/>
      <c r="KML90" s="13"/>
      <c r="KMM90" s="13"/>
      <c r="KMN90" s="13"/>
      <c r="KMO90" s="13"/>
      <c r="KMP90" s="13"/>
      <c r="KMQ90" s="13"/>
      <c r="KMR90" s="13"/>
      <c r="KMS90" s="13"/>
      <c r="KMT90" s="13"/>
      <c r="KMU90" s="13"/>
      <c r="KMV90" s="13"/>
      <c r="KMW90" s="13"/>
      <c r="KMX90" s="13"/>
      <c r="KMY90" s="13"/>
      <c r="KMZ90" s="13"/>
      <c r="KNA90" s="13"/>
      <c r="KNB90" s="13"/>
      <c r="KNC90" s="13"/>
      <c r="KND90" s="13"/>
      <c r="KNE90" s="13"/>
      <c r="KNF90" s="13"/>
      <c r="KNG90" s="13"/>
      <c r="KNH90" s="13"/>
      <c r="KNI90" s="13"/>
      <c r="KNJ90" s="13"/>
      <c r="KNK90" s="13"/>
      <c r="KNL90" s="13"/>
      <c r="KNM90" s="13"/>
      <c r="KNN90" s="13"/>
      <c r="KNO90" s="13"/>
      <c r="KNP90" s="13"/>
      <c r="KNQ90" s="13"/>
      <c r="KNR90" s="13"/>
      <c r="KNS90" s="13"/>
      <c r="KNT90" s="13"/>
      <c r="KNU90" s="13"/>
      <c r="KNV90" s="13"/>
      <c r="KNW90" s="13"/>
      <c r="KNX90" s="13"/>
      <c r="KNY90" s="13"/>
      <c r="KNZ90" s="13"/>
      <c r="KOA90" s="13"/>
      <c r="KOB90" s="13"/>
      <c r="KOC90" s="13"/>
      <c r="KOD90" s="13"/>
      <c r="KOE90" s="13"/>
      <c r="KOF90" s="13"/>
      <c r="KOG90" s="13"/>
      <c r="KOH90" s="13"/>
      <c r="KOI90" s="13"/>
      <c r="KOJ90" s="13"/>
      <c r="KOK90" s="13"/>
      <c r="KOL90" s="13"/>
      <c r="KOM90" s="13"/>
      <c r="KON90" s="13"/>
      <c r="KOO90" s="13"/>
      <c r="KOP90" s="13"/>
      <c r="KOQ90" s="13"/>
      <c r="KOR90" s="13"/>
      <c r="KOS90" s="13"/>
      <c r="KOT90" s="13"/>
      <c r="KOU90" s="13"/>
      <c r="KOV90" s="13"/>
      <c r="KOW90" s="13"/>
      <c r="KOX90" s="13"/>
      <c r="KOY90" s="13"/>
      <c r="KOZ90" s="13"/>
      <c r="KPA90" s="13"/>
      <c r="KPB90" s="13"/>
      <c r="KPC90" s="13"/>
      <c r="KPD90" s="13"/>
      <c r="KPE90" s="13"/>
      <c r="KPF90" s="13"/>
      <c r="KPG90" s="13"/>
      <c r="KPH90" s="13"/>
      <c r="KPI90" s="13"/>
      <c r="KPJ90" s="13"/>
      <c r="KPK90" s="13"/>
      <c r="KPL90" s="13"/>
      <c r="KPM90" s="13"/>
      <c r="KPN90" s="13"/>
      <c r="KPO90" s="13"/>
      <c r="KPP90" s="13"/>
      <c r="KPQ90" s="13"/>
      <c r="KPR90" s="13"/>
      <c r="KPS90" s="13"/>
      <c r="KPT90" s="13"/>
      <c r="KPU90" s="13"/>
      <c r="KPV90" s="13"/>
      <c r="KPW90" s="13"/>
      <c r="KPX90" s="13"/>
      <c r="KPY90" s="13"/>
      <c r="KPZ90" s="13"/>
      <c r="KQA90" s="13"/>
      <c r="KQB90" s="13"/>
      <c r="KQC90" s="13"/>
      <c r="KQD90" s="13"/>
      <c r="KQE90" s="13"/>
      <c r="KQF90" s="13"/>
      <c r="KQG90" s="13"/>
      <c r="KQH90" s="13"/>
      <c r="KQI90" s="13"/>
      <c r="KQJ90" s="13"/>
      <c r="KQK90" s="13"/>
      <c r="KQL90" s="13"/>
      <c r="KQM90" s="13"/>
      <c r="KQN90" s="13"/>
      <c r="KQO90" s="13"/>
      <c r="KQP90" s="13"/>
      <c r="KQQ90" s="13"/>
      <c r="KQR90" s="13"/>
      <c r="KQS90" s="13"/>
      <c r="KQT90" s="13"/>
      <c r="KQU90" s="13"/>
      <c r="KQV90" s="13"/>
      <c r="KQW90" s="13"/>
      <c r="KQX90" s="13"/>
      <c r="KQY90" s="13"/>
      <c r="KQZ90" s="13"/>
      <c r="KRA90" s="13"/>
      <c r="KRB90" s="13"/>
      <c r="KRC90" s="13"/>
      <c r="KRD90" s="13"/>
      <c r="KRE90" s="13"/>
      <c r="KRF90" s="13"/>
      <c r="KRG90" s="13"/>
      <c r="KRH90" s="13"/>
      <c r="KRI90" s="13"/>
      <c r="KRJ90" s="13"/>
      <c r="KRK90" s="13"/>
      <c r="KRL90" s="13"/>
      <c r="KRM90" s="13"/>
      <c r="KRN90" s="13"/>
      <c r="KRO90" s="13"/>
      <c r="KRP90" s="13"/>
      <c r="KRQ90" s="13"/>
      <c r="KRR90" s="13"/>
      <c r="KRS90" s="13"/>
      <c r="KRT90" s="13"/>
      <c r="KRU90" s="13"/>
      <c r="KRV90" s="13"/>
      <c r="KRW90" s="13"/>
      <c r="KRX90" s="13"/>
      <c r="KRY90" s="13"/>
      <c r="KRZ90" s="13"/>
      <c r="KSA90" s="13"/>
      <c r="KSB90" s="13"/>
      <c r="KSC90" s="13"/>
      <c r="KSD90" s="13"/>
      <c r="KSE90" s="13"/>
      <c r="KSF90" s="13"/>
      <c r="KSG90" s="13"/>
      <c r="KSH90" s="13"/>
      <c r="KSI90" s="13"/>
      <c r="KSJ90" s="13"/>
      <c r="KSK90" s="13"/>
      <c r="KSL90" s="13"/>
      <c r="KSM90" s="13"/>
      <c r="KSN90" s="13"/>
      <c r="KSO90" s="13"/>
      <c r="KSP90" s="13"/>
      <c r="KSQ90" s="13"/>
      <c r="KSR90" s="13"/>
      <c r="KSS90" s="13"/>
      <c r="KST90" s="13"/>
      <c r="KSU90" s="13"/>
      <c r="KSV90" s="13"/>
      <c r="KSW90" s="13"/>
      <c r="KSX90" s="13"/>
      <c r="KSY90" s="13"/>
      <c r="KSZ90" s="13"/>
      <c r="KTA90" s="13"/>
      <c r="KTB90" s="13"/>
      <c r="KTC90" s="13"/>
      <c r="KTD90" s="13"/>
      <c r="KTE90" s="13"/>
      <c r="KTF90" s="13"/>
      <c r="KTG90" s="13"/>
      <c r="KTH90" s="13"/>
      <c r="KTI90" s="13"/>
      <c r="KTJ90" s="13"/>
      <c r="KTK90" s="13"/>
      <c r="KTL90" s="13"/>
      <c r="KTM90" s="13"/>
      <c r="KTN90" s="13"/>
      <c r="KTO90" s="13"/>
      <c r="KTP90" s="13"/>
      <c r="KTQ90" s="13"/>
      <c r="KTR90" s="13"/>
      <c r="KTS90" s="13"/>
      <c r="KTT90" s="13"/>
      <c r="KTU90" s="13"/>
      <c r="KTV90" s="13"/>
      <c r="KTW90" s="13"/>
      <c r="KTX90" s="13"/>
      <c r="KTY90" s="13"/>
      <c r="KTZ90" s="13"/>
      <c r="KUA90" s="13"/>
      <c r="KUB90" s="13"/>
      <c r="KUC90" s="13"/>
      <c r="KUD90" s="13"/>
      <c r="KUE90" s="13"/>
      <c r="KUF90" s="13"/>
      <c r="KUG90" s="13"/>
      <c r="KUH90" s="13"/>
      <c r="KUI90" s="13"/>
      <c r="KUJ90" s="13"/>
      <c r="KUK90" s="13"/>
      <c r="KUL90" s="13"/>
      <c r="KUM90" s="13"/>
      <c r="KUN90" s="13"/>
      <c r="KUO90" s="13"/>
      <c r="KUP90" s="13"/>
      <c r="KUQ90" s="13"/>
      <c r="KUR90" s="13"/>
      <c r="KUS90" s="13"/>
      <c r="KUT90" s="13"/>
      <c r="KUU90" s="13"/>
      <c r="KUV90" s="13"/>
      <c r="KUW90" s="13"/>
      <c r="KUX90" s="13"/>
      <c r="KUY90" s="13"/>
      <c r="KUZ90" s="13"/>
      <c r="KVA90" s="13"/>
      <c r="KVB90" s="13"/>
      <c r="KVC90" s="13"/>
      <c r="KVD90" s="13"/>
      <c r="KVE90" s="13"/>
      <c r="KVF90" s="13"/>
      <c r="KVG90" s="13"/>
      <c r="KVH90" s="13"/>
      <c r="KVI90" s="13"/>
      <c r="KVJ90" s="13"/>
      <c r="KVK90" s="13"/>
      <c r="KVL90" s="13"/>
      <c r="KVM90" s="13"/>
      <c r="KVN90" s="13"/>
      <c r="KVO90" s="13"/>
      <c r="KVP90" s="13"/>
      <c r="KVQ90" s="13"/>
      <c r="KVR90" s="13"/>
      <c r="KVS90" s="13"/>
      <c r="KVT90" s="13"/>
      <c r="KVU90" s="13"/>
      <c r="KVV90" s="13"/>
      <c r="KVW90" s="13"/>
      <c r="KVX90" s="13"/>
      <c r="KVY90" s="13"/>
      <c r="KVZ90" s="13"/>
      <c r="KWA90" s="13"/>
      <c r="KWB90" s="13"/>
      <c r="KWC90" s="13"/>
      <c r="KWD90" s="13"/>
      <c r="KWE90" s="13"/>
      <c r="KWF90" s="13"/>
      <c r="KWG90" s="13"/>
      <c r="KWH90" s="13"/>
      <c r="KWI90" s="13"/>
      <c r="KWJ90" s="13"/>
      <c r="KWK90" s="13"/>
      <c r="KWL90" s="13"/>
      <c r="KWM90" s="13"/>
      <c r="KWN90" s="13"/>
      <c r="KWO90" s="13"/>
      <c r="KWP90" s="13"/>
      <c r="KWQ90" s="13"/>
      <c r="KWR90" s="13"/>
      <c r="KWS90" s="13"/>
      <c r="KWT90" s="13"/>
      <c r="KWU90" s="13"/>
      <c r="KWV90" s="13"/>
      <c r="KWW90" s="13"/>
      <c r="KWX90" s="13"/>
      <c r="KWY90" s="13"/>
      <c r="KWZ90" s="13"/>
      <c r="KXA90" s="13"/>
      <c r="KXB90" s="13"/>
      <c r="KXC90" s="13"/>
      <c r="KXD90" s="13"/>
      <c r="KXE90" s="13"/>
      <c r="KXF90" s="13"/>
      <c r="KXG90" s="13"/>
      <c r="KXH90" s="13"/>
      <c r="KXI90" s="13"/>
      <c r="KXJ90" s="13"/>
      <c r="KXK90" s="13"/>
      <c r="KXL90" s="13"/>
      <c r="KXM90" s="13"/>
      <c r="KXN90" s="13"/>
      <c r="KXO90" s="13"/>
      <c r="KXP90" s="13"/>
      <c r="KXQ90" s="13"/>
      <c r="KXR90" s="13"/>
      <c r="KXS90" s="13"/>
      <c r="KXT90" s="13"/>
      <c r="KXU90" s="13"/>
      <c r="KXV90" s="13"/>
      <c r="KXW90" s="13"/>
      <c r="KXX90" s="13"/>
      <c r="KXY90" s="13"/>
      <c r="KXZ90" s="13"/>
      <c r="KYA90" s="13"/>
      <c r="KYB90" s="13"/>
      <c r="KYC90" s="13"/>
      <c r="KYD90" s="13"/>
      <c r="KYE90" s="13"/>
      <c r="KYF90" s="13"/>
      <c r="KYG90" s="13"/>
      <c r="KYH90" s="13"/>
      <c r="KYI90" s="13"/>
      <c r="KYJ90" s="13"/>
      <c r="KYK90" s="13"/>
      <c r="KYL90" s="13"/>
      <c r="KYM90" s="13"/>
      <c r="KYN90" s="13"/>
      <c r="KYO90" s="13"/>
      <c r="KYP90" s="13"/>
      <c r="KYQ90" s="13"/>
      <c r="KYR90" s="13"/>
      <c r="KYS90" s="13"/>
      <c r="KYT90" s="13"/>
      <c r="KYU90" s="13"/>
      <c r="KYV90" s="13"/>
      <c r="KYW90" s="13"/>
      <c r="KYX90" s="13"/>
      <c r="KYY90" s="13"/>
      <c r="KYZ90" s="13"/>
      <c r="KZA90" s="13"/>
      <c r="KZB90" s="13"/>
      <c r="KZC90" s="13"/>
      <c r="KZD90" s="13"/>
      <c r="KZE90" s="13"/>
      <c r="KZF90" s="13"/>
      <c r="KZG90" s="13"/>
      <c r="KZH90" s="13"/>
      <c r="KZI90" s="13"/>
      <c r="KZJ90" s="13"/>
      <c r="KZK90" s="13"/>
      <c r="KZL90" s="13"/>
      <c r="KZM90" s="13"/>
      <c r="KZN90" s="13"/>
      <c r="KZO90" s="13"/>
      <c r="KZP90" s="13"/>
      <c r="KZQ90" s="13"/>
      <c r="KZR90" s="13"/>
      <c r="KZS90" s="13"/>
      <c r="KZT90" s="13"/>
      <c r="KZU90" s="13"/>
      <c r="KZV90" s="13"/>
      <c r="KZW90" s="13"/>
      <c r="KZX90" s="13"/>
      <c r="KZY90" s="13"/>
      <c r="KZZ90" s="13"/>
      <c r="LAA90" s="13"/>
      <c r="LAB90" s="13"/>
      <c r="LAC90" s="13"/>
      <c r="LAD90" s="13"/>
      <c r="LAE90" s="13"/>
      <c r="LAF90" s="13"/>
      <c r="LAG90" s="13"/>
      <c r="LAH90" s="13"/>
      <c r="LAI90" s="13"/>
      <c r="LAJ90" s="13"/>
      <c r="LAK90" s="13"/>
      <c r="LAL90" s="13"/>
      <c r="LAM90" s="13"/>
      <c r="LAN90" s="13"/>
      <c r="LAO90" s="13"/>
      <c r="LAP90" s="13"/>
      <c r="LAQ90" s="13"/>
      <c r="LAR90" s="13"/>
      <c r="LAS90" s="13"/>
      <c r="LAT90" s="13"/>
      <c r="LAU90" s="13"/>
      <c r="LAV90" s="13"/>
      <c r="LAW90" s="13"/>
      <c r="LAX90" s="13"/>
      <c r="LAY90" s="13"/>
      <c r="LAZ90" s="13"/>
      <c r="LBA90" s="13"/>
      <c r="LBB90" s="13"/>
      <c r="LBC90" s="13"/>
      <c r="LBD90" s="13"/>
      <c r="LBE90" s="13"/>
      <c r="LBF90" s="13"/>
      <c r="LBG90" s="13"/>
      <c r="LBH90" s="13"/>
      <c r="LBI90" s="13"/>
      <c r="LBJ90" s="13"/>
      <c r="LBK90" s="13"/>
      <c r="LBL90" s="13"/>
      <c r="LBM90" s="13"/>
      <c r="LBN90" s="13"/>
      <c r="LBO90" s="13"/>
      <c r="LBP90" s="13"/>
      <c r="LBQ90" s="13"/>
      <c r="LBR90" s="13"/>
      <c r="LBS90" s="13"/>
      <c r="LBT90" s="13"/>
      <c r="LBU90" s="13"/>
      <c r="LBV90" s="13"/>
      <c r="LBW90" s="13"/>
      <c r="LBX90" s="13"/>
      <c r="LBY90" s="13"/>
      <c r="LBZ90" s="13"/>
      <c r="LCA90" s="13"/>
      <c r="LCB90" s="13"/>
      <c r="LCC90" s="13"/>
      <c r="LCD90" s="13"/>
      <c r="LCE90" s="13"/>
      <c r="LCF90" s="13"/>
      <c r="LCG90" s="13"/>
      <c r="LCH90" s="13"/>
      <c r="LCI90" s="13"/>
      <c r="LCJ90" s="13"/>
      <c r="LCK90" s="13"/>
      <c r="LCL90" s="13"/>
      <c r="LCM90" s="13"/>
      <c r="LCN90" s="13"/>
      <c r="LCO90" s="13"/>
      <c r="LCP90" s="13"/>
      <c r="LCQ90" s="13"/>
      <c r="LCR90" s="13"/>
      <c r="LCS90" s="13"/>
      <c r="LCT90" s="13"/>
      <c r="LCU90" s="13"/>
      <c r="LCV90" s="13"/>
      <c r="LCW90" s="13"/>
      <c r="LCX90" s="13"/>
      <c r="LCY90" s="13"/>
      <c r="LCZ90" s="13"/>
      <c r="LDA90" s="13"/>
      <c r="LDB90" s="13"/>
      <c r="LDC90" s="13"/>
      <c r="LDD90" s="13"/>
      <c r="LDE90" s="13"/>
      <c r="LDF90" s="13"/>
      <c r="LDG90" s="13"/>
      <c r="LDH90" s="13"/>
      <c r="LDI90" s="13"/>
      <c r="LDJ90" s="13"/>
      <c r="LDK90" s="13"/>
      <c r="LDL90" s="13"/>
      <c r="LDM90" s="13"/>
      <c r="LDN90" s="13"/>
      <c r="LDO90" s="13"/>
      <c r="LDP90" s="13"/>
      <c r="LDQ90" s="13"/>
      <c r="LDR90" s="13"/>
      <c r="LDS90" s="13"/>
      <c r="LDT90" s="13"/>
      <c r="LDU90" s="13"/>
      <c r="LDV90" s="13"/>
      <c r="LDW90" s="13"/>
      <c r="LDX90" s="13"/>
      <c r="LDY90" s="13"/>
      <c r="LDZ90" s="13"/>
      <c r="LEA90" s="13"/>
      <c r="LEB90" s="13"/>
      <c r="LEC90" s="13"/>
      <c r="LED90" s="13"/>
      <c r="LEE90" s="13"/>
      <c r="LEF90" s="13"/>
      <c r="LEG90" s="13"/>
      <c r="LEH90" s="13"/>
      <c r="LEI90" s="13"/>
      <c r="LEJ90" s="13"/>
      <c r="LEK90" s="13"/>
      <c r="LEL90" s="13"/>
      <c r="LEM90" s="13"/>
      <c r="LEN90" s="13"/>
      <c r="LEO90" s="13"/>
      <c r="LEP90" s="13"/>
      <c r="LEQ90" s="13"/>
      <c r="LER90" s="13"/>
      <c r="LES90" s="13"/>
      <c r="LET90" s="13"/>
      <c r="LEU90" s="13"/>
      <c r="LEV90" s="13"/>
      <c r="LEW90" s="13"/>
      <c r="LEX90" s="13"/>
      <c r="LEY90" s="13"/>
      <c r="LEZ90" s="13"/>
      <c r="LFA90" s="13"/>
      <c r="LFB90" s="13"/>
      <c r="LFC90" s="13"/>
      <c r="LFD90" s="13"/>
      <c r="LFE90" s="13"/>
      <c r="LFF90" s="13"/>
      <c r="LFG90" s="13"/>
      <c r="LFH90" s="13"/>
      <c r="LFI90" s="13"/>
      <c r="LFJ90" s="13"/>
      <c r="LFK90" s="13"/>
      <c r="LFL90" s="13"/>
      <c r="LFM90" s="13"/>
      <c r="LFN90" s="13"/>
      <c r="LFO90" s="13"/>
      <c r="LFP90" s="13"/>
      <c r="LFQ90" s="13"/>
      <c r="LFR90" s="13"/>
      <c r="LFS90" s="13"/>
      <c r="LFT90" s="13"/>
      <c r="LFU90" s="13"/>
      <c r="LFV90" s="13"/>
      <c r="LFW90" s="13"/>
      <c r="LFX90" s="13"/>
      <c r="LFY90" s="13"/>
      <c r="LFZ90" s="13"/>
      <c r="LGA90" s="13"/>
      <c r="LGB90" s="13"/>
      <c r="LGC90" s="13"/>
      <c r="LGD90" s="13"/>
      <c r="LGE90" s="13"/>
      <c r="LGF90" s="13"/>
      <c r="LGG90" s="13"/>
      <c r="LGH90" s="13"/>
      <c r="LGI90" s="13"/>
      <c r="LGJ90" s="13"/>
      <c r="LGK90" s="13"/>
      <c r="LGL90" s="13"/>
      <c r="LGM90" s="13"/>
      <c r="LGN90" s="13"/>
      <c r="LGO90" s="13"/>
      <c r="LGP90" s="13"/>
      <c r="LGQ90" s="13"/>
      <c r="LGR90" s="13"/>
      <c r="LGS90" s="13"/>
      <c r="LGT90" s="13"/>
      <c r="LGU90" s="13"/>
      <c r="LGV90" s="13"/>
      <c r="LGW90" s="13"/>
      <c r="LGX90" s="13"/>
      <c r="LGY90" s="13"/>
      <c r="LGZ90" s="13"/>
      <c r="LHA90" s="13"/>
      <c r="LHB90" s="13"/>
      <c r="LHC90" s="13"/>
      <c r="LHD90" s="13"/>
      <c r="LHE90" s="13"/>
      <c r="LHF90" s="13"/>
      <c r="LHG90" s="13"/>
      <c r="LHH90" s="13"/>
      <c r="LHI90" s="13"/>
      <c r="LHJ90" s="13"/>
      <c r="LHK90" s="13"/>
      <c r="LHL90" s="13"/>
      <c r="LHM90" s="13"/>
      <c r="LHN90" s="13"/>
      <c r="LHO90" s="13"/>
      <c r="LHP90" s="13"/>
      <c r="LHQ90" s="13"/>
      <c r="LHR90" s="13"/>
      <c r="LHS90" s="13"/>
      <c r="LHT90" s="13"/>
      <c r="LHU90" s="13"/>
      <c r="LHV90" s="13"/>
      <c r="LHW90" s="13"/>
      <c r="LHX90" s="13"/>
      <c r="LHY90" s="13"/>
      <c r="LHZ90" s="13"/>
      <c r="LIA90" s="13"/>
      <c r="LIB90" s="13"/>
      <c r="LIC90" s="13"/>
      <c r="LID90" s="13"/>
      <c r="LIE90" s="13"/>
      <c r="LIF90" s="13"/>
      <c r="LIG90" s="13"/>
      <c r="LIH90" s="13"/>
      <c r="LII90" s="13"/>
      <c r="LIJ90" s="13"/>
      <c r="LIK90" s="13"/>
      <c r="LIL90" s="13"/>
      <c r="LIM90" s="13"/>
      <c r="LIN90" s="13"/>
      <c r="LIO90" s="13"/>
      <c r="LIP90" s="13"/>
      <c r="LIQ90" s="13"/>
      <c r="LIR90" s="13"/>
      <c r="LIS90" s="13"/>
      <c r="LIT90" s="13"/>
      <c r="LIU90" s="13"/>
      <c r="LIV90" s="13"/>
      <c r="LIW90" s="13"/>
      <c r="LIX90" s="13"/>
      <c r="LIY90" s="13"/>
      <c r="LIZ90" s="13"/>
      <c r="LJA90" s="13"/>
      <c r="LJB90" s="13"/>
      <c r="LJC90" s="13"/>
      <c r="LJD90" s="13"/>
      <c r="LJE90" s="13"/>
      <c r="LJF90" s="13"/>
      <c r="LJG90" s="13"/>
      <c r="LJH90" s="13"/>
      <c r="LJI90" s="13"/>
      <c r="LJJ90" s="13"/>
      <c r="LJK90" s="13"/>
      <c r="LJL90" s="13"/>
      <c r="LJM90" s="13"/>
      <c r="LJN90" s="13"/>
      <c r="LJO90" s="13"/>
      <c r="LJP90" s="13"/>
      <c r="LJQ90" s="13"/>
      <c r="LJR90" s="13"/>
      <c r="LJS90" s="13"/>
      <c r="LJT90" s="13"/>
      <c r="LJU90" s="13"/>
      <c r="LJV90" s="13"/>
      <c r="LJW90" s="13"/>
      <c r="LJX90" s="13"/>
      <c r="LJY90" s="13"/>
      <c r="LJZ90" s="13"/>
      <c r="LKA90" s="13"/>
      <c r="LKB90" s="13"/>
      <c r="LKC90" s="13"/>
      <c r="LKD90" s="13"/>
      <c r="LKE90" s="13"/>
      <c r="LKF90" s="13"/>
      <c r="LKG90" s="13"/>
      <c r="LKH90" s="13"/>
      <c r="LKI90" s="13"/>
      <c r="LKJ90" s="13"/>
      <c r="LKK90" s="13"/>
      <c r="LKL90" s="13"/>
      <c r="LKM90" s="13"/>
      <c r="LKN90" s="13"/>
      <c r="LKO90" s="13"/>
      <c r="LKP90" s="13"/>
      <c r="LKQ90" s="13"/>
      <c r="LKR90" s="13"/>
      <c r="LKS90" s="13"/>
      <c r="LKT90" s="13"/>
      <c r="LKU90" s="13"/>
      <c r="LKV90" s="13"/>
      <c r="LKW90" s="13"/>
      <c r="LKX90" s="13"/>
      <c r="LKY90" s="13"/>
      <c r="LKZ90" s="13"/>
      <c r="LLA90" s="13"/>
      <c r="LLB90" s="13"/>
      <c r="LLC90" s="13"/>
      <c r="LLD90" s="13"/>
      <c r="LLE90" s="13"/>
      <c r="LLF90" s="13"/>
      <c r="LLG90" s="13"/>
      <c r="LLH90" s="13"/>
      <c r="LLI90" s="13"/>
      <c r="LLJ90" s="13"/>
      <c r="LLK90" s="13"/>
      <c r="LLL90" s="13"/>
      <c r="LLM90" s="13"/>
      <c r="LLN90" s="13"/>
      <c r="LLO90" s="13"/>
      <c r="LLP90" s="13"/>
      <c r="LLQ90" s="13"/>
      <c r="LLR90" s="13"/>
      <c r="LLS90" s="13"/>
      <c r="LLT90" s="13"/>
      <c r="LLU90" s="13"/>
      <c r="LLV90" s="13"/>
      <c r="LLW90" s="13"/>
      <c r="LLX90" s="13"/>
      <c r="LLY90" s="13"/>
      <c r="LLZ90" s="13"/>
      <c r="LMA90" s="13"/>
      <c r="LMB90" s="13"/>
      <c r="LMC90" s="13"/>
      <c r="LMD90" s="13"/>
      <c r="LME90" s="13"/>
      <c r="LMF90" s="13"/>
      <c r="LMG90" s="13"/>
      <c r="LMH90" s="13"/>
      <c r="LMI90" s="13"/>
      <c r="LMJ90" s="13"/>
      <c r="LMK90" s="13"/>
      <c r="LML90" s="13"/>
      <c r="LMM90" s="13"/>
      <c r="LMN90" s="13"/>
      <c r="LMO90" s="13"/>
      <c r="LMP90" s="13"/>
      <c r="LMQ90" s="13"/>
      <c r="LMR90" s="13"/>
      <c r="LMS90" s="13"/>
      <c r="LMT90" s="13"/>
      <c r="LMU90" s="13"/>
      <c r="LMV90" s="13"/>
      <c r="LMW90" s="13"/>
      <c r="LMX90" s="13"/>
      <c r="LMY90" s="13"/>
      <c r="LMZ90" s="13"/>
      <c r="LNA90" s="13"/>
      <c r="LNB90" s="13"/>
      <c r="LNC90" s="13"/>
      <c r="LND90" s="13"/>
      <c r="LNE90" s="13"/>
      <c r="LNF90" s="13"/>
      <c r="LNG90" s="13"/>
      <c r="LNH90" s="13"/>
      <c r="LNI90" s="13"/>
      <c r="LNJ90" s="13"/>
      <c r="LNK90" s="13"/>
      <c r="LNL90" s="13"/>
      <c r="LNM90" s="13"/>
      <c r="LNN90" s="13"/>
      <c r="LNO90" s="13"/>
      <c r="LNP90" s="13"/>
      <c r="LNQ90" s="13"/>
      <c r="LNR90" s="13"/>
      <c r="LNS90" s="13"/>
      <c r="LNT90" s="13"/>
      <c r="LNU90" s="13"/>
      <c r="LNV90" s="13"/>
      <c r="LNW90" s="13"/>
      <c r="LNX90" s="13"/>
      <c r="LNY90" s="13"/>
      <c r="LNZ90" s="13"/>
      <c r="LOA90" s="13"/>
      <c r="LOB90" s="13"/>
      <c r="LOC90" s="13"/>
      <c r="LOD90" s="13"/>
      <c r="LOE90" s="13"/>
      <c r="LOF90" s="13"/>
      <c r="LOG90" s="13"/>
      <c r="LOH90" s="13"/>
      <c r="LOI90" s="13"/>
      <c r="LOJ90" s="13"/>
      <c r="LOK90" s="13"/>
      <c r="LOL90" s="13"/>
      <c r="LOM90" s="13"/>
      <c r="LON90" s="13"/>
      <c r="LOO90" s="13"/>
      <c r="LOP90" s="13"/>
      <c r="LOQ90" s="13"/>
      <c r="LOR90" s="13"/>
      <c r="LOS90" s="13"/>
      <c r="LOT90" s="13"/>
      <c r="LOU90" s="13"/>
      <c r="LOV90" s="13"/>
      <c r="LOW90" s="13"/>
      <c r="LOX90" s="13"/>
      <c r="LOY90" s="13"/>
      <c r="LOZ90" s="13"/>
      <c r="LPA90" s="13"/>
      <c r="LPB90" s="13"/>
      <c r="LPC90" s="13"/>
      <c r="LPD90" s="13"/>
      <c r="LPE90" s="13"/>
      <c r="LPF90" s="13"/>
      <c r="LPG90" s="13"/>
      <c r="LPH90" s="13"/>
      <c r="LPI90" s="13"/>
      <c r="LPJ90" s="13"/>
      <c r="LPK90" s="13"/>
      <c r="LPL90" s="13"/>
      <c r="LPM90" s="13"/>
      <c r="LPN90" s="13"/>
      <c r="LPO90" s="13"/>
      <c r="LPP90" s="13"/>
      <c r="LPQ90" s="13"/>
      <c r="LPR90" s="13"/>
      <c r="LPS90" s="13"/>
      <c r="LPT90" s="13"/>
      <c r="LPU90" s="13"/>
      <c r="LPV90" s="13"/>
      <c r="LPW90" s="13"/>
      <c r="LPX90" s="13"/>
      <c r="LPY90" s="13"/>
      <c r="LPZ90" s="13"/>
      <c r="LQA90" s="13"/>
      <c r="LQB90" s="13"/>
      <c r="LQC90" s="13"/>
      <c r="LQD90" s="13"/>
      <c r="LQE90" s="13"/>
      <c r="LQF90" s="13"/>
      <c r="LQG90" s="13"/>
      <c r="LQH90" s="13"/>
      <c r="LQI90" s="13"/>
      <c r="LQJ90" s="13"/>
      <c r="LQK90" s="13"/>
      <c r="LQL90" s="13"/>
      <c r="LQM90" s="13"/>
      <c r="LQN90" s="13"/>
      <c r="LQO90" s="13"/>
      <c r="LQP90" s="13"/>
      <c r="LQQ90" s="13"/>
      <c r="LQR90" s="13"/>
      <c r="LQS90" s="13"/>
      <c r="LQT90" s="13"/>
      <c r="LQU90" s="13"/>
      <c r="LQV90" s="13"/>
      <c r="LQW90" s="13"/>
      <c r="LQX90" s="13"/>
      <c r="LQY90" s="13"/>
      <c r="LQZ90" s="13"/>
      <c r="LRA90" s="13"/>
      <c r="LRB90" s="13"/>
      <c r="LRC90" s="13"/>
      <c r="LRD90" s="13"/>
      <c r="LRE90" s="13"/>
      <c r="LRF90" s="13"/>
      <c r="LRG90" s="13"/>
      <c r="LRH90" s="13"/>
      <c r="LRI90" s="13"/>
      <c r="LRJ90" s="13"/>
      <c r="LRK90" s="13"/>
      <c r="LRL90" s="13"/>
      <c r="LRM90" s="13"/>
      <c r="LRN90" s="13"/>
      <c r="LRO90" s="13"/>
      <c r="LRP90" s="13"/>
      <c r="LRQ90" s="13"/>
      <c r="LRR90" s="13"/>
      <c r="LRS90" s="13"/>
      <c r="LRT90" s="13"/>
      <c r="LRU90" s="13"/>
      <c r="LRV90" s="13"/>
      <c r="LRW90" s="13"/>
      <c r="LRX90" s="13"/>
      <c r="LRY90" s="13"/>
      <c r="LRZ90" s="13"/>
      <c r="LSA90" s="13"/>
      <c r="LSB90" s="13"/>
      <c r="LSC90" s="13"/>
      <c r="LSD90" s="13"/>
      <c r="LSE90" s="13"/>
      <c r="LSF90" s="13"/>
      <c r="LSG90" s="13"/>
      <c r="LSH90" s="13"/>
      <c r="LSI90" s="13"/>
      <c r="LSJ90" s="13"/>
      <c r="LSK90" s="13"/>
      <c r="LSL90" s="13"/>
      <c r="LSM90" s="13"/>
      <c r="LSN90" s="13"/>
      <c r="LSO90" s="13"/>
      <c r="LSP90" s="13"/>
      <c r="LSQ90" s="13"/>
      <c r="LSR90" s="13"/>
      <c r="LSS90" s="13"/>
      <c r="LST90" s="13"/>
      <c r="LSU90" s="13"/>
      <c r="LSV90" s="13"/>
      <c r="LSW90" s="13"/>
      <c r="LSX90" s="13"/>
      <c r="LSY90" s="13"/>
      <c r="LSZ90" s="13"/>
      <c r="LTA90" s="13"/>
      <c r="LTB90" s="13"/>
      <c r="LTC90" s="13"/>
      <c r="LTD90" s="13"/>
      <c r="LTE90" s="13"/>
      <c r="LTF90" s="13"/>
      <c r="LTG90" s="13"/>
      <c r="LTH90" s="13"/>
      <c r="LTI90" s="13"/>
      <c r="LTJ90" s="13"/>
      <c r="LTK90" s="13"/>
      <c r="LTL90" s="13"/>
      <c r="LTM90" s="13"/>
      <c r="LTN90" s="13"/>
      <c r="LTO90" s="13"/>
      <c r="LTP90" s="13"/>
      <c r="LTQ90" s="13"/>
      <c r="LTR90" s="13"/>
      <c r="LTS90" s="13"/>
      <c r="LTT90" s="13"/>
      <c r="LTU90" s="13"/>
      <c r="LTV90" s="13"/>
      <c r="LTW90" s="13"/>
      <c r="LTX90" s="13"/>
      <c r="LTY90" s="13"/>
      <c r="LTZ90" s="13"/>
      <c r="LUA90" s="13"/>
      <c r="LUB90" s="13"/>
      <c r="LUC90" s="13"/>
      <c r="LUD90" s="13"/>
      <c r="LUE90" s="13"/>
      <c r="LUF90" s="13"/>
      <c r="LUG90" s="13"/>
      <c r="LUH90" s="13"/>
      <c r="LUI90" s="13"/>
      <c r="LUJ90" s="13"/>
      <c r="LUK90" s="13"/>
      <c r="LUL90" s="13"/>
      <c r="LUM90" s="13"/>
      <c r="LUN90" s="13"/>
      <c r="LUO90" s="13"/>
      <c r="LUP90" s="13"/>
      <c r="LUQ90" s="13"/>
      <c r="LUR90" s="13"/>
      <c r="LUS90" s="13"/>
      <c r="LUT90" s="13"/>
      <c r="LUU90" s="13"/>
      <c r="LUV90" s="13"/>
      <c r="LUW90" s="13"/>
      <c r="LUX90" s="13"/>
      <c r="LUY90" s="13"/>
      <c r="LUZ90" s="13"/>
      <c r="LVA90" s="13"/>
      <c r="LVB90" s="13"/>
      <c r="LVC90" s="13"/>
      <c r="LVD90" s="13"/>
      <c r="LVE90" s="13"/>
      <c r="LVF90" s="13"/>
      <c r="LVG90" s="13"/>
      <c r="LVH90" s="13"/>
      <c r="LVI90" s="13"/>
      <c r="LVJ90" s="13"/>
      <c r="LVK90" s="13"/>
      <c r="LVL90" s="13"/>
      <c r="LVM90" s="13"/>
      <c r="LVN90" s="13"/>
      <c r="LVO90" s="13"/>
      <c r="LVP90" s="13"/>
      <c r="LVQ90" s="13"/>
      <c r="LVR90" s="13"/>
      <c r="LVS90" s="13"/>
      <c r="LVT90" s="13"/>
      <c r="LVU90" s="13"/>
      <c r="LVV90" s="13"/>
      <c r="LVW90" s="13"/>
      <c r="LVX90" s="13"/>
      <c r="LVY90" s="13"/>
      <c r="LVZ90" s="13"/>
      <c r="LWA90" s="13"/>
      <c r="LWB90" s="13"/>
      <c r="LWC90" s="13"/>
      <c r="LWD90" s="13"/>
      <c r="LWE90" s="13"/>
      <c r="LWF90" s="13"/>
      <c r="LWG90" s="13"/>
      <c r="LWH90" s="13"/>
      <c r="LWI90" s="13"/>
      <c r="LWJ90" s="13"/>
      <c r="LWK90" s="13"/>
      <c r="LWL90" s="13"/>
      <c r="LWM90" s="13"/>
      <c r="LWN90" s="13"/>
      <c r="LWO90" s="13"/>
      <c r="LWP90" s="13"/>
      <c r="LWQ90" s="13"/>
      <c r="LWR90" s="13"/>
      <c r="LWS90" s="13"/>
      <c r="LWT90" s="13"/>
      <c r="LWU90" s="13"/>
      <c r="LWV90" s="13"/>
      <c r="LWW90" s="13"/>
      <c r="LWX90" s="13"/>
      <c r="LWY90" s="13"/>
      <c r="LWZ90" s="13"/>
      <c r="LXA90" s="13"/>
      <c r="LXB90" s="13"/>
      <c r="LXC90" s="13"/>
      <c r="LXD90" s="13"/>
      <c r="LXE90" s="13"/>
      <c r="LXF90" s="13"/>
      <c r="LXG90" s="13"/>
      <c r="LXH90" s="13"/>
      <c r="LXI90" s="13"/>
      <c r="LXJ90" s="13"/>
      <c r="LXK90" s="13"/>
      <c r="LXL90" s="13"/>
      <c r="LXM90" s="13"/>
      <c r="LXN90" s="13"/>
      <c r="LXO90" s="13"/>
      <c r="LXP90" s="13"/>
      <c r="LXQ90" s="13"/>
      <c r="LXR90" s="13"/>
      <c r="LXS90" s="13"/>
      <c r="LXT90" s="13"/>
      <c r="LXU90" s="13"/>
      <c r="LXV90" s="13"/>
      <c r="LXW90" s="13"/>
      <c r="LXX90" s="13"/>
      <c r="LXY90" s="13"/>
      <c r="LXZ90" s="13"/>
      <c r="LYA90" s="13"/>
      <c r="LYB90" s="13"/>
      <c r="LYC90" s="13"/>
      <c r="LYD90" s="13"/>
      <c r="LYE90" s="13"/>
      <c r="LYF90" s="13"/>
      <c r="LYG90" s="13"/>
      <c r="LYH90" s="13"/>
      <c r="LYI90" s="13"/>
      <c r="LYJ90" s="13"/>
      <c r="LYK90" s="13"/>
      <c r="LYL90" s="13"/>
      <c r="LYM90" s="13"/>
      <c r="LYN90" s="13"/>
      <c r="LYO90" s="13"/>
      <c r="LYP90" s="13"/>
      <c r="LYQ90" s="13"/>
      <c r="LYR90" s="13"/>
      <c r="LYS90" s="13"/>
      <c r="LYT90" s="13"/>
      <c r="LYU90" s="13"/>
      <c r="LYV90" s="13"/>
      <c r="LYW90" s="13"/>
      <c r="LYX90" s="13"/>
      <c r="LYY90" s="13"/>
      <c r="LYZ90" s="13"/>
      <c r="LZA90" s="13"/>
      <c r="LZB90" s="13"/>
      <c r="LZC90" s="13"/>
      <c r="LZD90" s="13"/>
      <c r="LZE90" s="13"/>
      <c r="LZF90" s="13"/>
      <c r="LZG90" s="13"/>
      <c r="LZH90" s="13"/>
      <c r="LZI90" s="13"/>
      <c r="LZJ90" s="13"/>
      <c r="LZK90" s="13"/>
      <c r="LZL90" s="13"/>
      <c r="LZM90" s="13"/>
      <c r="LZN90" s="13"/>
      <c r="LZO90" s="13"/>
      <c r="LZP90" s="13"/>
      <c r="LZQ90" s="13"/>
      <c r="LZR90" s="13"/>
      <c r="LZS90" s="13"/>
      <c r="LZT90" s="13"/>
      <c r="LZU90" s="13"/>
      <c r="LZV90" s="13"/>
      <c r="LZW90" s="13"/>
      <c r="LZX90" s="13"/>
      <c r="LZY90" s="13"/>
      <c r="LZZ90" s="13"/>
      <c r="MAA90" s="13"/>
      <c r="MAB90" s="13"/>
      <c r="MAC90" s="13"/>
      <c r="MAD90" s="13"/>
      <c r="MAE90" s="13"/>
      <c r="MAF90" s="13"/>
      <c r="MAG90" s="13"/>
      <c r="MAH90" s="13"/>
      <c r="MAI90" s="13"/>
      <c r="MAJ90" s="13"/>
      <c r="MAK90" s="13"/>
      <c r="MAL90" s="13"/>
      <c r="MAM90" s="13"/>
      <c r="MAN90" s="13"/>
      <c r="MAO90" s="13"/>
      <c r="MAP90" s="13"/>
      <c r="MAQ90" s="13"/>
      <c r="MAR90" s="13"/>
      <c r="MAS90" s="13"/>
      <c r="MAT90" s="13"/>
      <c r="MAU90" s="13"/>
      <c r="MAV90" s="13"/>
      <c r="MAW90" s="13"/>
      <c r="MAX90" s="13"/>
      <c r="MAY90" s="13"/>
      <c r="MAZ90" s="13"/>
      <c r="MBA90" s="13"/>
      <c r="MBB90" s="13"/>
      <c r="MBC90" s="13"/>
      <c r="MBD90" s="13"/>
      <c r="MBE90" s="13"/>
      <c r="MBF90" s="13"/>
      <c r="MBG90" s="13"/>
      <c r="MBH90" s="13"/>
      <c r="MBI90" s="13"/>
      <c r="MBJ90" s="13"/>
      <c r="MBK90" s="13"/>
      <c r="MBL90" s="13"/>
      <c r="MBM90" s="13"/>
      <c r="MBN90" s="13"/>
      <c r="MBO90" s="13"/>
      <c r="MBP90" s="13"/>
      <c r="MBQ90" s="13"/>
      <c r="MBR90" s="13"/>
      <c r="MBS90" s="13"/>
      <c r="MBT90" s="13"/>
      <c r="MBU90" s="13"/>
      <c r="MBV90" s="13"/>
      <c r="MBW90" s="13"/>
      <c r="MBX90" s="13"/>
      <c r="MBY90" s="13"/>
      <c r="MBZ90" s="13"/>
      <c r="MCA90" s="13"/>
      <c r="MCB90" s="13"/>
      <c r="MCC90" s="13"/>
      <c r="MCD90" s="13"/>
      <c r="MCE90" s="13"/>
      <c r="MCF90" s="13"/>
      <c r="MCG90" s="13"/>
      <c r="MCH90" s="13"/>
      <c r="MCI90" s="13"/>
      <c r="MCJ90" s="13"/>
      <c r="MCK90" s="13"/>
      <c r="MCL90" s="13"/>
      <c r="MCM90" s="13"/>
      <c r="MCN90" s="13"/>
      <c r="MCO90" s="13"/>
      <c r="MCP90" s="13"/>
      <c r="MCQ90" s="13"/>
      <c r="MCR90" s="13"/>
      <c r="MCS90" s="13"/>
      <c r="MCT90" s="13"/>
      <c r="MCU90" s="13"/>
      <c r="MCV90" s="13"/>
      <c r="MCW90" s="13"/>
      <c r="MCX90" s="13"/>
      <c r="MCY90" s="13"/>
      <c r="MCZ90" s="13"/>
      <c r="MDA90" s="13"/>
      <c r="MDB90" s="13"/>
      <c r="MDC90" s="13"/>
      <c r="MDD90" s="13"/>
      <c r="MDE90" s="13"/>
      <c r="MDF90" s="13"/>
      <c r="MDG90" s="13"/>
      <c r="MDH90" s="13"/>
      <c r="MDI90" s="13"/>
      <c r="MDJ90" s="13"/>
      <c r="MDK90" s="13"/>
      <c r="MDL90" s="13"/>
      <c r="MDM90" s="13"/>
      <c r="MDN90" s="13"/>
      <c r="MDO90" s="13"/>
      <c r="MDP90" s="13"/>
      <c r="MDQ90" s="13"/>
      <c r="MDR90" s="13"/>
      <c r="MDS90" s="13"/>
      <c r="MDT90" s="13"/>
      <c r="MDU90" s="13"/>
      <c r="MDV90" s="13"/>
      <c r="MDW90" s="13"/>
      <c r="MDX90" s="13"/>
      <c r="MDY90" s="13"/>
      <c r="MDZ90" s="13"/>
      <c r="MEA90" s="13"/>
      <c r="MEB90" s="13"/>
      <c r="MEC90" s="13"/>
      <c r="MED90" s="13"/>
      <c r="MEE90" s="13"/>
      <c r="MEF90" s="13"/>
      <c r="MEG90" s="13"/>
      <c r="MEH90" s="13"/>
      <c r="MEI90" s="13"/>
      <c r="MEJ90" s="13"/>
      <c r="MEK90" s="13"/>
      <c r="MEL90" s="13"/>
      <c r="MEM90" s="13"/>
      <c r="MEN90" s="13"/>
      <c r="MEO90" s="13"/>
      <c r="MEP90" s="13"/>
      <c r="MEQ90" s="13"/>
      <c r="MER90" s="13"/>
      <c r="MES90" s="13"/>
      <c r="MET90" s="13"/>
      <c r="MEU90" s="13"/>
      <c r="MEV90" s="13"/>
      <c r="MEW90" s="13"/>
      <c r="MEX90" s="13"/>
      <c r="MEY90" s="13"/>
      <c r="MEZ90" s="13"/>
      <c r="MFA90" s="13"/>
      <c r="MFB90" s="13"/>
      <c r="MFC90" s="13"/>
      <c r="MFD90" s="13"/>
      <c r="MFE90" s="13"/>
      <c r="MFF90" s="13"/>
      <c r="MFG90" s="13"/>
      <c r="MFH90" s="13"/>
      <c r="MFI90" s="13"/>
      <c r="MFJ90" s="13"/>
      <c r="MFK90" s="13"/>
      <c r="MFL90" s="13"/>
      <c r="MFM90" s="13"/>
      <c r="MFN90" s="13"/>
      <c r="MFO90" s="13"/>
      <c r="MFP90" s="13"/>
      <c r="MFQ90" s="13"/>
      <c r="MFR90" s="13"/>
      <c r="MFS90" s="13"/>
      <c r="MFT90" s="13"/>
      <c r="MFU90" s="13"/>
      <c r="MFV90" s="13"/>
      <c r="MFW90" s="13"/>
      <c r="MFX90" s="13"/>
      <c r="MFY90" s="13"/>
      <c r="MFZ90" s="13"/>
      <c r="MGA90" s="13"/>
      <c r="MGB90" s="13"/>
      <c r="MGC90" s="13"/>
      <c r="MGD90" s="13"/>
      <c r="MGE90" s="13"/>
      <c r="MGF90" s="13"/>
      <c r="MGG90" s="13"/>
      <c r="MGH90" s="13"/>
      <c r="MGI90" s="13"/>
      <c r="MGJ90" s="13"/>
      <c r="MGK90" s="13"/>
      <c r="MGL90" s="13"/>
      <c r="MGM90" s="13"/>
      <c r="MGN90" s="13"/>
      <c r="MGO90" s="13"/>
      <c r="MGP90" s="13"/>
      <c r="MGQ90" s="13"/>
      <c r="MGR90" s="13"/>
      <c r="MGS90" s="13"/>
      <c r="MGT90" s="13"/>
      <c r="MGU90" s="13"/>
      <c r="MGV90" s="13"/>
      <c r="MGW90" s="13"/>
      <c r="MGX90" s="13"/>
      <c r="MGY90" s="13"/>
      <c r="MGZ90" s="13"/>
      <c r="MHA90" s="13"/>
      <c r="MHB90" s="13"/>
      <c r="MHC90" s="13"/>
      <c r="MHD90" s="13"/>
      <c r="MHE90" s="13"/>
      <c r="MHF90" s="13"/>
      <c r="MHG90" s="13"/>
      <c r="MHH90" s="13"/>
      <c r="MHI90" s="13"/>
      <c r="MHJ90" s="13"/>
      <c r="MHK90" s="13"/>
      <c r="MHL90" s="13"/>
      <c r="MHM90" s="13"/>
      <c r="MHN90" s="13"/>
      <c r="MHO90" s="13"/>
      <c r="MHP90" s="13"/>
      <c r="MHQ90" s="13"/>
      <c r="MHR90" s="13"/>
      <c r="MHS90" s="13"/>
      <c r="MHT90" s="13"/>
      <c r="MHU90" s="13"/>
      <c r="MHV90" s="13"/>
      <c r="MHW90" s="13"/>
      <c r="MHX90" s="13"/>
      <c r="MHY90" s="13"/>
      <c r="MHZ90" s="13"/>
      <c r="MIA90" s="13"/>
      <c r="MIB90" s="13"/>
      <c r="MIC90" s="13"/>
      <c r="MID90" s="13"/>
      <c r="MIE90" s="13"/>
      <c r="MIF90" s="13"/>
      <c r="MIG90" s="13"/>
      <c r="MIH90" s="13"/>
      <c r="MII90" s="13"/>
      <c r="MIJ90" s="13"/>
      <c r="MIK90" s="13"/>
      <c r="MIL90" s="13"/>
      <c r="MIM90" s="13"/>
      <c r="MIN90" s="13"/>
      <c r="MIO90" s="13"/>
      <c r="MIP90" s="13"/>
      <c r="MIQ90" s="13"/>
      <c r="MIR90" s="13"/>
      <c r="MIS90" s="13"/>
      <c r="MIT90" s="13"/>
      <c r="MIU90" s="13"/>
      <c r="MIV90" s="13"/>
      <c r="MIW90" s="13"/>
      <c r="MIX90" s="13"/>
      <c r="MIY90" s="13"/>
      <c r="MIZ90" s="13"/>
      <c r="MJA90" s="13"/>
      <c r="MJB90" s="13"/>
      <c r="MJC90" s="13"/>
      <c r="MJD90" s="13"/>
      <c r="MJE90" s="13"/>
      <c r="MJF90" s="13"/>
      <c r="MJG90" s="13"/>
      <c r="MJH90" s="13"/>
      <c r="MJI90" s="13"/>
      <c r="MJJ90" s="13"/>
      <c r="MJK90" s="13"/>
      <c r="MJL90" s="13"/>
      <c r="MJM90" s="13"/>
      <c r="MJN90" s="13"/>
      <c r="MJO90" s="13"/>
      <c r="MJP90" s="13"/>
      <c r="MJQ90" s="13"/>
      <c r="MJR90" s="13"/>
      <c r="MJS90" s="13"/>
      <c r="MJT90" s="13"/>
      <c r="MJU90" s="13"/>
      <c r="MJV90" s="13"/>
      <c r="MJW90" s="13"/>
      <c r="MJX90" s="13"/>
      <c r="MJY90" s="13"/>
      <c r="MJZ90" s="13"/>
      <c r="MKA90" s="13"/>
      <c r="MKB90" s="13"/>
      <c r="MKC90" s="13"/>
      <c r="MKD90" s="13"/>
      <c r="MKE90" s="13"/>
      <c r="MKF90" s="13"/>
      <c r="MKG90" s="13"/>
      <c r="MKH90" s="13"/>
      <c r="MKI90" s="13"/>
      <c r="MKJ90" s="13"/>
      <c r="MKK90" s="13"/>
      <c r="MKL90" s="13"/>
      <c r="MKM90" s="13"/>
      <c r="MKN90" s="13"/>
      <c r="MKO90" s="13"/>
      <c r="MKP90" s="13"/>
      <c r="MKQ90" s="13"/>
      <c r="MKR90" s="13"/>
      <c r="MKS90" s="13"/>
      <c r="MKT90" s="13"/>
      <c r="MKU90" s="13"/>
      <c r="MKV90" s="13"/>
      <c r="MKW90" s="13"/>
      <c r="MKX90" s="13"/>
      <c r="MKY90" s="13"/>
      <c r="MKZ90" s="13"/>
      <c r="MLA90" s="13"/>
      <c r="MLB90" s="13"/>
      <c r="MLC90" s="13"/>
      <c r="MLD90" s="13"/>
      <c r="MLE90" s="13"/>
      <c r="MLF90" s="13"/>
      <c r="MLG90" s="13"/>
      <c r="MLH90" s="13"/>
      <c r="MLI90" s="13"/>
      <c r="MLJ90" s="13"/>
      <c r="MLK90" s="13"/>
      <c r="MLL90" s="13"/>
      <c r="MLM90" s="13"/>
      <c r="MLN90" s="13"/>
      <c r="MLO90" s="13"/>
      <c r="MLP90" s="13"/>
      <c r="MLQ90" s="13"/>
      <c r="MLR90" s="13"/>
      <c r="MLS90" s="13"/>
      <c r="MLT90" s="13"/>
      <c r="MLU90" s="13"/>
      <c r="MLV90" s="13"/>
      <c r="MLW90" s="13"/>
      <c r="MLX90" s="13"/>
      <c r="MLY90" s="13"/>
      <c r="MLZ90" s="13"/>
      <c r="MMA90" s="13"/>
      <c r="MMB90" s="13"/>
      <c r="MMC90" s="13"/>
      <c r="MMD90" s="13"/>
      <c r="MME90" s="13"/>
      <c r="MMF90" s="13"/>
      <c r="MMG90" s="13"/>
      <c r="MMH90" s="13"/>
      <c r="MMI90" s="13"/>
      <c r="MMJ90" s="13"/>
      <c r="MMK90" s="13"/>
      <c r="MML90" s="13"/>
      <c r="MMM90" s="13"/>
      <c r="MMN90" s="13"/>
      <c r="MMO90" s="13"/>
      <c r="MMP90" s="13"/>
      <c r="MMQ90" s="13"/>
      <c r="MMR90" s="13"/>
      <c r="MMS90" s="13"/>
      <c r="MMT90" s="13"/>
      <c r="MMU90" s="13"/>
      <c r="MMV90" s="13"/>
      <c r="MMW90" s="13"/>
      <c r="MMX90" s="13"/>
      <c r="MMY90" s="13"/>
      <c r="MMZ90" s="13"/>
      <c r="MNA90" s="13"/>
      <c r="MNB90" s="13"/>
      <c r="MNC90" s="13"/>
      <c r="MND90" s="13"/>
      <c r="MNE90" s="13"/>
      <c r="MNF90" s="13"/>
      <c r="MNG90" s="13"/>
      <c r="MNH90" s="13"/>
      <c r="MNI90" s="13"/>
      <c r="MNJ90" s="13"/>
      <c r="MNK90" s="13"/>
      <c r="MNL90" s="13"/>
      <c r="MNM90" s="13"/>
      <c r="MNN90" s="13"/>
      <c r="MNO90" s="13"/>
      <c r="MNP90" s="13"/>
      <c r="MNQ90" s="13"/>
      <c r="MNR90" s="13"/>
      <c r="MNS90" s="13"/>
      <c r="MNT90" s="13"/>
      <c r="MNU90" s="13"/>
      <c r="MNV90" s="13"/>
      <c r="MNW90" s="13"/>
      <c r="MNX90" s="13"/>
      <c r="MNY90" s="13"/>
      <c r="MNZ90" s="13"/>
      <c r="MOA90" s="13"/>
      <c r="MOB90" s="13"/>
      <c r="MOC90" s="13"/>
      <c r="MOD90" s="13"/>
      <c r="MOE90" s="13"/>
      <c r="MOF90" s="13"/>
      <c r="MOG90" s="13"/>
      <c r="MOH90" s="13"/>
      <c r="MOI90" s="13"/>
      <c r="MOJ90" s="13"/>
      <c r="MOK90" s="13"/>
      <c r="MOL90" s="13"/>
      <c r="MOM90" s="13"/>
      <c r="MON90" s="13"/>
      <c r="MOO90" s="13"/>
      <c r="MOP90" s="13"/>
      <c r="MOQ90" s="13"/>
      <c r="MOR90" s="13"/>
      <c r="MOS90" s="13"/>
      <c r="MOT90" s="13"/>
      <c r="MOU90" s="13"/>
      <c r="MOV90" s="13"/>
      <c r="MOW90" s="13"/>
      <c r="MOX90" s="13"/>
      <c r="MOY90" s="13"/>
      <c r="MOZ90" s="13"/>
      <c r="MPA90" s="13"/>
      <c r="MPB90" s="13"/>
      <c r="MPC90" s="13"/>
      <c r="MPD90" s="13"/>
      <c r="MPE90" s="13"/>
      <c r="MPF90" s="13"/>
      <c r="MPG90" s="13"/>
      <c r="MPH90" s="13"/>
      <c r="MPI90" s="13"/>
      <c r="MPJ90" s="13"/>
      <c r="MPK90" s="13"/>
      <c r="MPL90" s="13"/>
      <c r="MPM90" s="13"/>
      <c r="MPN90" s="13"/>
      <c r="MPO90" s="13"/>
      <c r="MPP90" s="13"/>
      <c r="MPQ90" s="13"/>
      <c r="MPR90" s="13"/>
      <c r="MPS90" s="13"/>
      <c r="MPT90" s="13"/>
      <c r="MPU90" s="13"/>
      <c r="MPV90" s="13"/>
      <c r="MPW90" s="13"/>
      <c r="MPX90" s="13"/>
      <c r="MPY90" s="13"/>
      <c r="MPZ90" s="13"/>
      <c r="MQA90" s="13"/>
      <c r="MQB90" s="13"/>
      <c r="MQC90" s="13"/>
      <c r="MQD90" s="13"/>
      <c r="MQE90" s="13"/>
      <c r="MQF90" s="13"/>
      <c r="MQG90" s="13"/>
      <c r="MQH90" s="13"/>
      <c r="MQI90" s="13"/>
      <c r="MQJ90" s="13"/>
      <c r="MQK90" s="13"/>
      <c r="MQL90" s="13"/>
      <c r="MQM90" s="13"/>
      <c r="MQN90" s="13"/>
      <c r="MQO90" s="13"/>
      <c r="MQP90" s="13"/>
      <c r="MQQ90" s="13"/>
      <c r="MQR90" s="13"/>
      <c r="MQS90" s="13"/>
      <c r="MQT90" s="13"/>
      <c r="MQU90" s="13"/>
      <c r="MQV90" s="13"/>
      <c r="MQW90" s="13"/>
      <c r="MQX90" s="13"/>
      <c r="MQY90" s="13"/>
      <c r="MQZ90" s="13"/>
      <c r="MRA90" s="13"/>
      <c r="MRB90" s="13"/>
      <c r="MRC90" s="13"/>
      <c r="MRD90" s="13"/>
      <c r="MRE90" s="13"/>
      <c r="MRF90" s="13"/>
      <c r="MRG90" s="13"/>
      <c r="MRH90" s="13"/>
      <c r="MRI90" s="13"/>
      <c r="MRJ90" s="13"/>
      <c r="MRK90" s="13"/>
      <c r="MRL90" s="13"/>
      <c r="MRM90" s="13"/>
      <c r="MRN90" s="13"/>
      <c r="MRO90" s="13"/>
      <c r="MRP90" s="13"/>
      <c r="MRQ90" s="13"/>
      <c r="MRR90" s="13"/>
      <c r="MRS90" s="13"/>
      <c r="MRT90" s="13"/>
      <c r="MRU90" s="13"/>
      <c r="MRV90" s="13"/>
      <c r="MRW90" s="13"/>
      <c r="MRX90" s="13"/>
      <c r="MRY90" s="13"/>
      <c r="MRZ90" s="13"/>
      <c r="MSA90" s="13"/>
      <c r="MSB90" s="13"/>
      <c r="MSC90" s="13"/>
      <c r="MSD90" s="13"/>
      <c r="MSE90" s="13"/>
      <c r="MSF90" s="13"/>
      <c r="MSG90" s="13"/>
      <c r="MSH90" s="13"/>
      <c r="MSI90" s="13"/>
      <c r="MSJ90" s="13"/>
      <c r="MSK90" s="13"/>
      <c r="MSL90" s="13"/>
      <c r="MSM90" s="13"/>
      <c r="MSN90" s="13"/>
      <c r="MSO90" s="13"/>
      <c r="MSP90" s="13"/>
      <c r="MSQ90" s="13"/>
      <c r="MSR90" s="13"/>
      <c r="MSS90" s="13"/>
      <c r="MST90" s="13"/>
      <c r="MSU90" s="13"/>
      <c r="MSV90" s="13"/>
      <c r="MSW90" s="13"/>
      <c r="MSX90" s="13"/>
      <c r="MSY90" s="13"/>
      <c r="MSZ90" s="13"/>
      <c r="MTA90" s="13"/>
      <c r="MTB90" s="13"/>
      <c r="MTC90" s="13"/>
      <c r="MTD90" s="13"/>
      <c r="MTE90" s="13"/>
      <c r="MTF90" s="13"/>
      <c r="MTG90" s="13"/>
      <c r="MTH90" s="13"/>
      <c r="MTI90" s="13"/>
      <c r="MTJ90" s="13"/>
      <c r="MTK90" s="13"/>
      <c r="MTL90" s="13"/>
      <c r="MTM90" s="13"/>
      <c r="MTN90" s="13"/>
      <c r="MTO90" s="13"/>
      <c r="MTP90" s="13"/>
      <c r="MTQ90" s="13"/>
      <c r="MTR90" s="13"/>
      <c r="MTS90" s="13"/>
      <c r="MTT90" s="13"/>
      <c r="MTU90" s="13"/>
      <c r="MTV90" s="13"/>
      <c r="MTW90" s="13"/>
      <c r="MTX90" s="13"/>
      <c r="MTY90" s="13"/>
      <c r="MTZ90" s="13"/>
      <c r="MUA90" s="13"/>
      <c r="MUB90" s="13"/>
      <c r="MUC90" s="13"/>
      <c r="MUD90" s="13"/>
      <c r="MUE90" s="13"/>
      <c r="MUF90" s="13"/>
      <c r="MUG90" s="13"/>
      <c r="MUH90" s="13"/>
      <c r="MUI90" s="13"/>
      <c r="MUJ90" s="13"/>
      <c r="MUK90" s="13"/>
      <c r="MUL90" s="13"/>
      <c r="MUM90" s="13"/>
      <c r="MUN90" s="13"/>
      <c r="MUO90" s="13"/>
      <c r="MUP90" s="13"/>
      <c r="MUQ90" s="13"/>
      <c r="MUR90" s="13"/>
      <c r="MUS90" s="13"/>
      <c r="MUT90" s="13"/>
      <c r="MUU90" s="13"/>
      <c r="MUV90" s="13"/>
      <c r="MUW90" s="13"/>
      <c r="MUX90" s="13"/>
      <c r="MUY90" s="13"/>
      <c r="MUZ90" s="13"/>
      <c r="MVA90" s="13"/>
      <c r="MVB90" s="13"/>
      <c r="MVC90" s="13"/>
      <c r="MVD90" s="13"/>
      <c r="MVE90" s="13"/>
      <c r="MVF90" s="13"/>
      <c r="MVG90" s="13"/>
      <c r="MVH90" s="13"/>
      <c r="MVI90" s="13"/>
      <c r="MVJ90" s="13"/>
      <c r="MVK90" s="13"/>
      <c r="MVL90" s="13"/>
      <c r="MVM90" s="13"/>
      <c r="MVN90" s="13"/>
      <c r="MVO90" s="13"/>
      <c r="MVP90" s="13"/>
      <c r="MVQ90" s="13"/>
      <c r="MVR90" s="13"/>
      <c r="MVS90" s="13"/>
      <c r="MVT90" s="13"/>
      <c r="MVU90" s="13"/>
      <c r="MVV90" s="13"/>
      <c r="MVW90" s="13"/>
      <c r="MVX90" s="13"/>
      <c r="MVY90" s="13"/>
      <c r="MVZ90" s="13"/>
      <c r="MWA90" s="13"/>
      <c r="MWB90" s="13"/>
      <c r="MWC90" s="13"/>
      <c r="MWD90" s="13"/>
      <c r="MWE90" s="13"/>
      <c r="MWF90" s="13"/>
      <c r="MWG90" s="13"/>
      <c r="MWH90" s="13"/>
      <c r="MWI90" s="13"/>
      <c r="MWJ90" s="13"/>
      <c r="MWK90" s="13"/>
      <c r="MWL90" s="13"/>
      <c r="MWM90" s="13"/>
      <c r="MWN90" s="13"/>
      <c r="MWO90" s="13"/>
      <c r="MWP90" s="13"/>
      <c r="MWQ90" s="13"/>
      <c r="MWR90" s="13"/>
      <c r="MWS90" s="13"/>
      <c r="MWT90" s="13"/>
      <c r="MWU90" s="13"/>
      <c r="MWV90" s="13"/>
      <c r="MWW90" s="13"/>
      <c r="MWX90" s="13"/>
      <c r="MWY90" s="13"/>
      <c r="MWZ90" s="13"/>
      <c r="MXA90" s="13"/>
      <c r="MXB90" s="13"/>
      <c r="MXC90" s="13"/>
      <c r="MXD90" s="13"/>
      <c r="MXE90" s="13"/>
      <c r="MXF90" s="13"/>
      <c r="MXG90" s="13"/>
      <c r="MXH90" s="13"/>
      <c r="MXI90" s="13"/>
      <c r="MXJ90" s="13"/>
      <c r="MXK90" s="13"/>
      <c r="MXL90" s="13"/>
      <c r="MXM90" s="13"/>
      <c r="MXN90" s="13"/>
      <c r="MXO90" s="13"/>
      <c r="MXP90" s="13"/>
      <c r="MXQ90" s="13"/>
      <c r="MXR90" s="13"/>
      <c r="MXS90" s="13"/>
      <c r="MXT90" s="13"/>
      <c r="MXU90" s="13"/>
      <c r="MXV90" s="13"/>
      <c r="MXW90" s="13"/>
      <c r="MXX90" s="13"/>
      <c r="MXY90" s="13"/>
      <c r="MXZ90" s="13"/>
      <c r="MYA90" s="13"/>
      <c r="MYB90" s="13"/>
      <c r="MYC90" s="13"/>
      <c r="MYD90" s="13"/>
      <c r="MYE90" s="13"/>
      <c r="MYF90" s="13"/>
      <c r="MYG90" s="13"/>
      <c r="MYH90" s="13"/>
      <c r="MYI90" s="13"/>
      <c r="MYJ90" s="13"/>
      <c r="MYK90" s="13"/>
      <c r="MYL90" s="13"/>
      <c r="MYM90" s="13"/>
      <c r="MYN90" s="13"/>
      <c r="MYO90" s="13"/>
      <c r="MYP90" s="13"/>
      <c r="MYQ90" s="13"/>
      <c r="MYR90" s="13"/>
      <c r="MYS90" s="13"/>
      <c r="MYT90" s="13"/>
      <c r="MYU90" s="13"/>
      <c r="MYV90" s="13"/>
      <c r="MYW90" s="13"/>
      <c r="MYX90" s="13"/>
      <c r="MYY90" s="13"/>
      <c r="MYZ90" s="13"/>
      <c r="MZA90" s="13"/>
      <c r="MZB90" s="13"/>
      <c r="MZC90" s="13"/>
      <c r="MZD90" s="13"/>
      <c r="MZE90" s="13"/>
      <c r="MZF90" s="13"/>
      <c r="MZG90" s="13"/>
      <c r="MZH90" s="13"/>
      <c r="MZI90" s="13"/>
      <c r="MZJ90" s="13"/>
      <c r="MZK90" s="13"/>
      <c r="MZL90" s="13"/>
      <c r="MZM90" s="13"/>
      <c r="MZN90" s="13"/>
      <c r="MZO90" s="13"/>
      <c r="MZP90" s="13"/>
      <c r="MZQ90" s="13"/>
      <c r="MZR90" s="13"/>
      <c r="MZS90" s="13"/>
      <c r="MZT90" s="13"/>
      <c r="MZU90" s="13"/>
      <c r="MZV90" s="13"/>
      <c r="MZW90" s="13"/>
      <c r="MZX90" s="13"/>
      <c r="MZY90" s="13"/>
      <c r="MZZ90" s="13"/>
      <c r="NAA90" s="13"/>
      <c r="NAB90" s="13"/>
      <c r="NAC90" s="13"/>
      <c r="NAD90" s="13"/>
      <c r="NAE90" s="13"/>
      <c r="NAF90" s="13"/>
      <c r="NAG90" s="13"/>
      <c r="NAH90" s="13"/>
      <c r="NAI90" s="13"/>
      <c r="NAJ90" s="13"/>
      <c r="NAK90" s="13"/>
      <c r="NAL90" s="13"/>
      <c r="NAM90" s="13"/>
      <c r="NAN90" s="13"/>
      <c r="NAO90" s="13"/>
      <c r="NAP90" s="13"/>
      <c r="NAQ90" s="13"/>
      <c r="NAR90" s="13"/>
      <c r="NAS90" s="13"/>
      <c r="NAT90" s="13"/>
      <c r="NAU90" s="13"/>
      <c r="NAV90" s="13"/>
      <c r="NAW90" s="13"/>
      <c r="NAX90" s="13"/>
      <c r="NAY90" s="13"/>
      <c r="NAZ90" s="13"/>
      <c r="NBA90" s="13"/>
      <c r="NBB90" s="13"/>
      <c r="NBC90" s="13"/>
      <c r="NBD90" s="13"/>
      <c r="NBE90" s="13"/>
      <c r="NBF90" s="13"/>
      <c r="NBG90" s="13"/>
      <c r="NBH90" s="13"/>
      <c r="NBI90" s="13"/>
      <c r="NBJ90" s="13"/>
      <c r="NBK90" s="13"/>
      <c r="NBL90" s="13"/>
      <c r="NBM90" s="13"/>
      <c r="NBN90" s="13"/>
      <c r="NBO90" s="13"/>
      <c r="NBP90" s="13"/>
      <c r="NBQ90" s="13"/>
      <c r="NBR90" s="13"/>
      <c r="NBS90" s="13"/>
      <c r="NBT90" s="13"/>
      <c r="NBU90" s="13"/>
      <c r="NBV90" s="13"/>
      <c r="NBW90" s="13"/>
      <c r="NBX90" s="13"/>
      <c r="NBY90" s="13"/>
      <c r="NBZ90" s="13"/>
      <c r="NCA90" s="13"/>
      <c r="NCB90" s="13"/>
      <c r="NCC90" s="13"/>
      <c r="NCD90" s="13"/>
      <c r="NCE90" s="13"/>
      <c r="NCF90" s="13"/>
      <c r="NCG90" s="13"/>
      <c r="NCH90" s="13"/>
      <c r="NCI90" s="13"/>
      <c r="NCJ90" s="13"/>
      <c r="NCK90" s="13"/>
      <c r="NCL90" s="13"/>
      <c r="NCM90" s="13"/>
      <c r="NCN90" s="13"/>
      <c r="NCO90" s="13"/>
      <c r="NCP90" s="13"/>
      <c r="NCQ90" s="13"/>
      <c r="NCR90" s="13"/>
      <c r="NCS90" s="13"/>
      <c r="NCT90" s="13"/>
      <c r="NCU90" s="13"/>
      <c r="NCV90" s="13"/>
      <c r="NCW90" s="13"/>
      <c r="NCX90" s="13"/>
      <c r="NCY90" s="13"/>
      <c r="NCZ90" s="13"/>
      <c r="NDA90" s="13"/>
      <c r="NDB90" s="13"/>
      <c r="NDC90" s="13"/>
      <c r="NDD90" s="13"/>
      <c r="NDE90" s="13"/>
      <c r="NDF90" s="13"/>
      <c r="NDG90" s="13"/>
      <c r="NDH90" s="13"/>
      <c r="NDI90" s="13"/>
      <c r="NDJ90" s="13"/>
      <c r="NDK90" s="13"/>
      <c r="NDL90" s="13"/>
      <c r="NDM90" s="13"/>
      <c r="NDN90" s="13"/>
      <c r="NDO90" s="13"/>
      <c r="NDP90" s="13"/>
      <c r="NDQ90" s="13"/>
      <c r="NDR90" s="13"/>
      <c r="NDS90" s="13"/>
      <c r="NDT90" s="13"/>
      <c r="NDU90" s="13"/>
      <c r="NDV90" s="13"/>
      <c r="NDW90" s="13"/>
      <c r="NDX90" s="13"/>
      <c r="NDY90" s="13"/>
      <c r="NDZ90" s="13"/>
      <c r="NEA90" s="13"/>
      <c r="NEB90" s="13"/>
      <c r="NEC90" s="13"/>
      <c r="NED90" s="13"/>
      <c r="NEE90" s="13"/>
      <c r="NEF90" s="13"/>
      <c r="NEG90" s="13"/>
      <c r="NEH90" s="13"/>
      <c r="NEI90" s="13"/>
      <c r="NEJ90" s="13"/>
      <c r="NEK90" s="13"/>
      <c r="NEL90" s="13"/>
      <c r="NEM90" s="13"/>
      <c r="NEN90" s="13"/>
      <c r="NEO90" s="13"/>
      <c r="NEP90" s="13"/>
      <c r="NEQ90" s="13"/>
      <c r="NER90" s="13"/>
      <c r="NES90" s="13"/>
      <c r="NET90" s="13"/>
      <c r="NEU90" s="13"/>
      <c r="NEV90" s="13"/>
      <c r="NEW90" s="13"/>
      <c r="NEX90" s="13"/>
      <c r="NEY90" s="13"/>
      <c r="NEZ90" s="13"/>
      <c r="NFA90" s="13"/>
      <c r="NFB90" s="13"/>
      <c r="NFC90" s="13"/>
      <c r="NFD90" s="13"/>
      <c r="NFE90" s="13"/>
      <c r="NFF90" s="13"/>
      <c r="NFG90" s="13"/>
      <c r="NFH90" s="13"/>
      <c r="NFI90" s="13"/>
      <c r="NFJ90" s="13"/>
      <c r="NFK90" s="13"/>
      <c r="NFL90" s="13"/>
      <c r="NFM90" s="13"/>
      <c r="NFN90" s="13"/>
      <c r="NFO90" s="13"/>
      <c r="NFP90" s="13"/>
      <c r="NFQ90" s="13"/>
      <c r="NFR90" s="13"/>
      <c r="NFS90" s="13"/>
      <c r="NFT90" s="13"/>
      <c r="NFU90" s="13"/>
      <c r="NFV90" s="13"/>
      <c r="NFW90" s="13"/>
      <c r="NFX90" s="13"/>
      <c r="NFY90" s="13"/>
      <c r="NFZ90" s="13"/>
      <c r="NGA90" s="13"/>
      <c r="NGB90" s="13"/>
      <c r="NGC90" s="13"/>
      <c r="NGD90" s="13"/>
      <c r="NGE90" s="13"/>
      <c r="NGF90" s="13"/>
      <c r="NGG90" s="13"/>
      <c r="NGH90" s="13"/>
      <c r="NGI90" s="13"/>
      <c r="NGJ90" s="13"/>
      <c r="NGK90" s="13"/>
      <c r="NGL90" s="13"/>
      <c r="NGM90" s="13"/>
      <c r="NGN90" s="13"/>
      <c r="NGO90" s="13"/>
      <c r="NGP90" s="13"/>
      <c r="NGQ90" s="13"/>
      <c r="NGR90" s="13"/>
      <c r="NGS90" s="13"/>
      <c r="NGT90" s="13"/>
      <c r="NGU90" s="13"/>
      <c r="NGV90" s="13"/>
      <c r="NGW90" s="13"/>
      <c r="NGX90" s="13"/>
      <c r="NGY90" s="13"/>
      <c r="NGZ90" s="13"/>
      <c r="NHA90" s="13"/>
      <c r="NHB90" s="13"/>
      <c r="NHC90" s="13"/>
      <c r="NHD90" s="13"/>
      <c r="NHE90" s="13"/>
      <c r="NHF90" s="13"/>
      <c r="NHG90" s="13"/>
      <c r="NHH90" s="13"/>
      <c r="NHI90" s="13"/>
      <c r="NHJ90" s="13"/>
      <c r="NHK90" s="13"/>
      <c r="NHL90" s="13"/>
      <c r="NHM90" s="13"/>
      <c r="NHN90" s="13"/>
      <c r="NHO90" s="13"/>
      <c r="NHP90" s="13"/>
      <c r="NHQ90" s="13"/>
      <c r="NHR90" s="13"/>
      <c r="NHS90" s="13"/>
      <c r="NHT90" s="13"/>
      <c r="NHU90" s="13"/>
      <c r="NHV90" s="13"/>
      <c r="NHW90" s="13"/>
      <c r="NHX90" s="13"/>
      <c r="NHY90" s="13"/>
      <c r="NHZ90" s="13"/>
      <c r="NIA90" s="13"/>
      <c r="NIB90" s="13"/>
      <c r="NIC90" s="13"/>
      <c r="NID90" s="13"/>
      <c r="NIE90" s="13"/>
      <c r="NIF90" s="13"/>
      <c r="NIG90" s="13"/>
      <c r="NIH90" s="13"/>
      <c r="NII90" s="13"/>
      <c r="NIJ90" s="13"/>
      <c r="NIK90" s="13"/>
      <c r="NIL90" s="13"/>
      <c r="NIM90" s="13"/>
      <c r="NIN90" s="13"/>
      <c r="NIO90" s="13"/>
      <c r="NIP90" s="13"/>
      <c r="NIQ90" s="13"/>
      <c r="NIR90" s="13"/>
      <c r="NIS90" s="13"/>
      <c r="NIT90" s="13"/>
      <c r="NIU90" s="13"/>
      <c r="NIV90" s="13"/>
      <c r="NIW90" s="13"/>
      <c r="NIX90" s="13"/>
      <c r="NIY90" s="13"/>
      <c r="NIZ90" s="13"/>
      <c r="NJA90" s="13"/>
      <c r="NJB90" s="13"/>
      <c r="NJC90" s="13"/>
      <c r="NJD90" s="13"/>
      <c r="NJE90" s="13"/>
      <c r="NJF90" s="13"/>
      <c r="NJG90" s="13"/>
      <c r="NJH90" s="13"/>
      <c r="NJI90" s="13"/>
      <c r="NJJ90" s="13"/>
      <c r="NJK90" s="13"/>
      <c r="NJL90" s="13"/>
      <c r="NJM90" s="13"/>
      <c r="NJN90" s="13"/>
      <c r="NJO90" s="13"/>
      <c r="NJP90" s="13"/>
      <c r="NJQ90" s="13"/>
      <c r="NJR90" s="13"/>
      <c r="NJS90" s="13"/>
      <c r="NJT90" s="13"/>
      <c r="NJU90" s="13"/>
      <c r="NJV90" s="13"/>
      <c r="NJW90" s="13"/>
      <c r="NJX90" s="13"/>
      <c r="NJY90" s="13"/>
      <c r="NJZ90" s="13"/>
      <c r="NKA90" s="13"/>
      <c r="NKB90" s="13"/>
      <c r="NKC90" s="13"/>
      <c r="NKD90" s="13"/>
      <c r="NKE90" s="13"/>
      <c r="NKF90" s="13"/>
      <c r="NKG90" s="13"/>
      <c r="NKH90" s="13"/>
      <c r="NKI90" s="13"/>
      <c r="NKJ90" s="13"/>
      <c r="NKK90" s="13"/>
      <c r="NKL90" s="13"/>
      <c r="NKM90" s="13"/>
      <c r="NKN90" s="13"/>
      <c r="NKO90" s="13"/>
      <c r="NKP90" s="13"/>
      <c r="NKQ90" s="13"/>
      <c r="NKR90" s="13"/>
      <c r="NKS90" s="13"/>
      <c r="NKT90" s="13"/>
      <c r="NKU90" s="13"/>
      <c r="NKV90" s="13"/>
      <c r="NKW90" s="13"/>
      <c r="NKX90" s="13"/>
      <c r="NKY90" s="13"/>
      <c r="NKZ90" s="13"/>
      <c r="NLA90" s="13"/>
      <c r="NLB90" s="13"/>
      <c r="NLC90" s="13"/>
      <c r="NLD90" s="13"/>
      <c r="NLE90" s="13"/>
      <c r="NLF90" s="13"/>
      <c r="NLG90" s="13"/>
      <c r="NLH90" s="13"/>
      <c r="NLI90" s="13"/>
      <c r="NLJ90" s="13"/>
      <c r="NLK90" s="13"/>
      <c r="NLL90" s="13"/>
      <c r="NLM90" s="13"/>
      <c r="NLN90" s="13"/>
      <c r="NLO90" s="13"/>
      <c r="NLP90" s="13"/>
      <c r="NLQ90" s="13"/>
      <c r="NLR90" s="13"/>
      <c r="NLS90" s="13"/>
      <c r="NLT90" s="13"/>
      <c r="NLU90" s="13"/>
      <c r="NLV90" s="13"/>
      <c r="NLW90" s="13"/>
      <c r="NLX90" s="13"/>
      <c r="NLY90" s="13"/>
      <c r="NLZ90" s="13"/>
      <c r="NMA90" s="13"/>
      <c r="NMB90" s="13"/>
      <c r="NMC90" s="13"/>
      <c r="NMD90" s="13"/>
      <c r="NME90" s="13"/>
      <c r="NMF90" s="13"/>
      <c r="NMG90" s="13"/>
      <c r="NMH90" s="13"/>
      <c r="NMI90" s="13"/>
      <c r="NMJ90" s="13"/>
      <c r="NMK90" s="13"/>
      <c r="NML90" s="13"/>
      <c r="NMM90" s="13"/>
      <c r="NMN90" s="13"/>
      <c r="NMO90" s="13"/>
      <c r="NMP90" s="13"/>
      <c r="NMQ90" s="13"/>
      <c r="NMR90" s="13"/>
      <c r="NMS90" s="13"/>
      <c r="NMT90" s="13"/>
      <c r="NMU90" s="13"/>
      <c r="NMV90" s="13"/>
      <c r="NMW90" s="13"/>
      <c r="NMX90" s="13"/>
      <c r="NMY90" s="13"/>
      <c r="NMZ90" s="13"/>
      <c r="NNA90" s="13"/>
      <c r="NNB90" s="13"/>
      <c r="NNC90" s="13"/>
      <c r="NND90" s="13"/>
      <c r="NNE90" s="13"/>
      <c r="NNF90" s="13"/>
      <c r="NNG90" s="13"/>
      <c r="NNH90" s="13"/>
      <c r="NNI90" s="13"/>
      <c r="NNJ90" s="13"/>
      <c r="NNK90" s="13"/>
      <c r="NNL90" s="13"/>
      <c r="NNM90" s="13"/>
      <c r="NNN90" s="13"/>
      <c r="NNO90" s="13"/>
      <c r="NNP90" s="13"/>
      <c r="NNQ90" s="13"/>
      <c r="NNR90" s="13"/>
      <c r="NNS90" s="13"/>
      <c r="NNT90" s="13"/>
      <c r="NNU90" s="13"/>
      <c r="NNV90" s="13"/>
      <c r="NNW90" s="13"/>
      <c r="NNX90" s="13"/>
      <c r="NNY90" s="13"/>
      <c r="NNZ90" s="13"/>
      <c r="NOA90" s="13"/>
      <c r="NOB90" s="13"/>
      <c r="NOC90" s="13"/>
      <c r="NOD90" s="13"/>
      <c r="NOE90" s="13"/>
      <c r="NOF90" s="13"/>
      <c r="NOG90" s="13"/>
      <c r="NOH90" s="13"/>
      <c r="NOI90" s="13"/>
      <c r="NOJ90" s="13"/>
      <c r="NOK90" s="13"/>
      <c r="NOL90" s="13"/>
      <c r="NOM90" s="13"/>
      <c r="NON90" s="13"/>
      <c r="NOO90" s="13"/>
      <c r="NOP90" s="13"/>
      <c r="NOQ90" s="13"/>
      <c r="NOR90" s="13"/>
      <c r="NOS90" s="13"/>
      <c r="NOT90" s="13"/>
      <c r="NOU90" s="13"/>
      <c r="NOV90" s="13"/>
      <c r="NOW90" s="13"/>
      <c r="NOX90" s="13"/>
      <c r="NOY90" s="13"/>
      <c r="NOZ90" s="13"/>
      <c r="NPA90" s="13"/>
      <c r="NPB90" s="13"/>
      <c r="NPC90" s="13"/>
      <c r="NPD90" s="13"/>
      <c r="NPE90" s="13"/>
      <c r="NPF90" s="13"/>
      <c r="NPG90" s="13"/>
      <c r="NPH90" s="13"/>
      <c r="NPI90" s="13"/>
      <c r="NPJ90" s="13"/>
      <c r="NPK90" s="13"/>
      <c r="NPL90" s="13"/>
      <c r="NPM90" s="13"/>
      <c r="NPN90" s="13"/>
      <c r="NPO90" s="13"/>
      <c r="NPP90" s="13"/>
      <c r="NPQ90" s="13"/>
      <c r="NPR90" s="13"/>
      <c r="NPS90" s="13"/>
      <c r="NPT90" s="13"/>
      <c r="NPU90" s="13"/>
      <c r="NPV90" s="13"/>
      <c r="NPW90" s="13"/>
      <c r="NPX90" s="13"/>
      <c r="NPY90" s="13"/>
      <c r="NPZ90" s="13"/>
      <c r="NQA90" s="13"/>
      <c r="NQB90" s="13"/>
      <c r="NQC90" s="13"/>
      <c r="NQD90" s="13"/>
      <c r="NQE90" s="13"/>
      <c r="NQF90" s="13"/>
      <c r="NQG90" s="13"/>
      <c r="NQH90" s="13"/>
      <c r="NQI90" s="13"/>
      <c r="NQJ90" s="13"/>
      <c r="NQK90" s="13"/>
      <c r="NQL90" s="13"/>
      <c r="NQM90" s="13"/>
      <c r="NQN90" s="13"/>
      <c r="NQO90" s="13"/>
      <c r="NQP90" s="13"/>
      <c r="NQQ90" s="13"/>
      <c r="NQR90" s="13"/>
      <c r="NQS90" s="13"/>
      <c r="NQT90" s="13"/>
      <c r="NQU90" s="13"/>
      <c r="NQV90" s="13"/>
      <c r="NQW90" s="13"/>
      <c r="NQX90" s="13"/>
      <c r="NQY90" s="13"/>
      <c r="NQZ90" s="13"/>
      <c r="NRA90" s="13"/>
      <c r="NRB90" s="13"/>
      <c r="NRC90" s="13"/>
      <c r="NRD90" s="13"/>
      <c r="NRE90" s="13"/>
      <c r="NRF90" s="13"/>
      <c r="NRG90" s="13"/>
      <c r="NRH90" s="13"/>
      <c r="NRI90" s="13"/>
      <c r="NRJ90" s="13"/>
      <c r="NRK90" s="13"/>
      <c r="NRL90" s="13"/>
      <c r="NRM90" s="13"/>
      <c r="NRN90" s="13"/>
      <c r="NRO90" s="13"/>
      <c r="NRP90" s="13"/>
      <c r="NRQ90" s="13"/>
      <c r="NRR90" s="13"/>
      <c r="NRS90" s="13"/>
      <c r="NRT90" s="13"/>
      <c r="NRU90" s="13"/>
      <c r="NRV90" s="13"/>
      <c r="NRW90" s="13"/>
      <c r="NRX90" s="13"/>
      <c r="NRY90" s="13"/>
      <c r="NRZ90" s="13"/>
      <c r="NSA90" s="13"/>
      <c r="NSB90" s="13"/>
      <c r="NSC90" s="13"/>
      <c r="NSD90" s="13"/>
      <c r="NSE90" s="13"/>
      <c r="NSF90" s="13"/>
      <c r="NSG90" s="13"/>
      <c r="NSH90" s="13"/>
      <c r="NSI90" s="13"/>
      <c r="NSJ90" s="13"/>
      <c r="NSK90" s="13"/>
      <c r="NSL90" s="13"/>
      <c r="NSM90" s="13"/>
      <c r="NSN90" s="13"/>
      <c r="NSO90" s="13"/>
      <c r="NSP90" s="13"/>
      <c r="NSQ90" s="13"/>
      <c r="NSR90" s="13"/>
      <c r="NSS90" s="13"/>
      <c r="NST90" s="13"/>
      <c r="NSU90" s="13"/>
      <c r="NSV90" s="13"/>
      <c r="NSW90" s="13"/>
      <c r="NSX90" s="13"/>
      <c r="NSY90" s="13"/>
      <c r="NSZ90" s="13"/>
      <c r="NTA90" s="13"/>
      <c r="NTB90" s="13"/>
      <c r="NTC90" s="13"/>
      <c r="NTD90" s="13"/>
      <c r="NTE90" s="13"/>
      <c r="NTF90" s="13"/>
      <c r="NTG90" s="13"/>
      <c r="NTH90" s="13"/>
      <c r="NTI90" s="13"/>
      <c r="NTJ90" s="13"/>
      <c r="NTK90" s="13"/>
      <c r="NTL90" s="13"/>
      <c r="NTM90" s="13"/>
      <c r="NTN90" s="13"/>
      <c r="NTO90" s="13"/>
      <c r="NTP90" s="13"/>
      <c r="NTQ90" s="13"/>
      <c r="NTR90" s="13"/>
      <c r="NTS90" s="13"/>
      <c r="NTT90" s="13"/>
      <c r="NTU90" s="13"/>
      <c r="NTV90" s="13"/>
      <c r="NTW90" s="13"/>
      <c r="NTX90" s="13"/>
      <c r="NTY90" s="13"/>
      <c r="NTZ90" s="13"/>
      <c r="NUA90" s="13"/>
      <c r="NUB90" s="13"/>
      <c r="NUC90" s="13"/>
      <c r="NUD90" s="13"/>
      <c r="NUE90" s="13"/>
      <c r="NUF90" s="13"/>
      <c r="NUG90" s="13"/>
      <c r="NUH90" s="13"/>
      <c r="NUI90" s="13"/>
      <c r="NUJ90" s="13"/>
      <c r="NUK90" s="13"/>
      <c r="NUL90" s="13"/>
      <c r="NUM90" s="13"/>
      <c r="NUN90" s="13"/>
      <c r="NUO90" s="13"/>
      <c r="NUP90" s="13"/>
      <c r="NUQ90" s="13"/>
      <c r="NUR90" s="13"/>
      <c r="NUS90" s="13"/>
      <c r="NUT90" s="13"/>
      <c r="NUU90" s="13"/>
      <c r="NUV90" s="13"/>
      <c r="NUW90" s="13"/>
      <c r="NUX90" s="13"/>
      <c r="NUY90" s="13"/>
      <c r="NUZ90" s="13"/>
      <c r="NVA90" s="13"/>
      <c r="NVB90" s="13"/>
      <c r="NVC90" s="13"/>
      <c r="NVD90" s="13"/>
      <c r="NVE90" s="13"/>
      <c r="NVF90" s="13"/>
      <c r="NVG90" s="13"/>
      <c r="NVH90" s="13"/>
      <c r="NVI90" s="13"/>
      <c r="NVJ90" s="13"/>
      <c r="NVK90" s="13"/>
      <c r="NVL90" s="13"/>
      <c r="NVM90" s="13"/>
      <c r="NVN90" s="13"/>
      <c r="NVO90" s="13"/>
      <c r="NVP90" s="13"/>
      <c r="NVQ90" s="13"/>
      <c r="NVR90" s="13"/>
      <c r="NVS90" s="13"/>
      <c r="NVT90" s="13"/>
      <c r="NVU90" s="13"/>
      <c r="NVV90" s="13"/>
      <c r="NVW90" s="13"/>
      <c r="NVX90" s="13"/>
      <c r="NVY90" s="13"/>
      <c r="NVZ90" s="13"/>
      <c r="NWA90" s="13"/>
      <c r="NWB90" s="13"/>
      <c r="NWC90" s="13"/>
      <c r="NWD90" s="13"/>
      <c r="NWE90" s="13"/>
      <c r="NWF90" s="13"/>
      <c r="NWG90" s="13"/>
      <c r="NWH90" s="13"/>
      <c r="NWI90" s="13"/>
      <c r="NWJ90" s="13"/>
      <c r="NWK90" s="13"/>
      <c r="NWL90" s="13"/>
      <c r="NWM90" s="13"/>
      <c r="NWN90" s="13"/>
      <c r="NWO90" s="13"/>
      <c r="NWP90" s="13"/>
      <c r="NWQ90" s="13"/>
      <c r="NWR90" s="13"/>
      <c r="NWS90" s="13"/>
      <c r="NWT90" s="13"/>
      <c r="NWU90" s="13"/>
      <c r="NWV90" s="13"/>
      <c r="NWW90" s="13"/>
      <c r="NWX90" s="13"/>
      <c r="NWY90" s="13"/>
      <c r="NWZ90" s="13"/>
      <c r="NXA90" s="13"/>
      <c r="NXB90" s="13"/>
      <c r="NXC90" s="13"/>
      <c r="NXD90" s="13"/>
      <c r="NXE90" s="13"/>
      <c r="NXF90" s="13"/>
      <c r="NXG90" s="13"/>
      <c r="NXH90" s="13"/>
      <c r="NXI90" s="13"/>
      <c r="NXJ90" s="13"/>
      <c r="NXK90" s="13"/>
      <c r="NXL90" s="13"/>
      <c r="NXM90" s="13"/>
      <c r="NXN90" s="13"/>
      <c r="NXO90" s="13"/>
      <c r="NXP90" s="13"/>
      <c r="NXQ90" s="13"/>
      <c r="NXR90" s="13"/>
      <c r="NXS90" s="13"/>
      <c r="NXT90" s="13"/>
      <c r="NXU90" s="13"/>
      <c r="NXV90" s="13"/>
      <c r="NXW90" s="13"/>
      <c r="NXX90" s="13"/>
      <c r="NXY90" s="13"/>
      <c r="NXZ90" s="13"/>
      <c r="NYA90" s="13"/>
      <c r="NYB90" s="13"/>
      <c r="NYC90" s="13"/>
      <c r="NYD90" s="13"/>
      <c r="NYE90" s="13"/>
      <c r="NYF90" s="13"/>
      <c r="NYG90" s="13"/>
      <c r="NYH90" s="13"/>
      <c r="NYI90" s="13"/>
      <c r="NYJ90" s="13"/>
      <c r="NYK90" s="13"/>
      <c r="NYL90" s="13"/>
      <c r="NYM90" s="13"/>
      <c r="NYN90" s="13"/>
      <c r="NYO90" s="13"/>
      <c r="NYP90" s="13"/>
      <c r="NYQ90" s="13"/>
      <c r="NYR90" s="13"/>
      <c r="NYS90" s="13"/>
      <c r="NYT90" s="13"/>
      <c r="NYU90" s="13"/>
      <c r="NYV90" s="13"/>
      <c r="NYW90" s="13"/>
      <c r="NYX90" s="13"/>
      <c r="NYY90" s="13"/>
      <c r="NYZ90" s="13"/>
      <c r="NZA90" s="13"/>
      <c r="NZB90" s="13"/>
      <c r="NZC90" s="13"/>
      <c r="NZD90" s="13"/>
      <c r="NZE90" s="13"/>
      <c r="NZF90" s="13"/>
      <c r="NZG90" s="13"/>
      <c r="NZH90" s="13"/>
      <c r="NZI90" s="13"/>
      <c r="NZJ90" s="13"/>
      <c r="NZK90" s="13"/>
      <c r="NZL90" s="13"/>
      <c r="NZM90" s="13"/>
      <c r="NZN90" s="13"/>
      <c r="NZO90" s="13"/>
      <c r="NZP90" s="13"/>
      <c r="NZQ90" s="13"/>
      <c r="NZR90" s="13"/>
      <c r="NZS90" s="13"/>
      <c r="NZT90" s="13"/>
      <c r="NZU90" s="13"/>
      <c r="NZV90" s="13"/>
      <c r="NZW90" s="13"/>
      <c r="NZX90" s="13"/>
      <c r="NZY90" s="13"/>
      <c r="NZZ90" s="13"/>
      <c r="OAA90" s="13"/>
      <c r="OAB90" s="13"/>
      <c r="OAC90" s="13"/>
      <c r="OAD90" s="13"/>
      <c r="OAE90" s="13"/>
      <c r="OAF90" s="13"/>
      <c r="OAG90" s="13"/>
      <c r="OAH90" s="13"/>
      <c r="OAI90" s="13"/>
      <c r="OAJ90" s="13"/>
      <c r="OAK90" s="13"/>
      <c r="OAL90" s="13"/>
      <c r="OAM90" s="13"/>
      <c r="OAN90" s="13"/>
      <c r="OAO90" s="13"/>
      <c r="OAP90" s="13"/>
      <c r="OAQ90" s="13"/>
      <c r="OAR90" s="13"/>
      <c r="OAS90" s="13"/>
      <c r="OAT90" s="13"/>
      <c r="OAU90" s="13"/>
      <c r="OAV90" s="13"/>
      <c r="OAW90" s="13"/>
      <c r="OAX90" s="13"/>
      <c r="OAY90" s="13"/>
      <c r="OAZ90" s="13"/>
      <c r="OBA90" s="13"/>
      <c r="OBB90" s="13"/>
      <c r="OBC90" s="13"/>
      <c r="OBD90" s="13"/>
      <c r="OBE90" s="13"/>
      <c r="OBF90" s="13"/>
      <c r="OBG90" s="13"/>
      <c r="OBH90" s="13"/>
      <c r="OBI90" s="13"/>
      <c r="OBJ90" s="13"/>
      <c r="OBK90" s="13"/>
      <c r="OBL90" s="13"/>
      <c r="OBM90" s="13"/>
      <c r="OBN90" s="13"/>
      <c r="OBO90" s="13"/>
      <c r="OBP90" s="13"/>
      <c r="OBQ90" s="13"/>
      <c r="OBR90" s="13"/>
      <c r="OBS90" s="13"/>
      <c r="OBT90" s="13"/>
      <c r="OBU90" s="13"/>
      <c r="OBV90" s="13"/>
      <c r="OBW90" s="13"/>
      <c r="OBX90" s="13"/>
      <c r="OBY90" s="13"/>
      <c r="OBZ90" s="13"/>
      <c r="OCA90" s="13"/>
      <c r="OCB90" s="13"/>
      <c r="OCC90" s="13"/>
      <c r="OCD90" s="13"/>
      <c r="OCE90" s="13"/>
      <c r="OCF90" s="13"/>
      <c r="OCG90" s="13"/>
      <c r="OCH90" s="13"/>
      <c r="OCI90" s="13"/>
      <c r="OCJ90" s="13"/>
      <c r="OCK90" s="13"/>
      <c r="OCL90" s="13"/>
      <c r="OCM90" s="13"/>
      <c r="OCN90" s="13"/>
      <c r="OCO90" s="13"/>
      <c r="OCP90" s="13"/>
      <c r="OCQ90" s="13"/>
      <c r="OCR90" s="13"/>
      <c r="OCS90" s="13"/>
      <c r="OCT90" s="13"/>
      <c r="OCU90" s="13"/>
      <c r="OCV90" s="13"/>
      <c r="OCW90" s="13"/>
      <c r="OCX90" s="13"/>
      <c r="OCY90" s="13"/>
      <c r="OCZ90" s="13"/>
      <c r="ODA90" s="13"/>
      <c r="ODB90" s="13"/>
      <c r="ODC90" s="13"/>
      <c r="ODD90" s="13"/>
      <c r="ODE90" s="13"/>
      <c r="ODF90" s="13"/>
      <c r="ODG90" s="13"/>
      <c r="ODH90" s="13"/>
      <c r="ODI90" s="13"/>
      <c r="ODJ90" s="13"/>
      <c r="ODK90" s="13"/>
      <c r="ODL90" s="13"/>
      <c r="ODM90" s="13"/>
      <c r="ODN90" s="13"/>
      <c r="ODO90" s="13"/>
      <c r="ODP90" s="13"/>
      <c r="ODQ90" s="13"/>
      <c r="ODR90" s="13"/>
      <c r="ODS90" s="13"/>
      <c r="ODT90" s="13"/>
      <c r="ODU90" s="13"/>
      <c r="ODV90" s="13"/>
      <c r="ODW90" s="13"/>
      <c r="ODX90" s="13"/>
      <c r="ODY90" s="13"/>
      <c r="ODZ90" s="13"/>
      <c r="OEA90" s="13"/>
      <c r="OEB90" s="13"/>
      <c r="OEC90" s="13"/>
      <c r="OED90" s="13"/>
      <c r="OEE90" s="13"/>
      <c r="OEF90" s="13"/>
      <c r="OEG90" s="13"/>
      <c r="OEH90" s="13"/>
      <c r="OEI90" s="13"/>
      <c r="OEJ90" s="13"/>
      <c r="OEK90" s="13"/>
      <c r="OEL90" s="13"/>
      <c r="OEM90" s="13"/>
      <c r="OEN90" s="13"/>
      <c r="OEO90" s="13"/>
      <c r="OEP90" s="13"/>
      <c r="OEQ90" s="13"/>
      <c r="OER90" s="13"/>
      <c r="OES90" s="13"/>
      <c r="OET90" s="13"/>
      <c r="OEU90" s="13"/>
      <c r="OEV90" s="13"/>
      <c r="OEW90" s="13"/>
      <c r="OEX90" s="13"/>
      <c r="OEY90" s="13"/>
      <c r="OEZ90" s="13"/>
      <c r="OFA90" s="13"/>
      <c r="OFB90" s="13"/>
      <c r="OFC90" s="13"/>
      <c r="OFD90" s="13"/>
      <c r="OFE90" s="13"/>
      <c r="OFF90" s="13"/>
      <c r="OFG90" s="13"/>
      <c r="OFH90" s="13"/>
      <c r="OFI90" s="13"/>
      <c r="OFJ90" s="13"/>
      <c r="OFK90" s="13"/>
      <c r="OFL90" s="13"/>
      <c r="OFM90" s="13"/>
      <c r="OFN90" s="13"/>
      <c r="OFO90" s="13"/>
      <c r="OFP90" s="13"/>
      <c r="OFQ90" s="13"/>
      <c r="OFR90" s="13"/>
      <c r="OFS90" s="13"/>
      <c r="OFT90" s="13"/>
      <c r="OFU90" s="13"/>
      <c r="OFV90" s="13"/>
      <c r="OFW90" s="13"/>
      <c r="OFX90" s="13"/>
      <c r="OFY90" s="13"/>
      <c r="OFZ90" s="13"/>
      <c r="OGA90" s="13"/>
      <c r="OGB90" s="13"/>
      <c r="OGC90" s="13"/>
      <c r="OGD90" s="13"/>
      <c r="OGE90" s="13"/>
      <c r="OGF90" s="13"/>
      <c r="OGG90" s="13"/>
      <c r="OGH90" s="13"/>
      <c r="OGI90" s="13"/>
      <c r="OGJ90" s="13"/>
      <c r="OGK90" s="13"/>
      <c r="OGL90" s="13"/>
      <c r="OGM90" s="13"/>
      <c r="OGN90" s="13"/>
      <c r="OGO90" s="13"/>
      <c r="OGP90" s="13"/>
      <c r="OGQ90" s="13"/>
      <c r="OGR90" s="13"/>
      <c r="OGS90" s="13"/>
      <c r="OGT90" s="13"/>
      <c r="OGU90" s="13"/>
      <c r="OGV90" s="13"/>
      <c r="OGW90" s="13"/>
      <c r="OGX90" s="13"/>
      <c r="OGY90" s="13"/>
      <c r="OGZ90" s="13"/>
      <c r="OHA90" s="13"/>
      <c r="OHB90" s="13"/>
      <c r="OHC90" s="13"/>
      <c r="OHD90" s="13"/>
      <c r="OHE90" s="13"/>
      <c r="OHF90" s="13"/>
      <c r="OHG90" s="13"/>
      <c r="OHH90" s="13"/>
      <c r="OHI90" s="13"/>
      <c r="OHJ90" s="13"/>
      <c r="OHK90" s="13"/>
      <c r="OHL90" s="13"/>
      <c r="OHM90" s="13"/>
      <c r="OHN90" s="13"/>
      <c r="OHO90" s="13"/>
      <c r="OHP90" s="13"/>
      <c r="OHQ90" s="13"/>
      <c r="OHR90" s="13"/>
      <c r="OHS90" s="13"/>
      <c r="OHT90" s="13"/>
      <c r="OHU90" s="13"/>
      <c r="OHV90" s="13"/>
      <c r="OHW90" s="13"/>
      <c r="OHX90" s="13"/>
      <c r="OHY90" s="13"/>
      <c r="OHZ90" s="13"/>
      <c r="OIA90" s="13"/>
      <c r="OIB90" s="13"/>
      <c r="OIC90" s="13"/>
      <c r="OID90" s="13"/>
      <c r="OIE90" s="13"/>
      <c r="OIF90" s="13"/>
      <c r="OIG90" s="13"/>
      <c r="OIH90" s="13"/>
      <c r="OII90" s="13"/>
      <c r="OIJ90" s="13"/>
      <c r="OIK90" s="13"/>
      <c r="OIL90" s="13"/>
      <c r="OIM90" s="13"/>
      <c r="OIN90" s="13"/>
      <c r="OIO90" s="13"/>
      <c r="OIP90" s="13"/>
      <c r="OIQ90" s="13"/>
      <c r="OIR90" s="13"/>
      <c r="OIS90" s="13"/>
      <c r="OIT90" s="13"/>
      <c r="OIU90" s="13"/>
      <c r="OIV90" s="13"/>
      <c r="OIW90" s="13"/>
      <c r="OIX90" s="13"/>
      <c r="OIY90" s="13"/>
      <c r="OIZ90" s="13"/>
      <c r="OJA90" s="13"/>
      <c r="OJB90" s="13"/>
      <c r="OJC90" s="13"/>
      <c r="OJD90" s="13"/>
      <c r="OJE90" s="13"/>
      <c r="OJF90" s="13"/>
      <c r="OJG90" s="13"/>
      <c r="OJH90" s="13"/>
      <c r="OJI90" s="13"/>
      <c r="OJJ90" s="13"/>
      <c r="OJK90" s="13"/>
      <c r="OJL90" s="13"/>
      <c r="OJM90" s="13"/>
      <c r="OJN90" s="13"/>
      <c r="OJO90" s="13"/>
      <c r="OJP90" s="13"/>
      <c r="OJQ90" s="13"/>
      <c r="OJR90" s="13"/>
      <c r="OJS90" s="13"/>
      <c r="OJT90" s="13"/>
      <c r="OJU90" s="13"/>
      <c r="OJV90" s="13"/>
      <c r="OJW90" s="13"/>
      <c r="OJX90" s="13"/>
      <c r="OJY90" s="13"/>
      <c r="OJZ90" s="13"/>
      <c r="OKA90" s="13"/>
      <c r="OKB90" s="13"/>
      <c r="OKC90" s="13"/>
      <c r="OKD90" s="13"/>
      <c r="OKE90" s="13"/>
      <c r="OKF90" s="13"/>
      <c r="OKG90" s="13"/>
      <c r="OKH90" s="13"/>
      <c r="OKI90" s="13"/>
      <c r="OKJ90" s="13"/>
      <c r="OKK90" s="13"/>
      <c r="OKL90" s="13"/>
      <c r="OKM90" s="13"/>
      <c r="OKN90" s="13"/>
      <c r="OKO90" s="13"/>
      <c r="OKP90" s="13"/>
      <c r="OKQ90" s="13"/>
      <c r="OKR90" s="13"/>
      <c r="OKS90" s="13"/>
      <c r="OKT90" s="13"/>
      <c r="OKU90" s="13"/>
      <c r="OKV90" s="13"/>
      <c r="OKW90" s="13"/>
      <c r="OKX90" s="13"/>
      <c r="OKY90" s="13"/>
      <c r="OKZ90" s="13"/>
      <c r="OLA90" s="13"/>
      <c r="OLB90" s="13"/>
      <c r="OLC90" s="13"/>
      <c r="OLD90" s="13"/>
      <c r="OLE90" s="13"/>
      <c r="OLF90" s="13"/>
      <c r="OLG90" s="13"/>
      <c r="OLH90" s="13"/>
      <c r="OLI90" s="13"/>
      <c r="OLJ90" s="13"/>
      <c r="OLK90" s="13"/>
      <c r="OLL90" s="13"/>
      <c r="OLM90" s="13"/>
      <c r="OLN90" s="13"/>
      <c r="OLO90" s="13"/>
      <c r="OLP90" s="13"/>
      <c r="OLQ90" s="13"/>
      <c r="OLR90" s="13"/>
      <c r="OLS90" s="13"/>
      <c r="OLT90" s="13"/>
      <c r="OLU90" s="13"/>
      <c r="OLV90" s="13"/>
      <c r="OLW90" s="13"/>
      <c r="OLX90" s="13"/>
      <c r="OLY90" s="13"/>
      <c r="OLZ90" s="13"/>
      <c r="OMA90" s="13"/>
      <c r="OMB90" s="13"/>
      <c r="OMC90" s="13"/>
      <c r="OMD90" s="13"/>
      <c r="OME90" s="13"/>
      <c r="OMF90" s="13"/>
      <c r="OMG90" s="13"/>
      <c r="OMH90" s="13"/>
      <c r="OMI90" s="13"/>
      <c r="OMJ90" s="13"/>
      <c r="OMK90" s="13"/>
      <c r="OML90" s="13"/>
      <c r="OMM90" s="13"/>
      <c r="OMN90" s="13"/>
      <c r="OMO90" s="13"/>
      <c r="OMP90" s="13"/>
      <c r="OMQ90" s="13"/>
      <c r="OMR90" s="13"/>
      <c r="OMS90" s="13"/>
      <c r="OMT90" s="13"/>
      <c r="OMU90" s="13"/>
      <c r="OMV90" s="13"/>
      <c r="OMW90" s="13"/>
      <c r="OMX90" s="13"/>
      <c r="OMY90" s="13"/>
      <c r="OMZ90" s="13"/>
      <c r="ONA90" s="13"/>
      <c r="ONB90" s="13"/>
      <c r="ONC90" s="13"/>
      <c r="OND90" s="13"/>
      <c r="ONE90" s="13"/>
      <c r="ONF90" s="13"/>
      <c r="ONG90" s="13"/>
      <c r="ONH90" s="13"/>
      <c r="ONI90" s="13"/>
      <c r="ONJ90" s="13"/>
      <c r="ONK90" s="13"/>
      <c r="ONL90" s="13"/>
      <c r="ONM90" s="13"/>
      <c r="ONN90" s="13"/>
      <c r="ONO90" s="13"/>
      <c r="ONP90" s="13"/>
      <c r="ONQ90" s="13"/>
      <c r="ONR90" s="13"/>
      <c r="ONS90" s="13"/>
      <c r="ONT90" s="13"/>
      <c r="ONU90" s="13"/>
      <c r="ONV90" s="13"/>
      <c r="ONW90" s="13"/>
      <c r="ONX90" s="13"/>
      <c r="ONY90" s="13"/>
      <c r="ONZ90" s="13"/>
      <c r="OOA90" s="13"/>
      <c r="OOB90" s="13"/>
      <c r="OOC90" s="13"/>
      <c r="OOD90" s="13"/>
      <c r="OOE90" s="13"/>
      <c r="OOF90" s="13"/>
      <c r="OOG90" s="13"/>
      <c r="OOH90" s="13"/>
      <c r="OOI90" s="13"/>
      <c r="OOJ90" s="13"/>
      <c r="OOK90" s="13"/>
      <c r="OOL90" s="13"/>
      <c r="OOM90" s="13"/>
      <c r="OON90" s="13"/>
      <c r="OOO90" s="13"/>
      <c r="OOP90" s="13"/>
      <c r="OOQ90" s="13"/>
      <c r="OOR90" s="13"/>
      <c r="OOS90" s="13"/>
      <c r="OOT90" s="13"/>
      <c r="OOU90" s="13"/>
      <c r="OOV90" s="13"/>
      <c r="OOW90" s="13"/>
      <c r="OOX90" s="13"/>
      <c r="OOY90" s="13"/>
      <c r="OOZ90" s="13"/>
      <c r="OPA90" s="13"/>
      <c r="OPB90" s="13"/>
      <c r="OPC90" s="13"/>
      <c r="OPD90" s="13"/>
      <c r="OPE90" s="13"/>
      <c r="OPF90" s="13"/>
      <c r="OPG90" s="13"/>
      <c r="OPH90" s="13"/>
      <c r="OPI90" s="13"/>
      <c r="OPJ90" s="13"/>
      <c r="OPK90" s="13"/>
      <c r="OPL90" s="13"/>
      <c r="OPM90" s="13"/>
      <c r="OPN90" s="13"/>
      <c r="OPO90" s="13"/>
      <c r="OPP90" s="13"/>
      <c r="OPQ90" s="13"/>
      <c r="OPR90" s="13"/>
      <c r="OPS90" s="13"/>
      <c r="OPT90" s="13"/>
      <c r="OPU90" s="13"/>
      <c r="OPV90" s="13"/>
      <c r="OPW90" s="13"/>
      <c r="OPX90" s="13"/>
      <c r="OPY90" s="13"/>
      <c r="OPZ90" s="13"/>
      <c r="OQA90" s="13"/>
      <c r="OQB90" s="13"/>
      <c r="OQC90" s="13"/>
      <c r="OQD90" s="13"/>
      <c r="OQE90" s="13"/>
      <c r="OQF90" s="13"/>
      <c r="OQG90" s="13"/>
      <c r="OQH90" s="13"/>
      <c r="OQI90" s="13"/>
      <c r="OQJ90" s="13"/>
      <c r="OQK90" s="13"/>
      <c r="OQL90" s="13"/>
      <c r="OQM90" s="13"/>
      <c r="OQN90" s="13"/>
      <c r="OQO90" s="13"/>
      <c r="OQP90" s="13"/>
      <c r="OQQ90" s="13"/>
      <c r="OQR90" s="13"/>
      <c r="OQS90" s="13"/>
      <c r="OQT90" s="13"/>
      <c r="OQU90" s="13"/>
      <c r="OQV90" s="13"/>
      <c r="OQW90" s="13"/>
      <c r="OQX90" s="13"/>
      <c r="OQY90" s="13"/>
      <c r="OQZ90" s="13"/>
      <c r="ORA90" s="13"/>
      <c r="ORB90" s="13"/>
      <c r="ORC90" s="13"/>
      <c r="ORD90" s="13"/>
      <c r="ORE90" s="13"/>
      <c r="ORF90" s="13"/>
      <c r="ORG90" s="13"/>
      <c r="ORH90" s="13"/>
      <c r="ORI90" s="13"/>
      <c r="ORJ90" s="13"/>
      <c r="ORK90" s="13"/>
      <c r="ORL90" s="13"/>
      <c r="ORM90" s="13"/>
      <c r="ORN90" s="13"/>
      <c r="ORO90" s="13"/>
      <c r="ORP90" s="13"/>
      <c r="ORQ90" s="13"/>
      <c r="ORR90" s="13"/>
      <c r="ORS90" s="13"/>
      <c r="ORT90" s="13"/>
      <c r="ORU90" s="13"/>
      <c r="ORV90" s="13"/>
      <c r="ORW90" s="13"/>
      <c r="ORX90" s="13"/>
      <c r="ORY90" s="13"/>
      <c r="ORZ90" s="13"/>
      <c r="OSA90" s="13"/>
      <c r="OSB90" s="13"/>
      <c r="OSC90" s="13"/>
      <c r="OSD90" s="13"/>
      <c r="OSE90" s="13"/>
      <c r="OSF90" s="13"/>
      <c r="OSG90" s="13"/>
      <c r="OSH90" s="13"/>
      <c r="OSI90" s="13"/>
      <c r="OSJ90" s="13"/>
      <c r="OSK90" s="13"/>
      <c r="OSL90" s="13"/>
      <c r="OSM90" s="13"/>
      <c r="OSN90" s="13"/>
      <c r="OSO90" s="13"/>
      <c r="OSP90" s="13"/>
      <c r="OSQ90" s="13"/>
      <c r="OSR90" s="13"/>
      <c r="OSS90" s="13"/>
      <c r="OST90" s="13"/>
      <c r="OSU90" s="13"/>
      <c r="OSV90" s="13"/>
      <c r="OSW90" s="13"/>
      <c r="OSX90" s="13"/>
      <c r="OSY90" s="13"/>
      <c r="OSZ90" s="13"/>
      <c r="OTA90" s="13"/>
      <c r="OTB90" s="13"/>
      <c r="OTC90" s="13"/>
      <c r="OTD90" s="13"/>
      <c r="OTE90" s="13"/>
      <c r="OTF90" s="13"/>
      <c r="OTG90" s="13"/>
      <c r="OTH90" s="13"/>
      <c r="OTI90" s="13"/>
      <c r="OTJ90" s="13"/>
      <c r="OTK90" s="13"/>
      <c r="OTL90" s="13"/>
      <c r="OTM90" s="13"/>
      <c r="OTN90" s="13"/>
      <c r="OTO90" s="13"/>
      <c r="OTP90" s="13"/>
      <c r="OTQ90" s="13"/>
      <c r="OTR90" s="13"/>
      <c r="OTS90" s="13"/>
      <c r="OTT90" s="13"/>
      <c r="OTU90" s="13"/>
      <c r="OTV90" s="13"/>
      <c r="OTW90" s="13"/>
      <c r="OTX90" s="13"/>
      <c r="OTY90" s="13"/>
      <c r="OTZ90" s="13"/>
      <c r="OUA90" s="13"/>
      <c r="OUB90" s="13"/>
      <c r="OUC90" s="13"/>
      <c r="OUD90" s="13"/>
      <c r="OUE90" s="13"/>
      <c r="OUF90" s="13"/>
      <c r="OUG90" s="13"/>
      <c r="OUH90" s="13"/>
      <c r="OUI90" s="13"/>
      <c r="OUJ90" s="13"/>
      <c r="OUK90" s="13"/>
      <c r="OUL90" s="13"/>
      <c r="OUM90" s="13"/>
      <c r="OUN90" s="13"/>
      <c r="OUO90" s="13"/>
      <c r="OUP90" s="13"/>
      <c r="OUQ90" s="13"/>
      <c r="OUR90" s="13"/>
      <c r="OUS90" s="13"/>
      <c r="OUT90" s="13"/>
      <c r="OUU90" s="13"/>
      <c r="OUV90" s="13"/>
      <c r="OUW90" s="13"/>
      <c r="OUX90" s="13"/>
      <c r="OUY90" s="13"/>
      <c r="OUZ90" s="13"/>
      <c r="OVA90" s="13"/>
      <c r="OVB90" s="13"/>
      <c r="OVC90" s="13"/>
      <c r="OVD90" s="13"/>
      <c r="OVE90" s="13"/>
      <c r="OVF90" s="13"/>
      <c r="OVG90" s="13"/>
      <c r="OVH90" s="13"/>
      <c r="OVI90" s="13"/>
      <c r="OVJ90" s="13"/>
      <c r="OVK90" s="13"/>
      <c r="OVL90" s="13"/>
      <c r="OVM90" s="13"/>
      <c r="OVN90" s="13"/>
      <c r="OVO90" s="13"/>
      <c r="OVP90" s="13"/>
      <c r="OVQ90" s="13"/>
      <c r="OVR90" s="13"/>
      <c r="OVS90" s="13"/>
      <c r="OVT90" s="13"/>
      <c r="OVU90" s="13"/>
      <c r="OVV90" s="13"/>
      <c r="OVW90" s="13"/>
      <c r="OVX90" s="13"/>
      <c r="OVY90" s="13"/>
      <c r="OVZ90" s="13"/>
      <c r="OWA90" s="13"/>
      <c r="OWB90" s="13"/>
      <c r="OWC90" s="13"/>
      <c r="OWD90" s="13"/>
      <c r="OWE90" s="13"/>
      <c r="OWF90" s="13"/>
      <c r="OWG90" s="13"/>
      <c r="OWH90" s="13"/>
      <c r="OWI90" s="13"/>
      <c r="OWJ90" s="13"/>
      <c r="OWK90" s="13"/>
      <c r="OWL90" s="13"/>
      <c r="OWM90" s="13"/>
      <c r="OWN90" s="13"/>
      <c r="OWO90" s="13"/>
      <c r="OWP90" s="13"/>
      <c r="OWQ90" s="13"/>
      <c r="OWR90" s="13"/>
      <c r="OWS90" s="13"/>
      <c r="OWT90" s="13"/>
      <c r="OWU90" s="13"/>
      <c r="OWV90" s="13"/>
      <c r="OWW90" s="13"/>
      <c r="OWX90" s="13"/>
      <c r="OWY90" s="13"/>
      <c r="OWZ90" s="13"/>
      <c r="OXA90" s="13"/>
      <c r="OXB90" s="13"/>
      <c r="OXC90" s="13"/>
      <c r="OXD90" s="13"/>
      <c r="OXE90" s="13"/>
      <c r="OXF90" s="13"/>
      <c r="OXG90" s="13"/>
      <c r="OXH90" s="13"/>
      <c r="OXI90" s="13"/>
      <c r="OXJ90" s="13"/>
      <c r="OXK90" s="13"/>
      <c r="OXL90" s="13"/>
      <c r="OXM90" s="13"/>
      <c r="OXN90" s="13"/>
      <c r="OXO90" s="13"/>
      <c r="OXP90" s="13"/>
      <c r="OXQ90" s="13"/>
      <c r="OXR90" s="13"/>
      <c r="OXS90" s="13"/>
      <c r="OXT90" s="13"/>
      <c r="OXU90" s="13"/>
      <c r="OXV90" s="13"/>
      <c r="OXW90" s="13"/>
      <c r="OXX90" s="13"/>
      <c r="OXY90" s="13"/>
      <c r="OXZ90" s="13"/>
      <c r="OYA90" s="13"/>
      <c r="OYB90" s="13"/>
      <c r="OYC90" s="13"/>
      <c r="OYD90" s="13"/>
      <c r="OYE90" s="13"/>
      <c r="OYF90" s="13"/>
      <c r="OYG90" s="13"/>
      <c r="OYH90" s="13"/>
      <c r="OYI90" s="13"/>
      <c r="OYJ90" s="13"/>
      <c r="OYK90" s="13"/>
      <c r="OYL90" s="13"/>
      <c r="OYM90" s="13"/>
      <c r="OYN90" s="13"/>
      <c r="OYO90" s="13"/>
      <c r="OYP90" s="13"/>
      <c r="OYQ90" s="13"/>
      <c r="OYR90" s="13"/>
      <c r="OYS90" s="13"/>
      <c r="OYT90" s="13"/>
      <c r="OYU90" s="13"/>
      <c r="OYV90" s="13"/>
      <c r="OYW90" s="13"/>
      <c r="OYX90" s="13"/>
      <c r="OYY90" s="13"/>
      <c r="OYZ90" s="13"/>
      <c r="OZA90" s="13"/>
      <c r="OZB90" s="13"/>
      <c r="OZC90" s="13"/>
      <c r="OZD90" s="13"/>
      <c r="OZE90" s="13"/>
      <c r="OZF90" s="13"/>
      <c r="OZG90" s="13"/>
      <c r="OZH90" s="13"/>
      <c r="OZI90" s="13"/>
      <c r="OZJ90" s="13"/>
      <c r="OZK90" s="13"/>
      <c r="OZL90" s="13"/>
      <c r="OZM90" s="13"/>
      <c r="OZN90" s="13"/>
      <c r="OZO90" s="13"/>
      <c r="OZP90" s="13"/>
      <c r="OZQ90" s="13"/>
      <c r="OZR90" s="13"/>
      <c r="OZS90" s="13"/>
      <c r="OZT90" s="13"/>
      <c r="OZU90" s="13"/>
      <c r="OZV90" s="13"/>
      <c r="OZW90" s="13"/>
      <c r="OZX90" s="13"/>
      <c r="OZY90" s="13"/>
      <c r="OZZ90" s="13"/>
      <c r="PAA90" s="13"/>
      <c r="PAB90" s="13"/>
      <c r="PAC90" s="13"/>
      <c r="PAD90" s="13"/>
      <c r="PAE90" s="13"/>
      <c r="PAF90" s="13"/>
      <c r="PAG90" s="13"/>
      <c r="PAH90" s="13"/>
      <c r="PAI90" s="13"/>
      <c r="PAJ90" s="13"/>
      <c r="PAK90" s="13"/>
      <c r="PAL90" s="13"/>
      <c r="PAM90" s="13"/>
      <c r="PAN90" s="13"/>
      <c r="PAO90" s="13"/>
      <c r="PAP90" s="13"/>
      <c r="PAQ90" s="13"/>
      <c r="PAR90" s="13"/>
      <c r="PAS90" s="13"/>
      <c r="PAT90" s="13"/>
      <c r="PAU90" s="13"/>
      <c r="PAV90" s="13"/>
      <c r="PAW90" s="13"/>
      <c r="PAX90" s="13"/>
      <c r="PAY90" s="13"/>
      <c r="PAZ90" s="13"/>
      <c r="PBA90" s="13"/>
      <c r="PBB90" s="13"/>
      <c r="PBC90" s="13"/>
      <c r="PBD90" s="13"/>
      <c r="PBE90" s="13"/>
      <c r="PBF90" s="13"/>
      <c r="PBG90" s="13"/>
      <c r="PBH90" s="13"/>
      <c r="PBI90" s="13"/>
      <c r="PBJ90" s="13"/>
      <c r="PBK90" s="13"/>
      <c r="PBL90" s="13"/>
      <c r="PBM90" s="13"/>
      <c r="PBN90" s="13"/>
      <c r="PBO90" s="13"/>
      <c r="PBP90" s="13"/>
      <c r="PBQ90" s="13"/>
      <c r="PBR90" s="13"/>
      <c r="PBS90" s="13"/>
      <c r="PBT90" s="13"/>
      <c r="PBU90" s="13"/>
      <c r="PBV90" s="13"/>
      <c r="PBW90" s="13"/>
      <c r="PBX90" s="13"/>
      <c r="PBY90" s="13"/>
      <c r="PBZ90" s="13"/>
      <c r="PCA90" s="13"/>
      <c r="PCB90" s="13"/>
      <c r="PCC90" s="13"/>
      <c r="PCD90" s="13"/>
      <c r="PCE90" s="13"/>
      <c r="PCF90" s="13"/>
      <c r="PCG90" s="13"/>
      <c r="PCH90" s="13"/>
      <c r="PCI90" s="13"/>
      <c r="PCJ90" s="13"/>
      <c r="PCK90" s="13"/>
      <c r="PCL90" s="13"/>
      <c r="PCM90" s="13"/>
      <c r="PCN90" s="13"/>
      <c r="PCO90" s="13"/>
      <c r="PCP90" s="13"/>
      <c r="PCQ90" s="13"/>
      <c r="PCR90" s="13"/>
      <c r="PCS90" s="13"/>
      <c r="PCT90" s="13"/>
      <c r="PCU90" s="13"/>
      <c r="PCV90" s="13"/>
      <c r="PCW90" s="13"/>
      <c r="PCX90" s="13"/>
      <c r="PCY90" s="13"/>
      <c r="PCZ90" s="13"/>
      <c r="PDA90" s="13"/>
      <c r="PDB90" s="13"/>
      <c r="PDC90" s="13"/>
      <c r="PDD90" s="13"/>
      <c r="PDE90" s="13"/>
      <c r="PDF90" s="13"/>
      <c r="PDG90" s="13"/>
      <c r="PDH90" s="13"/>
      <c r="PDI90" s="13"/>
      <c r="PDJ90" s="13"/>
      <c r="PDK90" s="13"/>
      <c r="PDL90" s="13"/>
      <c r="PDM90" s="13"/>
      <c r="PDN90" s="13"/>
      <c r="PDO90" s="13"/>
      <c r="PDP90" s="13"/>
      <c r="PDQ90" s="13"/>
      <c r="PDR90" s="13"/>
      <c r="PDS90" s="13"/>
      <c r="PDT90" s="13"/>
      <c r="PDU90" s="13"/>
      <c r="PDV90" s="13"/>
      <c r="PDW90" s="13"/>
      <c r="PDX90" s="13"/>
      <c r="PDY90" s="13"/>
      <c r="PDZ90" s="13"/>
      <c r="PEA90" s="13"/>
      <c r="PEB90" s="13"/>
      <c r="PEC90" s="13"/>
      <c r="PED90" s="13"/>
      <c r="PEE90" s="13"/>
      <c r="PEF90" s="13"/>
      <c r="PEG90" s="13"/>
      <c r="PEH90" s="13"/>
      <c r="PEI90" s="13"/>
      <c r="PEJ90" s="13"/>
      <c r="PEK90" s="13"/>
      <c r="PEL90" s="13"/>
      <c r="PEM90" s="13"/>
      <c r="PEN90" s="13"/>
      <c r="PEO90" s="13"/>
      <c r="PEP90" s="13"/>
      <c r="PEQ90" s="13"/>
      <c r="PER90" s="13"/>
      <c r="PES90" s="13"/>
      <c r="PET90" s="13"/>
      <c r="PEU90" s="13"/>
      <c r="PEV90" s="13"/>
      <c r="PEW90" s="13"/>
      <c r="PEX90" s="13"/>
      <c r="PEY90" s="13"/>
      <c r="PEZ90" s="13"/>
      <c r="PFA90" s="13"/>
      <c r="PFB90" s="13"/>
      <c r="PFC90" s="13"/>
      <c r="PFD90" s="13"/>
      <c r="PFE90" s="13"/>
      <c r="PFF90" s="13"/>
      <c r="PFG90" s="13"/>
      <c r="PFH90" s="13"/>
      <c r="PFI90" s="13"/>
      <c r="PFJ90" s="13"/>
      <c r="PFK90" s="13"/>
      <c r="PFL90" s="13"/>
      <c r="PFM90" s="13"/>
      <c r="PFN90" s="13"/>
      <c r="PFO90" s="13"/>
      <c r="PFP90" s="13"/>
      <c r="PFQ90" s="13"/>
      <c r="PFR90" s="13"/>
      <c r="PFS90" s="13"/>
      <c r="PFT90" s="13"/>
      <c r="PFU90" s="13"/>
      <c r="PFV90" s="13"/>
      <c r="PFW90" s="13"/>
      <c r="PFX90" s="13"/>
      <c r="PFY90" s="13"/>
      <c r="PFZ90" s="13"/>
      <c r="PGA90" s="13"/>
      <c r="PGB90" s="13"/>
      <c r="PGC90" s="13"/>
      <c r="PGD90" s="13"/>
      <c r="PGE90" s="13"/>
      <c r="PGF90" s="13"/>
      <c r="PGG90" s="13"/>
      <c r="PGH90" s="13"/>
      <c r="PGI90" s="13"/>
      <c r="PGJ90" s="13"/>
      <c r="PGK90" s="13"/>
      <c r="PGL90" s="13"/>
      <c r="PGM90" s="13"/>
      <c r="PGN90" s="13"/>
      <c r="PGO90" s="13"/>
      <c r="PGP90" s="13"/>
      <c r="PGQ90" s="13"/>
      <c r="PGR90" s="13"/>
      <c r="PGS90" s="13"/>
      <c r="PGT90" s="13"/>
      <c r="PGU90" s="13"/>
      <c r="PGV90" s="13"/>
      <c r="PGW90" s="13"/>
      <c r="PGX90" s="13"/>
      <c r="PGY90" s="13"/>
      <c r="PGZ90" s="13"/>
      <c r="PHA90" s="13"/>
      <c r="PHB90" s="13"/>
      <c r="PHC90" s="13"/>
      <c r="PHD90" s="13"/>
      <c r="PHE90" s="13"/>
      <c r="PHF90" s="13"/>
      <c r="PHG90" s="13"/>
      <c r="PHH90" s="13"/>
      <c r="PHI90" s="13"/>
      <c r="PHJ90" s="13"/>
      <c r="PHK90" s="13"/>
      <c r="PHL90" s="13"/>
      <c r="PHM90" s="13"/>
      <c r="PHN90" s="13"/>
      <c r="PHO90" s="13"/>
      <c r="PHP90" s="13"/>
      <c r="PHQ90" s="13"/>
      <c r="PHR90" s="13"/>
      <c r="PHS90" s="13"/>
      <c r="PHT90" s="13"/>
      <c r="PHU90" s="13"/>
      <c r="PHV90" s="13"/>
      <c r="PHW90" s="13"/>
      <c r="PHX90" s="13"/>
      <c r="PHY90" s="13"/>
      <c r="PHZ90" s="13"/>
      <c r="PIA90" s="13"/>
      <c r="PIB90" s="13"/>
      <c r="PIC90" s="13"/>
      <c r="PID90" s="13"/>
      <c r="PIE90" s="13"/>
      <c r="PIF90" s="13"/>
      <c r="PIG90" s="13"/>
      <c r="PIH90" s="13"/>
      <c r="PII90" s="13"/>
      <c r="PIJ90" s="13"/>
      <c r="PIK90" s="13"/>
      <c r="PIL90" s="13"/>
      <c r="PIM90" s="13"/>
      <c r="PIN90" s="13"/>
      <c r="PIO90" s="13"/>
      <c r="PIP90" s="13"/>
      <c r="PIQ90" s="13"/>
      <c r="PIR90" s="13"/>
      <c r="PIS90" s="13"/>
      <c r="PIT90" s="13"/>
      <c r="PIU90" s="13"/>
      <c r="PIV90" s="13"/>
      <c r="PIW90" s="13"/>
      <c r="PIX90" s="13"/>
      <c r="PIY90" s="13"/>
      <c r="PIZ90" s="13"/>
      <c r="PJA90" s="13"/>
      <c r="PJB90" s="13"/>
      <c r="PJC90" s="13"/>
      <c r="PJD90" s="13"/>
      <c r="PJE90" s="13"/>
      <c r="PJF90" s="13"/>
      <c r="PJG90" s="13"/>
      <c r="PJH90" s="13"/>
      <c r="PJI90" s="13"/>
      <c r="PJJ90" s="13"/>
      <c r="PJK90" s="13"/>
      <c r="PJL90" s="13"/>
      <c r="PJM90" s="13"/>
      <c r="PJN90" s="13"/>
      <c r="PJO90" s="13"/>
      <c r="PJP90" s="13"/>
      <c r="PJQ90" s="13"/>
      <c r="PJR90" s="13"/>
      <c r="PJS90" s="13"/>
      <c r="PJT90" s="13"/>
      <c r="PJU90" s="13"/>
      <c r="PJV90" s="13"/>
      <c r="PJW90" s="13"/>
      <c r="PJX90" s="13"/>
      <c r="PJY90" s="13"/>
      <c r="PJZ90" s="13"/>
      <c r="PKA90" s="13"/>
      <c r="PKB90" s="13"/>
      <c r="PKC90" s="13"/>
      <c r="PKD90" s="13"/>
      <c r="PKE90" s="13"/>
      <c r="PKF90" s="13"/>
      <c r="PKG90" s="13"/>
      <c r="PKH90" s="13"/>
      <c r="PKI90" s="13"/>
      <c r="PKJ90" s="13"/>
      <c r="PKK90" s="13"/>
      <c r="PKL90" s="13"/>
      <c r="PKM90" s="13"/>
      <c r="PKN90" s="13"/>
      <c r="PKO90" s="13"/>
      <c r="PKP90" s="13"/>
      <c r="PKQ90" s="13"/>
      <c r="PKR90" s="13"/>
      <c r="PKS90" s="13"/>
      <c r="PKT90" s="13"/>
      <c r="PKU90" s="13"/>
      <c r="PKV90" s="13"/>
      <c r="PKW90" s="13"/>
      <c r="PKX90" s="13"/>
      <c r="PKY90" s="13"/>
      <c r="PKZ90" s="13"/>
      <c r="PLA90" s="13"/>
      <c r="PLB90" s="13"/>
      <c r="PLC90" s="13"/>
      <c r="PLD90" s="13"/>
      <c r="PLE90" s="13"/>
      <c r="PLF90" s="13"/>
      <c r="PLG90" s="13"/>
      <c r="PLH90" s="13"/>
      <c r="PLI90" s="13"/>
      <c r="PLJ90" s="13"/>
      <c r="PLK90" s="13"/>
      <c r="PLL90" s="13"/>
      <c r="PLM90" s="13"/>
      <c r="PLN90" s="13"/>
      <c r="PLO90" s="13"/>
      <c r="PLP90" s="13"/>
      <c r="PLQ90" s="13"/>
      <c r="PLR90" s="13"/>
      <c r="PLS90" s="13"/>
      <c r="PLT90" s="13"/>
      <c r="PLU90" s="13"/>
      <c r="PLV90" s="13"/>
      <c r="PLW90" s="13"/>
      <c r="PLX90" s="13"/>
      <c r="PLY90" s="13"/>
      <c r="PLZ90" s="13"/>
      <c r="PMA90" s="13"/>
      <c r="PMB90" s="13"/>
      <c r="PMC90" s="13"/>
      <c r="PMD90" s="13"/>
      <c r="PME90" s="13"/>
      <c r="PMF90" s="13"/>
      <c r="PMG90" s="13"/>
      <c r="PMH90" s="13"/>
      <c r="PMI90" s="13"/>
      <c r="PMJ90" s="13"/>
      <c r="PMK90" s="13"/>
      <c r="PML90" s="13"/>
      <c r="PMM90" s="13"/>
      <c r="PMN90" s="13"/>
      <c r="PMO90" s="13"/>
      <c r="PMP90" s="13"/>
      <c r="PMQ90" s="13"/>
      <c r="PMR90" s="13"/>
      <c r="PMS90" s="13"/>
      <c r="PMT90" s="13"/>
      <c r="PMU90" s="13"/>
      <c r="PMV90" s="13"/>
      <c r="PMW90" s="13"/>
      <c r="PMX90" s="13"/>
      <c r="PMY90" s="13"/>
      <c r="PMZ90" s="13"/>
      <c r="PNA90" s="13"/>
      <c r="PNB90" s="13"/>
      <c r="PNC90" s="13"/>
      <c r="PND90" s="13"/>
      <c r="PNE90" s="13"/>
      <c r="PNF90" s="13"/>
      <c r="PNG90" s="13"/>
      <c r="PNH90" s="13"/>
      <c r="PNI90" s="13"/>
      <c r="PNJ90" s="13"/>
      <c r="PNK90" s="13"/>
      <c r="PNL90" s="13"/>
      <c r="PNM90" s="13"/>
      <c r="PNN90" s="13"/>
      <c r="PNO90" s="13"/>
      <c r="PNP90" s="13"/>
      <c r="PNQ90" s="13"/>
      <c r="PNR90" s="13"/>
      <c r="PNS90" s="13"/>
      <c r="PNT90" s="13"/>
      <c r="PNU90" s="13"/>
      <c r="PNV90" s="13"/>
      <c r="PNW90" s="13"/>
      <c r="PNX90" s="13"/>
      <c r="PNY90" s="13"/>
      <c r="PNZ90" s="13"/>
      <c r="POA90" s="13"/>
      <c r="POB90" s="13"/>
      <c r="POC90" s="13"/>
      <c r="POD90" s="13"/>
      <c r="POE90" s="13"/>
      <c r="POF90" s="13"/>
      <c r="POG90" s="13"/>
      <c r="POH90" s="13"/>
      <c r="POI90" s="13"/>
      <c r="POJ90" s="13"/>
      <c r="POK90" s="13"/>
      <c r="POL90" s="13"/>
      <c r="POM90" s="13"/>
      <c r="PON90" s="13"/>
      <c r="POO90" s="13"/>
      <c r="POP90" s="13"/>
      <c r="POQ90" s="13"/>
      <c r="POR90" s="13"/>
      <c r="POS90" s="13"/>
      <c r="POT90" s="13"/>
      <c r="POU90" s="13"/>
      <c r="POV90" s="13"/>
      <c r="POW90" s="13"/>
      <c r="POX90" s="13"/>
      <c r="POY90" s="13"/>
      <c r="POZ90" s="13"/>
      <c r="PPA90" s="13"/>
      <c r="PPB90" s="13"/>
      <c r="PPC90" s="13"/>
      <c r="PPD90" s="13"/>
      <c r="PPE90" s="13"/>
      <c r="PPF90" s="13"/>
      <c r="PPG90" s="13"/>
      <c r="PPH90" s="13"/>
      <c r="PPI90" s="13"/>
      <c r="PPJ90" s="13"/>
      <c r="PPK90" s="13"/>
      <c r="PPL90" s="13"/>
      <c r="PPM90" s="13"/>
      <c r="PPN90" s="13"/>
      <c r="PPO90" s="13"/>
      <c r="PPP90" s="13"/>
      <c r="PPQ90" s="13"/>
      <c r="PPR90" s="13"/>
      <c r="PPS90" s="13"/>
      <c r="PPT90" s="13"/>
      <c r="PPU90" s="13"/>
      <c r="PPV90" s="13"/>
      <c r="PPW90" s="13"/>
      <c r="PPX90" s="13"/>
      <c r="PPY90" s="13"/>
      <c r="PPZ90" s="13"/>
      <c r="PQA90" s="13"/>
      <c r="PQB90" s="13"/>
      <c r="PQC90" s="13"/>
      <c r="PQD90" s="13"/>
      <c r="PQE90" s="13"/>
      <c r="PQF90" s="13"/>
      <c r="PQG90" s="13"/>
      <c r="PQH90" s="13"/>
      <c r="PQI90" s="13"/>
      <c r="PQJ90" s="13"/>
      <c r="PQK90" s="13"/>
      <c r="PQL90" s="13"/>
      <c r="PQM90" s="13"/>
      <c r="PQN90" s="13"/>
      <c r="PQO90" s="13"/>
      <c r="PQP90" s="13"/>
      <c r="PQQ90" s="13"/>
      <c r="PQR90" s="13"/>
      <c r="PQS90" s="13"/>
      <c r="PQT90" s="13"/>
      <c r="PQU90" s="13"/>
      <c r="PQV90" s="13"/>
      <c r="PQW90" s="13"/>
      <c r="PQX90" s="13"/>
      <c r="PQY90" s="13"/>
      <c r="PQZ90" s="13"/>
      <c r="PRA90" s="13"/>
      <c r="PRB90" s="13"/>
      <c r="PRC90" s="13"/>
      <c r="PRD90" s="13"/>
      <c r="PRE90" s="13"/>
      <c r="PRF90" s="13"/>
      <c r="PRG90" s="13"/>
      <c r="PRH90" s="13"/>
      <c r="PRI90" s="13"/>
      <c r="PRJ90" s="13"/>
      <c r="PRK90" s="13"/>
      <c r="PRL90" s="13"/>
      <c r="PRM90" s="13"/>
      <c r="PRN90" s="13"/>
      <c r="PRO90" s="13"/>
      <c r="PRP90" s="13"/>
      <c r="PRQ90" s="13"/>
      <c r="PRR90" s="13"/>
      <c r="PRS90" s="13"/>
      <c r="PRT90" s="13"/>
      <c r="PRU90" s="13"/>
      <c r="PRV90" s="13"/>
      <c r="PRW90" s="13"/>
      <c r="PRX90" s="13"/>
      <c r="PRY90" s="13"/>
      <c r="PRZ90" s="13"/>
      <c r="PSA90" s="13"/>
      <c r="PSB90" s="13"/>
      <c r="PSC90" s="13"/>
      <c r="PSD90" s="13"/>
      <c r="PSE90" s="13"/>
      <c r="PSF90" s="13"/>
      <c r="PSG90" s="13"/>
      <c r="PSH90" s="13"/>
      <c r="PSI90" s="13"/>
      <c r="PSJ90" s="13"/>
      <c r="PSK90" s="13"/>
      <c r="PSL90" s="13"/>
      <c r="PSM90" s="13"/>
      <c r="PSN90" s="13"/>
      <c r="PSO90" s="13"/>
      <c r="PSP90" s="13"/>
      <c r="PSQ90" s="13"/>
      <c r="PSR90" s="13"/>
      <c r="PSS90" s="13"/>
      <c r="PST90" s="13"/>
      <c r="PSU90" s="13"/>
      <c r="PSV90" s="13"/>
      <c r="PSW90" s="13"/>
      <c r="PSX90" s="13"/>
      <c r="PSY90" s="13"/>
      <c r="PSZ90" s="13"/>
      <c r="PTA90" s="13"/>
      <c r="PTB90" s="13"/>
      <c r="PTC90" s="13"/>
      <c r="PTD90" s="13"/>
      <c r="PTE90" s="13"/>
      <c r="PTF90" s="13"/>
      <c r="PTG90" s="13"/>
      <c r="PTH90" s="13"/>
      <c r="PTI90" s="13"/>
      <c r="PTJ90" s="13"/>
      <c r="PTK90" s="13"/>
      <c r="PTL90" s="13"/>
      <c r="PTM90" s="13"/>
      <c r="PTN90" s="13"/>
      <c r="PTO90" s="13"/>
      <c r="PTP90" s="13"/>
      <c r="PTQ90" s="13"/>
      <c r="PTR90" s="13"/>
      <c r="PTS90" s="13"/>
      <c r="PTT90" s="13"/>
      <c r="PTU90" s="13"/>
      <c r="PTV90" s="13"/>
      <c r="PTW90" s="13"/>
      <c r="PTX90" s="13"/>
      <c r="PTY90" s="13"/>
      <c r="PTZ90" s="13"/>
      <c r="PUA90" s="13"/>
      <c r="PUB90" s="13"/>
      <c r="PUC90" s="13"/>
      <c r="PUD90" s="13"/>
      <c r="PUE90" s="13"/>
      <c r="PUF90" s="13"/>
      <c r="PUG90" s="13"/>
      <c r="PUH90" s="13"/>
      <c r="PUI90" s="13"/>
      <c r="PUJ90" s="13"/>
      <c r="PUK90" s="13"/>
      <c r="PUL90" s="13"/>
      <c r="PUM90" s="13"/>
      <c r="PUN90" s="13"/>
      <c r="PUO90" s="13"/>
      <c r="PUP90" s="13"/>
      <c r="PUQ90" s="13"/>
      <c r="PUR90" s="13"/>
      <c r="PUS90" s="13"/>
      <c r="PUT90" s="13"/>
      <c r="PUU90" s="13"/>
      <c r="PUV90" s="13"/>
      <c r="PUW90" s="13"/>
      <c r="PUX90" s="13"/>
      <c r="PUY90" s="13"/>
      <c r="PUZ90" s="13"/>
      <c r="PVA90" s="13"/>
      <c r="PVB90" s="13"/>
      <c r="PVC90" s="13"/>
      <c r="PVD90" s="13"/>
      <c r="PVE90" s="13"/>
      <c r="PVF90" s="13"/>
      <c r="PVG90" s="13"/>
      <c r="PVH90" s="13"/>
      <c r="PVI90" s="13"/>
      <c r="PVJ90" s="13"/>
      <c r="PVK90" s="13"/>
      <c r="PVL90" s="13"/>
      <c r="PVM90" s="13"/>
      <c r="PVN90" s="13"/>
      <c r="PVO90" s="13"/>
      <c r="PVP90" s="13"/>
      <c r="PVQ90" s="13"/>
      <c r="PVR90" s="13"/>
      <c r="PVS90" s="13"/>
      <c r="PVT90" s="13"/>
      <c r="PVU90" s="13"/>
      <c r="PVV90" s="13"/>
      <c r="PVW90" s="13"/>
      <c r="PVX90" s="13"/>
      <c r="PVY90" s="13"/>
      <c r="PVZ90" s="13"/>
      <c r="PWA90" s="13"/>
      <c r="PWB90" s="13"/>
      <c r="PWC90" s="13"/>
      <c r="PWD90" s="13"/>
      <c r="PWE90" s="13"/>
      <c r="PWF90" s="13"/>
      <c r="PWG90" s="13"/>
      <c r="PWH90" s="13"/>
      <c r="PWI90" s="13"/>
      <c r="PWJ90" s="13"/>
      <c r="PWK90" s="13"/>
      <c r="PWL90" s="13"/>
      <c r="PWM90" s="13"/>
      <c r="PWN90" s="13"/>
      <c r="PWO90" s="13"/>
      <c r="PWP90" s="13"/>
      <c r="PWQ90" s="13"/>
      <c r="PWR90" s="13"/>
      <c r="PWS90" s="13"/>
      <c r="PWT90" s="13"/>
      <c r="PWU90" s="13"/>
      <c r="PWV90" s="13"/>
      <c r="PWW90" s="13"/>
      <c r="PWX90" s="13"/>
      <c r="PWY90" s="13"/>
      <c r="PWZ90" s="13"/>
      <c r="PXA90" s="13"/>
      <c r="PXB90" s="13"/>
      <c r="PXC90" s="13"/>
      <c r="PXD90" s="13"/>
      <c r="PXE90" s="13"/>
      <c r="PXF90" s="13"/>
      <c r="PXG90" s="13"/>
      <c r="PXH90" s="13"/>
      <c r="PXI90" s="13"/>
      <c r="PXJ90" s="13"/>
      <c r="PXK90" s="13"/>
      <c r="PXL90" s="13"/>
      <c r="PXM90" s="13"/>
      <c r="PXN90" s="13"/>
      <c r="PXO90" s="13"/>
      <c r="PXP90" s="13"/>
      <c r="PXQ90" s="13"/>
      <c r="PXR90" s="13"/>
      <c r="PXS90" s="13"/>
      <c r="PXT90" s="13"/>
      <c r="PXU90" s="13"/>
      <c r="PXV90" s="13"/>
      <c r="PXW90" s="13"/>
      <c r="PXX90" s="13"/>
      <c r="PXY90" s="13"/>
      <c r="PXZ90" s="13"/>
      <c r="PYA90" s="13"/>
      <c r="PYB90" s="13"/>
      <c r="PYC90" s="13"/>
      <c r="PYD90" s="13"/>
      <c r="PYE90" s="13"/>
      <c r="PYF90" s="13"/>
      <c r="PYG90" s="13"/>
      <c r="PYH90" s="13"/>
      <c r="PYI90" s="13"/>
      <c r="PYJ90" s="13"/>
      <c r="PYK90" s="13"/>
      <c r="PYL90" s="13"/>
      <c r="PYM90" s="13"/>
      <c r="PYN90" s="13"/>
      <c r="PYO90" s="13"/>
      <c r="PYP90" s="13"/>
      <c r="PYQ90" s="13"/>
      <c r="PYR90" s="13"/>
      <c r="PYS90" s="13"/>
      <c r="PYT90" s="13"/>
      <c r="PYU90" s="13"/>
      <c r="PYV90" s="13"/>
      <c r="PYW90" s="13"/>
      <c r="PYX90" s="13"/>
      <c r="PYY90" s="13"/>
      <c r="PYZ90" s="13"/>
      <c r="PZA90" s="13"/>
      <c r="PZB90" s="13"/>
      <c r="PZC90" s="13"/>
      <c r="PZD90" s="13"/>
      <c r="PZE90" s="13"/>
      <c r="PZF90" s="13"/>
      <c r="PZG90" s="13"/>
      <c r="PZH90" s="13"/>
      <c r="PZI90" s="13"/>
      <c r="PZJ90" s="13"/>
      <c r="PZK90" s="13"/>
      <c r="PZL90" s="13"/>
      <c r="PZM90" s="13"/>
      <c r="PZN90" s="13"/>
      <c r="PZO90" s="13"/>
      <c r="PZP90" s="13"/>
      <c r="PZQ90" s="13"/>
      <c r="PZR90" s="13"/>
      <c r="PZS90" s="13"/>
      <c r="PZT90" s="13"/>
      <c r="PZU90" s="13"/>
      <c r="PZV90" s="13"/>
      <c r="PZW90" s="13"/>
      <c r="PZX90" s="13"/>
      <c r="PZY90" s="13"/>
      <c r="PZZ90" s="13"/>
      <c r="QAA90" s="13"/>
      <c r="QAB90" s="13"/>
      <c r="QAC90" s="13"/>
      <c r="QAD90" s="13"/>
      <c r="QAE90" s="13"/>
      <c r="QAF90" s="13"/>
      <c r="QAG90" s="13"/>
      <c r="QAH90" s="13"/>
      <c r="QAI90" s="13"/>
      <c r="QAJ90" s="13"/>
      <c r="QAK90" s="13"/>
      <c r="QAL90" s="13"/>
      <c r="QAM90" s="13"/>
      <c r="QAN90" s="13"/>
      <c r="QAO90" s="13"/>
      <c r="QAP90" s="13"/>
      <c r="QAQ90" s="13"/>
      <c r="QAR90" s="13"/>
      <c r="QAS90" s="13"/>
      <c r="QAT90" s="13"/>
      <c r="QAU90" s="13"/>
      <c r="QAV90" s="13"/>
      <c r="QAW90" s="13"/>
      <c r="QAX90" s="13"/>
      <c r="QAY90" s="13"/>
      <c r="QAZ90" s="13"/>
      <c r="QBA90" s="13"/>
      <c r="QBB90" s="13"/>
      <c r="QBC90" s="13"/>
      <c r="QBD90" s="13"/>
      <c r="QBE90" s="13"/>
      <c r="QBF90" s="13"/>
      <c r="QBG90" s="13"/>
      <c r="QBH90" s="13"/>
      <c r="QBI90" s="13"/>
      <c r="QBJ90" s="13"/>
      <c r="QBK90" s="13"/>
      <c r="QBL90" s="13"/>
      <c r="QBM90" s="13"/>
      <c r="QBN90" s="13"/>
      <c r="QBO90" s="13"/>
      <c r="QBP90" s="13"/>
      <c r="QBQ90" s="13"/>
      <c r="QBR90" s="13"/>
      <c r="QBS90" s="13"/>
      <c r="QBT90" s="13"/>
      <c r="QBU90" s="13"/>
      <c r="QBV90" s="13"/>
      <c r="QBW90" s="13"/>
      <c r="QBX90" s="13"/>
      <c r="QBY90" s="13"/>
      <c r="QBZ90" s="13"/>
      <c r="QCA90" s="13"/>
      <c r="QCB90" s="13"/>
      <c r="QCC90" s="13"/>
      <c r="QCD90" s="13"/>
      <c r="QCE90" s="13"/>
      <c r="QCF90" s="13"/>
      <c r="QCG90" s="13"/>
      <c r="QCH90" s="13"/>
      <c r="QCI90" s="13"/>
      <c r="QCJ90" s="13"/>
      <c r="QCK90" s="13"/>
      <c r="QCL90" s="13"/>
      <c r="QCM90" s="13"/>
      <c r="QCN90" s="13"/>
      <c r="QCO90" s="13"/>
      <c r="QCP90" s="13"/>
      <c r="QCQ90" s="13"/>
      <c r="QCR90" s="13"/>
      <c r="QCS90" s="13"/>
      <c r="QCT90" s="13"/>
      <c r="QCU90" s="13"/>
      <c r="QCV90" s="13"/>
      <c r="QCW90" s="13"/>
      <c r="QCX90" s="13"/>
      <c r="QCY90" s="13"/>
      <c r="QCZ90" s="13"/>
      <c r="QDA90" s="13"/>
      <c r="QDB90" s="13"/>
      <c r="QDC90" s="13"/>
      <c r="QDD90" s="13"/>
      <c r="QDE90" s="13"/>
      <c r="QDF90" s="13"/>
      <c r="QDG90" s="13"/>
      <c r="QDH90" s="13"/>
      <c r="QDI90" s="13"/>
      <c r="QDJ90" s="13"/>
      <c r="QDK90" s="13"/>
      <c r="QDL90" s="13"/>
      <c r="QDM90" s="13"/>
      <c r="QDN90" s="13"/>
      <c r="QDO90" s="13"/>
      <c r="QDP90" s="13"/>
      <c r="QDQ90" s="13"/>
      <c r="QDR90" s="13"/>
      <c r="QDS90" s="13"/>
      <c r="QDT90" s="13"/>
      <c r="QDU90" s="13"/>
      <c r="QDV90" s="13"/>
      <c r="QDW90" s="13"/>
      <c r="QDX90" s="13"/>
      <c r="QDY90" s="13"/>
      <c r="QDZ90" s="13"/>
      <c r="QEA90" s="13"/>
      <c r="QEB90" s="13"/>
      <c r="QEC90" s="13"/>
      <c r="QED90" s="13"/>
      <c r="QEE90" s="13"/>
      <c r="QEF90" s="13"/>
      <c r="QEG90" s="13"/>
      <c r="QEH90" s="13"/>
      <c r="QEI90" s="13"/>
      <c r="QEJ90" s="13"/>
      <c r="QEK90" s="13"/>
      <c r="QEL90" s="13"/>
      <c r="QEM90" s="13"/>
      <c r="QEN90" s="13"/>
      <c r="QEO90" s="13"/>
      <c r="QEP90" s="13"/>
      <c r="QEQ90" s="13"/>
      <c r="QER90" s="13"/>
      <c r="QES90" s="13"/>
      <c r="QET90" s="13"/>
      <c r="QEU90" s="13"/>
      <c r="QEV90" s="13"/>
      <c r="QEW90" s="13"/>
      <c r="QEX90" s="13"/>
      <c r="QEY90" s="13"/>
      <c r="QEZ90" s="13"/>
      <c r="QFA90" s="13"/>
      <c r="QFB90" s="13"/>
      <c r="QFC90" s="13"/>
      <c r="QFD90" s="13"/>
      <c r="QFE90" s="13"/>
      <c r="QFF90" s="13"/>
      <c r="QFG90" s="13"/>
      <c r="QFH90" s="13"/>
      <c r="QFI90" s="13"/>
      <c r="QFJ90" s="13"/>
      <c r="QFK90" s="13"/>
      <c r="QFL90" s="13"/>
      <c r="QFM90" s="13"/>
      <c r="QFN90" s="13"/>
      <c r="QFO90" s="13"/>
      <c r="QFP90" s="13"/>
      <c r="QFQ90" s="13"/>
      <c r="QFR90" s="13"/>
      <c r="QFS90" s="13"/>
      <c r="QFT90" s="13"/>
      <c r="QFU90" s="13"/>
      <c r="QFV90" s="13"/>
      <c r="QFW90" s="13"/>
      <c r="QFX90" s="13"/>
      <c r="QFY90" s="13"/>
      <c r="QFZ90" s="13"/>
      <c r="QGA90" s="13"/>
      <c r="QGB90" s="13"/>
      <c r="QGC90" s="13"/>
      <c r="QGD90" s="13"/>
      <c r="QGE90" s="13"/>
      <c r="QGF90" s="13"/>
      <c r="QGG90" s="13"/>
      <c r="QGH90" s="13"/>
      <c r="QGI90" s="13"/>
      <c r="QGJ90" s="13"/>
      <c r="QGK90" s="13"/>
      <c r="QGL90" s="13"/>
      <c r="QGM90" s="13"/>
      <c r="QGN90" s="13"/>
      <c r="QGO90" s="13"/>
      <c r="QGP90" s="13"/>
      <c r="QGQ90" s="13"/>
      <c r="QGR90" s="13"/>
      <c r="QGS90" s="13"/>
      <c r="QGT90" s="13"/>
      <c r="QGU90" s="13"/>
      <c r="QGV90" s="13"/>
      <c r="QGW90" s="13"/>
      <c r="QGX90" s="13"/>
      <c r="QGY90" s="13"/>
      <c r="QGZ90" s="13"/>
      <c r="QHA90" s="13"/>
      <c r="QHB90" s="13"/>
      <c r="QHC90" s="13"/>
      <c r="QHD90" s="13"/>
      <c r="QHE90" s="13"/>
      <c r="QHF90" s="13"/>
      <c r="QHG90" s="13"/>
      <c r="QHH90" s="13"/>
      <c r="QHI90" s="13"/>
      <c r="QHJ90" s="13"/>
      <c r="QHK90" s="13"/>
      <c r="QHL90" s="13"/>
      <c r="QHM90" s="13"/>
      <c r="QHN90" s="13"/>
      <c r="QHO90" s="13"/>
      <c r="QHP90" s="13"/>
      <c r="QHQ90" s="13"/>
      <c r="QHR90" s="13"/>
      <c r="QHS90" s="13"/>
      <c r="QHT90" s="13"/>
      <c r="QHU90" s="13"/>
      <c r="QHV90" s="13"/>
      <c r="QHW90" s="13"/>
      <c r="QHX90" s="13"/>
      <c r="QHY90" s="13"/>
      <c r="QHZ90" s="13"/>
      <c r="QIA90" s="13"/>
      <c r="QIB90" s="13"/>
      <c r="QIC90" s="13"/>
      <c r="QID90" s="13"/>
      <c r="QIE90" s="13"/>
      <c r="QIF90" s="13"/>
      <c r="QIG90" s="13"/>
      <c r="QIH90" s="13"/>
      <c r="QII90" s="13"/>
      <c r="QIJ90" s="13"/>
      <c r="QIK90" s="13"/>
      <c r="QIL90" s="13"/>
      <c r="QIM90" s="13"/>
      <c r="QIN90" s="13"/>
      <c r="QIO90" s="13"/>
      <c r="QIP90" s="13"/>
      <c r="QIQ90" s="13"/>
      <c r="QIR90" s="13"/>
      <c r="QIS90" s="13"/>
      <c r="QIT90" s="13"/>
      <c r="QIU90" s="13"/>
      <c r="QIV90" s="13"/>
      <c r="QIW90" s="13"/>
      <c r="QIX90" s="13"/>
      <c r="QIY90" s="13"/>
      <c r="QIZ90" s="13"/>
      <c r="QJA90" s="13"/>
      <c r="QJB90" s="13"/>
      <c r="QJC90" s="13"/>
      <c r="QJD90" s="13"/>
      <c r="QJE90" s="13"/>
      <c r="QJF90" s="13"/>
      <c r="QJG90" s="13"/>
      <c r="QJH90" s="13"/>
      <c r="QJI90" s="13"/>
      <c r="QJJ90" s="13"/>
      <c r="QJK90" s="13"/>
      <c r="QJL90" s="13"/>
      <c r="QJM90" s="13"/>
      <c r="QJN90" s="13"/>
      <c r="QJO90" s="13"/>
      <c r="QJP90" s="13"/>
      <c r="QJQ90" s="13"/>
      <c r="QJR90" s="13"/>
      <c r="QJS90" s="13"/>
      <c r="QJT90" s="13"/>
      <c r="QJU90" s="13"/>
      <c r="QJV90" s="13"/>
      <c r="QJW90" s="13"/>
      <c r="QJX90" s="13"/>
      <c r="QJY90" s="13"/>
      <c r="QJZ90" s="13"/>
      <c r="QKA90" s="13"/>
      <c r="QKB90" s="13"/>
      <c r="QKC90" s="13"/>
      <c r="QKD90" s="13"/>
      <c r="QKE90" s="13"/>
      <c r="QKF90" s="13"/>
      <c r="QKG90" s="13"/>
      <c r="QKH90" s="13"/>
      <c r="QKI90" s="13"/>
      <c r="QKJ90" s="13"/>
      <c r="QKK90" s="13"/>
      <c r="QKL90" s="13"/>
      <c r="QKM90" s="13"/>
      <c r="QKN90" s="13"/>
      <c r="QKO90" s="13"/>
      <c r="QKP90" s="13"/>
      <c r="QKQ90" s="13"/>
      <c r="QKR90" s="13"/>
      <c r="QKS90" s="13"/>
      <c r="QKT90" s="13"/>
      <c r="QKU90" s="13"/>
      <c r="QKV90" s="13"/>
      <c r="QKW90" s="13"/>
      <c r="QKX90" s="13"/>
      <c r="QKY90" s="13"/>
      <c r="QKZ90" s="13"/>
      <c r="QLA90" s="13"/>
      <c r="QLB90" s="13"/>
      <c r="QLC90" s="13"/>
      <c r="QLD90" s="13"/>
      <c r="QLE90" s="13"/>
      <c r="QLF90" s="13"/>
      <c r="QLG90" s="13"/>
      <c r="QLH90" s="13"/>
      <c r="QLI90" s="13"/>
      <c r="QLJ90" s="13"/>
      <c r="QLK90" s="13"/>
      <c r="QLL90" s="13"/>
      <c r="QLM90" s="13"/>
      <c r="QLN90" s="13"/>
      <c r="QLO90" s="13"/>
      <c r="QLP90" s="13"/>
      <c r="QLQ90" s="13"/>
      <c r="QLR90" s="13"/>
      <c r="QLS90" s="13"/>
      <c r="QLT90" s="13"/>
      <c r="QLU90" s="13"/>
      <c r="QLV90" s="13"/>
      <c r="QLW90" s="13"/>
      <c r="QLX90" s="13"/>
      <c r="QLY90" s="13"/>
      <c r="QLZ90" s="13"/>
      <c r="QMA90" s="13"/>
      <c r="QMB90" s="13"/>
      <c r="QMC90" s="13"/>
      <c r="QMD90" s="13"/>
      <c r="QME90" s="13"/>
      <c r="QMF90" s="13"/>
      <c r="QMG90" s="13"/>
      <c r="QMH90" s="13"/>
      <c r="QMI90" s="13"/>
      <c r="QMJ90" s="13"/>
      <c r="QMK90" s="13"/>
      <c r="QML90" s="13"/>
      <c r="QMM90" s="13"/>
      <c r="QMN90" s="13"/>
      <c r="QMO90" s="13"/>
      <c r="QMP90" s="13"/>
      <c r="QMQ90" s="13"/>
      <c r="QMR90" s="13"/>
      <c r="QMS90" s="13"/>
      <c r="QMT90" s="13"/>
      <c r="QMU90" s="13"/>
      <c r="QMV90" s="13"/>
      <c r="QMW90" s="13"/>
      <c r="QMX90" s="13"/>
      <c r="QMY90" s="13"/>
      <c r="QMZ90" s="13"/>
      <c r="QNA90" s="13"/>
      <c r="QNB90" s="13"/>
      <c r="QNC90" s="13"/>
      <c r="QND90" s="13"/>
      <c r="QNE90" s="13"/>
      <c r="QNF90" s="13"/>
      <c r="QNG90" s="13"/>
      <c r="QNH90" s="13"/>
      <c r="QNI90" s="13"/>
      <c r="QNJ90" s="13"/>
      <c r="QNK90" s="13"/>
      <c r="QNL90" s="13"/>
      <c r="QNM90" s="13"/>
      <c r="QNN90" s="13"/>
      <c r="QNO90" s="13"/>
      <c r="QNP90" s="13"/>
      <c r="QNQ90" s="13"/>
      <c r="QNR90" s="13"/>
      <c r="QNS90" s="13"/>
      <c r="QNT90" s="13"/>
      <c r="QNU90" s="13"/>
      <c r="QNV90" s="13"/>
      <c r="QNW90" s="13"/>
      <c r="QNX90" s="13"/>
      <c r="QNY90" s="13"/>
      <c r="QNZ90" s="13"/>
      <c r="QOA90" s="13"/>
      <c r="QOB90" s="13"/>
      <c r="QOC90" s="13"/>
      <c r="QOD90" s="13"/>
      <c r="QOE90" s="13"/>
      <c r="QOF90" s="13"/>
      <c r="QOG90" s="13"/>
      <c r="QOH90" s="13"/>
      <c r="QOI90" s="13"/>
      <c r="QOJ90" s="13"/>
      <c r="QOK90" s="13"/>
      <c r="QOL90" s="13"/>
      <c r="QOM90" s="13"/>
      <c r="QON90" s="13"/>
      <c r="QOO90" s="13"/>
      <c r="QOP90" s="13"/>
      <c r="QOQ90" s="13"/>
      <c r="QOR90" s="13"/>
      <c r="QOS90" s="13"/>
      <c r="QOT90" s="13"/>
      <c r="QOU90" s="13"/>
      <c r="QOV90" s="13"/>
      <c r="QOW90" s="13"/>
      <c r="QOX90" s="13"/>
      <c r="QOY90" s="13"/>
      <c r="QOZ90" s="13"/>
      <c r="QPA90" s="13"/>
      <c r="QPB90" s="13"/>
      <c r="QPC90" s="13"/>
      <c r="QPD90" s="13"/>
      <c r="QPE90" s="13"/>
      <c r="QPF90" s="13"/>
      <c r="QPG90" s="13"/>
      <c r="QPH90" s="13"/>
      <c r="QPI90" s="13"/>
      <c r="QPJ90" s="13"/>
      <c r="QPK90" s="13"/>
      <c r="QPL90" s="13"/>
      <c r="QPM90" s="13"/>
      <c r="QPN90" s="13"/>
      <c r="QPO90" s="13"/>
      <c r="QPP90" s="13"/>
      <c r="QPQ90" s="13"/>
      <c r="QPR90" s="13"/>
      <c r="QPS90" s="13"/>
      <c r="QPT90" s="13"/>
      <c r="QPU90" s="13"/>
      <c r="QPV90" s="13"/>
      <c r="QPW90" s="13"/>
      <c r="QPX90" s="13"/>
      <c r="QPY90" s="13"/>
      <c r="QPZ90" s="13"/>
      <c r="QQA90" s="13"/>
      <c r="QQB90" s="13"/>
      <c r="QQC90" s="13"/>
      <c r="QQD90" s="13"/>
      <c r="QQE90" s="13"/>
      <c r="QQF90" s="13"/>
      <c r="QQG90" s="13"/>
      <c r="QQH90" s="13"/>
      <c r="QQI90" s="13"/>
      <c r="QQJ90" s="13"/>
      <c r="QQK90" s="13"/>
      <c r="QQL90" s="13"/>
      <c r="QQM90" s="13"/>
      <c r="QQN90" s="13"/>
      <c r="QQO90" s="13"/>
      <c r="QQP90" s="13"/>
      <c r="QQQ90" s="13"/>
      <c r="QQR90" s="13"/>
      <c r="QQS90" s="13"/>
      <c r="QQT90" s="13"/>
      <c r="QQU90" s="13"/>
      <c r="QQV90" s="13"/>
      <c r="QQW90" s="13"/>
      <c r="QQX90" s="13"/>
      <c r="QQY90" s="13"/>
      <c r="QQZ90" s="13"/>
      <c r="QRA90" s="13"/>
      <c r="QRB90" s="13"/>
      <c r="QRC90" s="13"/>
      <c r="QRD90" s="13"/>
      <c r="QRE90" s="13"/>
      <c r="QRF90" s="13"/>
      <c r="QRG90" s="13"/>
      <c r="QRH90" s="13"/>
      <c r="QRI90" s="13"/>
      <c r="QRJ90" s="13"/>
      <c r="QRK90" s="13"/>
      <c r="QRL90" s="13"/>
      <c r="QRM90" s="13"/>
      <c r="QRN90" s="13"/>
      <c r="QRO90" s="13"/>
      <c r="QRP90" s="13"/>
      <c r="QRQ90" s="13"/>
      <c r="QRR90" s="13"/>
      <c r="QRS90" s="13"/>
      <c r="QRT90" s="13"/>
      <c r="QRU90" s="13"/>
      <c r="QRV90" s="13"/>
      <c r="QRW90" s="13"/>
      <c r="QRX90" s="13"/>
      <c r="QRY90" s="13"/>
      <c r="QRZ90" s="13"/>
      <c r="QSA90" s="13"/>
      <c r="QSB90" s="13"/>
      <c r="QSC90" s="13"/>
      <c r="QSD90" s="13"/>
      <c r="QSE90" s="13"/>
      <c r="QSF90" s="13"/>
      <c r="QSG90" s="13"/>
      <c r="QSH90" s="13"/>
      <c r="QSI90" s="13"/>
      <c r="QSJ90" s="13"/>
      <c r="QSK90" s="13"/>
      <c r="QSL90" s="13"/>
      <c r="QSM90" s="13"/>
      <c r="QSN90" s="13"/>
      <c r="QSO90" s="13"/>
      <c r="QSP90" s="13"/>
      <c r="QSQ90" s="13"/>
      <c r="QSR90" s="13"/>
      <c r="QSS90" s="13"/>
      <c r="QST90" s="13"/>
      <c r="QSU90" s="13"/>
      <c r="QSV90" s="13"/>
      <c r="QSW90" s="13"/>
      <c r="QSX90" s="13"/>
      <c r="QSY90" s="13"/>
      <c r="QSZ90" s="13"/>
      <c r="QTA90" s="13"/>
      <c r="QTB90" s="13"/>
      <c r="QTC90" s="13"/>
      <c r="QTD90" s="13"/>
      <c r="QTE90" s="13"/>
      <c r="QTF90" s="13"/>
      <c r="QTG90" s="13"/>
      <c r="QTH90" s="13"/>
      <c r="QTI90" s="13"/>
      <c r="QTJ90" s="13"/>
      <c r="QTK90" s="13"/>
      <c r="QTL90" s="13"/>
      <c r="QTM90" s="13"/>
      <c r="QTN90" s="13"/>
      <c r="QTO90" s="13"/>
      <c r="QTP90" s="13"/>
      <c r="QTQ90" s="13"/>
      <c r="QTR90" s="13"/>
      <c r="QTS90" s="13"/>
      <c r="QTT90" s="13"/>
      <c r="QTU90" s="13"/>
      <c r="QTV90" s="13"/>
      <c r="QTW90" s="13"/>
      <c r="QTX90" s="13"/>
      <c r="QTY90" s="13"/>
      <c r="QTZ90" s="13"/>
      <c r="QUA90" s="13"/>
      <c r="QUB90" s="13"/>
      <c r="QUC90" s="13"/>
      <c r="QUD90" s="13"/>
      <c r="QUE90" s="13"/>
      <c r="QUF90" s="13"/>
      <c r="QUG90" s="13"/>
      <c r="QUH90" s="13"/>
      <c r="QUI90" s="13"/>
      <c r="QUJ90" s="13"/>
      <c r="QUK90" s="13"/>
      <c r="QUL90" s="13"/>
      <c r="QUM90" s="13"/>
      <c r="QUN90" s="13"/>
      <c r="QUO90" s="13"/>
      <c r="QUP90" s="13"/>
      <c r="QUQ90" s="13"/>
      <c r="QUR90" s="13"/>
      <c r="QUS90" s="13"/>
      <c r="QUT90" s="13"/>
      <c r="QUU90" s="13"/>
      <c r="QUV90" s="13"/>
      <c r="QUW90" s="13"/>
      <c r="QUX90" s="13"/>
      <c r="QUY90" s="13"/>
      <c r="QUZ90" s="13"/>
      <c r="QVA90" s="13"/>
      <c r="QVB90" s="13"/>
      <c r="QVC90" s="13"/>
      <c r="QVD90" s="13"/>
      <c r="QVE90" s="13"/>
      <c r="QVF90" s="13"/>
      <c r="QVG90" s="13"/>
      <c r="QVH90" s="13"/>
      <c r="QVI90" s="13"/>
      <c r="QVJ90" s="13"/>
      <c r="QVK90" s="13"/>
      <c r="QVL90" s="13"/>
      <c r="QVM90" s="13"/>
      <c r="QVN90" s="13"/>
      <c r="QVO90" s="13"/>
      <c r="QVP90" s="13"/>
      <c r="QVQ90" s="13"/>
      <c r="QVR90" s="13"/>
      <c r="QVS90" s="13"/>
      <c r="QVT90" s="13"/>
      <c r="QVU90" s="13"/>
      <c r="QVV90" s="13"/>
      <c r="QVW90" s="13"/>
      <c r="QVX90" s="13"/>
      <c r="QVY90" s="13"/>
      <c r="QVZ90" s="13"/>
      <c r="QWA90" s="13"/>
      <c r="QWB90" s="13"/>
      <c r="QWC90" s="13"/>
      <c r="QWD90" s="13"/>
      <c r="QWE90" s="13"/>
      <c r="QWF90" s="13"/>
      <c r="QWG90" s="13"/>
      <c r="QWH90" s="13"/>
      <c r="QWI90" s="13"/>
      <c r="QWJ90" s="13"/>
      <c r="QWK90" s="13"/>
      <c r="QWL90" s="13"/>
      <c r="QWM90" s="13"/>
      <c r="QWN90" s="13"/>
      <c r="QWO90" s="13"/>
      <c r="QWP90" s="13"/>
      <c r="QWQ90" s="13"/>
      <c r="QWR90" s="13"/>
      <c r="QWS90" s="13"/>
      <c r="QWT90" s="13"/>
      <c r="QWU90" s="13"/>
      <c r="QWV90" s="13"/>
      <c r="QWW90" s="13"/>
      <c r="QWX90" s="13"/>
      <c r="QWY90" s="13"/>
      <c r="QWZ90" s="13"/>
      <c r="QXA90" s="13"/>
      <c r="QXB90" s="13"/>
      <c r="QXC90" s="13"/>
      <c r="QXD90" s="13"/>
      <c r="QXE90" s="13"/>
      <c r="QXF90" s="13"/>
      <c r="QXG90" s="13"/>
      <c r="QXH90" s="13"/>
      <c r="QXI90" s="13"/>
      <c r="QXJ90" s="13"/>
      <c r="QXK90" s="13"/>
      <c r="QXL90" s="13"/>
      <c r="QXM90" s="13"/>
      <c r="QXN90" s="13"/>
      <c r="QXO90" s="13"/>
      <c r="QXP90" s="13"/>
      <c r="QXQ90" s="13"/>
      <c r="QXR90" s="13"/>
      <c r="QXS90" s="13"/>
      <c r="QXT90" s="13"/>
      <c r="QXU90" s="13"/>
      <c r="QXV90" s="13"/>
      <c r="QXW90" s="13"/>
      <c r="QXX90" s="13"/>
      <c r="QXY90" s="13"/>
      <c r="QXZ90" s="13"/>
      <c r="QYA90" s="13"/>
      <c r="QYB90" s="13"/>
      <c r="QYC90" s="13"/>
      <c r="QYD90" s="13"/>
      <c r="QYE90" s="13"/>
      <c r="QYF90" s="13"/>
      <c r="QYG90" s="13"/>
      <c r="QYH90" s="13"/>
      <c r="QYI90" s="13"/>
      <c r="QYJ90" s="13"/>
      <c r="QYK90" s="13"/>
      <c r="QYL90" s="13"/>
      <c r="QYM90" s="13"/>
      <c r="QYN90" s="13"/>
      <c r="QYO90" s="13"/>
      <c r="QYP90" s="13"/>
      <c r="QYQ90" s="13"/>
      <c r="QYR90" s="13"/>
      <c r="QYS90" s="13"/>
      <c r="QYT90" s="13"/>
      <c r="QYU90" s="13"/>
      <c r="QYV90" s="13"/>
      <c r="QYW90" s="13"/>
      <c r="QYX90" s="13"/>
      <c r="QYY90" s="13"/>
      <c r="QYZ90" s="13"/>
      <c r="QZA90" s="13"/>
      <c r="QZB90" s="13"/>
      <c r="QZC90" s="13"/>
      <c r="QZD90" s="13"/>
      <c r="QZE90" s="13"/>
      <c r="QZF90" s="13"/>
      <c r="QZG90" s="13"/>
      <c r="QZH90" s="13"/>
      <c r="QZI90" s="13"/>
      <c r="QZJ90" s="13"/>
      <c r="QZK90" s="13"/>
      <c r="QZL90" s="13"/>
      <c r="QZM90" s="13"/>
      <c r="QZN90" s="13"/>
      <c r="QZO90" s="13"/>
      <c r="QZP90" s="13"/>
      <c r="QZQ90" s="13"/>
      <c r="QZR90" s="13"/>
      <c r="QZS90" s="13"/>
      <c r="QZT90" s="13"/>
      <c r="QZU90" s="13"/>
      <c r="QZV90" s="13"/>
      <c r="QZW90" s="13"/>
      <c r="QZX90" s="13"/>
      <c r="QZY90" s="13"/>
      <c r="QZZ90" s="13"/>
      <c r="RAA90" s="13"/>
      <c r="RAB90" s="13"/>
      <c r="RAC90" s="13"/>
      <c r="RAD90" s="13"/>
      <c r="RAE90" s="13"/>
      <c r="RAF90" s="13"/>
      <c r="RAG90" s="13"/>
      <c r="RAH90" s="13"/>
      <c r="RAI90" s="13"/>
      <c r="RAJ90" s="13"/>
      <c r="RAK90" s="13"/>
      <c r="RAL90" s="13"/>
      <c r="RAM90" s="13"/>
      <c r="RAN90" s="13"/>
      <c r="RAO90" s="13"/>
      <c r="RAP90" s="13"/>
      <c r="RAQ90" s="13"/>
      <c r="RAR90" s="13"/>
      <c r="RAS90" s="13"/>
      <c r="RAT90" s="13"/>
      <c r="RAU90" s="13"/>
      <c r="RAV90" s="13"/>
      <c r="RAW90" s="13"/>
      <c r="RAX90" s="13"/>
      <c r="RAY90" s="13"/>
      <c r="RAZ90" s="13"/>
      <c r="RBA90" s="13"/>
      <c r="RBB90" s="13"/>
      <c r="RBC90" s="13"/>
      <c r="RBD90" s="13"/>
      <c r="RBE90" s="13"/>
      <c r="RBF90" s="13"/>
      <c r="RBG90" s="13"/>
      <c r="RBH90" s="13"/>
      <c r="RBI90" s="13"/>
      <c r="RBJ90" s="13"/>
      <c r="RBK90" s="13"/>
      <c r="RBL90" s="13"/>
      <c r="RBM90" s="13"/>
      <c r="RBN90" s="13"/>
      <c r="RBO90" s="13"/>
      <c r="RBP90" s="13"/>
      <c r="RBQ90" s="13"/>
      <c r="RBR90" s="13"/>
      <c r="RBS90" s="13"/>
      <c r="RBT90" s="13"/>
      <c r="RBU90" s="13"/>
      <c r="RBV90" s="13"/>
      <c r="RBW90" s="13"/>
      <c r="RBX90" s="13"/>
      <c r="RBY90" s="13"/>
      <c r="RBZ90" s="13"/>
      <c r="RCA90" s="13"/>
      <c r="RCB90" s="13"/>
      <c r="RCC90" s="13"/>
      <c r="RCD90" s="13"/>
      <c r="RCE90" s="13"/>
      <c r="RCF90" s="13"/>
      <c r="RCG90" s="13"/>
      <c r="RCH90" s="13"/>
      <c r="RCI90" s="13"/>
      <c r="RCJ90" s="13"/>
      <c r="RCK90" s="13"/>
      <c r="RCL90" s="13"/>
      <c r="RCM90" s="13"/>
      <c r="RCN90" s="13"/>
      <c r="RCO90" s="13"/>
      <c r="RCP90" s="13"/>
      <c r="RCQ90" s="13"/>
      <c r="RCR90" s="13"/>
      <c r="RCS90" s="13"/>
      <c r="RCT90" s="13"/>
      <c r="RCU90" s="13"/>
      <c r="RCV90" s="13"/>
      <c r="RCW90" s="13"/>
      <c r="RCX90" s="13"/>
      <c r="RCY90" s="13"/>
      <c r="RCZ90" s="13"/>
      <c r="RDA90" s="13"/>
      <c r="RDB90" s="13"/>
      <c r="RDC90" s="13"/>
      <c r="RDD90" s="13"/>
      <c r="RDE90" s="13"/>
      <c r="RDF90" s="13"/>
      <c r="RDG90" s="13"/>
      <c r="RDH90" s="13"/>
      <c r="RDI90" s="13"/>
      <c r="RDJ90" s="13"/>
      <c r="RDK90" s="13"/>
      <c r="RDL90" s="13"/>
      <c r="RDM90" s="13"/>
      <c r="RDN90" s="13"/>
      <c r="RDO90" s="13"/>
      <c r="RDP90" s="13"/>
      <c r="RDQ90" s="13"/>
      <c r="RDR90" s="13"/>
      <c r="RDS90" s="13"/>
      <c r="RDT90" s="13"/>
      <c r="RDU90" s="13"/>
      <c r="RDV90" s="13"/>
      <c r="RDW90" s="13"/>
      <c r="RDX90" s="13"/>
      <c r="RDY90" s="13"/>
      <c r="RDZ90" s="13"/>
      <c r="REA90" s="13"/>
      <c r="REB90" s="13"/>
      <c r="REC90" s="13"/>
      <c r="RED90" s="13"/>
      <c r="REE90" s="13"/>
      <c r="REF90" s="13"/>
      <c r="REG90" s="13"/>
      <c r="REH90" s="13"/>
      <c r="REI90" s="13"/>
      <c r="REJ90" s="13"/>
      <c r="REK90" s="13"/>
      <c r="REL90" s="13"/>
      <c r="REM90" s="13"/>
      <c r="REN90" s="13"/>
      <c r="REO90" s="13"/>
      <c r="REP90" s="13"/>
      <c r="REQ90" s="13"/>
      <c r="RER90" s="13"/>
      <c r="RES90" s="13"/>
      <c r="RET90" s="13"/>
      <c r="REU90" s="13"/>
      <c r="REV90" s="13"/>
      <c r="REW90" s="13"/>
      <c r="REX90" s="13"/>
      <c r="REY90" s="13"/>
      <c r="REZ90" s="13"/>
      <c r="RFA90" s="13"/>
      <c r="RFB90" s="13"/>
      <c r="RFC90" s="13"/>
      <c r="RFD90" s="13"/>
      <c r="RFE90" s="13"/>
      <c r="RFF90" s="13"/>
      <c r="RFG90" s="13"/>
      <c r="RFH90" s="13"/>
      <c r="RFI90" s="13"/>
      <c r="RFJ90" s="13"/>
      <c r="RFK90" s="13"/>
      <c r="RFL90" s="13"/>
      <c r="RFM90" s="13"/>
      <c r="RFN90" s="13"/>
      <c r="RFO90" s="13"/>
      <c r="RFP90" s="13"/>
      <c r="RFQ90" s="13"/>
      <c r="RFR90" s="13"/>
      <c r="RFS90" s="13"/>
      <c r="RFT90" s="13"/>
      <c r="RFU90" s="13"/>
      <c r="RFV90" s="13"/>
      <c r="RFW90" s="13"/>
      <c r="RFX90" s="13"/>
      <c r="RFY90" s="13"/>
      <c r="RFZ90" s="13"/>
      <c r="RGA90" s="13"/>
      <c r="RGB90" s="13"/>
      <c r="RGC90" s="13"/>
      <c r="RGD90" s="13"/>
      <c r="RGE90" s="13"/>
      <c r="RGF90" s="13"/>
      <c r="RGG90" s="13"/>
      <c r="RGH90" s="13"/>
      <c r="RGI90" s="13"/>
      <c r="RGJ90" s="13"/>
      <c r="RGK90" s="13"/>
      <c r="RGL90" s="13"/>
      <c r="RGM90" s="13"/>
      <c r="RGN90" s="13"/>
      <c r="RGO90" s="13"/>
      <c r="RGP90" s="13"/>
      <c r="RGQ90" s="13"/>
      <c r="RGR90" s="13"/>
      <c r="RGS90" s="13"/>
      <c r="RGT90" s="13"/>
      <c r="RGU90" s="13"/>
      <c r="RGV90" s="13"/>
      <c r="RGW90" s="13"/>
      <c r="RGX90" s="13"/>
      <c r="RGY90" s="13"/>
      <c r="RGZ90" s="13"/>
      <c r="RHA90" s="13"/>
      <c r="RHB90" s="13"/>
      <c r="RHC90" s="13"/>
      <c r="RHD90" s="13"/>
      <c r="RHE90" s="13"/>
      <c r="RHF90" s="13"/>
      <c r="RHG90" s="13"/>
      <c r="RHH90" s="13"/>
      <c r="RHI90" s="13"/>
      <c r="RHJ90" s="13"/>
      <c r="RHK90" s="13"/>
      <c r="RHL90" s="13"/>
      <c r="RHM90" s="13"/>
      <c r="RHN90" s="13"/>
      <c r="RHO90" s="13"/>
      <c r="RHP90" s="13"/>
      <c r="RHQ90" s="13"/>
      <c r="RHR90" s="13"/>
      <c r="RHS90" s="13"/>
      <c r="RHT90" s="13"/>
      <c r="RHU90" s="13"/>
      <c r="RHV90" s="13"/>
      <c r="RHW90" s="13"/>
      <c r="RHX90" s="13"/>
      <c r="RHY90" s="13"/>
      <c r="RHZ90" s="13"/>
      <c r="RIA90" s="13"/>
      <c r="RIB90" s="13"/>
      <c r="RIC90" s="13"/>
      <c r="RID90" s="13"/>
      <c r="RIE90" s="13"/>
      <c r="RIF90" s="13"/>
      <c r="RIG90" s="13"/>
      <c r="RIH90" s="13"/>
      <c r="RII90" s="13"/>
      <c r="RIJ90" s="13"/>
      <c r="RIK90" s="13"/>
      <c r="RIL90" s="13"/>
      <c r="RIM90" s="13"/>
      <c r="RIN90" s="13"/>
      <c r="RIO90" s="13"/>
      <c r="RIP90" s="13"/>
      <c r="RIQ90" s="13"/>
      <c r="RIR90" s="13"/>
      <c r="RIS90" s="13"/>
      <c r="RIT90" s="13"/>
      <c r="RIU90" s="13"/>
      <c r="RIV90" s="13"/>
      <c r="RIW90" s="13"/>
      <c r="RIX90" s="13"/>
      <c r="RIY90" s="13"/>
      <c r="RIZ90" s="13"/>
      <c r="RJA90" s="13"/>
      <c r="RJB90" s="13"/>
      <c r="RJC90" s="13"/>
      <c r="RJD90" s="13"/>
      <c r="RJE90" s="13"/>
      <c r="RJF90" s="13"/>
      <c r="RJG90" s="13"/>
      <c r="RJH90" s="13"/>
      <c r="RJI90" s="13"/>
      <c r="RJJ90" s="13"/>
      <c r="RJK90" s="13"/>
      <c r="RJL90" s="13"/>
      <c r="RJM90" s="13"/>
      <c r="RJN90" s="13"/>
      <c r="RJO90" s="13"/>
      <c r="RJP90" s="13"/>
      <c r="RJQ90" s="13"/>
      <c r="RJR90" s="13"/>
      <c r="RJS90" s="13"/>
      <c r="RJT90" s="13"/>
      <c r="RJU90" s="13"/>
      <c r="RJV90" s="13"/>
      <c r="RJW90" s="13"/>
      <c r="RJX90" s="13"/>
      <c r="RJY90" s="13"/>
      <c r="RJZ90" s="13"/>
      <c r="RKA90" s="13"/>
      <c r="RKB90" s="13"/>
      <c r="RKC90" s="13"/>
      <c r="RKD90" s="13"/>
      <c r="RKE90" s="13"/>
      <c r="RKF90" s="13"/>
      <c r="RKG90" s="13"/>
      <c r="RKH90" s="13"/>
      <c r="RKI90" s="13"/>
      <c r="RKJ90" s="13"/>
      <c r="RKK90" s="13"/>
      <c r="RKL90" s="13"/>
      <c r="RKM90" s="13"/>
      <c r="RKN90" s="13"/>
      <c r="RKO90" s="13"/>
      <c r="RKP90" s="13"/>
      <c r="RKQ90" s="13"/>
      <c r="RKR90" s="13"/>
      <c r="RKS90" s="13"/>
      <c r="RKT90" s="13"/>
      <c r="RKU90" s="13"/>
      <c r="RKV90" s="13"/>
      <c r="RKW90" s="13"/>
      <c r="RKX90" s="13"/>
      <c r="RKY90" s="13"/>
      <c r="RKZ90" s="13"/>
      <c r="RLA90" s="13"/>
      <c r="RLB90" s="13"/>
      <c r="RLC90" s="13"/>
      <c r="RLD90" s="13"/>
      <c r="RLE90" s="13"/>
      <c r="RLF90" s="13"/>
      <c r="RLG90" s="13"/>
      <c r="RLH90" s="13"/>
      <c r="RLI90" s="13"/>
      <c r="RLJ90" s="13"/>
      <c r="RLK90" s="13"/>
      <c r="RLL90" s="13"/>
      <c r="RLM90" s="13"/>
      <c r="RLN90" s="13"/>
      <c r="RLO90" s="13"/>
      <c r="RLP90" s="13"/>
      <c r="RLQ90" s="13"/>
      <c r="RLR90" s="13"/>
      <c r="RLS90" s="13"/>
      <c r="RLT90" s="13"/>
      <c r="RLU90" s="13"/>
      <c r="RLV90" s="13"/>
      <c r="RLW90" s="13"/>
      <c r="RLX90" s="13"/>
      <c r="RLY90" s="13"/>
      <c r="RLZ90" s="13"/>
      <c r="RMA90" s="13"/>
      <c r="RMB90" s="13"/>
      <c r="RMC90" s="13"/>
      <c r="RMD90" s="13"/>
      <c r="RME90" s="13"/>
      <c r="RMF90" s="13"/>
      <c r="RMG90" s="13"/>
      <c r="RMH90" s="13"/>
      <c r="RMI90" s="13"/>
      <c r="RMJ90" s="13"/>
      <c r="RMK90" s="13"/>
      <c r="RML90" s="13"/>
      <c r="RMM90" s="13"/>
      <c r="RMN90" s="13"/>
      <c r="RMO90" s="13"/>
      <c r="RMP90" s="13"/>
      <c r="RMQ90" s="13"/>
      <c r="RMR90" s="13"/>
      <c r="RMS90" s="13"/>
      <c r="RMT90" s="13"/>
      <c r="RMU90" s="13"/>
      <c r="RMV90" s="13"/>
      <c r="RMW90" s="13"/>
      <c r="RMX90" s="13"/>
      <c r="RMY90" s="13"/>
      <c r="RMZ90" s="13"/>
      <c r="RNA90" s="13"/>
      <c r="RNB90" s="13"/>
      <c r="RNC90" s="13"/>
      <c r="RND90" s="13"/>
      <c r="RNE90" s="13"/>
      <c r="RNF90" s="13"/>
      <c r="RNG90" s="13"/>
      <c r="RNH90" s="13"/>
      <c r="RNI90" s="13"/>
      <c r="RNJ90" s="13"/>
      <c r="RNK90" s="13"/>
      <c r="RNL90" s="13"/>
      <c r="RNM90" s="13"/>
      <c r="RNN90" s="13"/>
      <c r="RNO90" s="13"/>
      <c r="RNP90" s="13"/>
      <c r="RNQ90" s="13"/>
      <c r="RNR90" s="13"/>
      <c r="RNS90" s="13"/>
      <c r="RNT90" s="13"/>
      <c r="RNU90" s="13"/>
      <c r="RNV90" s="13"/>
      <c r="RNW90" s="13"/>
      <c r="RNX90" s="13"/>
      <c r="RNY90" s="13"/>
      <c r="RNZ90" s="13"/>
      <c r="ROA90" s="13"/>
      <c r="ROB90" s="13"/>
      <c r="ROC90" s="13"/>
      <c r="ROD90" s="13"/>
      <c r="ROE90" s="13"/>
      <c r="ROF90" s="13"/>
      <c r="ROG90" s="13"/>
      <c r="ROH90" s="13"/>
      <c r="ROI90" s="13"/>
      <c r="ROJ90" s="13"/>
      <c r="ROK90" s="13"/>
      <c r="ROL90" s="13"/>
      <c r="ROM90" s="13"/>
      <c r="RON90" s="13"/>
      <c r="ROO90" s="13"/>
      <c r="ROP90" s="13"/>
      <c r="ROQ90" s="13"/>
      <c r="ROR90" s="13"/>
      <c r="ROS90" s="13"/>
      <c r="ROT90" s="13"/>
      <c r="ROU90" s="13"/>
      <c r="ROV90" s="13"/>
      <c r="ROW90" s="13"/>
      <c r="ROX90" s="13"/>
      <c r="ROY90" s="13"/>
      <c r="ROZ90" s="13"/>
      <c r="RPA90" s="13"/>
      <c r="RPB90" s="13"/>
      <c r="RPC90" s="13"/>
      <c r="RPD90" s="13"/>
      <c r="RPE90" s="13"/>
      <c r="RPF90" s="13"/>
      <c r="RPG90" s="13"/>
      <c r="RPH90" s="13"/>
      <c r="RPI90" s="13"/>
      <c r="RPJ90" s="13"/>
      <c r="RPK90" s="13"/>
      <c r="RPL90" s="13"/>
      <c r="RPM90" s="13"/>
      <c r="RPN90" s="13"/>
      <c r="RPO90" s="13"/>
      <c r="RPP90" s="13"/>
      <c r="RPQ90" s="13"/>
      <c r="RPR90" s="13"/>
      <c r="RPS90" s="13"/>
      <c r="RPT90" s="13"/>
      <c r="RPU90" s="13"/>
      <c r="RPV90" s="13"/>
      <c r="RPW90" s="13"/>
      <c r="RPX90" s="13"/>
      <c r="RPY90" s="13"/>
      <c r="RPZ90" s="13"/>
      <c r="RQA90" s="13"/>
      <c r="RQB90" s="13"/>
      <c r="RQC90" s="13"/>
      <c r="RQD90" s="13"/>
      <c r="RQE90" s="13"/>
      <c r="RQF90" s="13"/>
      <c r="RQG90" s="13"/>
      <c r="RQH90" s="13"/>
      <c r="RQI90" s="13"/>
      <c r="RQJ90" s="13"/>
      <c r="RQK90" s="13"/>
      <c r="RQL90" s="13"/>
      <c r="RQM90" s="13"/>
      <c r="RQN90" s="13"/>
      <c r="RQO90" s="13"/>
      <c r="RQP90" s="13"/>
      <c r="RQQ90" s="13"/>
      <c r="RQR90" s="13"/>
      <c r="RQS90" s="13"/>
      <c r="RQT90" s="13"/>
      <c r="RQU90" s="13"/>
      <c r="RQV90" s="13"/>
      <c r="RQW90" s="13"/>
      <c r="RQX90" s="13"/>
      <c r="RQY90" s="13"/>
      <c r="RQZ90" s="13"/>
      <c r="RRA90" s="13"/>
      <c r="RRB90" s="13"/>
      <c r="RRC90" s="13"/>
      <c r="RRD90" s="13"/>
      <c r="RRE90" s="13"/>
      <c r="RRF90" s="13"/>
      <c r="RRG90" s="13"/>
      <c r="RRH90" s="13"/>
      <c r="RRI90" s="13"/>
      <c r="RRJ90" s="13"/>
      <c r="RRK90" s="13"/>
      <c r="RRL90" s="13"/>
      <c r="RRM90" s="13"/>
      <c r="RRN90" s="13"/>
      <c r="RRO90" s="13"/>
      <c r="RRP90" s="13"/>
      <c r="RRQ90" s="13"/>
      <c r="RRR90" s="13"/>
      <c r="RRS90" s="13"/>
      <c r="RRT90" s="13"/>
      <c r="RRU90" s="13"/>
      <c r="RRV90" s="13"/>
      <c r="RRW90" s="13"/>
      <c r="RRX90" s="13"/>
      <c r="RRY90" s="13"/>
      <c r="RRZ90" s="13"/>
      <c r="RSA90" s="13"/>
      <c r="RSB90" s="13"/>
      <c r="RSC90" s="13"/>
      <c r="RSD90" s="13"/>
      <c r="RSE90" s="13"/>
      <c r="RSF90" s="13"/>
      <c r="RSG90" s="13"/>
      <c r="RSH90" s="13"/>
      <c r="RSI90" s="13"/>
      <c r="RSJ90" s="13"/>
      <c r="RSK90" s="13"/>
      <c r="RSL90" s="13"/>
      <c r="RSM90" s="13"/>
      <c r="RSN90" s="13"/>
      <c r="RSO90" s="13"/>
      <c r="RSP90" s="13"/>
      <c r="RSQ90" s="13"/>
      <c r="RSR90" s="13"/>
      <c r="RSS90" s="13"/>
      <c r="RST90" s="13"/>
      <c r="RSU90" s="13"/>
      <c r="RSV90" s="13"/>
      <c r="RSW90" s="13"/>
      <c r="RSX90" s="13"/>
      <c r="RSY90" s="13"/>
      <c r="RSZ90" s="13"/>
      <c r="RTA90" s="13"/>
      <c r="RTB90" s="13"/>
      <c r="RTC90" s="13"/>
      <c r="RTD90" s="13"/>
      <c r="RTE90" s="13"/>
      <c r="RTF90" s="13"/>
      <c r="RTG90" s="13"/>
      <c r="RTH90" s="13"/>
      <c r="RTI90" s="13"/>
      <c r="RTJ90" s="13"/>
      <c r="RTK90" s="13"/>
      <c r="RTL90" s="13"/>
      <c r="RTM90" s="13"/>
      <c r="RTN90" s="13"/>
      <c r="RTO90" s="13"/>
      <c r="RTP90" s="13"/>
      <c r="RTQ90" s="13"/>
      <c r="RTR90" s="13"/>
      <c r="RTS90" s="13"/>
      <c r="RTT90" s="13"/>
      <c r="RTU90" s="13"/>
      <c r="RTV90" s="13"/>
      <c r="RTW90" s="13"/>
      <c r="RTX90" s="13"/>
      <c r="RTY90" s="13"/>
      <c r="RTZ90" s="13"/>
      <c r="RUA90" s="13"/>
      <c r="RUB90" s="13"/>
      <c r="RUC90" s="13"/>
      <c r="RUD90" s="13"/>
      <c r="RUE90" s="13"/>
      <c r="RUF90" s="13"/>
      <c r="RUG90" s="13"/>
      <c r="RUH90" s="13"/>
      <c r="RUI90" s="13"/>
      <c r="RUJ90" s="13"/>
      <c r="RUK90" s="13"/>
      <c r="RUL90" s="13"/>
      <c r="RUM90" s="13"/>
      <c r="RUN90" s="13"/>
      <c r="RUO90" s="13"/>
      <c r="RUP90" s="13"/>
      <c r="RUQ90" s="13"/>
      <c r="RUR90" s="13"/>
      <c r="RUS90" s="13"/>
      <c r="RUT90" s="13"/>
      <c r="RUU90" s="13"/>
      <c r="RUV90" s="13"/>
      <c r="RUW90" s="13"/>
      <c r="RUX90" s="13"/>
      <c r="RUY90" s="13"/>
      <c r="RUZ90" s="13"/>
      <c r="RVA90" s="13"/>
      <c r="RVB90" s="13"/>
      <c r="RVC90" s="13"/>
      <c r="RVD90" s="13"/>
      <c r="RVE90" s="13"/>
      <c r="RVF90" s="13"/>
      <c r="RVG90" s="13"/>
      <c r="RVH90" s="13"/>
      <c r="RVI90" s="13"/>
      <c r="RVJ90" s="13"/>
      <c r="RVK90" s="13"/>
      <c r="RVL90" s="13"/>
      <c r="RVM90" s="13"/>
      <c r="RVN90" s="13"/>
      <c r="RVO90" s="13"/>
      <c r="RVP90" s="13"/>
      <c r="RVQ90" s="13"/>
      <c r="RVR90" s="13"/>
      <c r="RVS90" s="13"/>
      <c r="RVT90" s="13"/>
      <c r="RVU90" s="13"/>
      <c r="RVV90" s="13"/>
      <c r="RVW90" s="13"/>
      <c r="RVX90" s="13"/>
      <c r="RVY90" s="13"/>
      <c r="RVZ90" s="13"/>
      <c r="RWA90" s="13"/>
      <c r="RWB90" s="13"/>
      <c r="RWC90" s="13"/>
      <c r="RWD90" s="13"/>
      <c r="RWE90" s="13"/>
      <c r="RWF90" s="13"/>
      <c r="RWG90" s="13"/>
      <c r="RWH90" s="13"/>
      <c r="RWI90" s="13"/>
      <c r="RWJ90" s="13"/>
      <c r="RWK90" s="13"/>
      <c r="RWL90" s="13"/>
      <c r="RWM90" s="13"/>
      <c r="RWN90" s="13"/>
      <c r="RWO90" s="13"/>
      <c r="RWP90" s="13"/>
      <c r="RWQ90" s="13"/>
      <c r="RWR90" s="13"/>
      <c r="RWS90" s="13"/>
      <c r="RWT90" s="13"/>
      <c r="RWU90" s="13"/>
      <c r="RWV90" s="13"/>
      <c r="RWW90" s="13"/>
      <c r="RWX90" s="13"/>
      <c r="RWY90" s="13"/>
      <c r="RWZ90" s="13"/>
      <c r="RXA90" s="13"/>
      <c r="RXB90" s="13"/>
      <c r="RXC90" s="13"/>
      <c r="RXD90" s="13"/>
      <c r="RXE90" s="13"/>
      <c r="RXF90" s="13"/>
      <c r="RXG90" s="13"/>
      <c r="RXH90" s="13"/>
      <c r="RXI90" s="13"/>
      <c r="RXJ90" s="13"/>
      <c r="RXK90" s="13"/>
      <c r="RXL90" s="13"/>
      <c r="RXM90" s="13"/>
      <c r="RXN90" s="13"/>
      <c r="RXO90" s="13"/>
      <c r="RXP90" s="13"/>
      <c r="RXQ90" s="13"/>
      <c r="RXR90" s="13"/>
      <c r="RXS90" s="13"/>
      <c r="RXT90" s="13"/>
      <c r="RXU90" s="13"/>
      <c r="RXV90" s="13"/>
      <c r="RXW90" s="13"/>
      <c r="RXX90" s="13"/>
      <c r="RXY90" s="13"/>
      <c r="RXZ90" s="13"/>
      <c r="RYA90" s="13"/>
      <c r="RYB90" s="13"/>
      <c r="RYC90" s="13"/>
      <c r="RYD90" s="13"/>
      <c r="RYE90" s="13"/>
      <c r="RYF90" s="13"/>
      <c r="RYG90" s="13"/>
      <c r="RYH90" s="13"/>
      <c r="RYI90" s="13"/>
      <c r="RYJ90" s="13"/>
      <c r="RYK90" s="13"/>
      <c r="RYL90" s="13"/>
      <c r="RYM90" s="13"/>
      <c r="RYN90" s="13"/>
      <c r="RYO90" s="13"/>
      <c r="RYP90" s="13"/>
      <c r="RYQ90" s="13"/>
      <c r="RYR90" s="13"/>
      <c r="RYS90" s="13"/>
      <c r="RYT90" s="13"/>
      <c r="RYU90" s="13"/>
      <c r="RYV90" s="13"/>
      <c r="RYW90" s="13"/>
      <c r="RYX90" s="13"/>
      <c r="RYY90" s="13"/>
      <c r="RYZ90" s="13"/>
      <c r="RZA90" s="13"/>
      <c r="RZB90" s="13"/>
      <c r="RZC90" s="13"/>
      <c r="RZD90" s="13"/>
      <c r="RZE90" s="13"/>
      <c r="RZF90" s="13"/>
      <c r="RZG90" s="13"/>
      <c r="RZH90" s="13"/>
      <c r="RZI90" s="13"/>
      <c r="RZJ90" s="13"/>
      <c r="RZK90" s="13"/>
      <c r="RZL90" s="13"/>
      <c r="RZM90" s="13"/>
      <c r="RZN90" s="13"/>
      <c r="RZO90" s="13"/>
      <c r="RZP90" s="13"/>
      <c r="RZQ90" s="13"/>
      <c r="RZR90" s="13"/>
      <c r="RZS90" s="13"/>
      <c r="RZT90" s="13"/>
      <c r="RZU90" s="13"/>
      <c r="RZV90" s="13"/>
      <c r="RZW90" s="13"/>
      <c r="RZX90" s="13"/>
      <c r="RZY90" s="13"/>
      <c r="RZZ90" s="13"/>
      <c r="SAA90" s="13"/>
      <c r="SAB90" s="13"/>
      <c r="SAC90" s="13"/>
      <c r="SAD90" s="13"/>
      <c r="SAE90" s="13"/>
      <c r="SAF90" s="13"/>
      <c r="SAG90" s="13"/>
      <c r="SAH90" s="13"/>
      <c r="SAI90" s="13"/>
      <c r="SAJ90" s="13"/>
      <c r="SAK90" s="13"/>
      <c r="SAL90" s="13"/>
      <c r="SAM90" s="13"/>
      <c r="SAN90" s="13"/>
      <c r="SAO90" s="13"/>
      <c r="SAP90" s="13"/>
      <c r="SAQ90" s="13"/>
      <c r="SAR90" s="13"/>
      <c r="SAS90" s="13"/>
      <c r="SAT90" s="13"/>
      <c r="SAU90" s="13"/>
      <c r="SAV90" s="13"/>
      <c r="SAW90" s="13"/>
      <c r="SAX90" s="13"/>
      <c r="SAY90" s="13"/>
      <c r="SAZ90" s="13"/>
      <c r="SBA90" s="13"/>
      <c r="SBB90" s="13"/>
      <c r="SBC90" s="13"/>
      <c r="SBD90" s="13"/>
      <c r="SBE90" s="13"/>
      <c r="SBF90" s="13"/>
      <c r="SBG90" s="13"/>
      <c r="SBH90" s="13"/>
      <c r="SBI90" s="13"/>
      <c r="SBJ90" s="13"/>
      <c r="SBK90" s="13"/>
      <c r="SBL90" s="13"/>
      <c r="SBM90" s="13"/>
      <c r="SBN90" s="13"/>
      <c r="SBO90" s="13"/>
      <c r="SBP90" s="13"/>
      <c r="SBQ90" s="13"/>
      <c r="SBR90" s="13"/>
      <c r="SBS90" s="13"/>
      <c r="SBT90" s="13"/>
      <c r="SBU90" s="13"/>
      <c r="SBV90" s="13"/>
      <c r="SBW90" s="13"/>
      <c r="SBX90" s="13"/>
      <c r="SBY90" s="13"/>
      <c r="SBZ90" s="13"/>
      <c r="SCA90" s="13"/>
      <c r="SCB90" s="13"/>
      <c r="SCC90" s="13"/>
      <c r="SCD90" s="13"/>
      <c r="SCE90" s="13"/>
      <c r="SCF90" s="13"/>
      <c r="SCG90" s="13"/>
      <c r="SCH90" s="13"/>
      <c r="SCI90" s="13"/>
      <c r="SCJ90" s="13"/>
      <c r="SCK90" s="13"/>
      <c r="SCL90" s="13"/>
      <c r="SCM90" s="13"/>
      <c r="SCN90" s="13"/>
      <c r="SCO90" s="13"/>
      <c r="SCP90" s="13"/>
      <c r="SCQ90" s="13"/>
      <c r="SCR90" s="13"/>
      <c r="SCS90" s="13"/>
      <c r="SCT90" s="13"/>
      <c r="SCU90" s="13"/>
      <c r="SCV90" s="13"/>
      <c r="SCW90" s="13"/>
      <c r="SCX90" s="13"/>
      <c r="SCY90" s="13"/>
      <c r="SCZ90" s="13"/>
      <c r="SDA90" s="13"/>
      <c r="SDB90" s="13"/>
      <c r="SDC90" s="13"/>
      <c r="SDD90" s="13"/>
      <c r="SDE90" s="13"/>
      <c r="SDF90" s="13"/>
      <c r="SDG90" s="13"/>
      <c r="SDH90" s="13"/>
      <c r="SDI90" s="13"/>
      <c r="SDJ90" s="13"/>
      <c r="SDK90" s="13"/>
      <c r="SDL90" s="13"/>
      <c r="SDM90" s="13"/>
      <c r="SDN90" s="13"/>
      <c r="SDO90" s="13"/>
      <c r="SDP90" s="13"/>
      <c r="SDQ90" s="13"/>
      <c r="SDR90" s="13"/>
      <c r="SDS90" s="13"/>
      <c r="SDT90" s="13"/>
      <c r="SDU90" s="13"/>
      <c r="SDV90" s="13"/>
      <c r="SDW90" s="13"/>
      <c r="SDX90" s="13"/>
      <c r="SDY90" s="13"/>
      <c r="SDZ90" s="13"/>
      <c r="SEA90" s="13"/>
      <c r="SEB90" s="13"/>
      <c r="SEC90" s="13"/>
      <c r="SED90" s="13"/>
      <c r="SEE90" s="13"/>
      <c r="SEF90" s="13"/>
      <c r="SEG90" s="13"/>
      <c r="SEH90" s="13"/>
      <c r="SEI90" s="13"/>
      <c r="SEJ90" s="13"/>
      <c r="SEK90" s="13"/>
      <c r="SEL90" s="13"/>
      <c r="SEM90" s="13"/>
      <c r="SEN90" s="13"/>
      <c r="SEO90" s="13"/>
      <c r="SEP90" s="13"/>
      <c r="SEQ90" s="13"/>
      <c r="SER90" s="13"/>
      <c r="SES90" s="13"/>
      <c r="SET90" s="13"/>
      <c r="SEU90" s="13"/>
      <c r="SEV90" s="13"/>
      <c r="SEW90" s="13"/>
      <c r="SEX90" s="13"/>
      <c r="SEY90" s="13"/>
      <c r="SEZ90" s="13"/>
      <c r="SFA90" s="13"/>
      <c r="SFB90" s="13"/>
      <c r="SFC90" s="13"/>
      <c r="SFD90" s="13"/>
      <c r="SFE90" s="13"/>
      <c r="SFF90" s="13"/>
      <c r="SFG90" s="13"/>
      <c r="SFH90" s="13"/>
      <c r="SFI90" s="13"/>
      <c r="SFJ90" s="13"/>
      <c r="SFK90" s="13"/>
      <c r="SFL90" s="13"/>
      <c r="SFM90" s="13"/>
      <c r="SFN90" s="13"/>
      <c r="SFO90" s="13"/>
      <c r="SFP90" s="13"/>
      <c r="SFQ90" s="13"/>
      <c r="SFR90" s="13"/>
      <c r="SFS90" s="13"/>
      <c r="SFT90" s="13"/>
      <c r="SFU90" s="13"/>
      <c r="SFV90" s="13"/>
      <c r="SFW90" s="13"/>
      <c r="SFX90" s="13"/>
      <c r="SFY90" s="13"/>
      <c r="SFZ90" s="13"/>
      <c r="SGA90" s="13"/>
      <c r="SGB90" s="13"/>
      <c r="SGC90" s="13"/>
      <c r="SGD90" s="13"/>
      <c r="SGE90" s="13"/>
      <c r="SGF90" s="13"/>
      <c r="SGG90" s="13"/>
      <c r="SGH90" s="13"/>
      <c r="SGI90" s="13"/>
      <c r="SGJ90" s="13"/>
      <c r="SGK90" s="13"/>
      <c r="SGL90" s="13"/>
      <c r="SGM90" s="13"/>
      <c r="SGN90" s="13"/>
      <c r="SGO90" s="13"/>
      <c r="SGP90" s="13"/>
      <c r="SGQ90" s="13"/>
      <c r="SGR90" s="13"/>
      <c r="SGS90" s="13"/>
      <c r="SGT90" s="13"/>
      <c r="SGU90" s="13"/>
      <c r="SGV90" s="13"/>
      <c r="SGW90" s="13"/>
      <c r="SGX90" s="13"/>
      <c r="SGY90" s="13"/>
      <c r="SGZ90" s="13"/>
      <c r="SHA90" s="13"/>
      <c r="SHB90" s="13"/>
      <c r="SHC90" s="13"/>
      <c r="SHD90" s="13"/>
      <c r="SHE90" s="13"/>
      <c r="SHF90" s="13"/>
      <c r="SHG90" s="13"/>
      <c r="SHH90" s="13"/>
      <c r="SHI90" s="13"/>
      <c r="SHJ90" s="13"/>
      <c r="SHK90" s="13"/>
      <c r="SHL90" s="13"/>
      <c r="SHM90" s="13"/>
      <c r="SHN90" s="13"/>
      <c r="SHO90" s="13"/>
      <c r="SHP90" s="13"/>
      <c r="SHQ90" s="13"/>
      <c r="SHR90" s="13"/>
      <c r="SHS90" s="13"/>
      <c r="SHT90" s="13"/>
      <c r="SHU90" s="13"/>
      <c r="SHV90" s="13"/>
      <c r="SHW90" s="13"/>
      <c r="SHX90" s="13"/>
      <c r="SHY90" s="13"/>
      <c r="SHZ90" s="13"/>
      <c r="SIA90" s="13"/>
      <c r="SIB90" s="13"/>
      <c r="SIC90" s="13"/>
      <c r="SID90" s="13"/>
      <c r="SIE90" s="13"/>
      <c r="SIF90" s="13"/>
      <c r="SIG90" s="13"/>
      <c r="SIH90" s="13"/>
      <c r="SII90" s="13"/>
      <c r="SIJ90" s="13"/>
      <c r="SIK90" s="13"/>
      <c r="SIL90" s="13"/>
      <c r="SIM90" s="13"/>
      <c r="SIN90" s="13"/>
      <c r="SIO90" s="13"/>
      <c r="SIP90" s="13"/>
      <c r="SIQ90" s="13"/>
      <c r="SIR90" s="13"/>
      <c r="SIS90" s="13"/>
      <c r="SIT90" s="13"/>
      <c r="SIU90" s="13"/>
      <c r="SIV90" s="13"/>
      <c r="SIW90" s="13"/>
      <c r="SIX90" s="13"/>
      <c r="SIY90" s="13"/>
      <c r="SIZ90" s="13"/>
      <c r="SJA90" s="13"/>
      <c r="SJB90" s="13"/>
      <c r="SJC90" s="13"/>
      <c r="SJD90" s="13"/>
      <c r="SJE90" s="13"/>
      <c r="SJF90" s="13"/>
      <c r="SJG90" s="13"/>
      <c r="SJH90" s="13"/>
      <c r="SJI90" s="13"/>
      <c r="SJJ90" s="13"/>
      <c r="SJK90" s="13"/>
      <c r="SJL90" s="13"/>
      <c r="SJM90" s="13"/>
      <c r="SJN90" s="13"/>
      <c r="SJO90" s="13"/>
      <c r="SJP90" s="13"/>
      <c r="SJQ90" s="13"/>
      <c r="SJR90" s="13"/>
      <c r="SJS90" s="13"/>
      <c r="SJT90" s="13"/>
      <c r="SJU90" s="13"/>
      <c r="SJV90" s="13"/>
      <c r="SJW90" s="13"/>
      <c r="SJX90" s="13"/>
      <c r="SJY90" s="13"/>
      <c r="SJZ90" s="13"/>
      <c r="SKA90" s="13"/>
      <c r="SKB90" s="13"/>
      <c r="SKC90" s="13"/>
      <c r="SKD90" s="13"/>
      <c r="SKE90" s="13"/>
      <c r="SKF90" s="13"/>
      <c r="SKG90" s="13"/>
      <c r="SKH90" s="13"/>
      <c r="SKI90" s="13"/>
      <c r="SKJ90" s="13"/>
      <c r="SKK90" s="13"/>
      <c r="SKL90" s="13"/>
      <c r="SKM90" s="13"/>
      <c r="SKN90" s="13"/>
      <c r="SKO90" s="13"/>
      <c r="SKP90" s="13"/>
      <c r="SKQ90" s="13"/>
      <c r="SKR90" s="13"/>
      <c r="SKS90" s="13"/>
      <c r="SKT90" s="13"/>
      <c r="SKU90" s="13"/>
      <c r="SKV90" s="13"/>
      <c r="SKW90" s="13"/>
      <c r="SKX90" s="13"/>
      <c r="SKY90" s="13"/>
      <c r="SKZ90" s="13"/>
      <c r="SLA90" s="13"/>
      <c r="SLB90" s="13"/>
      <c r="SLC90" s="13"/>
      <c r="SLD90" s="13"/>
      <c r="SLE90" s="13"/>
      <c r="SLF90" s="13"/>
      <c r="SLG90" s="13"/>
      <c r="SLH90" s="13"/>
      <c r="SLI90" s="13"/>
      <c r="SLJ90" s="13"/>
      <c r="SLK90" s="13"/>
      <c r="SLL90" s="13"/>
      <c r="SLM90" s="13"/>
      <c r="SLN90" s="13"/>
      <c r="SLO90" s="13"/>
      <c r="SLP90" s="13"/>
      <c r="SLQ90" s="13"/>
      <c r="SLR90" s="13"/>
      <c r="SLS90" s="13"/>
      <c r="SLT90" s="13"/>
      <c r="SLU90" s="13"/>
      <c r="SLV90" s="13"/>
      <c r="SLW90" s="13"/>
      <c r="SLX90" s="13"/>
      <c r="SLY90" s="13"/>
      <c r="SLZ90" s="13"/>
      <c r="SMA90" s="13"/>
      <c r="SMB90" s="13"/>
      <c r="SMC90" s="13"/>
      <c r="SMD90" s="13"/>
      <c r="SME90" s="13"/>
      <c r="SMF90" s="13"/>
      <c r="SMG90" s="13"/>
      <c r="SMH90" s="13"/>
      <c r="SMI90" s="13"/>
      <c r="SMJ90" s="13"/>
      <c r="SMK90" s="13"/>
      <c r="SML90" s="13"/>
      <c r="SMM90" s="13"/>
      <c r="SMN90" s="13"/>
      <c r="SMO90" s="13"/>
      <c r="SMP90" s="13"/>
      <c r="SMQ90" s="13"/>
      <c r="SMR90" s="13"/>
      <c r="SMS90" s="13"/>
      <c r="SMT90" s="13"/>
      <c r="SMU90" s="13"/>
      <c r="SMV90" s="13"/>
      <c r="SMW90" s="13"/>
      <c r="SMX90" s="13"/>
      <c r="SMY90" s="13"/>
      <c r="SMZ90" s="13"/>
      <c r="SNA90" s="13"/>
      <c r="SNB90" s="13"/>
      <c r="SNC90" s="13"/>
      <c r="SND90" s="13"/>
      <c r="SNE90" s="13"/>
      <c r="SNF90" s="13"/>
      <c r="SNG90" s="13"/>
      <c r="SNH90" s="13"/>
      <c r="SNI90" s="13"/>
      <c r="SNJ90" s="13"/>
      <c r="SNK90" s="13"/>
      <c r="SNL90" s="13"/>
      <c r="SNM90" s="13"/>
      <c r="SNN90" s="13"/>
      <c r="SNO90" s="13"/>
      <c r="SNP90" s="13"/>
      <c r="SNQ90" s="13"/>
      <c r="SNR90" s="13"/>
      <c r="SNS90" s="13"/>
      <c r="SNT90" s="13"/>
      <c r="SNU90" s="13"/>
      <c r="SNV90" s="13"/>
      <c r="SNW90" s="13"/>
      <c r="SNX90" s="13"/>
      <c r="SNY90" s="13"/>
      <c r="SNZ90" s="13"/>
      <c r="SOA90" s="13"/>
      <c r="SOB90" s="13"/>
      <c r="SOC90" s="13"/>
      <c r="SOD90" s="13"/>
      <c r="SOE90" s="13"/>
      <c r="SOF90" s="13"/>
      <c r="SOG90" s="13"/>
      <c r="SOH90" s="13"/>
      <c r="SOI90" s="13"/>
      <c r="SOJ90" s="13"/>
      <c r="SOK90" s="13"/>
      <c r="SOL90" s="13"/>
      <c r="SOM90" s="13"/>
      <c r="SON90" s="13"/>
      <c r="SOO90" s="13"/>
      <c r="SOP90" s="13"/>
      <c r="SOQ90" s="13"/>
      <c r="SOR90" s="13"/>
      <c r="SOS90" s="13"/>
      <c r="SOT90" s="13"/>
      <c r="SOU90" s="13"/>
      <c r="SOV90" s="13"/>
      <c r="SOW90" s="13"/>
      <c r="SOX90" s="13"/>
      <c r="SOY90" s="13"/>
      <c r="SOZ90" s="13"/>
      <c r="SPA90" s="13"/>
      <c r="SPB90" s="13"/>
      <c r="SPC90" s="13"/>
      <c r="SPD90" s="13"/>
      <c r="SPE90" s="13"/>
      <c r="SPF90" s="13"/>
      <c r="SPG90" s="13"/>
      <c r="SPH90" s="13"/>
      <c r="SPI90" s="13"/>
      <c r="SPJ90" s="13"/>
      <c r="SPK90" s="13"/>
      <c r="SPL90" s="13"/>
      <c r="SPM90" s="13"/>
      <c r="SPN90" s="13"/>
      <c r="SPO90" s="13"/>
      <c r="SPP90" s="13"/>
      <c r="SPQ90" s="13"/>
      <c r="SPR90" s="13"/>
      <c r="SPS90" s="13"/>
      <c r="SPT90" s="13"/>
      <c r="SPU90" s="13"/>
      <c r="SPV90" s="13"/>
      <c r="SPW90" s="13"/>
      <c r="SPX90" s="13"/>
      <c r="SPY90" s="13"/>
      <c r="SPZ90" s="13"/>
      <c r="SQA90" s="13"/>
      <c r="SQB90" s="13"/>
      <c r="SQC90" s="13"/>
      <c r="SQD90" s="13"/>
      <c r="SQE90" s="13"/>
      <c r="SQF90" s="13"/>
      <c r="SQG90" s="13"/>
      <c r="SQH90" s="13"/>
      <c r="SQI90" s="13"/>
      <c r="SQJ90" s="13"/>
      <c r="SQK90" s="13"/>
      <c r="SQL90" s="13"/>
      <c r="SQM90" s="13"/>
      <c r="SQN90" s="13"/>
      <c r="SQO90" s="13"/>
      <c r="SQP90" s="13"/>
      <c r="SQQ90" s="13"/>
      <c r="SQR90" s="13"/>
      <c r="SQS90" s="13"/>
      <c r="SQT90" s="13"/>
      <c r="SQU90" s="13"/>
      <c r="SQV90" s="13"/>
      <c r="SQW90" s="13"/>
      <c r="SQX90" s="13"/>
      <c r="SQY90" s="13"/>
      <c r="SQZ90" s="13"/>
      <c r="SRA90" s="13"/>
      <c r="SRB90" s="13"/>
      <c r="SRC90" s="13"/>
      <c r="SRD90" s="13"/>
      <c r="SRE90" s="13"/>
      <c r="SRF90" s="13"/>
      <c r="SRG90" s="13"/>
      <c r="SRH90" s="13"/>
      <c r="SRI90" s="13"/>
      <c r="SRJ90" s="13"/>
      <c r="SRK90" s="13"/>
      <c r="SRL90" s="13"/>
      <c r="SRM90" s="13"/>
      <c r="SRN90" s="13"/>
      <c r="SRO90" s="13"/>
      <c r="SRP90" s="13"/>
      <c r="SRQ90" s="13"/>
      <c r="SRR90" s="13"/>
      <c r="SRS90" s="13"/>
      <c r="SRT90" s="13"/>
      <c r="SRU90" s="13"/>
      <c r="SRV90" s="13"/>
      <c r="SRW90" s="13"/>
      <c r="SRX90" s="13"/>
      <c r="SRY90" s="13"/>
      <c r="SRZ90" s="13"/>
      <c r="SSA90" s="13"/>
      <c r="SSB90" s="13"/>
      <c r="SSC90" s="13"/>
      <c r="SSD90" s="13"/>
      <c r="SSE90" s="13"/>
      <c r="SSF90" s="13"/>
      <c r="SSG90" s="13"/>
      <c r="SSH90" s="13"/>
      <c r="SSI90" s="13"/>
      <c r="SSJ90" s="13"/>
      <c r="SSK90" s="13"/>
      <c r="SSL90" s="13"/>
      <c r="SSM90" s="13"/>
      <c r="SSN90" s="13"/>
      <c r="SSO90" s="13"/>
      <c r="SSP90" s="13"/>
      <c r="SSQ90" s="13"/>
      <c r="SSR90" s="13"/>
      <c r="SSS90" s="13"/>
      <c r="SST90" s="13"/>
      <c r="SSU90" s="13"/>
      <c r="SSV90" s="13"/>
      <c r="SSW90" s="13"/>
      <c r="SSX90" s="13"/>
      <c r="SSY90" s="13"/>
      <c r="SSZ90" s="13"/>
      <c r="STA90" s="13"/>
      <c r="STB90" s="13"/>
      <c r="STC90" s="13"/>
      <c r="STD90" s="13"/>
      <c r="STE90" s="13"/>
      <c r="STF90" s="13"/>
      <c r="STG90" s="13"/>
      <c r="STH90" s="13"/>
      <c r="STI90" s="13"/>
      <c r="STJ90" s="13"/>
      <c r="STK90" s="13"/>
      <c r="STL90" s="13"/>
      <c r="STM90" s="13"/>
      <c r="STN90" s="13"/>
      <c r="STO90" s="13"/>
      <c r="STP90" s="13"/>
      <c r="STQ90" s="13"/>
      <c r="STR90" s="13"/>
      <c r="STS90" s="13"/>
      <c r="STT90" s="13"/>
      <c r="STU90" s="13"/>
      <c r="STV90" s="13"/>
      <c r="STW90" s="13"/>
      <c r="STX90" s="13"/>
      <c r="STY90" s="13"/>
      <c r="STZ90" s="13"/>
      <c r="SUA90" s="13"/>
      <c r="SUB90" s="13"/>
      <c r="SUC90" s="13"/>
      <c r="SUD90" s="13"/>
      <c r="SUE90" s="13"/>
      <c r="SUF90" s="13"/>
      <c r="SUG90" s="13"/>
      <c r="SUH90" s="13"/>
      <c r="SUI90" s="13"/>
      <c r="SUJ90" s="13"/>
      <c r="SUK90" s="13"/>
      <c r="SUL90" s="13"/>
      <c r="SUM90" s="13"/>
      <c r="SUN90" s="13"/>
      <c r="SUO90" s="13"/>
      <c r="SUP90" s="13"/>
      <c r="SUQ90" s="13"/>
      <c r="SUR90" s="13"/>
      <c r="SUS90" s="13"/>
      <c r="SUT90" s="13"/>
      <c r="SUU90" s="13"/>
      <c r="SUV90" s="13"/>
      <c r="SUW90" s="13"/>
      <c r="SUX90" s="13"/>
      <c r="SUY90" s="13"/>
      <c r="SUZ90" s="13"/>
      <c r="SVA90" s="13"/>
      <c r="SVB90" s="13"/>
      <c r="SVC90" s="13"/>
      <c r="SVD90" s="13"/>
      <c r="SVE90" s="13"/>
      <c r="SVF90" s="13"/>
      <c r="SVG90" s="13"/>
      <c r="SVH90" s="13"/>
      <c r="SVI90" s="13"/>
      <c r="SVJ90" s="13"/>
      <c r="SVK90" s="13"/>
      <c r="SVL90" s="13"/>
      <c r="SVM90" s="13"/>
      <c r="SVN90" s="13"/>
      <c r="SVO90" s="13"/>
      <c r="SVP90" s="13"/>
      <c r="SVQ90" s="13"/>
      <c r="SVR90" s="13"/>
      <c r="SVS90" s="13"/>
      <c r="SVT90" s="13"/>
      <c r="SVU90" s="13"/>
      <c r="SVV90" s="13"/>
      <c r="SVW90" s="13"/>
      <c r="SVX90" s="13"/>
      <c r="SVY90" s="13"/>
      <c r="SVZ90" s="13"/>
      <c r="SWA90" s="13"/>
      <c r="SWB90" s="13"/>
      <c r="SWC90" s="13"/>
      <c r="SWD90" s="13"/>
      <c r="SWE90" s="13"/>
      <c r="SWF90" s="13"/>
      <c r="SWG90" s="13"/>
      <c r="SWH90" s="13"/>
      <c r="SWI90" s="13"/>
      <c r="SWJ90" s="13"/>
      <c r="SWK90" s="13"/>
      <c r="SWL90" s="13"/>
      <c r="SWM90" s="13"/>
      <c r="SWN90" s="13"/>
      <c r="SWO90" s="13"/>
      <c r="SWP90" s="13"/>
      <c r="SWQ90" s="13"/>
      <c r="SWR90" s="13"/>
      <c r="SWS90" s="13"/>
      <c r="SWT90" s="13"/>
      <c r="SWU90" s="13"/>
      <c r="SWV90" s="13"/>
      <c r="SWW90" s="13"/>
      <c r="SWX90" s="13"/>
      <c r="SWY90" s="13"/>
      <c r="SWZ90" s="13"/>
      <c r="SXA90" s="13"/>
      <c r="SXB90" s="13"/>
      <c r="SXC90" s="13"/>
      <c r="SXD90" s="13"/>
      <c r="SXE90" s="13"/>
      <c r="SXF90" s="13"/>
      <c r="SXG90" s="13"/>
      <c r="SXH90" s="13"/>
      <c r="SXI90" s="13"/>
      <c r="SXJ90" s="13"/>
      <c r="SXK90" s="13"/>
      <c r="SXL90" s="13"/>
      <c r="SXM90" s="13"/>
      <c r="SXN90" s="13"/>
      <c r="SXO90" s="13"/>
      <c r="SXP90" s="13"/>
      <c r="SXQ90" s="13"/>
      <c r="SXR90" s="13"/>
      <c r="SXS90" s="13"/>
      <c r="SXT90" s="13"/>
      <c r="SXU90" s="13"/>
      <c r="SXV90" s="13"/>
      <c r="SXW90" s="13"/>
      <c r="SXX90" s="13"/>
      <c r="SXY90" s="13"/>
      <c r="SXZ90" s="13"/>
      <c r="SYA90" s="13"/>
      <c r="SYB90" s="13"/>
      <c r="SYC90" s="13"/>
      <c r="SYD90" s="13"/>
      <c r="SYE90" s="13"/>
      <c r="SYF90" s="13"/>
      <c r="SYG90" s="13"/>
      <c r="SYH90" s="13"/>
      <c r="SYI90" s="13"/>
      <c r="SYJ90" s="13"/>
      <c r="SYK90" s="13"/>
      <c r="SYL90" s="13"/>
      <c r="SYM90" s="13"/>
      <c r="SYN90" s="13"/>
      <c r="SYO90" s="13"/>
      <c r="SYP90" s="13"/>
      <c r="SYQ90" s="13"/>
      <c r="SYR90" s="13"/>
      <c r="SYS90" s="13"/>
      <c r="SYT90" s="13"/>
      <c r="SYU90" s="13"/>
      <c r="SYV90" s="13"/>
      <c r="SYW90" s="13"/>
      <c r="SYX90" s="13"/>
      <c r="SYY90" s="13"/>
      <c r="SYZ90" s="13"/>
      <c r="SZA90" s="13"/>
      <c r="SZB90" s="13"/>
      <c r="SZC90" s="13"/>
      <c r="SZD90" s="13"/>
      <c r="SZE90" s="13"/>
      <c r="SZF90" s="13"/>
      <c r="SZG90" s="13"/>
      <c r="SZH90" s="13"/>
      <c r="SZI90" s="13"/>
      <c r="SZJ90" s="13"/>
      <c r="SZK90" s="13"/>
      <c r="SZL90" s="13"/>
      <c r="SZM90" s="13"/>
      <c r="SZN90" s="13"/>
      <c r="SZO90" s="13"/>
      <c r="SZP90" s="13"/>
      <c r="SZQ90" s="13"/>
      <c r="SZR90" s="13"/>
      <c r="SZS90" s="13"/>
      <c r="SZT90" s="13"/>
      <c r="SZU90" s="13"/>
      <c r="SZV90" s="13"/>
      <c r="SZW90" s="13"/>
      <c r="SZX90" s="13"/>
      <c r="SZY90" s="13"/>
      <c r="SZZ90" s="13"/>
      <c r="TAA90" s="13"/>
      <c r="TAB90" s="13"/>
      <c r="TAC90" s="13"/>
      <c r="TAD90" s="13"/>
      <c r="TAE90" s="13"/>
      <c r="TAF90" s="13"/>
      <c r="TAG90" s="13"/>
      <c r="TAH90" s="13"/>
      <c r="TAI90" s="13"/>
      <c r="TAJ90" s="13"/>
      <c r="TAK90" s="13"/>
      <c r="TAL90" s="13"/>
      <c r="TAM90" s="13"/>
      <c r="TAN90" s="13"/>
      <c r="TAO90" s="13"/>
      <c r="TAP90" s="13"/>
      <c r="TAQ90" s="13"/>
      <c r="TAR90" s="13"/>
      <c r="TAS90" s="13"/>
      <c r="TAT90" s="13"/>
      <c r="TAU90" s="13"/>
      <c r="TAV90" s="13"/>
      <c r="TAW90" s="13"/>
      <c r="TAX90" s="13"/>
      <c r="TAY90" s="13"/>
      <c r="TAZ90" s="13"/>
      <c r="TBA90" s="13"/>
      <c r="TBB90" s="13"/>
      <c r="TBC90" s="13"/>
      <c r="TBD90" s="13"/>
      <c r="TBE90" s="13"/>
      <c r="TBF90" s="13"/>
      <c r="TBG90" s="13"/>
      <c r="TBH90" s="13"/>
      <c r="TBI90" s="13"/>
      <c r="TBJ90" s="13"/>
      <c r="TBK90" s="13"/>
      <c r="TBL90" s="13"/>
      <c r="TBM90" s="13"/>
      <c r="TBN90" s="13"/>
      <c r="TBO90" s="13"/>
      <c r="TBP90" s="13"/>
      <c r="TBQ90" s="13"/>
      <c r="TBR90" s="13"/>
      <c r="TBS90" s="13"/>
      <c r="TBT90" s="13"/>
      <c r="TBU90" s="13"/>
      <c r="TBV90" s="13"/>
      <c r="TBW90" s="13"/>
      <c r="TBX90" s="13"/>
      <c r="TBY90" s="13"/>
      <c r="TBZ90" s="13"/>
      <c r="TCA90" s="13"/>
      <c r="TCB90" s="13"/>
      <c r="TCC90" s="13"/>
      <c r="TCD90" s="13"/>
      <c r="TCE90" s="13"/>
      <c r="TCF90" s="13"/>
      <c r="TCG90" s="13"/>
      <c r="TCH90" s="13"/>
      <c r="TCI90" s="13"/>
      <c r="TCJ90" s="13"/>
      <c r="TCK90" s="13"/>
      <c r="TCL90" s="13"/>
      <c r="TCM90" s="13"/>
      <c r="TCN90" s="13"/>
      <c r="TCO90" s="13"/>
      <c r="TCP90" s="13"/>
      <c r="TCQ90" s="13"/>
      <c r="TCR90" s="13"/>
      <c r="TCS90" s="13"/>
      <c r="TCT90" s="13"/>
      <c r="TCU90" s="13"/>
      <c r="TCV90" s="13"/>
      <c r="TCW90" s="13"/>
      <c r="TCX90" s="13"/>
      <c r="TCY90" s="13"/>
      <c r="TCZ90" s="13"/>
      <c r="TDA90" s="13"/>
      <c r="TDB90" s="13"/>
      <c r="TDC90" s="13"/>
      <c r="TDD90" s="13"/>
      <c r="TDE90" s="13"/>
      <c r="TDF90" s="13"/>
      <c r="TDG90" s="13"/>
      <c r="TDH90" s="13"/>
      <c r="TDI90" s="13"/>
      <c r="TDJ90" s="13"/>
      <c r="TDK90" s="13"/>
      <c r="TDL90" s="13"/>
      <c r="TDM90" s="13"/>
      <c r="TDN90" s="13"/>
      <c r="TDO90" s="13"/>
      <c r="TDP90" s="13"/>
      <c r="TDQ90" s="13"/>
      <c r="TDR90" s="13"/>
      <c r="TDS90" s="13"/>
      <c r="TDT90" s="13"/>
      <c r="TDU90" s="13"/>
      <c r="TDV90" s="13"/>
      <c r="TDW90" s="13"/>
      <c r="TDX90" s="13"/>
      <c r="TDY90" s="13"/>
      <c r="TDZ90" s="13"/>
      <c r="TEA90" s="13"/>
      <c r="TEB90" s="13"/>
      <c r="TEC90" s="13"/>
      <c r="TED90" s="13"/>
      <c r="TEE90" s="13"/>
      <c r="TEF90" s="13"/>
      <c r="TEG90" s="13"/>
      <c r="TEH90" s="13"/>
      <c r="TEI90" s="13"/>
      <c r="TEJ90" s="13"/>
      <c r="TEK90" s="13"/>
      <c r="TEL90" s="13"/>
      <c r="TEM90" s="13"/>
      <c r="TEN90" s="13"/>
      <c r="TEO90" s="13"/>
      <c r="TEP90" s="13"/>
      <c r="TEQ90" s="13"/>
      <c r="TER90" s="13"/>
      <c r="TES90" s="13"/>
      <c r="TET90" s="13"/>
      <c r="TEU90" s="13"/>
      <c r="TEV90" s="13"/>
      <c r="TEW90" s="13"/>
      <c r="TEX90" s="13"/>
      <c r="TEY90" s="13"/>
      <c r="TEZ90" s="13"/>
      <c r="TFA90" s="13"/>
      <c r="TFB90" s="13"/>
      <c r="TFC90" s="13"/>
      <c r="TFD90" s="13"/>
      <c r="TFE90" s="13"/>
      <c r="TFF90" s="13"/>
      <c r="TFG90" s="13"/>
      <c r="TFH90" s="13"/>
      <c r="TFI90" s="13"/>
      <c r="TFJ90" s="13"/>
      <c r="TFK90" s="13"/>
      <c r="TFL90" s="13"/>
      <c r="TFM90" s="13"/>
      <c r="TFN90" s="13"/>
      <c r="TFO90" s="13"/>
      <c r="TFP90" s="13"/>
      <c r="TFQ90" s="13"/>
      <c r="TFR90" s="13"/>
      <c r="TFS90" s="13"/>
      <c r="TFT90" s="13"/>
      <c r="TFU90" s="13"/>
      <c r="TFV90" s="13"/>
      <c r="TFW90" s="13"/>
      <c r="TFX90" s="13"/>
      <c r="TFY90" s="13"/>
      <c r="TFZ90" s="13"/>
      <c r="TGA90" s="13"/>
      <c r="TGB90" s="13"/>
      <c r="TGC90" s="13"/>
      <c r="TGD90" s="13"/>
      <c r="TGE90" s="13"/>
      <c r="TGF90" s="13"/>
      <c r="TGG90" s="13"/>
      <c r="TGH90" s="13"/>
      <c r="TGI90" s="13"/>
      <c r="TGJ90" s="13"/>
      <c r="TGK90" s="13"/>
      <c r="TGL90" s="13"/>
      <c r="TGM90" s="13"/>
      <c r="TGN90" s="13"/>
      <c r="TGO90" s="13"/>
      <c r="TGP90" s="13"/>
      <c r="TGQ90" s="13"/>
      <c r="TGR90" s="13"/>
      <c r="TGS90" s="13"/>
      <c r="TGT90" s="13"/>
      <c r="TGU90" s="13"/>
      <c r="TGV90" s="13"/>
      <c r="TGW90" s="13"/>
      <c r="TGX90" s="13"/>
      <c r="TGY90" s="13"/>
      <c r="TGZ90" s="13"/>
      <c r="THA90" s="13"/>
      <c r="THB90" s="13"/>
      <c r="THC90" s="13"/>
      <c r="THD90" s="13"/>
      <c r="THE90" s="13"/>
      <c r="THF90" s="13"/>
      <c r="THG90" s="13"/>
      <c r="THH90" s="13"/>
      <c r="THI90" s="13"/>
      <c r="THJ90" s="13"/>
      <c r="THK90" s="13"/>
      <c r="THL90" s="13"/>
      <c r="THM90" s="13"/>
      <c r="THN90" s="13"/>
      <c r="THO90" s="13"/>
      <c r="THP90" s="13"/>
      <c r="THQ90" s="13"/>
      <c r="THR90" s="13"/>
      <c r="THS90" s="13"/>
      <c r="THT90" s="13"/>
      <c r="THU90" s="13"/>
      <c r="THV90" s="13"/>
      <c r="THW90" s="13"/>
      <c r="THX90" s="13"/>
      <c r="THY90" s="13"/>
      <c r="THZ90" s="13"/>
      <c r="TIA90" s="13"/>
      <c r="TIB90" s="13"/>
      <c r="TIC90" s="13"/>
      <c r="TID90" s="13"/>
      <c r="TIE90" s="13"/>
      <c r="TIF90" s="13"/>
      <c r="TIG90" s="13"/>
      <c r="TIH90" s="13"/>
      <c r="TII90" s="13"/>
      <c r="TIJ90" s="13"/>
      <c r="TIK90" s="13"/>
      <c r="TIL90" s="13"/>
      <c r="TIM90" s="13"/>
      <c r="TIN90" s="13"/>
      <c r="TIO90" s="13"/>
      <c r="TIP90" s="13"/>
      <c r="TIQ90" s="13"/>
      <c r="TIR90" s="13"/>
      <c r="TIS90" s="13"/>
      <c r="TIT90" s="13"/>
      <c r="TIU90" s="13"/>
      <c r="TIV90" s="13"/>
      <c r="TIW90" s="13"/>
      <c r="TIX90" s="13"/>
      <c r="TIY90" s="13"/>
      <c r="TIZ90" s="13"/>
      <c r="TJA90" s="13"/>
      <c r="TJB90" s="13"/>
      <c r="TJC90" s="13"/>
      <c r="TJD90" s="13"/>
      <c r="TJE90" s="13"/>
      <c r="TJF90" s="13"/>
      <c r="TJG90" s="13"/>
      <c r="TJH90" s="13"/>
      <c r="TJI90" s="13"/>
      <c r="TJJ90" s="13"/>
      <c r="TJK90" s="13"/>
      <c r="TJL90" s="13"/>
      <c r="TJM90" s="13"/>
      <c r="TJN90" s="13"/>
      <c r="TJO90" s="13"/>
      <c r="TJP90" s="13"/>
      <c r="TJQ90" s="13"/>
      <c r="TJR90" s="13"/>
      <c r="TJS90" s="13"/>
      <c r="TJT90" s="13"/>
      <c r="TJU90" s="13"/>
      <c r="TJV90" s="13"/>
      <c r="TJW90" s="13"/>
      <c r="TJX90" s="13"/>
      <c r="TJY90" s="13"/>
      <c r="TJZ90" s="13"/>
      <c r="TKA90" s="13"/>
      <c r="TKB90" s="13"/>
      <c r="TKC90" s="13"/>
      <c r="TKD90" s="13"/>
      <c r="TKE90" s="13"/>
      <c r="TKF90" s="13"/>
      <c r="TKG90" s="13"/>
      <c r="TKH90" s="13"/>
      <c r="TKI90" s="13"/>
      <c r="TKJ90" s="13"/>
      <c r="TKK90" s="13"/>
      <c r="TKL90" s="13"/>
      <c r="TKM90" s="13"/>
      <c r="TKN90" s="13"/>
      <c r="TKO90" s="13"/>
      <c r="TKP90" s="13"/>
      <c r="TKQ90" s="13"/>
      <c r="TKR90" s="13"/>
      <c r="TKS90" s="13"/>
      <c r="TKT90" s="13"/>
      <c r="TKU90" s="13"/>
      <c r="TKV90" s="13"/>
      <c r="TKW90" s="13"/>
      <c r="TKX90" s="13"/>
      <c r="TKY90" s="13"/>
      <c r="TKZ90" s="13"/>
      <c r="TLA90" s="13"/>
      <c r="TLB90" s="13"/>
      <c r="TLC90" s="13"/>
      <c r="TLD90" s="13"/>
      <c r="TLE90" s="13"/>
      <c r="TLF90" s="13"/>
      <c r="TLG90" s="13"/>
      <c r="TLH90" s="13"/>
      <c r="TLI90" s="13"/>
      <c r="TLJ90" s="13"/>
      <c r="TLK90" s="13"/>
      <c r="TLL90" s="13"/>
      <c r="TLM90" s="13"/>
      <c r="TLN90" s="13"/>
      <c r="TLO90" s="13"/>
      <c r="TLP90" s="13"/>
      <c r="TLQ90" s="13"/>
      <c r="TLR90" s="13"/>
      <c r="TLS90" s="13"/>
      <c r="TLT90" s="13"/>
      <c r="TLU90" s="13"/>
      <c r="TLV90" s="13"/>
      <c r="TLW90" s="13"/>
      <c r="TLX90" s="13"/>
      <c r="TLY90" s="13"/>
      <c r="TLZ90" s="13"/>
      <c r="TMA90" s="13"/>
      <c r="TMB90" s="13"/>
      <c r="TMC90" s="13"/>
      <c r="TMD90" s="13"/>
      <c r="TME90" s="13"/>
      <c r="TMF90" s="13"/>
      <c r="TMG90" s="13"/>
      <c r="TMH90" s="13"/>
      <c r="TMI90" s="13"/>
      <c r="TMJ90" s="13"/>
      <c r="TMK90" s="13"/>
      <c r="TML90" s="13"/>
      <c r="TMM90" s="13"/>
      <c r="TMN90" s="13"/>
      <c r="TMO90" s="13"/>
      <c r="TMP90" s="13"/>
      <c r="TMQ90" s="13"/>
      <c r="TMR90" s="13"/>
      <c r="TMS90" s="13"/>
      <c r="TMT90" s="13"/>
      <c r="TMU90" s="13"/>
      <c r="TMV90" s="13"/>
      <c r="TMW90" s="13"/>
      <c r="TMX90" s="13"/>
      <c r="TMY90" s="13"/>
      <c r="TMZ90" s="13"/>
      <c r="TNA90" s="13"/>
      <c r="TNB90" s="13"/>
      <c r="TNC90" s="13"/>
      <c r="TND90" s="13"/>
      <c r="TNE90" s="13"/>
      <c r="TNF90" s="13"/>
      <c r="TNG90" s="13"/>
      <c r="TNH90" s="13"/>
      <c r="TNI90" s="13"/>
      <c r="TNJ90" s="13"/>
      <c r="TNK90" s="13"/>
      <c r="TNL90" s="13"/>
      <c r="TNM90" s="13"/>
      <c r="TNN90" s="13"/>
      <c r="TNO90" s="13"/>
      <c r="TNP90" s="13"/>
      <c r="TNQ90" s="13"/>
      <c r="TNR90" s="13"/>
      <c r="TNS90" s="13"/>
      <c r="TNT90" s="13"/>
      <c r="TNU90" s="13"/>
      <c r="TNV90" s="13"/>
      <c r="TNW90" s="13"/>
      <c r="TNX90" s="13"/>
      <c r="TNY90" s="13"/>
      <c r="TNZ90" s="13"/>
      <c r="TOA90" s="13"/>
      <c r="TOB90" s="13"/>
      <c r="TOC90" s="13"/>
      <c r="TOD90" s="13"/>
      <c r="TOE90" s="13"/>
      <c r="TOF90" s="13"/>
      <c r="TOG90" s="13"/>
      <c r="TOH90" s="13"/>
      <c r="TOI90" s="13"/>
      <c r="TOJ90" s="13"/>
      <c r="TOK90" s="13"/>
      <c r="TOL90" s="13"/>
      <c r="TOM90" s="13"/>
      <c r="TON90" s="13"/>
      <c r="TOO90" s="13"/>
      <c r="TOP90" s="13"/>
      <c r="TOQ90" s="13"/>
      <c r="TOR90" s="13"/>
      <c r="TOS90" s="13"/>
      <c r="TOT90" s="13"/>
      <c r="TOU90" s="13"/>
      <c r="TOV90" s="13"/>
      <c r="TOW90" s="13"/>
      <c r="TOX90" s="13"/>
      <c r="TOY90" s="13"/>
      <c r="TOZ90" s="13"/>
      <c r="TPA90" s="13"/>
      <c r="TPB90" s="13"/>
      <c r="TPC90" s="13"/>
      <c r="TPD90" s="13"/>
      <c r="TPE90" s="13"/>
      <c r="TPF90" s="13"/>
      <c r="TPG90" s="13"/>
      <c r="TPH90" s="13"/>
      <c r="TPI90" s="13"/>
      <c r="TPJ90" s="13"/>
      <c r="TPK90" s="13"/>
      <c r="TPL90" s="13"/>
      <c r="TPM90" s="13"/>
      <c r="TPN90" s="13"/>
      <c r="TPO90" s="13"/>
      <c r="TPP90" s="13"/>
      <c r="TPQ90" s="13"/>
      <c r="TPR90" s="13"/>
      <c r="TPS90" s="13"/>
      <c r="TPT90" s="13"/>
      <c r="TPU90" s="13"/>
      <c r="TPV90" s="13"/>
      <c r="TPW90" s="13"/>
      <c r="TPX90" s="13"/>
      <c r="TPY90" s="13"/>
      <c r="TPZ90" s="13"/>
      <c r="TQA90" s="13"/>
      <c r="TQB90" s="13"/>
      <c r="TQC90" s="13"/>
      <c r="TQD90" s="13"/>
      <c r="TQE90" s="13"/>
      <c r="TQF90" s="13"/>
      <c r="TQG90" s="13"/>
      <c r="TQH90" s="13"/>
      <c r="TQI90" s="13"/>
      <c r="TQJ90" s="13"/>
      <c r="TQK90" s="13"/>
      <c r="TQL90" s="13"/>
      <c r="TQM90" s="13"/>
      <c r="TQN90" s="13"/>
      <c r="TQO90" s="13"/>
      <c r="TQP90" s="13"/>
      <c r="TQQ90" s="13"/>
      <c r="TQR90" s="13"/>
      <c r="TQS90" s="13"/>
      <c r="TQT90" s="13"/>
      <c r="TQU90" s="13"/>
      <c r="TQV90" s="13"/>
      <c r="TQW90" s="13"/>
      <c r="TQX90" s="13"/>
      <c r="TQY90" s="13"/>
      <c r="TQZ90" s="13"/>
      <c r="TRA90" s="13"/>
      <c r="TRB90" s="13"/>
      <c r="TRC90" s="13"/>
      <c r="TRD90" s="13"/>
      <c r="TRE90" s="13"/>
      <c r="TRF90" s="13"/>
      <c r="TRG90" s="13"/>
      <c r="TRH90" s="13"/>
      <c r="TRI90" s="13"/>
      <c r="TRJ90" s="13"/>
      <c r="TRK90" s="13"/>
      <c r="TRL90" s="13"/>
      <c r="TRM90" s="13"/>
      <c r="TRN90" s="13"/>
      <c r="TRO90" s="13"/>
      <c r="TRP90" s="13"/>
      <c r="TRQ90" s="13"/>
      <c r="TRR90" s="13"/>
      <c r="TRS90" s="13"/>
      <c r="TRT90" s="13"/>
      <c r="TRU90" s="13"/>
      <c r="TRV90" s="13"/>
      <c r="TRW90" s="13"/>
      <c r="TRX90" s="13"/>
      <c r="TRY90" s="13"/>
      <c r="TRZ90" s="13"/>
      <c r="TSA90" s="13"/>
      <c r="TSB90" s="13"/>
      <c r="TSC90" s="13"/>
      <c r="TSD90" s="13"/>
      <c r="TSE90" s="13"/>
      <c r="TSF90" s="13"/>
      <c r="TSG90" s="13"/>
      <c r="TSH90" s="13"/>
      <c r="TSI90" s="13"/>
      <c r="TSJ90" s="13"/>
      <c r="TSK90" s="13"/>
      <c r="TSL90" s="13"/>
      <c r="TSM90" s="13"/>
      <c r="TSN90" s="13"/>
      <c r="TSO90" s="13"/>
      <c r="TSP90" s="13"/>
      <c r="TSQ90" s="13"/>
      <c r="TSR90" s="13"/>
      <c r="TSS90" s="13"/>
      <c r="TST90" s="13"/>
      <c r="TSU90" s="13"/>
      <c r="TSV90" s="13"/>
      <c r="TSW90" s="13"/>
      <c r="TSX90" s="13"/>
      <c r="TSY90" s="13"/>
      <c r="TSZ90" s="13"/>
      <c r="TTA90" s="13"/>
      <c r="TTB90" s="13"/>
      <c r="TTC90" s="13"/>
      <c r="TTD90" s="13"/>
      <c r="TTE90" s="13"/>
      <c r="TTF90" s="13"/>
      <c r="TTG90" s="13"/>
      <c r="TTH90" s="13"/>
      <c r="TTI90" s="13"/>
      <c r="TTJ90" s="13"/>
      <c r="TTK90" s="13"/>
      <c r="TTL90" s="13"/>
      <c r="TTM90" s="13"/>
      <c r="TTN90" s="13"/>
      <c r="TTO90" s="13"/>
      <c r="TTP90" s="13"/>
      <c r="TTQ90" s="13"/>
      <c r="TTR90" s="13"/>
      <c r="TTS90" s="13"/>
      <c r="TTT90" s="13"/>
      <c r="TTU90" s="13"/>
      <c r="TTV90" s="13"/>
      <c r="TTW90" s="13"/>
      <c r="TTX90" s="13"/>
      <c r="TTY90" s="13"/>
      <c r="TTZ90" s="13"/>
      <c r="TUA90" s="13"/>
      <c r="TUB90" s="13"/>
      <c r="TUC90" s="13"/>
      <c r="TUD90" s="13"/>
      <c r="TUE90" s="13"/>
      <c r="TUF90" s="13"/>
      <c r="TUG90" s="13"/>
      <c r="TUH90" s="13"/>
      <c r="TUI90" s="13"/>
      <c r="TUJ90" s="13"/>
      <c r="TUK90" s="13"/>
      <c r="TUL90" s="13"/>
      <c r="TUM90" s="13"/>
      <c r="TUN90" s="13"/>
      <c r="TUO90" s="13"/>
      <c r="TUP90" s="13"/>
      <c r="TUQ90" s="13"/>
      <c r="TUR90" s="13"/>
      <c r="TUS90" s="13"/>
      <c r="TUT90" s="13"/>
      <c r="TUU90" s="13"/>
      <c r="TUV90" s="13"/>
      <c r="TUW90" s="13"/>
      <c r="TUX90" s="13"/>
      <c r="TUY90" s="13"/>
      <c r="TUZ90" s="13"/>
      <c r="TVA90" s="13"/>
      <c r="TVB90" s="13"/>
      <c r="TVC90" s="13"/>
      <c r="TVD90" s="13"/>
      <c r="TVE90" s="13"/>
      <c r="TVF90" s="13"/>
      <c r="TVG90" s="13"/>
      <c r="TVH90" s="13"/>
      <c r="TVI90" s="13"/>
      <c r="TVJ90" s="13"/>
      <c r="TVK90" s="13"/>
      <c r="TVL90" s="13"/>
      <c r="TVM90" s="13"/>
      <c r="TVN90" s="13"/>
      <c r="TVO90" s="13"/>
      <c r="TVP90" s="13"/>
      <c r="TVQ90" s="13"/>
      <c r="TVR90" s="13"/>
      <c r="TVS90" s="13"/>
      <c r="TVT90" s="13"/>
      <c r="TVU90" s="13"/>
      <c r="TVV90" s="13"/>
      <c r="TVW90" s="13"/>
      <c r="TVX90" s="13"/>
      <c r="TVY90" s="13"/>
      <c r="TVZ90" s="13"/>
      <c r="TWA90" s="13"/>
      <c r="TWB90" s="13"/>
      <c r="TWC90" s="13"/>
      <c r="TWD90" s="13"/>
      <c r="TWE90" s="13"/>
      <c r="TWF90" s="13"/>
      <c r="TWG90" s="13"/>
      <c r="TWH90" s="13"/>
      <c r="TWI90" s="13"/>
      <c r="TWJ90" s="13"/>
      <c r="TWK90" s="13"/>
      <c r="TWL90" s="13"/>
      <c r="TWM90" s="13"/>
      <c r="TWN90" s="13"/>
      <c r="TWO90" s="13"/>
      <c r="TWP90" s="13"/>
      <c r="TWQ90" s="13"/>
      <c r="TWR90" s="13"/>
      <c r="TWS90" s="13"/>
      <c r="TWT90" s="13"/>
      <c r="TWU90" s="13"/>
      <c r="TWV90" s="13"/>
      <c r="TWW90" s="13"/>
      <c r="TWX90" s="13"/>
      <c r="TWY90" s="13"/>
      <c r="TWZ90" s="13"/>
      <c r="TXA90" s="13"/>
      <c r="TXB90" s="13"/>
      <c r="TXC90" s="13"/>
      <c r="TXD90" s="13"/>
      <c r="TXE90" s="13"/>
      <c r="TXF90" s="13"/>
      <c r="TXG90" s="13"/>
      <c r="TXH90" s="13"/>
      <c r="TXI90" s="13"/>
      <c r="TXJ90" s="13"/>
      <c r="TXK90" s="13"/>
      <c r="TXL90" s="13"/>
      <c r="TXM90" s="13"/>
      <c r="TXN90" s="13"/>
      <c r="TXO90" s="13"/>
      <c r="TXP90" s="13"/>
      <c r="TXQ90" s="13"/>
      <c r="TXR90" s="13"/>
      <c r="TXS90" s="13"/>
      <c r="TXT90" s="13"/>
      <c r="TXU90" s="13"/>
      <c r="TXV90" s="13"/>
      <c r="TXW90" s="13"/>
      <c r="TXX90" s="13"/>
      <c r="TXY90" s="13"/>
      <c r="TXZ90" s="13"/>
      <c r="TYA90" s="13"/>
      <c r="TYB90" s="13"/>
      <c r="TYC90" s="13"/>
      <c r="TYD90" s="13"/>
      <c r="TYE90" s="13"/>
      <c r="TYF90" s="13"/>
      <c r="TYG90" s="13"/>
      <c r="TYH90" s="13"/>
      <c r="TYI90" s="13"/>
      <c r="TYJ90" s="13"/>
      <c r="TYK90" s="13"/>
      <c r="TYL90" s="13"/>
      <c r="TYM90" s="13"/>
      <c r="TYN90" s="13"/>
      <c r="TYO90" s="13"/>
      <c r="TYP90" s="13"/>
      <c r="TYQ90" s="13"/>
      <c r="TYR90" s="13"/>
      <c r="TYS90" s="13"/>
      <c r="TYT90" s="13"/>
      <c r="TYU90" s="13"/>
      <c r="TYV90" s="13"/>
      <c r="TYW90" s="13"/>
      <c r="TYX90" s="13"/>
      <c r="TYY90" s="13"/>
      <c r="TYZ90" s="13"/>
      <c r="TZA90" s="13"/>
      <c r="TZB90" s="13"/>
      <c r="TZC90" s="13"/>
      <c r="TZD90" s="13"/>
      <c r="TZE90" s="13"/>
      <c r="TZF90" s="13"/>
      <c r="TZG90" s="13"/>
      <c r="TZH90" s="13"/>
      <c r="TZI90" s="13"/>
      <c r="TZJ90" s="13"/>
      <c r="TZK90" s="13"/>
      <c r="TZL90" s="13"/>
      <c r="TZM90" s="13"/>
      <c r="TZN90" s="13"/>
      <c r="TZO90" s="13"/>
      <c r="TZP90" s="13"/>
      <c r="TZQ90" s="13"/>
      <c r="TZR90" s="13"/>
      <c r="TZS90" s="13"/>
      <c r="TZT90" s="13"/>
      <c r="TZU90" s="13"/>
      <c r="TZV90" s="13"/>
      <c r="TZW90" s="13"/>
      <c r="TZX90" s="13"/>
      <c r="TZY90" s="13"/>
      <c r="TZZ90" s="13"/>
      <c r="UAA90" s="13"/>
      <c r="UAB90" s="13"/>
      <c r="UAC90" s="13"/>
      <c r="UAD90" s="13"/>
      <c r="UAE90" s="13"/>
      <c r="UAF90" s="13"/>
      <c r="UAG90" s="13"/>
      <c r="UAH90" s="13"/>
      <c r="UAI90" s="13"/>
      <c r="UAJ90" s="13"/>
      <c r="UAK90" s="13"/>
      <c r="UAL90" s="13"/>
      <c r="UAM90" s="13"/>
      <c r="UAN90" s="13"/>
      <c r="UAO90" s="13"/>
      <c r="UAP90" s="13"/>
      <c r="UAQ90" s="13"/>
      <c r="UAR90" s="13"/>
      <c r="UAS90" s="13"/>
      <c r="UAT90" s="13"/>
      <c r="UAU90" s="13"/>
      <c r="UAV90" s="13"/>
      <c r="UAW90" s="13"/>
      <c r="UAX90" s="13"/>
      <c r="UAY90" s="13"/>
      <c r="UAZ90" s="13"/>
      <c r="UBA90" s="13"/>
      <c r="UBB90" s="13"/>
      <c r="UBC90" s="13"/>
      <c r="UBD90" s="13"/>
      <c r="UBE90" s="13"/>
      <c r="UBF90" s="13"/>
      <c r="UBG90" s="13"/>
      <c r="UBH90" s="13"/>
      <c r="UBI90" s="13"/>
      <c r="UBJ90" s="13"/>
      <c r="UBK90" s="13"/>
      <c r="UBL90" s="13"/>
      <c r="UBM90" s="13"/>
      <c r="UBN90" s="13"/>
      <c r="UBO90" s="13"/>
      <c r="UBP90" s="13"/>
      <c r="UBQ90" s="13"/>
      <c r="UBR90" s="13"/>
      <c r="UBS90" s="13"/>
      <c r="UBT90" s="13"/>
      <c r="UBU90" s="13"/>
      <c r="UBV90" s="13"/>
      <c r="UBW90" s="13"/>
      <c r="UBX90" s="13"/>
      <c r="UBY90" s="13"/>
      <c r="UBZ90" s="13"/>
      <c r="UCA90" s="13"/>
      <c r="UCB90" s="13"/>
      <c r="UCC90" s="13"/>
      <c r="UCD90" s="13"/>
      <c r="UCE90" s="13"/>
      <c r="UCF90" s="13"/>
      <c r="UCG90" s="13"/>
      <c r="UCH90" s="13"/>
      <c r="UCI90" s="13"/>
      <c r="UCJ90" s="13"/>
      <c r="UCK90" s="13"/>
      <c r="UCL90" s="13"/>
      <c r="UCM90" s="13"/>
      <c r="UCN90" s="13"/>
      <c r="UCO90" s="13"/>
      <c r="UCP90" s="13"/>
      <c r="UCQ90" s="13"/>
      <c r="UCR90" s="13"/>
      <c r="UCS90" s="13"/>
      <c r="UCT90" s="13"/>
      <c r="UCU90" s="13"/>
      <c r="UCV90" s="13"/>
      <c r="UCW90" s="13"/>
      <c r="UCX90" s="13"/>
      <c r="UCY90" s="13"/>
      <c r="UCZ90" s="13"/>
      <c r="UDA90" s="13"/>
      <c r="UDB90" s="13"/>
      <c r="UDC90" s="13"/>
      <c r="UDD90" s="13"/>
      <c r="UDE90" s="13"/>
      <c r="UDF90" s="13"/>
      <c r="UDG90" s="13"/>
      <c r="UDH90" s="13"/>
      <c r="UDI90" s="13"/>
      <c r="UDJ90" s="13"/>
      <c r="UDK90" s="13"/>
      <c r="UDL90" s="13"/>
      <c r="UDM90" s="13"/>
      <c r="UDN90" s="13"/>
      <c r="UDO90" s="13"/>
      <c r="UDP90" s="13"/>
      <c r="UDQ90" s="13"/>
      <c r="UDR90" s="13"/>
      <c r="UDS90" s="13"/>
      <c r="UDT90" s="13"/>
      <c r="UDU90" s="13"/>
      <c r="UDV90" s="13"/>
      <c r="UDW90" s="13"/>
      <c r="UDX90" s="13"/>
      <c r="UDY90" s="13"/>
      <c r="UDZ90" s="13"/>
      <c r="UEA90" s="13"/>
      <c r="UEB90" s="13"/>
      <c r="UEC90" s="13"/>
      <c r="UED90" s="13"/>
      <c r="UEE90" s="13"/>
      <c r="UEF90" s="13"/>
      <c r="UEG90" s="13"/>
      <c r="UEH90" s="13"/>
      <c r="UEI90" s="13"/>
      <c r="UEJ90" s="13"/>
      <c r="UEK90" s="13"/>
      <c r="UEL90" s="13"/>
      <c r="UEM90" s="13"/>
      <c r="UEN90" s="13"/>
      <c r="UEO90" s="13"/>
      <c r="UEP90" s="13"/>
      <c r="UEQ90" s="13"/>
      <c r="UER90" s="13"/>
      <c r="UES90" s="13"/>
      <c r="UET90" s="13"/>
      <c r="UEU90" s="13"/>
      <c r="UEV90" s="13"/>
      <c r="UEW90" s="13"/>
      <c r="UEX90" s="13"/>
      <c r="UEY90" s="13"/>
      <c r="UEZ90" s="13"/>
      <c r="UFA90" s="13"/>
      <c r="UFB90" s="13"/>
      <c r="UFC90" s="13"/>
      <c r="UFD90" s="13"/>
      <c r="UFE90" s="13"/>
      <c r="UFF90" s="13"/>
      <c r="UFG90" s="13"/>
      <c r="UFH90" s="13"/>
      <c r="UFI90" s="13"/>
      <c r="UFJ90" s="13"/>
      <c r="UFK90" s="13"/>
      <c r="UFL90" s="13"/>
      <c r="UFM90" s="13"/>
      <c r="UFN90" s="13"/>
      <c r="UFO90" s="13"/>
      <c r="UFP90" s="13"/>
      <c r="UFQ90" s="13"/>
      <c r="UFR90" s="13"/>
      <c r="UFS90" s="13"/>
      <c r="UFT90" s="13"/>
      <c r="UFU90" s="13"/>
      <c r="UFV90" s="13"/>
      <c r="UFW90" s="13"/>
      <c r="UFX90" s="13"/>
      <c r="UFY90" s="13"/>
      <c r="UFZ90" s="13"/>
      <c r="UGA90" s="13"/>
      <c r="UGB90" s="13"/>
      <c r="UGC90" s="13"/>
      <c r="UGD90" s="13"/>
      <c r="UGE90" s="13"/>
      <c r="UGF90" s="13"/>
      <c r="UGG90" s="13"/>
      <c r="UGH90" s="13"/>
      <c r="UGI90" s="13"/>
      <c r="UGJ90" s="13"/>
      <c r="UGK90" s="13"/>
      <c r="UGL90" s="13"/>
      <c r="UGM90" s="13"/>
      <c r="UGN90" s="13"/>
      <c r="UGO90" s="13"/>
      <c r="UGP90" s="13"/>
      <c r="UGQ90" s="13"/>
      <c r="UGR90" s="13"/>
      <c r="UGS90" s="13"/>
      <c r="UGT90" s="13"/>
      <c r="UGU90" s="13"/>
      <c r="UGV90" s="13"/>
      <c r="UGW90" s="13"/>
      <c r="UGX90" s="13"/>
      <c r="UGY90" s="13"/>
      <c r="UGZ90" s="13"/>
      <c r="UHA90" s="13"/>
      <c r="UHB90" s="13"/>
      <c r="UHC90" s="13"/>
      <c r="UHD90" s="13"/>
      <c r="UHE90" s="13"/>
      <c r="UHF90" s="13"/>
      <c r="UHG90" s="13"/>
      <c r="UHH90" s="13"/>
      <c r="UHI90" s="13"/>
      <c r="UHJ90" s="13"/>
      <c r="UHK90" s="13"/>
      <c r="UHL90" s="13"/>
      <c r="UHM90" s="13"/>
      <c r="UHN90" s="13"/>
      <c r="UHO90" s="13"/>
      <c r="UHP90" s="13"/>
      <c r="UHQ90" s="13"/>
      <c r="UHR90" s="13"/>
      <c r="UHS90" s="13"/>
      <c r="UHT90" s="13"/>
      <c r="UHU90" s="13"/>
      <c r="UHV90" s="13"/>
      <c r="UHW90" s="13"/>
      <c r="UHX90" s="13"/>
      <c r="UHY90" s="13"/>
      <c r="UHZ90" s="13"/>
      <c r="UIA90" s="13"/>
      <c r="UIB90" s="13"/>
      <c r="UIC90" s="13"/>
      <c r="UID90" s="13"/>
      <c r="UIE90" s="13"/>
      <c r="UIF90" s="13"/>
      <c r="UIG90" s="13"/>
      <c r="UIH90" s="13"/>
      <c r="UII90" s="13"/>
      <c r="UIJ90" s="13"/>
      <c r="UIK90" s="13"/>
      <c r="UIL90" s="13"/>
      <c r="UIM90" s="13"/>
      <c r="UIN90" s="13"/>
      <c r="UIO90" s="13"/>
      <c r="UIP90" s="13"/>
      <c r="UIQ90" s="13"/>
      <c r="UIR90" s="13"/>
      <c r="UIS90" s="13"/>
      <c r="UIT90" s="13"/>
      <c r="UIU90" s="13"/>
      <c r="UIV90" s="13"/>
      <c r="UIW90" s="13"/>
      <c r="UIX90" s="13"/>
      <c r="UIY90" s="13"/>
      <c r="UIZ90" s="13"/>
      <c r="UJA90" s="13"/>
      <c r="UJB90" s="13"/>
      <c r="UJC90" s="13"/>
      <c r="UJD90" s="13"/>
      <c r="UJE90" s="13"/>
      <c r="UJF90" s="13"/>
      <c r="UJG90" s="13"/>
      <c r="UJH90" s="13"/>
      <c r="UJI90" s="13"/>
      <c r="UJJ90" s="13"/>
      <c r="UJK90" s="13"/>
      <c r="UJL90" s="13"/>
      <c r="UJM90" s="13"/>
      <c r="UJN90" s="13"/>
      <c r="UJO90" s="13"/>
      <c r="UJP90" s="13"/>
      <c r="UJQ90" s="13"/>
      <c r="UJR90" s="13"/>
      <c r="UJS90" s="13"/>
      <c r="UJT90" s="13"/>
      <c r="UJU90" s="13"/>
      <c r="UJV90" s="13"/>
      <c r="UJW90" s="13"/>
      <c r="UJX90" s="13"/>
      <c r="UJY90" s="13"/>
      <c r="UJZ90" s="13"/>
      <c r="UKA90" s="13"/>
      <c r="UKB90" s="13"/>
      <c r="UKC90" s="13"/>
      <c r="UKD90" s="13"/>
      <c r="UKE90" s="13"/>
      <c r="UKF90" s="13"/>
      <c r="UKG90" s="13"/>
      <c r="UKH90" s="13"/>
      <c r="UKI90" s="13"/>
      <c r="UKJ90" s="13"/>
      <c r="UKK90" s="13"/>
      <c r="UKL90" s="13"/>
      <c r="UKM90" s="13"/>
      <c r="UKN90" s="13"/>
      <c r="UKO90" s="13"/>
      <c r="UKP90" s="13"/>
      <c r="UKQ90" s="13"/>
      <c r="UKR90" s="13"/>
      <c r="UKS90" s="13"/>
      <c r="UKT90" s="13"/>
      <c r="UKU90" s="13"/>
      <c r="UKV90" s="13"/>
      <c r="UKW90" s="13"/>
      <c r="UKX90" s="13"/>
      <c r="UKY90" s="13"/>
      <c r="UKZ90" s="13"/>
      <c r="ULA90" s="13"/>
      <c r="ULB90" s="13"/>
      <c r="ULC90" s="13"/>
      <c r="ULD90" s="13"/>
      <c r="ULE90" s="13"/>
      <c r="ULF90" s="13"/>
      <c r="ULG90" s="13"/>
      <c r="ULH90" s="13"/>
      <c r="ULI90" s="13"/>
      <c r="ULJ90" s="13"/>
      <c r="ULK90" s="13"/>
      <c r="ULL90" s="13"/>
      <c r="ULM90" s="13"/>
      <c r="ULN90" s="13"/>
      <c r="ULO90" s="13"/>
      <c r="ULP90" s="13"/>
      <c r="ULQ90" s="13"/>
      <c r="ULR90" s="13"/>
      <c r="ULS90" s="13"/>
      <c r="ULT90" s="13"/>
      <c r="ULU90" s="13"/>
      <c r="ULV90" s="13"/>
      <c r="ULW90" s="13"/>
      <c r="ULX90" s="13"/>
      <c r="ULY90" s="13"/>
      <c r="ULZ90" s="13"/>
      <c r="UMA90" s="13"/>
      <c r="UMB90" s="13"/>
      <c r="UMC90" s="13"/>
      <c r="UMD90" s="13"/>
      <c r="UME90" s="13"/>
      <c r="UMF90" s="13"/>
      <c r="UMG90" s="13"/>
      <c r="UMH90" s="13"/>
      <c r="UMI90" s="13"/>
      <c r="UMJ90" s="13"/>
      <c r="UMK90" s="13"/>
      <c r="UML90" s="13"/>
      <c r="UMM90" s="13"/>
      <c r="UMN90" s="13"/>
      <c r="UMO90" s="13"/>
      <c r="UMP90" s="13"/>
      <c r="UMQ90" s="13"/>
      <c r="UMR90" s="13"/>
      <c r="UMS90" s="13"/>
      <c r="UMT90" s="13"/>
      <c r="UMU90" s="13"/>
      <c r="UMV90" s="13"/>
      <c r="UMW90" s="13"/>
      <c r="UMX90" s="13"/>
      <c r="UMY90" s="13"/>
      <c r="UMZ90" s="13"/>
      <c r="UNA90" s="13"/>
      <c r="UNB90" s="13"/>
      <c r="UNC90" s="13"/>
      <c r="UND90" s="13"/>
      <c r="UNE90" s="13"/>
      <c r="UNF90" s="13"/>
      <c r="UNG90" s="13"/>
      <c r="UNH90" s="13"/>
      <c r="UNI90" s="13"/>
      <c r="UNJ90" s="13"/>
      <c r="UNK90" s="13"/>
      <c r="UNL90" s="13"/>
      <c r="UNM90" s="13"/>
      <c r="UNN90" s="13"/>
      <c r="UNO90" s="13"/>
      <c r="UNP90" s="13"/>
      <c r="UNQ90" s="13"/>
      <c r="UNR90" s="13"/>
      <c r="UNS90" s="13"/>
      <c r="UNT90" s="13"/>
      <c r="UNU90" s="13"/>
      <c r="UNV90" s="13"/>
      <c r="UNW90" s="13"/>
      <c r="UNX90" s="13"/>
      <c r="UNY90" s="13"/>
      <c r="UNZ90" s="13"/>
      <c r="UOA90" s="13"/>
      <c r="UOB90" s="13"/>
      <c r="UOC90" s="13"/>
      <c r="UOD90" s="13"/>
      <c r="UOE90" s="13"/>
      <c r="UOF90" s="13"/>
      <c r="UOG90" s="13"/>
      <c r="UOH90" s="13"/>
      <c r="UOI90" s="13"/>
      <c r="UOJ90" s="13"/>
      <c r="UOK90" s="13"/>
      <c r="UOL90" s="13"/>
      <c r="UOM90" s="13"/>
      <c r="UON90" s="13"/>
      <c r="UOO90" s="13"/>
      <c r="UOP90" s="13"/>
      <c r="UOQ90" s="13"/>
      <c r="UOR90" s="13"/>
      <c r="UOS90" s="13"/>
      <c r="UOT90" s="13"/>
      <c r="UOU90" s="13"/>
      <c r="UOV90" s="13"/>
      <c r="UOW90" s="13"/>
      <c r="UOX90" s="13"/>
      <c r="UOY90" s="13"/>
      <c r="UOZ90" s="13"/>
      <c r="UPA90" s="13"/>
      <c r="UPB90" s="13"/>
      <c r="UPC90" s="13"/>
      <c r="UPD90" s="13"/>
      <c r="UPE90" s="13"/>
      <c r="UPF90" s="13"/>
      <c r="UPG90" s="13"/>
      <c r="UPH90" s="13"/>
      <c r="UPI90" s="13"/>
      <c r="UPJ90" s="13"/>
      <c r="UPK90" s="13"/>
      <c r="UPL90" s="13"/>
      <c r="UPM90" s="13"/>
      <c r="UPN90" s="13"/>
      <c r="UPO90" s="13"/>
      <c r="UPP90" s="13"/>
      <c r="UPQ90" s="13"/>
      <c r="UPR90" s="13"/>
      <c r="UPS90" s="13"/>
      <c r="UPT90" s="13"/>
      <c r="UPU90" s="13"/>
      <c r="UPV90" s="13"/>
      <c r="UPW90" s="13"/>
      <c r="UPX90" s="13"/>
      <c r="UPY90" s="13"/>
      <c r="UPZ90" s="13"/>
      <c r="UQA90" s="13"/>
      <c r="UQB90" s="13"/>
      <c r="UQC90" s="13"/>
      <c r="UQD90" s="13"/>
      <c r="UQE90" s="13"/>
      <c r="UQF90" s="13"/>
      <c r="UQG90" s="13"/>
      <c r="UQH90" s="13"/>
      <c r="UQI90" s="13"/>
      <c r="UQJ90" s="13"/>
      <c r="UQK90" s="13"/>
      <c r="UQL90" s="13"/>
      <c r="UQM90" s="13"/>
      <c r="UQN90" s="13"/>
      <c r="UQO90" s="13"/>
      <c r="UQP90" s="13"/>
      <c r="UQQ90" s="13"/>
      <c r="UQR90" s="13"/>
      <c r="UQS90" s="13"/>
      <c r="UQT90" s="13"/>
      <c r="UQU90" s="13"/>
      <c r="UQV90" s="13"/>
      <c r="UQW90" s="13"/>
      <c r="UQX90" s="13"/>
      <c r="UQY90" s="13"/>
      <c r="UQZ90" s="13"/>
      <c r="URA90" s="13"/>
      <c r="URB90" s="13"/>
      <c r="URC90" s="13"/>
      <c r="URD90" s="13"/>
      <c r="URE90" s="13"/>
      <c r="URF90" s="13"/>
      <c r="URG90" s="13"/>
      <c r="URH90" s="13"/>
      <c r="URI90" s="13"/>
      <c r="URJ90" s="13"/>
      <c r="URK90" s="13"/>
      <c r="URL90" s="13"/>
      <c r="URM90" s="13"/>
      <c r="URN90" s="13"/>
      <c r="URO90" s="13"/>
      <c r="URP90" s="13"/>
      <c r="URQ90" s="13"/>
      <c r="URR90" s="13"/>
      <c r="URS90" s="13"/>
      <c r="URT90" s="13"/>
      <c r="URU90" s="13"/>
      <c r="URV90" s="13"/>
      <c r="URW90" s="13"/>
      <c r="URX90" s="13"/>
      <c r="URY90" s="13"/>
      <c r="URZ90" s="13"/>
      <c r="USA90" s="13"/>
      <c r="USB90" s="13"/>
      <c r="USC90" s="13"/>
      <c r="USD90" s="13"/>
      <c r="USE90" s="13"/>
      <c r="USF90" s="13"/>
      <c r="USG90" s="13"/>
      <c r="USH90" s="13"/>
      <c r="USI90" s="13"/>
      <c r="USJ90" s="13"/>
      <c r="USK90" s="13"/>
      <c r="USL90" s="13"/>
      <c r="USM90" s="13"/>
      <c r="USN90" s="13"/>
      <c r="USO90" s="13"/>
      <c r="USP90" s="13"/>
      <c r="USQ90" s="13"/>
      <c r="USR90" s="13"/>
      <c r="USS90" s="13"/>
      <c r="UST90" s="13"/>
      <c r="USU90" s="13"/>
      <c r="USV90" s="13"/>
      <c r="USW90" s="13"/>
      <c r="USX90" s="13"/>
      <c r="USY90" s="13"/>
      <c r="USZ90" s="13"/>
      <c r="UTA90" s="13"/>
      <c r="UTB90" s="13"/>
      <c r="UTC90" s="13"/>
      <c r="UTD90" s="13"/>
      <c r="UTE90" s="13"/>
      <c r="UTF90" s="13"/>
      <c r="UTG90" s="13"/>
      <c r="UTH90" s="13"/>
      <c r="UTI90" s="13"/>
      <c r="UTJ90" s="13"/>
      <c r="UTK90" s="13"/>
      <c r="UTL90" s="13"/>
      <c r="UTM90" s="13"/>
      <c r="UTN90" s="13"/>
      <c r="UTO90" s="13"/>
      <c r="UTP90" s="13"/>
      <c r="UTQ90" s="13"/>
      <c r="UTR90" s="13"/>
      <c r="UTS90" s="13"/>
      <c r="UTT90" s="13"/>
      <c r="UTU90" s="13"/>
      <c r="UTV90" s="13"/>
      <c r="UTW90" s="13"/>
      <c r="UTX90" s="13"/>
      <c r="UTY90" s="13"/>
      <c r="UTZ90" s="13"/>
      <c r="UUA90" s="13"/>
      <c r="UUB90" s="13"/>
      <c r="UUC90" s="13"/>
      <c r="UUD90" s="13"/>
      <c r="UUE90" s="13"/>
      <c r="UUF90" s="13"/>
      <c r="UUG90" s="13"/>
      <c r="UUH90" s="13"/>
      <c r="UUI90" s="13"/>
      <c r="UUJ90" s="13"/>
      <c r="UUK90" s="13"/>
      <c r="UUL90" s="13"/>
      <c r="UUM90" s="13"/>
      <c r="UUN90" s="13"/>
      <c r="UUO90" s="13"/>
      <c r="UUP90" s="13"/>
      <c r="UUQ90" s="13"/>
      <c r="UUR90" s="13"/>
      <c r="UUS90" s="13"/>
      <c r="UUT90" s="13"/>
      <c r="UUU90" s="13"/>
      <c r="UUV90" s="13"/>
      <c r="UUW90" s="13"/>
      <c r="UUX90" s="13"/>
      <c r="UUY90" s="13"/>
      <c r="UUZ90" s="13"/>
      <c r="UVA90" s="13"/>
      <c r="UVB90" s="13"/>
      <c r="UVC90" s="13"/>
      <c r="UVD90" s="13"/>
      <c r="UVE90" s="13"/>
      <c r="UVF90" s="13"/>
      <c r="UVG90" s="13"/>
      <c r="UVH90" s="13"/>
      <c r="UVI90" s="13"/>
      <c r="UVJ90" s="13"/>
      <c r="UVK90" s="13"/>
      <c r="UVL90" s="13"/>
      <c r="UVM90" s="13"/>
      <c r="UVN90" s="13"/>
      <c r="UVO90" s="13"/>
      <c r="UVP90" s="13"/>
      <c r="UVQ90" s="13"/>
      <c r="UVR90" s="13"/>
      <c r="UVS90" s="13"/>
      <c r="UVT90" s="13"/>
      <c r="UVU90" s="13"/>
      <c r="UVV90" s="13"/>
      <c r="UVW90" s="13"/>
      <c r="UVX90" s="13"/>
      <c r="UVY90" s="13"/>
      <c r="UVZ90" s="13"/>
      <c r="UWA90" s="13"/>
      <c r="UWB90" s="13"/>
      <c r="UWC90" s="13"/>
      <c r="UWD90" s="13"/>
      <c r="UWE90" s="13"/>
      <c r="UWF90" s="13"/>
      <c r="UWG90" s="13"/>
      <c r="UWH90" s="13"/>
      <c r="UWI90" s="13"/>
      <c r="UWJ90" s="13"/>
      <c r="UWK90" s="13"/>
      <c r="UWL90" s="13"/>
      <c r="UWM90" s="13"/>
      <c r="UWN90" s="13"/>
      <c r="UWO90" s="13"/>
      <c r="UWP90" s="13"/>
      <c r="UWQ90" s="13"/>
      <c r="UWR90" s="13"/>
      <c r="UWS90" s="13"/>
      <c r="UWT90" s="13"/>
      <c r="UWU90" s="13"/>
      <c r="UWV90" s="13"/>
      <c r="UWW90" s="13"/>
      <c r="UWX90" s="13"/>
      <c r="UWY90" s="13"/>
      <c r="UWZ90" s="13"/>
      <c r="UXA90" s="13"/>
      <c r="UXB90" s="13"/>
      <c r="UXC90" s="13"/>
      <c r="UXD90" s="13"/>
      <c r="UXE90" s="13"/>
      <c r="UXF90" s="13"/>
      <c r="UXG90" s="13"/>
      <c r="UXH90" s="13"/>
      <c r="UXI90" s="13"/>
      <c r="UXJ90" s="13"/>
      <c r="UXK90" s="13"/>
      <c r="UXL90" s="13"/>
      <c r="UXM90" s="13"/>
      <c r="UXN90" s="13"/>
      <c r="UXO90" s="13"/>
      <c r="UXP90" s="13"/>
      <c r="UXQ90" s="13"/>
      <c r="UXR90" s="13"/>
      <c r="UXS90" s="13"/>
      <c r="UXT90" s="13"/>
      <c r="UXU90" s="13"/>
      <c r="UXV90" s="13"/>
      <c r="UXW90" s="13"/>
      <c r="UXX90" s="13"/>
      <c r="UXY90" s="13"/>
      <c r="UXZ90" s="13"/>
      <c r="UYA90" s="13"/>
      <c r="UYB90" s="13"/>
      <c r="UYC90" s="13"/>
      <c r="UYD90" s="13"/>
      <c r="UYE90" s="13"/>
      <c r="UYF90" s="13"/>
      <c r="UYG90" s="13"/>
      <c r="UYH90" s="13"/>
      <c r="UYI90" s="13"/>
      <c r="UYJ90" s="13"/>
      <c r="UYK90" s="13"/>
      <c r="UYL90" s="13"/>
      <c r="UYM90" s="13"/>
      <c r="UYN90" s="13"/>
      <c r="UYO90" s="13"/>
      <c r="UYP90" s="13"/>
      <c r="UYQ90" s="13"/>
      <c r="UYR90" s="13"/>
      <c r="UYS90" s="13"/>
      <c r="UYT90" s="13"/>
      <c r="UYU90" s="13"/>
      <c r="UYV90" s="13"/>
      <c r="UYW90" s="13"/>
      <c r="UYX90" s="13"/>
      <c r="UYY90" s="13"/>
      <c r="UYZ90" s="13"/>
      <c r="UZA90" s="13"/>
      <c r="UZB90" s="13"/>
      <c r="UZC90" s="13"/>
      <c r="UZD90" s="13"/>
      <c r="UZE90" s="13"/>
      <c r="UZF90" s="13"/>
      <c r="UZG90" s="13"/>
      <c r="UZH90" s="13"/>
      <c r="UZI90" s="13"/>
      <c r="UZJ90" s="13"/>
      <c r="UZK90" s="13"/>
      <c r="UZL90" s="13"/>
      <c r="UZM90" s="13"/>
      <c r="UZN90" s="13"/>
      <c r="UZO90" s="13"/>
      <c r="UZP90" s="13"/>
      <c r="UZQ90" s="13"/>
      <c r="UZR90" s="13"/>
      <c r="UZS90" s="13"/>
      <c r="UZT90" s="13"/>
      <c r="UZU90" s="13"/>
      <c r="UZV90" s="13"/>
      <c r="UZW90" s="13"/>
      <c r="UZX90" s="13"/>
      <c r="UZY90" s="13"/>
      <c r="UZZ90" s="13"/>
      <c r="VAA90" s="13"/>
      <c r="VAB90" s="13"/>
      <c r="VAC90" s="13"/>
      <c r="VAD90" s="13"/>
      <c r="VAE90" s="13"/>
      <c r="VAF90" s="13"/>
      <c r="VAG90" s="13"/>
      <c r="VAH90" s="13"/>
      <c r="VAI90" s="13"/>
      <c r="VAJ90" s="13"/>
      <c r="VAK90" s="13"/>
      <c r="VAL90" s="13"/>
      <c r="VAM90" s="13"/>
      <c r="VAN90" s="13"/>
      <c r="VAO90" s="13"/>
      <c r="VAP90" s="13"/>
      <c r="VAQ90" s="13"/>
      <c r="VAR90" s="13"/>
      <c r="VAS90" s="13"/>
      <c r="VAT90" s="13"/>
      <c r="VAU90" s="13"/>
      <c r="VAV90" s="13"/>
      <c r="VAW90" s="13"/>
      <c r="VAX90" s="13"/>
      <c r="VAY90" s="13"/>
      <c r="VAZ90" s="13"/>
      <c r="VBA90" s="13"/>
      <c r="VBB90" s="13"/>
      <c r="VBC90" s="13"/>
      <c r="VBD90" s="13"/>
      <c r="VBE90" s="13"/>
      <c r="VBF90" s="13"/>
      <c r="VBG90" s="13"/>
      <c r="VBH90" s="13"/>
      <c r="VBI90" s="13"/>
      <c r="VBJ90" s="13"/>
      <c r="VBK90" s="13"/>
      <c r="VBL90" s="13"/>
      <c r="VBM90" s="13"/>
      <c r="VBN90" s="13"/>
      <c r="VBO90" s="13"/>
      <c r="VBP90" s="13"/>
      <c r="VBQ90" s="13"/>
      <c r="VBR90" s="13"/>
      <c r="VBS90" s="13"/>
      <c r="VBT90" s="13"/>
      <c r="VBU90" s="13"/>
      <c r="VBV90" s="13"/>
      <c r="VBW90" s="13"/>
      <c r="VBX90" s="13"/>
      <c r="VBY90" s="13"/>
      <c r="VBZ90" s="13"/>
      <c r="VCA90" s="13"/>
      <c r="VCB90" s="13"/>
      <c r="VCC90" s="13"/>
      <c r="VCD90" s="13"/>
      <c r="VCE90" s="13"/>
      <c r="VCF90" s="13"/>
      <c r="VCG90" s="13"/>
      <c r="VCH90" s="13"/>
      <c r="VCI90" s="13"/>
      <c r="VCJ90" s="13"/>
      <c r="VCK90" s="13"/>
      <c r="VCL90" s="13"/>
      <c r="VCM90" s="13"/>
      <c r="VCN90" s="13"/>
      <c r="VCO90" s="13"/>
      <c r="VCP90" s="13"/>
      <c r="VCQ90" s="13"/>
      <c r="VCR90" s="13"/>
      <c r="VCS90" s="13"/>
      <c r="VCT90" s="13"/>
      <c r="VCU90" s="13"/>
      <c r="VCV90" s="13"/>
      <c r="VCW90" s="13"/>
      <c r="VCX90" s="13"/>
      <c r="VCY90" s="13"/>
      <c r="VCZ90" s="13"/>
      <c r="VDA90" s="13"/>
      <c r="VDB90" s="13"/>
      <c r="VDC90" s="13"/>
      <c r="VDD90" s="13"/>
      <c r="VDE90" s="13"/>
      <c r="VDF90" s="13"/>
      <c r="VDG90" s="13"/>
      <c r="VDH90" s="13"/>
      <c r="VDI90" s="13"/>
      <c r="VDJ90" s="13"/>
      <c r="VDK90" s="13"/>
      <c r="VDL90" s="13"/>
      <c r="VDM90" s="13"/>
      <c r="VDN90" s="13"/>
      <c r="VDO90" s="13"/>
      <c r="VDP90" s="13"/>
      <c r="VDQ90" s="13"/>
      <c r="VDR90" s="13"/>
      <c r="VDS90" s="13"/>
      <c r="VDT90" s="13"/>
      <c r="VDU90" s="13"/>
      <c r="VDV90" s="13"/>
      <c r="VDW90" s="13"/>
      <c r="VDX90" s="13"/>
      <c r="VDY90" s="13"/>
      <c r="VDZ90" s="13"/>
      <c r="VEA90" s="13"/>
      <c r="VEB90" s="13"/>
      <c r="VEC90" s="13"/>
      <c r="VED90" s="13"/>
      <c r="VEE90" s="13"/>
      <c r="VEF90" s="13"/>
      <c r="VEG90" s="13"/>
      <c r="VEH90" s="13"/>
      <c r="VEI90" s="13"/>
      <c r="VEJ90" s="13"/>
      <c r="VEK90" s="13"/>
      <c r="VEL90" s="13"/>
      <c r="VEM90" s="13"/>
      <c r="VEN90" s="13"/>
      <c r="VEO90" s="13"/>
      <c r="VEP90" s="13"/>
      <c r="VEQ90" s="13"/>
      <c r="VER90" s="13"/>
      <c r="VES90" s="13"/>
      <c r="VET90" s="13"/>
      <c r="VEU90" s="13"/>
      <c r="VEV90" s="13"/>
      <c r="VEW90" s="13"/>
      <c r="VEX90" s="13"/>
      <c r="VEY90" s="13"/>
      <c r="VEZ90" s="13"/>
      <c r="VFA90" s="13"/>
      <c r="VFB90" s="13"/>
      <c r="VFC90" s="13"/>
      <c r="VFD90" s="13"/>
      <c r="VFE90" s="13"/>
      <c r="VFF90" s="13"/>
      <c r="VFG90" s="13"/>
      <c r="VFH90" s="13"/>
      <c r="VFI90" s="13"/>
      <c r="VFJ90" s="13"/>
      <c r="VFK90" s="13"/>
      <c r="VFL90" s="13"/>
      <c r="VFM90" s="13"/>
      <c r="VFN90" s="13"/>
      <c r="VFO90" s="13"/>
      <c r="VFP90" s="13"/>
      <c r="VFQ90" s="13"/>
      <c r="VFR90" s="13"/>
      <c r="VFS90" s="13"/>
      <c r="VFT90" s="13"/>
      <c r="VFU90" s="13"/>
      <c r="VFV90" s="13"/>
      <c r="VFW90" s="13"/>
      <c r="VFX90" s="13"/>
      <c r="VFY90" s="13"/>
      <c r="VFZ90" s="13"/>
      <c r="VGA90" s="13"/>
      <c r="VGB90" s="13"/>
      <c r="VGC90" s="13"/>
      <c r="VGD90" s="13"/>
      <c r="VGE90" s="13"/>
      <c r="VGF90" s="13"/>
      <c r="VGG90" s="13"/>
      <c r="VGH90" s="13"/>
      <c r="VGI90" s="13"/>
      <c r="VGJ90" s="13"/>
      <c r="VGK90" s="13"/>
      <c r="VGL90" s="13"/>
      <c r="VGM90" s="13"/>
      <c r="VGN90" s="13"/>
      <c r="VGO90" s="13"/>
      <c r="VGP90" s="13"/>
      <c r="VGQ90" s="13"/>
      <c r="VGR90" s="13"/>
      <c r="VGS90" s="13"/>
      <c r="VGT90" s="13"/>
      <c r="VGU90" s="13"/>
      <c r="VGV90" s="13"/>
      <c r="VGW90" s="13"/>
      <c r="VGX90" s="13"/>
      <c r="VGY90" s="13"/>
      <c r="VGZ90" s="13"/>
      <c r="VHA90" s="13"/>
      <c r="VHB90" s="13"/>
      <c r="VHC90" s="13"/>
      <c r="VHD90" s="13"/>
      <c r="VHE90" s="13"/>
      <c r="VHF90" s="13"/>
      <c r="VHG90" s="13"/>
      <c r="VHH90" s="13"/>
      <c r="VHI90" s="13"/>
      <c r="VHJ90" s="13"/>
      <c r="VHK90" s="13"/>
      <c r="VHL90" s="13"/>
      <c r="VHM90" s="13"/>
      <c r="VHN90" s="13"/>
      <c r="VHO90" s="13"/>
      <c r="VHP90" s="13"/>
      <c r="VHQ90" s="13"/>
      <c r="VHR90" s="13"/>
      <c r="VHS90" s="13"/>
      <c r="VHT90" s="13"/>
      <c r="VHU90" s="13"/>
      <c r="VHV90" s="13"/>
      <c r="VHW90" s="13"/>
      <c r="VHX90" s="13"/>
      <c r="VHY90" s="13"/>
      <c r="VHZ90" s="13"/>
      <c r="VIA90" s="13"/>
      <c r="VIB90" s="13"/>
      <c r="VIC90" s="13"/>
      <c r="VID90" s="13"/>
      <c r="VIE90" s="13"/>
      <c r="VIF90" s="13"/>
      <c r="VIG90" s="13"/>
      <c r="VIH90" s="13"/>
      <c r="VII90" s="13"/>
      <c r="VIJ90" s="13"/>
      <c r="VIK90" s="13"/>
      <c r="VIL90" s="13"/>
      <c r="VIM90" s="13"/>
      <c r="VIN90" s="13"/>
      <c r="VIO90" s="13"/>
      <c r="VIP90" s="13"/>
      <c r="VIQ90" s="13"/>
      <c r="VIR90" s="13"/>
      <c r="VIS90" s="13"/>
      <c r="VIT90" s="13"/>
      <c r="VIU90" s="13"/>
      <c r="VIV90" s="13"/>
      <c r="VIW90" s="13"/>
      <c r="VIX90" s="13"/>
      <c r="VIY90" s="13"/>
      <c r="VIZ90" s="13"/>
      <c r="VJA90" s="13"/>
      <c r="VJB90" s="13"/>
      <c r="VJC90" s="13"/>
      <c r="VJD90" s="13"/>
      <c r="VJE90" s="13"/>
      <c r="VJF90" s="13"/>
      <c r="VJG90" s="13"/>
      <c r="VJH90" s="13"/>
      <c r="VJI90" s="13"/>
      <c r="VJJ90" s="13"/>
      <c r="VJK90" s="13"/>
      <c r="VJL90" s="13"/>
      <c r="VJM90" s="13"/>
      <c r="VJN90" s="13"/>
      <c r="VJO90" s="13"/>
      <c r="VJP90" s="13"/>
      <c r="VJQ90" s="13"/>
      <c r="VJR90" s="13"/>
      <c r="VJS90" s="13"/>
      <c r="VJT90" s="13"/>
      <c r="VJU90" s="13"/>
      <c r="VJV90" s="13"/>
      <c r="VJW90" s="13"/>
      <c r="VJX90" s="13"/>
      <c r="VJY90" s="13"/>
      <c r="VJZ90" s="13"/>
      <c r="VKA90" s="13"/>
      <c r="VKB90" s="13"/>
      <c r="VKC90" s="13"/>
      <c r="VKD90" s="13"/>
      <c r="VKE90" s="13"/>
      <c r="VKF90" s="13"/>
      <c r="VKG90" s="13"/>
      <c r="VKH90" s="13"/>
      <c r="VKI90" s="13"/>
      <c r="VKJ90" s="13"/>
      <c r="VKK90" s="13"/>
      <c r="VKL90" s="13"/>
      <c r="VKM90" s="13"/>
      <c r="VKN90" s="13"/>
      <c r="VKO90" s="13"/>
      <c r="VKP90" s="13"/>
      <c r="VKQ90" s="13"/>
      <c r="VKR90" s="13"/>
      <c r="VKS90" s="13"/>
      <c r="VKT90" s="13"/>
      <c r="VKU90" s="13"/>
      <c r="VKV90" s="13"/>
      <c r="VKW90" s="13"/>
      <c r="VKX90" s="13"/>
      <c r="VKY90" s="13"/>
      <c r="VKZ90" s="13"/>
      <c r="VLA90" s="13"/>
      <c r="VLB90" s="13"/>
      <c r="VLC90" s="13"/>
      <c r="VLD90" s="13"/>
      <c r="VLE90" s="13"/>
      <c r="VLF90" s="13"/>
      <c r="VLG90" s="13"/>
      <c r="VLH90" s="13"/>
      <c r="VLI90" s="13"/>
      <c r="VLJ90" s="13"/>
      <c r="VLK90" s="13"/>
      <c r="VLL90" s="13"/>
      <c r="VLM90" s="13"/>
      <c r="VLN90" s="13"/>
      <c r="VLO90" s="13"/>
      <c r="VLP90" s="13"/>
      <c r="VLQ90" s="13"/>
      <c r="VLR90" s="13"/>
      <c r="VLS90" s="13"/>
      <c r="VLT90" s="13"/>
      <c r="VLU90" s="13"/>
      <c r="VLV90" s="13"/>
      <c r="VLW90" s="13"/>
      <c r="VLX90" s="13"/>
      <c r="VLY90" s="13"/>
      <c r="VLZ90" s="13"/>
      <c r="VMA90" s="13"/>
      <c r="VMB90" s="13"/>
      <c r="VMC90" s="13"/>
      <c r="VMD90" s="13"/>
      <c r="VME90" s="13"/>
      <c r="VMF90" s="13"/>
      <c r="VMG90" s="13"/>
      <c r="VMH90" s="13"/>
      <c r="VMI90" s="13"/>
      <c r="VMJ90" s="13"/>
      <c r="VMK90" s="13"/>
      <c r="VML90" s="13"/>
      <c r="VMM90" s="13"/>
      <c r="VMN90" s="13"/>
      <c r="VMO90" s="13"/>
      <c r="VMP90" s="13"/>
      <c r="VMQ90" s="13"/>
      <c r="VMR90" s="13"/>
      <c r="VMS90" s="13"/>
      <c r="VMT90" s="13"/>
      <c r="VMU90" s="13"/>
      <c r="VMV90" s="13"/>
      <c r="VMW90" s="13"/>
      <c r="VMX90" s="13"/>
      <c r="VMY90" s="13"/>
      <c r="VMZ90" s="13"/>
      <c r="VNA90" s="13"/>
      <c r="VNB90" s="13"/>
      <c r="VNC90" s="13"/>
      <c r="VND90" s="13"/>
      <c r="VNE90" s="13"/>
      <c r="VNF90" s="13"/>
      <c r="VNG90" s="13"/>
      <c r="VNH90" s="13"/>
      <c r="VNI90" s="13"/>
      <c r="VNJ90" s="13"/>
      <c r="VNK90" s="13"/>
      <c r="VNL90" s="13"/>
      <c r="VNM90" s="13"/>
      <c r="VNN90" s="13"/>
      <c r="VNO90" s="13"/>
      <c r="VNP90" s="13"/>
      <c r="VNQ90" s="13"/>
      <c r="VNR90" s="13"/>
      <c r="VNS90" s="13"/>
      <c r="VNT90" s="13"/>
      <c r="VNU90" s="13"/>
      <c r="VNV90" s="13"/>
      <c r="VNW90" s="13"/>
      <c r="VNX90" s="13"/>
      <c r="VNY90" s="13"/>
      <c r="VNZ90" s="13"/>
      <c r="VOA90" s="13"/>
      <c r="VOB90" s="13"/>
      <c r="VOC90" s="13"/>
      <c r="VOD90" s="13"/>
      <c r="VOE90" s="13"/>
      <c r="VOF90" s="13"/>
      <c r="VOG90" s="13"/>
      <c r="VOH90" s="13"/>
      <c r="VOI90" s="13"/>
      <c r="VOJ90" s="13"/>
      <c r="VOK90" s="13"/>
      <c r="VOL90" s="13"/>
      <c r="VOM90" s="13"/>
      <c r="VON90" s="13"/>
      <c r="VOO90" s="13"/>
      <c r="VOP90" s="13"/>
      <c r="VOQ90" s="13"/>
      <c r="VOR90" s="13"/>
      <c r="VOS90" s="13"/>
      <c r="VOT90" s="13"/>
      <c r="VOU90" s="13"/>
      <c r="VOV90" s="13"/>
      <c r="VOW90" s="13"/>
      <c r="VOX90" s="13"/>
      <c r="VOY90" s="13"/>
      <c r="VOZ90" s="13"/>
      <c r="VPA90" s="13"/>
      <c r="VPB90" s="13"/>
      <c r="VPC90" s="13"/>
      <c r="VPD90" s="13"/>
      <c r="VPE90" s="13"/>
      <c r="VPF90" s="13"/>
      <c r="VPG90" s="13"/>
      <c r="VPH90" s="13"/>
      <c r="VPI90" s="13"/>
      <c r="VPJ90" s="13"/>
      <c r="VPK90" s="13"/>
      <c r="VPL90" s="13"/>
      <c r="VPM90" s="13"/>
      <c r="VPN90" s="13"/>
      <c r="VPO90" s="13"/>
      <c r="VPP90" s="13"/>
      <c r="VPQ90" s="13"/>
      <c r="VPR90" s="13"/>
      <c r="VPS90" s="13"/>
      <c r="VPT90" s="13"/>
      <c r="VPU90" s="13"/>
      <c r="VPV90" s="13"/>
      <c r="VPW90" s="13"/>
      <c r="VPX90" s="13"/>
      <c r="VPY90" s="13"/>
      <c r="VPZ90" s="13"/>
      <c r="VQA90" s="13"/>
      <c r="VQB90" s="13"/>
      <c r="VQC90" s="13"/>
      <c r="VQD90" s="13"/>
      <c r="VQE90" s="13"/>
      <c r="VQF90" s="13"/>
      <c r="VQG90" s="13"/>
      <c r="VQH90" s="13"/>
      <c r="VQI90" s="13"/>
      <c r="VQJ90" s="13"/>
      <c r="VQK90" s="13"/>
      <c r="VQL90" s="13"/>
      <c r="VQM90" s="13"/>
      <c r="VQN90" s="13"/>
      <c r="VQO90" s="13"/>
      <c r="VQP90" s="13"/>
      <c r="VQQ90" s="13"/>
      <c r="VQR90" s="13"/>
      <c r="VQS90" s="13"/>
      <c r="VQT90" s="13"/>
      <c r="VQU90" s="13"/>
      <c r="VQV90" s="13"/>
      <c r="VQW90" s="13"/>
      <c r="VQX90" s="13"/>
      <c r="VQY90" s="13"/>
      <c r="VQZ90" s="13"/>
      <c r="VRA90" s="13"/>
      <c r="VRB90" s="13"/>
      <c r="VRC90" s="13"/>
      <c r="VRD90" s="13"/>
      <c r="VRE90" s="13"/>
      <c r="VRF90" s="13"/>
      <c r="VRG90" s="13"/>
      <c r="VRH90" s="13"/>
      <c r="VRI90" s="13"/>
      <c r="VRJ90" s="13"/>
      <c r="VRK90" s="13"/>
      <c r="VRL90" s="13"/>
      <c r="VRM90" s="13"/>
      <c r="VRN90" s="13"/>
      <c r="VRO90" s="13"/>
      <c r="VRP90" s="13"/>
      <c r="VRQ90" s="13"/>
      <c r="VRR90" s="13"/>
      <c r="VRS90" s="13"/>
      <c r="VRT90" s="13"/>
      <c r="VRU90" s="13"/>
      <c r="VRV90" s="13"/>
      <c r="VRW90" s="13"/>
      <c r="VRX90" s="13"/>
      <c r="VRY90" s="13"/>
      <c r="VRZ90" s="13"/>
      <c r="VSA90" s="13"/>
      <c r="VSB90" s="13"/>
      <c r="VSC90" s="13"/>
      <c r="VSD90" s="13"/>
      <c r="VSE90" s="13"/>
      <c r="VSF90" s="13"/>
      <c r="VSG90" s="13"/>
      <c r="VSH90" s="13"/>
      <c r="VSI90" s="13"/>
      <c r="VSJ90" s="13"/>
      <c r="VSK90" s="13"/>
      <c r="VSL90" s="13"/>
      <c r="VSM90" s="13"/>
      <c r="VSN90" s="13"/>
      <c r="VSO90" s="13"/>
      <c r="VSP90" s="13"/>
      <c r="VSQ90" s="13"/>
      <c r="VSR90" s="13"/>
      <c r="VSS90" s="13"/>
      <c r="VST90" s="13"/>
      <c r="VSU90" s="13"/>
      <c r="VSV90" s="13"/>
      <c r="VSW90" s="13"/>
      <c r="VSX90" s="13"/>
      <c r="VSY90" s="13"/>
      <c r="VSZ90" s="13"/>
      <c r="VTA90" s="13"/>
      <c r="VTB90" s="13"/>
      <c r="VTC90" s="13"/>
      <c r="VTD90" s="13"/>
      <c r="VTE90" s="13"/>
      <c r="VTF90" s="13"/>
      <c r="VTG90" s="13"/>
      <c r="VTH90" s="13"/>
      <c r="VTI90" s="13"/>
      <c r="VTJ90" s="13"/>
      <c r="VTK90" s="13"/>
      <c r="VTL90" s="13"/>
      <c r="VTM90" s="13"/>
      <c r="VTN90" s="13"/>
      <c r="VTO90" s="13"/>
      <c r="VTP90" s="13"/>
      <c r="VTQ90" s="13"/>
      <c r="VTR90" s="13"/>
      <c r="VTS90" s="13"/>
      <c r="VTT90" s="13"/>
      <c r="VTU90" s="13"/>
      <c r="VTV90" s="13"/>
      <c r="VTW90" s="13"/>
      <c r="VTX90" s="13"/>
      <c r="VTY90" s="13"/>
      <c r="VTZ90" s="13"/>
      <c r="VUA90" s="13"/>
      <c r="VUB90" s="13"/>
      <c r="VUC90" s="13"/>
      <c r="VUD90" s="13"/>
      <c r="VUE90" s="13"/>
      <c r="VUF90" s="13"/>
      <c r="VUG90" s="13"/>
      <c r="VUH90" s="13"/>
      <c r="VUI90" s="13"/>
      <c r="VUJ90" s="13"/>
      <c r="VUK90" s="13"/>
      <c r="VUL90" s="13"/>
      <c r="VUM90" s="13"/>
      <c r="VUN90" s="13"/>
      <c r="VUO90" s="13"/>
      <c r="VUP90" s="13"/>
      <c r="VUQ90" s="13"/>
      <c r="VUR90" s="13"/>
      <c r="VUS90" s="13"/>
      <c r="VUT90" s="13"/>
      <c r="VUU90" s="13"/>
      <c r="VUV90" s="13"/>
      <c r="VUW90" s="13"/>
      <c r="VUX90" s="13"/>
      <c r="VUY90" s="13"/>
      <c r="VUZ90" s="13"/>
      <c r="VVA90" s="13"/>
      <c r="VVB90" s="13"/>
      <c r="VVC90" s="13"/>
      <c r="VVD90" s="13"/>
      <c r="VVE90" s="13"/>
      <c r="VVF90" s="13"/>
      <c r="VVG90" s="13"/>
      <c r="VVH90" s="13"/>
      <c r="VVI90" s="13"/>
      <c r="VVJ90" s="13"/>
      <c r="VVK90" s="13"/>
      <c r="VVL90" s="13"/>
      <c r="VVM90" s="13"/>
      <c r="VVN90" s="13"/>
      <c r="VVO90" s="13"/>
      <c r="VVP90" s="13"/>
      <c r="VVQ90" s="13"/>
      <c r="VVR90" s="13"/>
      <c r="VVS90" s="13"/>
      <c r="VVT90" s="13"/>
      <c r="VVU90" s="13"/>
      <c r="VVV90" s="13"/>
      <c r="VVW90" s="13"/>
      <c r="VVX90" s="13"/>
      <c r="VVY90" s="13"/>
      <c r="VVZ90" s="13"/>
      <c r="VWA90" s="13"/>
      <c r="VWB90" s="13"/>
      <c r="VWC90" s="13"/>
      <c r="VWD90" s="13"/>
      <c r="VWE90" s="13"/>
      <c r="VWF90" s="13"/>
      <c r="VWG90" s="13"/>
      <c r="VWH90" s="13"/>
      <c r="VWI90" s="13"/>
      <c r="VWJ90" s="13"/>
      <c r="VWK90" s="13"/>
      <c r="VWL90" s="13"/>
      <c r="VWM90" s="13"/>
      <c r="VWN90" s="13"/>
      <c r="VWO90" s="13"/>
      <c r="VWP90" s="13"/>
      <c r="VWQ90" s="13"/>
      <c r="VWR90" s="13"/>
      <c r="VWS90" s="13"/>
      <c r="VWT90" s="13"/>
      <c r="VWU90" s="13"/>
      <c r="VWV90" s="13"/>
      <c r="VWW90" s="13"/>
      <c r="VWX90" s="13"/>
      <c r="VWY90" s="13"/>
      <c r="VWZ90" s="13"/>
      <c r="VXA90" s="13"/>
      <c r="VXB90" s="13"/>
      <c r="VXC90" s="13"/>
      <c r="VXD90" s="13"/>
      <c r="VXE90" s="13"/>
      <c r="VXF90" s="13"/>
      <c r="VXG90" s="13"/>
      <c r="VXH90" s="13"/>
      <c r="VXI90" s="13"/>
      <c r="VXJ90" s="13"/>
      <c r="VXK90" s="13"/>
      <c r="VXL90" s="13"/>
      <c r="VXM90" s="13"/>
      <c r="VXN90" s="13"/>
      <c r="VXO90" s="13"/>
      <c r="VXP90" s="13"/>
      <c r="VXQ90" s="13"/>
      <c r="VXR90" s="13"/>
      <c r="VXS90" s="13"/>
      <c r="VXT90" s="13"/>
      <c r="VXU90" s="13"/>
      <c r="VXV90" s="13"/>
      <c r="VXW90" s="13"/>
      <c r="VXX90" s="13"/>
      <c r="VXY90" s="13"/>
      <c r="VXZ90" s="13"/>
      <c r="VYA90" s="13"/>
      <c r="VYB90" s="13"/>
      <c r="VYC90" s="13"/>
      <c r="VYD90" s="13"/>
      <c r="VYE90" s="13"/>
      <c r="VYF90" s="13"/>
      <c r="VYG90" s="13"/>
      <c r="VYH90" s="13"/>
      <c r="VYI90" s="13"/>
      <c r="VYJ90" s="13"/>
      <c r="VYK90" s="13"/>
      <c r="VYL90" s="13"/>
      <c r="VYM90" s="13"/>
      <c r="VYN90" s="13"/>
      <c r="VYO90" s="13"/>
      <c r="VYP90" s="13"/>
      <c r="VYQ90" s="13"/>
      <c r="VYR90" s="13"/>
      <c r="VYS90" s="13"/>
      <c r="VYT90" s="13"/>
      <c r="VYU90" s="13"/>
      <c r="VYV90" s="13"/>
      <c r="VYW90" s="13"/>
      <c r="VYX90" s="13"/>
      <c r="VYY90" s="13"/>
      <c r="VYZ90" s="13"/>
      <c r="VZA90" s="13"/>
      <c r="VZB90" s="13"/>
      <c r="VZC90" s="13"/>
      <c r="VZD90" s="13"/>
      <c r="VZE90" s="13"/>
      <c r="VZF90" s="13"/>
      <c r="VZG90" s="13"/>
      <c r="VZH90" s="13"/>
      <c r="VZI90" s="13"/>
      <c r="VZJ90" s="13"/>
      <c r="VZK90" s="13"/>
      <c r="VZL90" s="13"/>
      <c r="VZM90" s="13"/>
      <c r="VZN90" s="13"/>
      <c r="VZO90" s="13"/>
      <c r="VZP90" s="13"/>
      <c r="VZQ90" s="13"/>
      <c r="VZR90" s="13"/>
      <c r="VZS90" s="13"/>
      <c r="VZT90" s="13"/>
      <c r="VZU90" s="13"/>
      <c r="VZV90" s="13"/>
      <c r="VZW90" s="13"/>
      <c r="VZX90" s="13"/>
      <c r="VZY90" s="13"/>
      <c r="VZZ90" s="13"/>
      <c r="WAA90" s="13"/>
      <c r="WAB90" s="13"/>
      <c r="WAC90" s="13"/>
      <c r="WAD90" s="13"/>
      <c r="WAE90" s="13"/>
      <c r="WAF90" s="13"/>
      <c r="WAG90" s="13"/>
      <c r="WAH90" s="13"/>
      <c r="WAI90" s="13"/>
      <c r="WAJ90" s="13"/>
      <c r="WAK90" s="13"/>
      <c r="WAL90" s="13"/>
      <c r="WAM90" s="13"/>
      <c r="WAN90" s="13"/>
      <c r="WAO90" s="13"/>
      <c r="WAP90" s="13"/>
      <c r="WAQ90" s="13"/>
      <c r="WAR90" s="13"/>
      <c r="WAS90" s="13"/>
      <c r="WAT90" s="13"/>
      <c r="WAU90" s="13"/>
      <c r="WAV90" s="13"/>
      <c r="WAW90" s="13"/>
      <c r="WAX90" s="13"/>
      <c r="WAY90" s="13"/>
      <c r="WAZ90" s="13"/>
      <c r="WBA90" s="13"/>
      <c r="WBB90" s="13"/>
      <c r="WBC90" s="13"/>
      <c r="WBD90" s="13"/>
      <c r="WBE90" s="13"/>
      <c r="WBF90" s="13"/>
      <c r="WBG90" s="13"/>
      <c r="WBH90" s="13"/>
      <c r="WBI90" s="13"/>
      <c r="WBJ90" s="13"/>
      <c r="WBK90" s="13"/>
      <c r="WBL90" s="13"/>
      <c r="WBM90" s="13"/>
      <c r="WBN90" s="13"/>
      <c r="WBO90" s="13"/>
      <c r="WBP90" s="13"/>
      <c r="WBQ90" s="13"/>
      <c r="WBR90" s="13"/>
      <c r="WBS90" s="13"/>
      <c r="WBT90" s="13"/>
      <c r="WBU90" s="13"/>
      <c r="WBV90" s="13"/>
      <c r="WBW90" s="13"/>
      <c r="WBX90" s="13"/>
      <c r="WBY90" s="13"/>
      <c r="WBZ90" s="13"/>
      <c r="WCA90" s="13"/>
      <c r="WCB90" s="13"/>
      <c r="WCC90" s="13"/>
      <c r="WCD90" s="13"/>
      <c r="WCE90" s="13"/>
      <c r="WCF90" s="13"/>
      <c r="WCG90" s="13"/>
      <c r="WCH90" s="13"/>
      <c r="WCI90" s="13"/>
      <c r="WCJ90" s="13"/>
      <c r="WCK90" s="13"/>
      <c r="WCL90" s="13"/>
      <c r="WCM90" s="13"/>
      <c r="WCN90" s="13"/>
      <c r="WCO90" s="13"/>
      <c r="WCP90" s="13"/>
      <c r="WCQ90" s="13"/>
      <c r="WCR90" s="13"/>
      <c r="WCS90" s="13"/>
      <c r="WCT90" s="13"/>
      <c r="WCU90" s="13"/>
      <c r="WCV90" s="13"/>
      <c r="WCW90" s="13"/>
      <c r="WCX90" s="13"/>
      <c r="WCY90" s="13"/>
      <c r="WCZ90" s="13"/>
      <c r="WDA90" s="13"/>
      <c r="WDB90" s="13"/>
      <c r="WDC90" s="13"/>
      <c r="WDD90" s="13"/>
      <c r="WDE90" s="13"/>
      <c r="WDF90" s="13"/>
      <c r="WDG90" s="13"/>
      <c r="WDH90" s="13"/>
      <c r="WDI90" s="13"/>
      <c r="WDJ90" s="13"/>
      <c r="WDK90" s="13"/>
      <c r="WDL90" s="13"/>
      <c r="WDM90" s="13"/>
      <c r="WDN90" s="13"/>
      <c r="WDO90" s="13"/>
      <c r="WDP90" s="13"/>
      <c r="WDQ90" s="13"/>
      <c r="WDR90" s="13"/>
      <c r="WDS90" s="13"/>
      <c r="WDT90" s="13"/>
      <c r="WDU90" s="13"/>
      <c r="WDV90" s="13"/>
      <c r="WDW90" s="13"/>
      <c r="WDX90" s="13"/>
      <c r="WDY90" s="13"/>
      <c r="WDZ90" s="13"/>
      <c r="WEA90" s="13"/>
      <c r="WEB90" s="13"/>
      <c r="WEC90" s="13"/>
      <c r="WED90" s="13"/>
      <c r="WEE90" s="13"/>
      <c r="WEF90" s="13"/>
      <c r="WEG90" s="13"/>
      <c r="WEH90" s="13"/>
      <c r="WEI90" s="13"/>
      <c r="WEJ90" s="13"/>
      <c r="WEK90" s="13"/>
      <c r="WEL90" s="13"/>
      <c r="WEM90" s="13"/>
      <c r="WEN90" s="13"/>
      <c r="WEO90" s="13"/>
      <c r="WEP90" s="13"/>
      <c r="WEQ90" s="13"/>
      <c r="WER90" s="13"/>
      <c r="WES90" s="13"/>
      <c r="WET90" s="13"/>
      <c r="WEU90" s="13"/>
      <c r="WEV90" s="13"/>
      <c r="WEW90" s="13"/>
      <c r="WEX90" s="13"/>
      <c r="WEY90" s="13"/>
      <c r="WEZ90" s="13"/>
      <c r="WFA90" s="13"/>
      <c r="WFB90" s="13"/>
      <c r="WFC90" s="13"/>
      <c r="WFD90" s="13"/>
      <c r="WFE90" s="13"/>
      <c r="WFF90" s="13"/>
      <c r="WFG90" s="13"/>
      <c r="WFH90" s="13"/>
      <c r="WFI90" s="13"/>
      <c r="WFJ90" s="13"/>
      <c r="WFK90" s="13"/>
      <c r="WFL90" s="13"/>
      <c r="WFM90" s="13"/>
      <c r="WFN90" s="13"/>
      <c r="WFO90" s="13"/>
      <c r="WFP90" s="13"/>
      <c r="WFQ90" s="13"/>
      <c r="WFR90" s="13"/>
      <c r="WFS90" s="13"/>
      <c r="WFT90" s="13"/>
      <c r="WFU90" s="13"/>
      <c r="WFV90" s="13"/>
      <c r="WFW90" s="13"/>
      <c r="WFX90" s="13"/>
      <c r="WFY90" s="13"/>
      <c r="WFZ90" s="13"/>
      <c r="WGA90" s="13"/>
      <c r="WGB90" s="13"/>
      <c r="WGC90" s="13"/>
      <c r="WGD90" s="13"/>
      <c r="WGE90" s="13"/>
      <c r="WGF90" s="13"/>
      <c r="WGG90" s="13"/>
      <c r="WGH90" s="13"/>
      <c r="WGI90" s="13"/>
      <c r="WGJ90" s="13"/>
      <c r="WGK90" s="13"/>
      <c r="WGL90" s="13"/>
      <c r="WGM90" s="13"/>
      <c r="WGN90" s="13"/>
      <c r="WGO90" s="13"/>
      <c r="WGP90" s="13"/>
      <c r="WGQ90" s="13"/>
      <c r="WGR90" s="13"/>
      <c r="WGS90" s="13"/>
      <c r="WGT90" s="13"/>
      <c r="WGU90" s="13"/>
      <c r="WGV90" s="13"/>
      <c r="WGW90" s="13"/>
      <c r="WGX90" s="13"/>
      <c r="WGY90" s="13"/>
      <c r="WGZ90" s="13"/>
      <c r="WHA90" s="13"/>
      <c r="WHB90" s="13"/>
      <c r="WHC90" s="13"/>
      <c r="WHD90" s="13"/>
      <c r="WHE90" s="13"/>
      <c r="WHF90" s="13"/>
      <c r="WHG90" s="13"/>
      <c r="WHH90" s="13"/>
      <c r="WHI90" s="13"/>
      <c r="WHJ90" s="13"/>
      <c r="WHK90" s="13"/>
      <c r="WHL90" s="13"/>
      <c r="WHM90" s="13"/>
      <c r="WHN90" s="13"/>
      <c r="WHO90" s="13"/>
      <c r="WHP90" s="13"/>
      <c r="WHQ90" s="13"/>
      <c r="WHR90" s="13"/>
      <c r="WHS90" s="13"/>
      <c r="WHT90" s="13"/>
      <c r="WHU90" s="13"/>
      <c r="WHV90" s="13"/>
      <c r="WHW90" s="13"/>
      <c r="WHX90" s="13"/>
      <c r="WHY90" s="13"/>
      <c r="WHZ90" s="13"/>
      <c r="WIA90" s="13"/>
      <c r="WIB90" s="13"/>
      <c r="WIC90" s="13"/>
      <c r="WID90" s="13"/>
      <c r="WIE90" s="13"/>
      <c r="WIF90" s="13"/>
      <c r="WIG90" s="13"/>
      <c r="WIH90" s="13"/>
      <c r="WII90" s="13"/>
      <c r="WIJ90" s="13"/>
      <c r="WIK90" s="13"/>
      <c r="WIL90" s="13"/>
      <c r="WIM90" s="13"/>
      <c r="WIN90" s="13"/>
      <c r="WIO90" s="13"/>
      <c r="WIP90" s="13"/>
      <c r="WIQ90" s="13"/>
      <c r="WIR90" s="13"/>
      <c r="WIS90" s="13"/>
      <c r="WIT90" s="13"/>
      <c r="WIU90" s="13"/>
      <c r="WIV90" s="13"/>
      <c r="WIW90" s="13"/>
      <c r="WIX90" s="13"/>
      <c r="WIY90" s="13"/>
      <c r="WIZ90" s="13"/>
      <c r="WJA90" s="13"/>
      <c r="WJB90" s="13"/>
      <c r="WJC90" s="13"/>
      <c r="WJD90" s="13"/>
      <c r="WJE90" s="13"/>
      <c r="WJF90" s="13"/>
      <c r="WJG90" s="13"/>
      <c r="WJH90" s="13"/>
      <c r="WJI90" s="13"/>
      <c r="WJJ90" s="13"/>
      <c r="WJK90" s="13"/>
      <c r="WJL90" s="13"/>
      <c r="WJM90" s="13"/>
      <c r="WJN90" s="13"/>
      <c r="WJO90" s="13"/>
      <c r="WJP90" s="13"/>
      <c r="WJQ90" s="13"/>
      <c r="WJR90" s="13"/>
      <c r="WJS90" s="13"/>
      <c r="WJT90" s="13"/>
      <c r="WJU90" s="13"/>
      <c r="WJV90" s="13"/>
      <c r="WJW90" s="13"/>
      <c r="WJX90" s="13"/>
      <c r="WJY90" s="13"/>
      <c r="WJZ90" s="13"/>
      <c r="WKA90" s="13"/>
      <c r="WKB90" s="13"/>
      <c r="WKC90" s="13"/>
      <c r="WKD90" s="13"/>
      <c r="WKE90" s="13"/>
      <c r="WKF90" s="13"/>
      <c r="WKG90" s="13"/>
      <c r="WKH90" s="13"/>
      <c r="WKI90" s="13"/>
      <c r="WKJ90" s="13"/>
      <c r="WKK90" s="13"/>
      <c r="WKL90" s="13"/>
      <c r="WKM90" s="13"/>
      <c r="WKN90" s="13"/>
      <c r="WKO90" s="13"/>
      <c r="WKP90" s="13"/>
      <c r="WKQ90" s="13"/>
      <c r="WKR90" s="13"/>
      <c r="WKS90" s="13"/>
      <c r="WKT90" s="13"/>
      <c r="WKU90" s="13"/>
      <c r="WKV90" s="13"/>
      <c r="WKW90" s="13"/>
      <c r="WKX90" s="13"/>
      <c r="WKY90" s="13"/>
      <c r="WKZ90" s="13"/>
      <c r="WLA90" s="13"/>
      <c r="WLB90" s="13"/>
      <c r="WLC90" s="13"/>
      <c r="WLD90" s="13"/>
      <c r="WLE90" s="13"/>
      <c r="WLF90" s="13"/>
      <c r="WLG90" s="13"/>
      <c r="WLH90" s="13"/>
      <c r="WLI90" s="13"/>
      <c r="WLJ90" s="13"/>
      <c r="WLK90" s="13"/>
      <c r="WLL90" s="13"/>
      <c r="WLM90" s="13"/>
      <c r="WLN90" s="13"/>
      <c r="WLO90" s="13"/>
      <c r="WLP90" s="13"/>
      <c r="WLQ90" s="13"/>
      <c r="WLR90" s="13"/>
      <c r="WLS90" s="13"/>
      <c r="WLT90" s="13"/>
      <c r="WLU90" s="13"/>
      <c r="WLV90" s="13"/>
      <c r="WLW90" s="13"/>
      <c r="WLX90" s="13"/>
      <c r="WLY90" s="13"/>
      <c r="WLZ90" s="13"/>
      <c r="WMA90" s="13"/>
      <c r="WMB90" s="13"/>
      <c r="WMC90" s="13"/>
      <c r="WMD90" s="13"/>
      <c r="WME90" s="13"/>
      <c r="WMF90" s="13"/>
      <c r="WMG90" s="13"/>
      <c r="WMH90" s="13"/>
      <c r="WMI90" s="13"/>
      <c r="WMJ90" s="13"/>
      <c r="WMK90" s="13"/>
      <c r="WML90" s="13"/>
      <c r="WMM90" s="13"/>
      <c r="WMN90" s="13"/>
      <c r="WMO90" s="13"/>
      <c r="WMP90" s="13"/>
      <c r="WMQ90" s="13"/>
      <c r="WMR90" s="13"/>
      <c r="WMS90" s="13"/>
      <c r="WMT90" s="13"/>
      <c r="WMU90" s="13"/>
      <c r="WMV90" s="13"/>
      <c r="WMW90" s="13"/>
      <c r="WMX90" s="13"/>
      <c r="WMY90" s="13"/>
      <c r="WMZ90" s="13"/>
      <c r="WNA90" s="13"/>
      <c r="WNB90" s="13"/>
      <c r="WNC90" s="13"/>
      <c r="WND90" s="13"/>
      <c r="WNE90" s="13"/>
      <c r="WNF90" s="13"/>
      <c r="WNG90" s="13"/>
      <c r="WNH90" s="13"/>
      <c r="WNI90" s="13"/>
      <c r="WNJ90" s="13"/>
      <c r="WNK90" s="13"/>
      <c r="WNL90" s="13"/>
      <c r="WNM90" s="13"/>
      <c r="WNN90" s="13"/>
      <c r="WNO90" s="13"/>
      <c r="WNP90" s="13"/>
      <c r="WNQ90" s="13"/>
      <c r="WNR90" s="13"/>
      <c r="WNS90" s="13"/>
      <c r="WNT90" s="13"/>
      <c r="WNU90" s="13"/>
      <c r="WNV90" s="13"/>
      <c r="WNW90" s="13"/>
      <c r="WNX90" s="13"/>
      <c r="WNY90" s="13"/>
      <c r="WNZ90" s="13"/>
      <c r="WOA90" s="13"/>
      <c r="WOB90" s="13"/>
      <c r="WOC90" s="13"/>
      <c r="WOD90" s="13"/>
      <c r="WOE90" s="13"/>
      <c r="WOF90" s="13"/>
      <c r="WOG90" s="13"/>
      <c r="WOH90" s="13"/>
      <c r="WOI90" s="13"/>
      <c r="WOJ90" s="13"/>
      <c r="WOK90" s="13"/>
      <c r="WOL90" s="13"/>
      <c r="WOM90" s="13"/>
      <c r="WON90" s="13"/>
      <c r="WOO90" s="13"/>
      <c r="WOP90" s="13"/>
      <c r="WOQ90" s="13"/>
      <c r="WOR90" s="13"/>
      <c r="WOS90" s="13"/>
      <c r="WOT90" s="13"/>
      <c r="WOU90" s="13"/>
      <c r="WOV90" s="13"/>
      <c r="WOW90" s="13"/>
      <c r="WOX90" s="13"/>
      <c r="WOY90" s="13"/>
      <c r="WOZ90" s="13"/>
      <c r="WPA90" s="13"/>
      <c r="WPB90" s="13"/>
      <c r="WPC90" s="13"/>
      <c r="WPD90" s="13"/>
      <c r="WPE90" s="13"/>
      <c r="WPF90" s="13"/>
      <c r="WPG90" s="13"/>
      <c r="WPH90" s="13"/>
      <c r="WPI90" s="13"/>
      <c r="WPJ90" s="13"/>
      <c r="WPK90" s="13"/>
      <c r="WPL90" s="13"/>
      <c r="WPM90" s="13"/>
      <c r="WPN90" s="13"/>
      <c r="WPO90" s="13"/>
      <c r="WPP90" s="13"/>
      <c r="WPQ90" s="13"/>
      <c r="WPR90" s="13"/>
      <c r="WPS90" s="13"/>
      <c r="WPT90" s="13"/>
      <c r="WPU90" s="13"/>
      <c r="WPV90" s="13"/>
      <c r="WPW90" s="13"/>
      <c r="WPX90" s="13"/>
      <c r="WPY90" s="13"/>
      <c r="WPZ90" s="13"/>
      <c r="WQA90" s="13"/>
      <c r="WQB90" s="13"/>
      <c r="WQC90" s="13"/>
      <c r="WQD90" s="13"/>
      <c r="WQE90" s="13"/>
      <c r="WQF90" s="13"/>
      <c r="WQG90" s="13"/>
      <c r="WQH90" s="13"/>
      <c r="WQI90" s="13"/>
      <c r="WQJ90" s="13"/>
      <c r="WQK90" s="13"/>
      <c r="WQL90" s="13"/>
      <c r="WQM90" s="13"/>
      <c r="WQN90" s="13"/>
      <c r="WQO90" s="13"/>
      <c r="WQP90" s="13"/>
      <c r="WQQ90" s="13"/>
      <c r="WQR90" s="13"/>
      <c r="WQS90" s="13"/>
      <c r="WQT90" s="13"/>
      <c r="WQU90" s="13"/>
      <c r="WQV90" s="13"/>
      <c r="WQW90" s="13"/>
      <c r="WQX90" s="13"/>
      <c r="WQY90" s="13"/>
      <c r="WQZ90" s="13"/>
      <c r="WRA90" s="13"/>
      <c r="WRB90" s="13"/>
      <c r="WRC90" s="13"/>
      <c r="WRD90" s="13"/>
      <c r="WRE90" s="13"/>
      <c r="WRF90" s="13"/>
      <c r="WRG90" s="13"/>
      <c r="WRH90" s="13"/>
      <c r="WRI90" s="13"/>
      <c r="WRJ90" s="13"/>
      <c r="WRK90" s="13"/>
      <c r="WRL90" s="13"/>
      <c r="WRM90" s="13"/>
      <c r="WRN90" s="13"/>
      <c r="WRO90" s="13"/>
      <c r="WRP90" s="13"/>
      <c r="WRQ90" s="13"/>
      <c r="WRR90" s="13"/>
      <c r="WRS90" s="13"/>
      <c r="WRT90" s="13"/>
      <c r="WRU90" s="13"/>
      <c r="WRV90" s="13"/>
      <c r="WRW90" s="13"/>
      <c r="WRX90" s="13"/>
      <c r="WRY90" s="13"/>
      <c r="WRZ90" s="13"/>
      <c r="WSA90" s="13"/>
      <c r="WSB90" s="13"/>
      <c r="WSC90" s="13"/>
      <c r="WSD90" s="13"/>
      <c r="WSE90" s="13"/>
      <c r="WSF90" s="13"/>
      <c r="WSG90" s="13"/>
      <c r="WSH90" s="13"/>
      <c r="WSI90" s="13"/>
      <c r="WSJ90" s="13"/>
      <c r="WSK90" s="13"/>
      <c r="WSL90" s="13"/>
      <c r="WSM90" s="13"/>
      <c r="WSN90" s="13"/>
      <c r="WSO90" s="13"/>
      <c r="WSP90" s="13"/>
      <c r="WSQ90" s="13"/>
      <c r="WSR90" s="13"/>
      <c r="WSS90" s="13"/>
      <c r="WST90" s="13"/>
      <c r="WSU90" s="13"/>
      <c r="WSV90" s="13"/>
      <c r="WSW90" s="13"/>
      <c r="WSX90" s="13"/>
      <c r="WSY90" s="13"/>
      <c r="WSZ90" s="13"/>
      <c r="WTA90" s="13"/>
      <c r="WTB90" s="13"/>
      <c r="WTC90" s="13"/>
      <c r="WTD90" s="13"/>
      <c r="WTE90" s="13"/>
      <c r="WTF90" s="13"/>
      <c r="WTG90" s="13"/>
      <c r="WTH90" s="13"/>
      <c r="WTI90" s="13"/>
      <c r="WTJ90" s="13"/>
      <c r="WTK90" s="13"/>
      <c r="WTL90" s="13"/>
      <c r="WTM90" s="13"/>
      <c r="WTN90" s="13"/>
      <c r="WTO90" s="13"/>
      <c r="WTP90" s="13"/>
      <c r="WTQ90" s="13"/>
      <c r="WTR90" s="13"/>
      <c r="WTS90" s="13"/>
      <c r="WTT90" s="13"/>
      <c r="WTU90" s="13"/>
      <c r="WTV90" s="13"/>
      <c r="WTW90" s="13"/>
      <c r="WTX90" s="13"/>
      <c r="WTY90" s="13"/>
      <c r="WTZ90" s="13"/>
      <c r="WUA90" s="13"/>
      <c r="WUB90" s="13"/>
      <c r="WUC90" s="13"/>
      <c r="WUD90" s="13"/>
      <c r="WUE90" s="13"/>
      <c r="WUF90" s="13"/>
      <c r="WUG90" s="13"/>
      <c r="WUH90" s="13"/>
      <c r="WUI90" s="13"/>
      <c r="WUJ90" s="13"/>
      <c r="WUK90" s="13"/>
      <c r="WUL90" s="13"/>
      <c r="WUM90" s="13"/>
      <c r="WUN90" s="13"/>
      <c r="WUO90" s="13"/>
      <c r="WUP90" s="13"/>
      <c r="WUQ90" s="13"/>
      <c r="WUR90" s="13"/>
      <c r="WUS90" s="13"/>
      <c r="WUT90" s="13"/>
      <c r="WUU90" s="13"/>
      <c r="WUV90" s="13"/>
      <c r="WUW90" s="13"/>
      <c r="WUX90" s="13"/>
      <c r="WUY90" s="13"/>
      <c r="WUZ90" s="13"/>
      <c r="WVA90" s="13"/>
      <c r="WVB90" s="13"/>
      <c r="WVC90" s="13"/>
      <c r="WVD90" s="13"/>
      <c r="WVE90" s="13"/>
      <c r="WVF90" s="13"/>
      <c r="WVG90" s="13"/>
      <c r="WVH90" s="13"/>
      <c r="WVI90" s="13"/>
      <c r="WVJ90" s="13"/>
      <c r="WVK90" s="13"/>
      <c r="WVL90" s="13"/>
      <c r="WVM90" s="13"/>
      <c r="WVN90" s="13"/>
      <c r="WVO90" s="13"/>
      <c r="WVP90" s="13"/>
      <c r="WVQ90" s="13"/>
      <c r="WVR90" s="13"/>
      <c r="WVS90" s="13"/>
      <c r="WVT90" s="13"/>
      <c r="WVU90" s="13"/>
      <c r="WVV90" s="13"/>
      <c r="WVW90" s="13"/>
      <c r="WVX90" s="13"/>
      <c r="WVY90" s="13"/>
      <c r="WVZ90" s="13"/>
      <c r="WWA90" s="13"/>
      <c r="WWB90" s="13"/>
      <c r="WWC90" s="13"/>
      <c r="WWD90" s="13"/>
      <c r="WWE90" s="13"/>
      <c r="WWF90" s="13"/>
      <c r="WWG90" s="13"/>
      <c r="WWH90" s="13"/>
      <c r="WWI90" s="13"/>
      <c r="WWJ90" s="13"/>
      <c r="WWK90" s="13"/>
      <c r="WWL90" s="13"/>
      <c r="WWM90" s="13"/>
      <c r="WWN90" s="13"/>
      <c r="WWO90" s="13"/>
      <c r="WWP90" s="13"/>
      <c r="WWQ90" s="13"/>
      <c r="WWR90" s="13"/>
      <c r="WWS90" s="13"/>
      <c r="WWT90" s="13"/>
      <c r="WWU90" s="13"/>
      <c r="WWV90" s="13"/>
      <c r="WWW90" s="13"/>
      <c r="WWX90" s="13"/>
      <c r="WWY90" s="13"/>
      <c r="WWZ90" s="13"/>
      <c r="WXA90" s="13"/>
      <c r="WXB90" s="13"/>
      <c r="WXC90" s="13"/>
      <c r="WXD90" s="13"/>
      <c r="WXE90" s="13"/>
      <c r="WXF90" s="13"/>
      <c r="WXG90" s="13"/>
      <c r="WXH90" s="13"/>
      <c r="WXI90" s="13"/>
      <c r="WXJ90" s="13"/>
      <c r="WXK90" s="13"/>
      <c r="WXL90" s="13"/>
      <c r="WXM90" s="13"/>
      <c r="WXN90" s="13"/>
      <c r="WXO90" s="13"/>
      <c r="WXP90" s="13"/>
      <c r="WXQ90" s="13"/>
      <c r="WXR90" s="13"/>
      <c r="WXS90" s="13"/>
      <c r="WXT90" s="13"/>
      <c r="WXU90" s="13"/>
      <c r="WXV90" s="13"/>
      <c r="WXW90" s="13"/>
      <c r="WXX90" s="13"/>
      <c r="WXY90" s="13"/>
      <c r="WXZ90" s="13"/>
      <c r="WYA90" s="13"/>
      <c r="WYB90" s="13"/>
      <c r="WYC90" s="13"/>
      <c r="WYD90" s="13"/>
      <c r="WYE90" s="13"/>
      <c r="WYF90" s="13"/>
      <c r="WYG90" s="13"/>
      <c r="WYH90" s="13"/>
      <c r="WYI90" s="13"/>
      <c r="WYJ90" s="13"/>
      <c r="WYK90" s="13"/>
      <c r="WYL90" s="13"/>
      <c r="WYM90" s="13"/>
      <c r="WYN90" s="13"/>
      <c r="WYO90" s="13"/>
      <c r="WYP90" s="13"/>
      <c r="WYQ90" s="13"/>
      <c r="WYR90" s="13"/>
      <c r="WYS90" s="13"/>
      <c r="WYT90" s="13"/>
      <c r="WYU90" s="13"/>
      <c r="WYV90" s="13"/>
      <c r="WYW90" s="13"/>
      <c r="WYX90" s="13"/>
      <c r="WYY90" s="13"/>
      <c r="WYZ90" s="13"/>
      <c r="WZA90" s="13"/>
      <c r="WZB90" s="13"/>
      <c r="WZC90" s="13"/>
      <c r="WZD90" s="13"/>
      <c r="WZE90" s="13"/>
      <c r="WZF90" s="13"/>
      <c r="WZG90" s="13"/>
      <c r="WZH90" s="13"/>
      <c r="WZI90" s="13"/>
      <c r="WZJ90" s="13"/>
      <c r="WZK90" s="13"/>
      <c r="WZL90" s="13"/>
      <c r="WZM90" s="13"/>
      <c r="WZN90" s="13"/>
      <c r="WZO90" s="13"/>
      <c r="WZP90" s="13"/>
      <c r="WZQ90" s="13"/>
      <c r="WZR90" s="13"/>
      <c r="WZS90" s="13"/>
      <c r="WZT90" s="13"/>
      <c r="WZU90" s="13"/>
      <c r="WZV90" s="13"/>
      <c r="WZW90" s="13"/>
      <c r="WZX90" s="13"/>
      <c r="WZY90" s="13"/>
      <c r="WZZ90" s="13"/>
      <c r="XAA90" s="13"/>
      <c r="XAB90" s="13"/>
      <c r="XAC90" s="13"/>
      <c r="XAD90" s="13"/>
      <c r="XAE90" s="13"/>
      <c r="XAF90" s="13"/>
      <c r="XAG90" s="13"/>
      <c r="XAH90" s="13"/>
      <c r="XAI90" s="13"/>
      <c r="XAJ90" s="13"/>
      <c r="XAK90" s="13"/>
      <c r="XAL90" s="13"/>
      <c r="XAM90" s="13"/>
      <c r="XAN90" s="13"/>
      <c r="XAO90" s="13"/>
      <c r="XAP90" s="13"/>
      <c r="XAQ90" s="13"/>
      <c r="XAR90" s="13"/>
      <c r="XAS90" s="13"/>
      <c r="XAT90" s="13"/>
      <c r="XAU90" s="13"/>
      <c r="XAV90" s="13"/>
      <c r="XAW90" s="13"/>
      <c r="XAX90" s="13"/>
      <c r="XAY90" s="13"/>
      <c r="XAZ90" s="13"/>
      <c r="XBA90" s="13"/>
      <c r="XBB90" s="13"/>
      <c r="XBC90" s="13"/>
      <c r="XBD90" s="13"/>
      <c r="XBE90" s="13"/>
      <c r="XBF90" s="13"/>
      <c r="XBG90" s="13"/>
      <c r="XBH90" s="13"/>
      <c r="XBI90" s="13"/>
      <c r="XBJ90" s="13"/>
      <c r="XBK90" s="13"/>
      <c r="XBL90" s="13"/>
      <c r="XBM90" s="13"/>
      <c r="XBN90" s="13"/>
      <c r="XBO90" s="13"/>
      <c r="XBP90" s="13"/>
      <c r="XBQ90" s="13"/>
      <c r="XBR90" s="13"/>
      <c r="XBS90" s="13"/>
      <c r="XBT90" s="13"/>
      <c r="XBU90" s="13"/>
      <c r="XBV90" s="13"/>
      <c r="XBW90" s="13"/>
      <c r="XBX90" s="13"/>
      <c r="XBY90" s="13"/>
      <c r="XBZ90" s="13"/>
      <c r="XCA90" s="13"/>
      <c r="XCB90" s="13"/>
      <c r="XCC90" s="13"/>
      <c r="XCD90" s="13"/>
      <c r="XCE90" s="13"/>
      <c r="XCF90" s="13"/>
      <c r="XCG90" s="13"/>
      <c r="XCH90" s="13"/>
      <c r="XCI90" s="13"/>
      <c r="XCJ90" s="13"/>
      <c r="XCK90" s="13"/>
      <c r="XCL90" s="13"/>
      <c r="XCM90" s="13"/>
      <c r="XCN90" s="13"/>
      <c r="XCO90" s="13"/>
      <c r="XCP90" s="13"/>
      <c r="XCQ90" s="13"/>
      <c r="XCR90" s="13"/>
      <c r="XCS90" s="13"/>
      <c r="XCT90" s="13"/>
      <c r="XCU90" s="13"/>
      <c r="XCV90" s="13"/>
      <c r="XCW90" s="13"/>
      <c r="XCX90" s="13"/>
      <c r="XCY90" s="13"/>
      <c r="XCZ90" s="13"/>
      <c r="XDA90" s="13"/>
      <c r="XDB90" s="13"/>
      <c r="XDC90" s="13"/>
      <c r="XDD90" s="13"/>
      <c r="XDE90" s="13"/>
      <c r="XDF90" s="13"/>
      <c r="XDG90" s="13"/>
      <c r="XDH90" s="13"/>
      <c r="XDI90" s="13"/>
      <c r="XDJ90" s="13"/>
      <c r="XDK90" s="13"/>
      <c r="XDL90" s="13"/>
      <c r="XDM90" s="13"/>
      <c r="XDN90" s="13"/>
      <c r="XDO90" s="13"/>
      <c r="XDP90" s="13"/>
      <c r="XDQ90" s="13"/>
      <c r="XDR90" s="13"/>
      <c r="XDS90" s="13"/>
      <c r="XDT90" s="13"/>
      <c r="XDU90" s="13"/>
      <c r="XDV90" s="13"/>
      <c r="XDW90" s="13"/>
      <c r="XDX90" s="13"/>
      <c r="XDY90" s="13"/>
      <c r="XDZ90" s="13"/>
      <c r="XEA90" s="13"/>
      <c r="XEB90" s="13"/>
      <c r="XEC90" s="13"/>
      <c r="XED90" s="13"/>
      <c r="XEE90" s="13"/>
      <c r="XEF90" s="13"/>
      <c r="XEG90" s="13"/>
      <c r="XEH90" s="13"/>
      <c r="XEI90" s="13"/>
      <c r="XEJ90" s="13"/>
      <c r="XEK90" s="13"/>
      <c r="XEL90" s="13"/>
      <c r="XEM90" s="13"/>
      <c r="XEN90" s="13"/>
      <c r="XEO90" s="13"/>
      <c r="XEP90" s="13"/>
      <c r="XEQ90" s="13"/>
      <c r="XER90" s="13"/>
      <c r="XES90" s="13"/>
      <c r="XET90" s="13"/>
      <c r="XEU90" s="13"/>
      <c r="XEV90" s="13"/>
      <c r="XEW90" s="13"/>
      <c r="XEX90" s="13"/>
      <c r="XEY90" s="13"/>
      <c r="XEZ90" s="13"/>
      <c r="XFA90" s="13"/>
      <c r="XFB90" s="13"/>
      <c r="XFC90" s="13"/>
      <c r="XFD90" s="13"/>
    </row>
    <row r="91" spans="1:16384" x14ac:dyDescent="0.2">
      <c r="A91" s="6" t="s">
        <v>186</v>
      </c>
      <c r="B91" s="30">
        <v>1.25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  <c r="XEY91" s="13"/>
      <c r="XEZ91" s="13"/>
      <c r="XFA91" s="13"/>
      <c r="XFB91" s="13"/>
      <c r="XFC91" s="13"/>
      <c r="XFD91" s="13"/>
    </row>
    <row r="92" spans="1:16384" x14ac:dyDescent="0.2">
      <c r="A92" s="6" t="s">
        <v>186</v>
      </c>
      <c r="B92" s="30">
        <v>2.5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/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/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/>
      <c r="DRF92" s="13"/>
      <c r="DRG92" s="13"/>
      <c r="DRH92" s="13"/>
      <c r="DRI92" s="13"/>
      <c r="DRJ92" s="13"/>
      <c r="DRK92" s="13"/>
      <c r="DRL92" s="13"/>
      <c r="DRM92" s="13"/>
      <c r="DRN92" s="13"/>
      <c r="DRO92" s="13"/>
      <c r="DRP92" s="13"/>
      <c r="DRQ92" s="13"/>
      <c r="DRR92" s="13"/>
      <c r="DRS92" s="13"/>
      <c r="DRT92" s="13"/>
      <c r="DRU92" s="13"/>
      <c r="DRV92" s="13"/>
      <c r="DRW92" s="13"/>
      <c r="DRX92" s="13"/>
      <c r="DRY92" s="13"/>
      <c r="DRZ92" s="13"/>
      <c r="DSA92" s="13"/>
      <c r="DSB92" s="13"/>
      <c r="DSC92" s="13"/>
      <c r="DSD92" s="13"/>
      <c r="DSE92" s="13"/>
      <c r="DSF92" s="13"/>
      <c r="DSG92" s="13"/>
      <c r="DSH92" s="13"/>
      <c r="DSI92" s="13"/>
      <c r="DSJ92" s="13"/>
      <c r="DSK92" s="13"/>
      <c r="DSL92" s="13"/>
      <c r="DSM92" s="13"/>
      <c r="DSN92" s="13"/>
      <c r="DSO92" s="13"/>
      <c r="DSP92" s="13"/>
      <c r="DSQ92" s="13"/>
      <c r="DSR92" s="13"/>
      <c r="DSS92" s="13"/>
      <c r="DST92" s="13"/>
      <c r="DSU92" s="13"/>
      <c r="DSV92" s="13"/>
      <c r="DSW92" s="13"/>
      <c r="DSX92" s="13"/>
      <c r="DSY92" s="13"/>
      <c r="DSZ92" s="13"/>
      <c r="DTA92" s="13"/>
      <c r="DTB92" s="13"/>
      <c r="DTC92" s="13"/>
      <c r="DTD92" s="13"/>
      <c r="DTE92" s="13"/>
      <c r="DTF92" s="13"/>
      <c r="DTG92" s="13"/>
      <c r="DTH92" s="13"/>
      <c r="DTI92" s="13"/>
      <c r="DTJ92" s="13"/>
      <c r="DTK92" s="13"/>
      <c r="DTL92" s="13"/>
      <c r="DTM92" s="13"/>
      <c r="DTN92" s="13"/>
      <c r="DTO92" s="13"/>
      <c r="DTP92" s="13"/>
      <c r="DTQ92" s="13"/>
      <c r="DTR92" s="13"/>
      <c r="DTS92" s="13"/>
      <c r="DTT92" s="13"/>
      <c r="DTU92" s="13"/>
      <c r="DTV92" s="13"/>
      <c r="DTW92" s="13"/>
      <c r="DTX92" s="13"/>
      <c r="DTY92" s="13"/>
      <c r="DTZ92" s="13"/>
      <c r="DUA92" s="13"/>
      <c r="DUB92" s="13"/>
      <c r="DUC92" s="13"/>
      <c r="DUD92" s="13"/>
      <c r="DUE92" s="13"/>
      <c r="DUF92" s="13"/>
      <c r="DUG92" s="13"/>
      <c r="DUH92" s="13"/>
      <c r="DUI92" s="13"/>
      <c r="DUJ92" s="13"/>
      <c r="DUK92" s="13"/>
      <c r="DUL92" s="13"/>
      <c r="DUM92" s="13"/>
      <c r="DUN92" s="13"/>
      <c r="DUO92" s="13"/>
      <c r="DUP92" s="13"/>
      <c r="DUQ92" s="13"/>
      <c r="DUR92" s="13"/>
      <c r="DUS92" s="13"/>
      <c r="DUT92" s="13"/>
      <c r="DUU92" s="13"/>
      <c r="DUV92" s="13"/>
      <c r="DUW92" s="13"/>
      <c r="DUX92" s="13"/>
      <c r="DUY92" s="13"/>
      <c r="DUZ92" s="13"/>
      <c r="DVA92" s="13"/>
      <c r="DVB92" s="13"/>
      <c r="DVC92" s="13"/>
      <c r="DVD92" s="13"/>
      <c r="DVE92" s="13"/>
      <c r="DVF92" s="13"/>
      <c r="DVG92" s="13"/>
      <c r="DVH92" s="13"/>
      <c r="DVI92" s="13"/>
      <c r="DVJ92" s="13"/>
      <c r="DVK92" s="13"/>
      <c r="DVL92" s="13"/>
      <c r="DVM92" s="13"/>
      <c r="DVN92" s="13"/>
      <c r="DVO92" s="13"/>
      <c r="DVP92" s="13"/>
      <c r="DVQ92" s="13"/>
      <c r="DVR92" s="13"/>
      <c r="DVS92" s="13"/>
      <c r="DVT92" s="13"/>
      <c r="DVU92" s="13"/>
      <c r="DVV92" s="13"/>
      <c r="DVW92" s="13"/>
      <c r="DVX92" s="13"/>
      <c r="DVY92" s="13"/>
      <c r="DVZ92" s="13"/>
      <c r="DWA92" s="13"/>
      <c r="DWB92" s="13"/>
      <c r="DWC92" s="13"/>
      <c r="DWD92" s="13"/>
      <c r="DWE92" s="13"/>
      <c r="DWF92" s="13"/>
      <c r="DWG92" s="13"/>
      <c r="DWH92" s="13"/>
      <c r="DWI92" s="13"/>
      <c r="DWJ92" s="13"/>
      <c r="DWK92" s="13"/>
      <c r="DWL92" s="13"/>
      <c r="DWM92" s="13"/>
      <c r="DWN92" s="13"/>
      <c r="DWO92" s="13"/>
      <c r="DWP92" s="13"/>
      <c r="DWQ92" s="13"/>
      <c r="DWR92" s="13"/>
      <c r="DWS92" s="13"/>
      <c r="DWT92" s="13"/>
      <c r="DWU92" s="13"/>
      <c r="DWV92" s="13"/>
      <c r="DWW92" s="13"/>
      <c r="DWX92" s="13"/>
      <c r="DWY92" s="13"/>
      <c r="DWZ92" s="13"/>
      <c r="DXA92" s="13"/>
      <c r="DXB92" s="13"/>
      <c r="DXC92" s="13"/>
      <c r="DXD92" s="13"/>
      <c r="DXE92" s="13"/>
      <c r="DXF92" s="13"/>
      <c r="DXG92" s="13"/>
      <c r="DXH92" s="13"/>
      <c r="DXI92" s="13"/>
      <c r="DXJ92" s="13"/>
      <c r="DXK92" s="13"/>
      <c r="DXL92" s="13"/>
      <c r="DXM92" s="13"/>
      <c r="DXN92" s="13"/>
      <c r="DXO92" s="13"/>
      <c r="DXP92" s="13"/>
      <c r="DXQ92" s="13"/>
      <c r="DXR92" s="13"/>
      <c r="DXS92" s="13"/>
      <c r="DXT92" s="13"/>
      <c r="DXU92" s="13"/>
      <c r="DXV92" s="13"/>
      <c r="DXW92" s="13"/>
      <c r="DXX92" s="13"/>
      <c r="DXY92" s="13"/>
      <c r="DXZ92" s="13"/>
      <c r="DYA92" s="13"/>
      <c r="DYB92" s="13"/>
      <c r="DYC92" s="13"/>
      <c r="DYD92" s="13"/>
      <c r="DYE92" s="13"/>
      <c r="DYF92" s="13"/>
      <c r="DYG92" s="13"/>
      <c r="DYH92" s="13"/>
      <c r="DYI92" s="13"/>
      <c r="DYJ92" s="13"/>
      <c r="DYK92" s="13"/>
      <c r="DYL92" s="13"/>
      <c r="DYM92" s="13"/>
      <c r="DYN92" s="13"/>
      <c r="DYO92" s="13"/>
      <c r="DYP92" s="13"/>
      <c r="DYQ92" s="13"/>
      <c r="DYR92" s="13"/>
      <c r="DYS92" s="13"/>
      <c r="DYT92" s="13"/>
      <c r="DYU92" s="13"/>
      <c r="DYV92" s="13"/>
      <c r="DYW92" s="13"/>
      <c r="DYX92" s="13"/>
      <c r="DYY92" s="13"/>
      <c r="DYZ92" s="13"/>
      <c r="DZA92" s="13"/>
      <c r="DZB92" s="13"/>
      <c r="DZC92" s="13"/>
      <c r="DZD92" s="13"/>
      <c r="DZE92" s="13"/>
      <c r="DZF92" s="13"/>
      <c r="DZG92" s="13"/>
      <c r="DZH92" s="13"/>
      <c r="DZI92" s="13"/>
      <c r="DZJ92" s="13"/>
      <c r="DZK92" s="13"/>
      <c r="DZL92" s="13"/>
      <c r="DZM92" s="13"/>
      <c r="DZN92" s="13"/>
      <c r="DZO92" s="13"/>
      <c r="DZP92" s="13"/>
      <c r="DZQ92" s="13"/>
      <c r="DZR92" s="13"/>
      <c r="DZS92" s="13"/>
      <c r="DZT92" s="13"/>
      <c r="DZU92" s="13"/>
      <c r="DZV92" s="13"/>
      <c r="DZW92" s="13"/>
      <c r="DZX92" s="13"/>
      <c r="DZY92" s="13"/>
      <c r="DZZ92" s="13"/>
      <c r="EAA92" s="13"/>
      <c r="EAB92" s="13"/>
      <c r="EAC92" s="13"/>
      <c r="EAD92" s="13"/>
      <c r="EAE92" s="13"/>
      <c r="EAF92" s="13"/>
      <c r="EAG92" s="13"/>
      <c r="EAH92" s="13"/>
      <c r="EAI92" s="13"/>
      <c r="EAJ92" s="13"/>
      <c r="EAK92" s="13"/>
      <c r="EAL92" s="13"/>
      <c r="EAM92" s="13"/>
      <c r="EAN92" s="13"/>
      <c r="EAO92" s="13"/>
      <c r="EAP92" s="13"/>
      <c r="EAQ92" s="13"/>
      <c r="EAR92" s="13"/>
      <c r="EAS92" s="13"/>
      <c r="EAT92" s="13"/>
      <c r="EAU92" s="13"/>
      <c r="EAV92" s="13"/>
      <c r="EAW92" s="13"/>
      <c r="EAX92" s="13"/>
      <c r="EAY92" s="13"/>
      <c r="EAZ92" s="13"/>
      <c r="EBA92" s="13"/>
      <c r="EBB92" s="13"/>
      <c r="EBC92" s="13"/>
      <c r="EBD92" s="13"/>
      <c r="EBE92" s="13"/>
      <c r="EBF92" s="13"/>
      <c r="EBG92" s="13"/>
      <c r="EBH92" s="13"/>
      <c r="EBI92" s="13"/>
      <c r="EBJ92" s="13"/>
      <c r="EBK92" s="13"/>
      <c r="EBL92" s="13"/>
      <c r="EBM92" s="13"/>
      <c r="EBN92" s="13"/>
      <c r="EBO92" s="13"/>
      <c r="EBP92" s="13"/>
      <c r="EBQ92" s="13"/>
      <c r="EBR92" s="13"/>
      <c r="EBS92" s="13"/>
      <c r="EBT92" s="13"/>
      <c r="EBU92" s="13"/>
      <c r="EBV92" s="13"/>
      <c r="EBW92" s="13"/>
      <c r="EBX92" s="13"/>
      <c r="EBY92" s="13"/>
      <c r="EBZ92" s="13"/>
      <c r="ECA92" s="13"/>
      <c r="ECB92" s="13"/>
      <c r="ECC92" s="13"/>
      <c r="ECD92" s="13"/>
      <c r="ECE92" s="13"/>
      <c r="ECF92" s="13"/>
      <c r="ECG92" s="13"/>
      <c r="ECH92" s="13"/>
      <c r="ECI92" s="13"/>
      <c r="ECJ92" s="13"/>
      <c r="ECK92" s="13"/>
      <c r="ECL92" s="13"/>
      <c r="ECM92" s="13"/>
      <c r="ECN92" s="13"/>
      <c r="ECO92" s="13"/>
      <c r="ECP92" s="13"/>
      <c r="ECQ92" s="13"/>
      <c r="ECR92" s="13"/>
      <c r="ECS92" s="13"/>
      <c r="ECT92" s="13"/>
      <c r="ECU92" s="13"/>
      <c r="ECV92" s="13"/>
      <c r="ECW92" s="13"/>
      <c r="ECX92" s="13"/>
      <c r="ECY92" s="13"/>
      <c r="ECZ92" s="13"/>
      <c r="EDA92" s="13"/>
      <c r="EDB92" s="13"/>
      <c r="EDC92" s="13"/>
      <c r="EDD92" s="13"/>
      <c r="EDE92" s="13"/>
      <c r="EDF92" s="13"/>
      <c r="EDG92" s="13"/>
      <c r="EDH92" s="13"/>
      <c r="EDI92" s="13"/>
      <c r="EDJ92" s="13"/>
      <c r="EDK92" s="13"/>
      <c r="EDL92" s="13"/>
      <c r="EDM92" s="13"/>
      <c r="EDN92" s="13"/>
      <c r="EDO92" s="13"/>
      <c r="EDP92" s="13"/>
      <c r="EDQ92" s="13"/>
      <c r="EDR92" s="13"/>
      <c r="EDS92" s="13"/>
      <c r="EDT92" s="13"/>
      <c r="EDU92" s="13"/>
      <c r="EDV92" s="13"/>
      <c r="EDW92" s="13"/>
      <c r="EDX92" s="13"/>
      <c r="EDY92" s="13"/>
      <c r="EDZ92" s="13"/>
      <c r="EEA92" s="13"/>
      <c r="EEB92" s="13"/>
      <c r="EEC92" s="13"/>
      <c r="EED92" s="13"/>
      <c r="EEE92" s="13"/>
      <c r="EEF92" s="13"/>
      <c r="EEG92" s="13"/>
      <c r="EEH92" s="13"/>
      <c r="EEI92" s="13"/>
      <c r="EEJ92" s="13"/>
      <c r="EEK92" s="13"/>
      <c r="EEL92" s="13"/>
      <c r="EEM92" s="13"/>
      <c r="EEN92" s="13"/>
      <c r="EEO92" s="13"/>
      <c r="EEP92" s="13"/>
      <c r="EEQ92" s="13"/>
      <c r="EER92" s="13"/>
      <c r="EES92" s="13"/>
      <c r="EET92" s="13"/>
      <c r="EEU92" s="13"/>
      <c r="EEV92" s="13"/>
      <c r="EEW92" s="13"/>
      <c r="EEX92" s="13"/>
      <c r="EEY92" s="13"/>
      <c r="EEZ92" s="13"/>
      <c r="EFA92" s="13"/>
      <c r="EFB92" s="13"/>
      <c r="EFC92" s="13"/>
      <c r="EFD92" s="13"/>
      <c r="EFE92" s="13"/>
      <c r="EFF92" s="13"/>
      <c r="EFG92" s="13"/>
      <c r="EFH92" s="13"/>
      <c r="EFI92" s="13"/>
      <c r="EFJ92" s="13"/>
      <c r="EFK92" s="13"/>
      <c r="EFL92" s="13"/>
      <c r="EFM92" s="13"/>
      <c r="EFN92" s="13"/>
      <c r="EFO92" s="13"/>
      <c r="EFP92" s="13"/>
      <c r="EFQ92" s="13"/>
      <c r="EFR92" s="13"/>
      <c r="EFS92" s="13"/>
      <c r="EFT92" s="13"/>
      <c r="EFU92" s="13"/>
      <c r="EFV92" s="13"/>
      <c r="EFW92" s="13"/>
      <c r="EFX92" s="13"/>
      <c r="EFY92" s="13"/>
      <c r="EFZ92" s="13"/>
      <c r="EGA92" s="13"/>
      <c r="EGB92" s="13"/>
      <c r="EGC92" s="13"/>
      <c r="EGD92" s="13"/>
      <c r="EGE92" s="13"/>
      <c r="EGF92" s="13"/>
      <c r="EGG92" s="13"/>
      <c r="EGH92" s="13"/>
      <c r="EGI92" s="13"/>
      <c r="EGJ92" s="13"/>
      <c r="EGK92" s="13"/>
      <c r="EGL92" s="13"/>
      <c r="EGM92" s="13"/>
      <c r="EGN92" s="13"/>
      <c r="EGO92" s="13"/>
      <c r="EGP92" s="13"/>
      <c r="EGQ92" s="13"/>
      <c r="EGR92" s="13"/>
      <c r="EGS92" s="13"/>
      <c r="EGT92" s="13"/>
      <c r="EGU92" s="13"/>
      <c r="EGV92" s="13"/>
      <c r="EGW92" s="13"/>
      <c r="EGX92" s="13"/>
      <c r="EGY92" s="13"/>
      <c r="EGZ92" s="13"/>
      <c r="EHA92" s="13"/>
      <c r="EHB92" s="13"/>
      <c r="EHC92" s="13"/>
      <c r="EHD92" s="13"/>
      <c r="EHE92" s="13"/>
      <c r="EHF92" s="13"/>
      <c r="EHG92" s="13"/>
      <c r="EHH92" s="13"/>
      <c r="EHI92" s="13"/>
      <c r="EHJ92" s="13"/>
      <c r="EHK92" s="13"/>
      <c r="EHL92" s="13"/>
      <c r="EHM92" s="13"/>
      <c r="EHN92" s="13"/>
      <c r="EHO92" s="13"/>
      <c r="EHP92" s="13"/>
      <c r="EHQ92" s="13"/>
      <c r="EHR92" s="13"/>
      <c r="EHS92" s="13"/>
      <c r="EHT92" s="13"/>
      <c r="EHU92" s="13"/>
      <c r="EHV92" s="13"/>
      <c r="EHW92" s="13"/>
      <c r="EHX92" s="13"/>
      <c r="EHY92" s="13"/>
      <c r="EHZ92" s="13"/>
      <c r="EIA92" s="13"/>
      <c r="EIB92" s="13"/>
      <c r="EIC92" s="13"/>
      <c r="EID92" s="13"/>
      <c r="EIE92" s="13"/>
      <c r="EIF92" s="13"/>
      <c r="EIG92" s="13"/>
      <c r="EIH92" s="13"/>
      <c r="EII92" s="13"/>
      <c r="EIJ92" s="13"/>
      <c r="EIK92" s="13"/>
      <c r="EIL92" s="13"/>
      <c r="EIM92" s="13"/>
      <c r="EIN92" s="13"/>
      <c r="EIO92" s="13"/>
      <c r="EIP92" s="13"/>
      <c r="EIQ92" s="13"/>
      <c r="EIR92" s="13"/>
      <c r="EIS92" s="13"/>
      <c r="EIT92" s="13"/>
      <c r="EIU92" s="13"/>
      <c r="EIV92" s="13"/>
      <c r="EIW92" s="13"/>
      <c r="EIX92" s="13"/>
      <c r="EIY92" s="13"/>
      <c r="EIZ92" s="13"/>
      <c r="EJA92" s="13"/>
      <c r="EJB92" s="13"/>
      <c r="EJC92" s="13"/>
      <c r="EJD92" s="13"/>
      <c r="EJE92" s="13"/>
      <c r="EJF92" s="13"/>
      <c r="EJG92" s="13"/>
      <c r="EJH92" s="13"/>
      <c r="EJI92" s="13"/>
      <c r="EJJ92" s="13"/>
      <c r="EJK92" s="13"/>
      <c r="EJL92" s="13"/>
      <c r="EJM92" s="13"/>
      <c r="EJN92" s="13"/>
      <c r="EJO92" s="13"/>
      <c r="EJP92" s="13"/>
      <c r="EJQ92" s="13"/>
      <c r="EJR92" s="13"/>
      <c r="EJS92" s="13"/>
      <c r="EJT92" s="13"/>
      <c r="EJU92" s="13"/>
      <c r="EJV92" s="13"/>
      <c r="EJW92" s="13"/>
      <c r="EJX92" s="13"/>
      <c r="EJY92" s="13"/>
      <c r="EJZ92" s="13"/>
      <c r="EKA92" s="13"/>
      <c r="EKB92" s="13"/>
      <c r="EKC92" s="13"/>
      <c r="EKD92" s="13"/>
      <c r="EKE92" s="13"/>
      <c r="EKF92" s="13"/>
      <c r="EKG92" s="13"/>
      <c r="EKH92" s="13"/>
      <c r="EKI92" s="13"/>
      <c r="EKJ92" s="13"/>
      <c r="EKK92" s="13"/>
      <c r="EKL92" s="13"/>
      <c r="EKM92" s="13"/>
      <c r="EKN92" s="13"/>
      <c r="EKO92" s="13"/>
      <c r="EKP92" s="13"/>
      <c r="EKQ92" s="13"/>
      <c r="EKR92" s="13"/>
      <c r="EKS92" s="13"/>
      <c r="EKT92" s="13"/>
      <c r="EKU92" s="13"/>
      <c r="EKV92" s="13"/>
      <c r="EKW92" s="13"/>
      <c r="EKX92" s="13"/>
      <c r="EKY92" s="13"/>
      <c r="EKZ92" s="13"/>
      <c r="ELA92" s="13"/>
      <c r="ELB92" s="13"/>
      <c r="ELC92" s="13"/>
      <c r="ELD92" s="13"/>
      <c r="ELE92" s="13"/>
      <c r="ELF92" s="13"/>
      <c r="ELG92" s="13"/>
      <c r="ELH92" s="13"/>
      <c r="ELI92" s="13"/>
      <c r="ELJ92" s="13"/>
      <c r="ELK92" s="13"/>
      <c r="ELL92" s="13"/>
      <c r="ELM92" s="13"/>
      <c r="ELN92" s="13"/>
      <c r="ELO92" s="13"/>
      <c r="ELP92" s="13"/>
      <c r="ELQ92" s="13"/>
      <c r="ELR92" s="13"/>
      <c r="ELS92" s="13"/>
      <c r="ELT92" s="13"/>
      <c r="ELU92" s="13"/>
      <c r="ELV92" s="13"/>
      <c r="ELW92" s="13"/>
      <c r="ELX92" s="13"/>
      <c r="ELY92" s="13"/>
      <c r="ELZ92" s="13"/>
      <c r="EMA92" s="13"/>
      <c r="EMB92" s="13"/>
      <c r="EMC92" s="13"/>
      <c r="EMD92" s="13"/>
      <c r="EME92" s="13"/>
      <c r="EMF92" s="13"/>
      <c r="EMG92" s="13"/>
      <c r="EMH92" s="13"/>
      <c r="EMI92" s="13"/>
      <c r="EMJ92" s="13"/>
      <c r="EMK92" s="13"/>
      <c r="EML92" s="13"/>
      <c r="EMM92" s="13"/>
      <c r="EMN92" s="13"/>
      <c r="EMO92" s="13"/>
      <c r="EMP92" s="13"/>
      <c r="EMQ92" s="13"/>
      <c r="EMR92" s="13"/>
      <c r="EMS92" s="13"/>
      <c r="EMT92" s="13"/>
      <c r="EMU92" s="13"/>
      <c r="EMV92" s="13"/>
      <c r="EMW92" s="13"/>
      <c r="EMX92" s="13"/>
      <c r="EMY92" s="13"/>
      <c r="EMZ92" s="13"/>
      <c r="ENA92" s="13"/>
      <c r="ENB92" s="13"/>
      <c r="ENC92" s="13"/>
      <c r="END92" s="13"/>
      <c r="ENE92" s="13"/>
      <c r="ENF92" s="13"/>
      <c r="ENG92" s="13"/>
      <c r="ENH92" s="13"/>
      <c r="ENI92" s="13"/>
      <c r="ENJ92" s="13"/>
      <c r="ENK92" s="13"/>
      <c r="ENL92" s="13"/>
      <c r="ENM92" s="13"/>
      <c r="ENN92" s="13"/>
      <c r="ENO92" s="13"/>
      <c r="ENP92" s="13"/>
      <c r="ENQ92" s="13"/>
      <c r="ENR92" s="13"/>
      <c r="ENS92" s="13"/>
      <c r="ENT92" s="13"/>
      <c r="ENU92" s="13"/>
      <c r="ENV92" s="13"/>
      <c r="ENW92" s="13"/>
      <c r="ENX92" s="13"/>
      <c r="ENY92" s="13"/>
      <c r="ENZ92" s="13"/>
      <c r="EOA92" s="13"/>
      <c r="EOB92" s="13"/>
      <c r="EOC92" s="13"/>
      <c r="EOD92" s="13"/>
      <c r="EOE92" s="13"/>
      <c r="EOF92" s="13"/>
      <c r="EOG92" s="13"/>
      <c r="EOH92" s="13"/>
      <c r="EOI92" s="13"/>
      <c r="EOJ92" s="13"/>
      <c r="EOK92" s="13"/>
      <c r="EOL92" s="13"/>
      <c r="EOM92" s="13"/>
      <c r="EON92" s="13"/>
      <c r="EOO92" s="13"/>
      <c r="EOP92" s="13"/>
      <c r="EOQ92" s="13"/>
      <c r="EOR92" s="13"/>
      <c r="EOS92" s="13"/>
      <c r="EOT92" s="13"/>
      <c r="EOU92" s="13"/>
      <c r="EOV92" s="13"/>
      <c r="EOW92" s="13"/>
      <c r="EOX92" s="13"/>
      <c r="EOY92" s="13"/>
      <c r="EOZ92" s="13"/>
      <c r="EPA92" s="13"/>
      <c r="EPB92" s="13"/>
      <c r="EPC92" s="13"/>
      <c r="EPD92" s="13"/>
      <c r="EPE92" s="13"/>
      <c r="EPF92" s="13"/>
      <c r="EPG92" s="13"/>
      <c r="EPH92" s="13"/>
      <c r="EPI92" s="13"/>
      <c r="EPJ92" s="13"/>
      <c r="EPK92" s="13"/>
      <c r="EPL92" s="13"/>
      <c r="EPM92" s="13"/>
      <c r="EPN92" s="13"/>
      <c r="EPO92" s="13"/>
      <c r="EPP92" s="13"/>
      <c r="EPQ92" s="13"/>
      <c r="EPR92" s="13"/>
      <c r="EPS92" s="13"/>
      <c r="EPT92" s="13"/>
      <c r="EPU92" s="13"/>
      <c r="EPV92" s="13"/>
      <c r="EPW92" s="13"/>
      <c r="EPX92" s="13"/>
      <c r="EPY92" s="13"/>
      <c r="EPZ92" s="13"/>
      <c r="EQA92" s="13"/>
      <c r="EQB92" s="13"/>
      <c r="EQC92" s="13"/>
      <c r="EQD92" s="13"/>
      <c r="EQE92" s="13"/>
      <c r="EQF92" s="13"/>
      <c r="EQG92" s="13"/>
      <c r="EQH92" s="13"/>
      <c r="EQI92" s="13"/>
      <c r="EQJ92" s="13"/>
      <c r="EQK92" s="13"/>
      <c r="EQL92" s="13"/>
      <c r="EQM92" s="13"/>
      <c r="EQN92" s="13"/>
      <c r="EQO92" s="13"/>
      <c r="EQP92" s="13"/>
      <c r="EQQ92" s="13"/>
      <c r="EQR92" s="13"/>
      <c r="EQS92" s="13"/>
      <c r="EQT92" s="13"/>
      <c r="EQU92" s="13"/>
      <c r="EQV92" s="13"/>
      <c r="EQW92" s="13"/>
      <c r="EQX92" s="13"/>
      <c r="EQY92" s="13"/>
      <c r="EQZ92" s="13"/>
      <c r="ERA92" s="13"/>
      <c r="ERB92" s="13"/>
      <c r="ERC92" s="13"/>
      <c r="ERD92" s="13"/>
      <c r="ERE92" s="13"/>
      <c r="ERF92" s="13"/>
      <c r="ERG92" s="13"/>
      <c r="ERH92" s="13"/>
      <c r="ERI92" s="13"/>
      <c r="ERJ92" s="13"/>
      <c r="ERK92" s="13"/>
      <c r="ERL92" s="13"/>
      <c r="ERM92" s="13"/>
      <c r="ERN92" s="13"/>
      <c r="ERO92" s="13"/>
      <c r="ERP92" s="13"/>
      <c r="ERQ92" s="13"/>
      <c r="ERR92" s="13"/>
      <c r="ERS92" s="13"/>
      <c r="ERT92" s="13"/>
      <c r="ERU92" s="13"/>
      <c r="ERV92" s="13"/>
      <c r="ERW92" s="13"/>
      <c r="ERX92" s="13"/>
      <c r="ERY92" s="13"/>
      <c r="ERZ92" s="13"/>
      <c r="ESA92" s="13"/>
      <c r="ESB92" s="13"/>
      <c r="ESC92" s="13"/>
      <c r="ESD92" s="13"/>
      <c r="ESE92" s="13"/>
      <c r="ESF92" s="13"/>
      <c r="ESG92" s="13"/>
      <c r="ESH92" s="13"/>
      <c r="ESI92" s="13"/>
      <c r="ESJ92" s="13"/>
      <c r="ESK92" s="13"/>
      <c r="ESL92" s="13"/>
      <c r="ESM92" s="13"/>
      <c r="ESN92" s="13"/>
      <c r="ESO92" s="13"/>
      <c r="ESP92" s="13"/>
      <c r="ESQ92" s="13"/>
      <c r="ESR92" s="13"/>
      <c r="ESS92" s="13"/>
      <c r="EST92" s="13"/>
      <c r="ESU92" s="13"/>
      <c r="ESV92" s="13"/>
      <c r="ESW92" s="13"/>
      <c r="ESX92" s="13"/>
      <c r="ESY92" s="13"/>
      <c r="ESZ92" s="13"/>
      <c r="ETA92" s="13"/>
      <c r="ETB92" s="13"/>
      <c r="ETC92" s="13"/>
      <c r="ETD92" s="13"/>
      <c r="ETE92" s="13"/>
      <c r="ETF92" s="13"/>
      <c r="ETG92" s="13"/>
      <c r="ETH92" s="13"/>
      <c r="ETI92" s="13"/>
      <c r="ETJ92" s="13"/>
      <c r="ETK92" s="13"/>
      <c r="ETL92" s="13"/>
      <c r="ETM92" s="13"/>
      <c r="ETN92" s="13"/>
      <c r="ETO92" s="13"/>
      <c r="ETP92" s="13"/>
      <c r="ETQ92" s="13"/>
      <c r="ETR92" s="13"/>
      <c r="ETS92" s="13"/>
      <c r="ETT92" s="13"/>
      <c r="ETU92" s="13"/>
      <c r="ETV92" s="13"/>
      <c r="ETW92" s="13"/>
      <c r="ETX92" s="13"/>
      <c r="ETY92" s="13"/>
      <c r="ETZ92" s="13"/>
      <c r="EUA92" s="13"/>
      <c r="EUB92" s="13"/>
      <c r="EUC92" s="13"/>
      <c r="EUD92" s="13"/>
      <c r="EUE92" s="13"/>
      <c r="EUF92" s="13"/>
      <c r="EUG92" s="13"/>
      <c r="EUH92" s="13"/>
      <c r="EUI92" s="13"/>
      <c r="EUJ92" s="13"/>
      <c r="EUK92" s="13"/>
      <c r="EUL92" s="13"/>
      <c r="EUM92" s="13"/>
      <c r="EUN92" s="13"/>
      <c r="EUO92" s="13"/>
      <c r="EUP92" s="13"/>
      <c r="EUQ92" s="13"/>
      <c r="EUR92" s="13"/>
      <c r="EUS92" s="13"/>
      <c r="EUT92" s="13"/>
      <c r="EUU92" s="13"/>
      <c r="EUV92" s="13"/>
      <c r="EUW92" s="13"/>
      <c r="EUX92" s="13"/>
      <c r="EUY92" s="13"/>
      <c r="EUZ92" s="13"/>
      <c r="EVA92" s="13"/>
      <c r="EVB92" s="13"/>
      <c r="EVC92" s="13"/>
      <c r="EVD92" s="13"/>
      <c r="EVE92" s="13"/>
      <c r="EVF92" s="13"/>
      <c r="EVG92" s="13"/>
      <c r="EVH92" s="13"/>
      <c r="EVI92" s="13"/>
      <c r="EVJ92" s="13"/>
      <c r="EVK92" s="13"/>
      <c r="EVL92" s="13"/>
      <c r="EVM92" s="13"/>
      <c r="EVN92" s="13"/>
      <c r="EVO92" s="13"/>
      <c r="EVP92" s="13"/>
      <c r="EVQ92" s="13"/>
      <c r="EVR92" s="13"/>
      <c r="EVS92" s="13"/>
      <c r="EVT92" s="13"/>
      <c r="EVU92" s="13"/>
      <c r="EVV92" s="13"/>
      <c r="EVW92" s="13"/>
      <c r="EVX92" s="13"/>
      <c r="EVY92" s="13"/>
      <c r="EVZ92" s="13"/>
      <c r="EWA92" s="13"/>
      <c r="EWB92" s="13"/>
      <c r="EWC92" s="13"/>
      <c r="EWD92" s="13"/>
      <c r="EWE92" s="13"/>
      <c r="EWF92" s="13"/>
      <c r="EWG92" s="13"/>
      <c r="EWH92" s="13"/>
      <c r="EWI92" s="13"/>
      <c r="EWJ92" s="13"/>
      <c r="EWK92" s="13"/>
      <c r="EWL92" s="13"/>
      <c r="EWM92" s="13"/>
      <c r="EWN92" s="13"/>
      <c r="EWO92" s="13"/>
      <c r="EWP92" s="13"/>
      <c r="EWQ92" s="13"/>
      <c r="EWR92" s="13"/>
      <c r="EWS92" s="13"/>
      <c r="EWT92" s="13"/>
      <c r="EWU92" s="13"/>
      <c r="EWV92" s="13"/>
      <c r="EWW92" s="13"/>
      <c r="EWX92" s="13"/>
      <c r="EWY92" s="13"/>
      <c r="EWZ92" s="13"/>
      <c r="EXA92" s="13"/>
      <c r="EXB92" s="13"/>
      <c r="EXC92" s="13"/>
      <c r="EXD92" s="13"/>
      <c r="EXE92" s="13"/>
      <c r="EXF92" s="13"/>
      <c r="EXG92" s="13"/>
      <c r="EXH92" s="13"/>
      <c r="EXI92" s="13"/>
      <c r="EXJ92" s="13"/>
      <c r="EXK92" s="13"/>
      <c r="EXL92" s="13"/>
      <c r="EXM92" s="13"/>
      <c r="EXN92" s="13"/>
      <c r="EXO92" s="13"/>
      <c r="EXP92" s="13"/>
      <c r="EXQ92" s="13"/>
      <c r="EXR92" s="13"/>
      <c r="EXS92" s="13"/>
      <c r="EXT92" s="13"/>
      <c r="EXU92" s="13"/>
      <c r="EXV92" s="13"/>
      <c r="EXW92" s="13"/>
      <c r="EXX92" s="13"/>
      <c r="EXY92" s="13"/>
      <c r="EXZ92" s="13"/>
      <c r="EYA92" s="13"/>
      <c r="EYB92" s="13"/>
      <c r="EYC92" s="13"/>
      <c r="EYD92" s="13"/>
      <c r="EYE92" s="13"/>
      <c r="EYF92" s="13"/>
      <c r="EYG92" s="13"/>
      <c r="EYH92" s="13"/>
      <c r="EYI92" s="13"/>
      <c r="EYJ92" s="13"/>
      <c r="EYK92" s="13"/>
      <c r="EYL92" s="13"/>
      <c r="EYM92" s="13"/>
      <c r="EYN92" s="13"/>
      <c r="EYO92" s="13"/>
      <c r="EYP92" s="13"/>
      <c r="EYQ92" s="13"/>
      <c r="EYR92" s="13"/>
      <c r="EYS92" s="13"/>
      <c r="EYT92" s="13"/>
      <c r="EYU92" s="13"/>
      <c r="EYV92" s="13"/>
      <c r="EYW92" s="13"/>
      <c r="EYX92" s="13"/>
      <c r="EYY92" s="13"/>
      <c r="EYZ92" s="13"/>
      <c r="EZA92" s="13"/>
      <c r="EZB92" s="13"/>
      <c r="EZC92" s="13"/>
      <c r="EZD92" s="13"/>
      <c r="EZE92" s="13"/>
      <c r="EZF92" s="13"/>
      <c r="EZG92" s="13"/>
      <c r="EZH92" s="13"/>
      <c r="EZI92" s="13"/>
      <c r="EZJ92" s="13"/>
      <c r="EZK92" s="13"/>
      <c r="EZL92" s="13"/>
      <c r="EZM92" s="13"/>
      <c r="EZN92" s="13"/>
      <c r="EZO92" s="13"/>
      <c r="EZP92" s="13"/>
      <c r="EZQ92" s="13"/>
      <c r="EZR92" s="13"/>
      <c r="EZS92" s="13"/>
      <c r="EZT92" s="13"/>
      <c r="EZU92" s="13"/>
      <c r="EZV92" s="13"/>
      <c r="EZW92" s="13"/>
      <c r="EZX92" s="13"/>
      <c r="EZY92" s="13"/>
      <c r="EZZ92" s="13"/>
      <c r="FAA92" s="13"/>
      <c r="FAB92" s="13"/>
      <c r="FAC92" s="13"/>
      <c r="FAD92" s="13"/>
      <c r="FAE92" s="13"/>
      <c r="FAF92" s="13"/>
      <c r="FAG92" s="13"/>
      <c r="FAH92" s="13"/>
      <c r="FAI92" s="13"/>
      <c r="FAJ92" s="13"/>
      <c r="FAK92" s="13"/>
      <c r="FAL92" s="13"/>
      <c r="FAM92" s="13"/>
      <c r="FAN92" s="13"/>
      <c r="FAO92" s="13"/>
      <c r="FAP92" s="13"/>
      <c r="FAQ92" s="13"/>
      <c r="FAR92" s="13"/>
      <c r="FAS92" s="13"/>
      <c r="FAT92" s="13"/>
      <c r="FAU92" s="13"/>
      <c r="FAV92" s="13"/>
      <c r="FAW92" s="13"/>
      <c r="FAX92" s="13"/>
      <c r="FAY92" s="13"/>
      <c r="FAZ92" s="13"/>
      <c r="FBA92" s="13"/>
      <c r="FBB92" s="13"/>
      <c r="FBC92" s="13"/>
      <c r="FBD92" s="13"/>
      <c r="FBE92" s="13"/>
      <c r="FBF92" s="13"/>
      <c r="FBG92" s="13"/>
      <c r="FBH92" s="13"/>
      <c r="FBI92" s="13"/>
      <c r="FBJ92" s="13"/>
      <c r="FBK92" s="13"/>
      <c r="FBL92" s="13"/>
      <c r="FBM92" s="13"/>
      <c r="FBN92" s="13"/>
      <c r="FBO92" s="13"/>
      <c r="FBP92" s="13"/>
      <c r="FBQ92" s="13"/>
      <c r="FBR92" s="13"/>
      <c r="FBS92" s="13"/>
      <c r="FBT92" s="13"/>
      <c r="FBU92" s="13"/>
      <c r="FBV92" s="13"/>
      <c r="FBW92" s="13"/>
      <c r="FBX92" s="13"/>
      <c r="FBY92" s="13"/>
      <c r="FBZ92" s="13"/>
      <c r="FCA92" s="13"/>
      <c r="FCB92" s="13"/>
      <c r="FCC92" s="13"/>
      <c r="FCD92" s="13"/>
      <c r="FCE92" s="13"/>
      <c r="FCF92" s="13"/>
      <c r="FCG92" s="13"/>
      <c r="FCH92" s="13"/>
      <c r="FCI92" s="13"/>
      <c r="FCJ92" s="13"/>
      <c r="FCK92" s="13"/>
      <c r="FCL92" s="13"/>
      <c r="FCM92" s="13"/>
      <c r="FCN92" s="13"/>
      <c r="FCO92" s="13"/>
      <c r="FCP92" s="13"/>
      <c r="FCQ92" s="13"/>
      <c r="FCR92" s="13"/>
      <c r="FCS92" s="13"/>
      <c r="FCT92" s="13"/>
      <c r="FCU92" s="13"/>
      <c r="FCV92" s="13"/>
      <c r="FCW92" s="13"/>
      <c r="FCX92" s="13"/>
      <c r="FCY92" s="13"/>
      <c r="FCZ92" s="13"/>
      <c r="FDA92" s="13"/>
      <c r="FDB92" s="13"/>
      <c r="FDC92" s="13"/>
      <c r="FDD92" s="13"/>
      <c r="FDE92" s="13"/>
      <c r="FDF92" s="13"/>
      <c r="FDG92" s="13"/>
      <c r="FDH92" s="13"/>
      <c r="FDI92" s="13"/>
      <c r="FDJ92" s="13"/>
      <c r="FDK92" s="13"/>
      <c r="FDL92" s="13"/>
      <c r="FDM92" s="13"/>
      <c r="FDN92" s="13"/>
      <c r="FDO92" s="13"/>
      <c r="FDP92" s="13"/>
      <c r="FDQ92" s="13"/>
      <c r="FDR92" s="13"/>
      <c r="FDS92" s="13"/>
      <c r="FDT92" s="13"/>
      <c r="FDU92" s="13"/>
      <c r="FDV92" s="13"/>
      <c r="FDW92" s="13"/>
      <c r="FDX92" s="13"/>
      <c r="FDY92" s="13"/>
      <c r="FDZ92" s="13"/>
      <c r="FEA92" s="13"/>
      <c r="FEB92" s="13"/>
      <c r="FEC92" s="13"/>
      <c r="FED92" s="13"/>
      <c r="FEE92" s="13"/>
      <c r="FEF92" s="13"/>
      <c r="FEG92" s="13"/>
      <c r="FEH92" s="13"/>
      <c r="FEI92" s="13"/>
      <c r="FEJ92" s="13"/>
      <c r="FEK92" s="13"/>
      <c r="FEL92" s="13"/>
      <c r="FEM92" s="13"/>
      <c r="FEN92" s="13"/>
      <c r="FEO92" s="13"/>
      <c r="FEP92" s="13"/>
      <c r="FEQ92" s="13"/>
      <c r="FER92" s="13"/>
      <c r="FES92" s="13"/>
      <c r="FET92" s="13"/>
      <c r="FEU92" s="13"/>
      <c r="FEV92" s="13"/>
      <c r="FEW92" s="13"/>
      <c r="FEX92" s="13"/>
      <c r="FEY92" s="13"/>
      <c r="FEZ92" s="13"/>
      <c r="FFA92" s="13"/>
      <c r="FFB92" s="13"/>
      <c r="FFC92" s="13"/>
      <c r="FFD92" s="13"/>
      <c r="FFE92" s="13"/>
      <c r="FFF92" s="13"/>
      <c r="FFG92" s="13"/>
      <c r="FFH92" s="13"/>
      <c r="FFI92" s="13"/>
      <c r="FFJ92" s="13"/>
      <c r="FFK92" s="13"/>
      <c r="FFL92" s="13"/>
      <c r="FFM92" s="13"/>
      <c r="FFN92" s="13"/>
      <c r="FFO92" s="13"/>
      <c r="FFP92" s="13"/>
      <c r="FFQ92" s="13"/>
      <c r="FFR92" s="13"/>
      <c r="FFS92" s="13"/>
      <c r="FFT92" s="13"/>
      <c r="FFU92" s="13"/>
      <c r="FFV92" s="13"/>
      <c r="FFW92" s="13"/>
      <c r="FFX92" s="13"/>
      <c r="FFY92" s="13"/>
      <c r="FFZ92" s="13"/>
      <c r="FGA92" s="13"/>
      <c r="FGB92" s="13"/>
      <c r="FGC92" s="13"/>
      <c r="FGD92" s="13"/>
      <c r="FGE92" s="13"/>
      <c r="FGF92" s="13"/>
      <c r="FGG92" s="13"/>
      <c r="FGH92" s="13"/>
      <c r="FGI92" s="13"/>
      <c r="FGJ92" s="13"/>
      <c r="FGK92" s="13"/>
      <c r="FGL92" s="13"/>
      <c r="FGM92" s="13"/>
      <c r="FGN92" s="13"/>
      <c r="FGO92" s="13"/>
      <c r="FGP92" s="13"/>
      <c r="FGQ92" s="13"/>
      <c r="FGR92" s="13"/>
      <c r="FGS92" s="13"/>
      <c r="FGT92" s="13"/>
      <c r="FGU92" s="13"/>
      <c r="FGV92" s="13"/>
      <c r="FGW92" s="13"/>
      <c r="FGX92" s="13"/>
      <c r="FGY92" s="13"/>
      <c r="FGZ92" s="13"/>
      <c r="FHA92" s="13"/>
      <c r="FHB92" s="13"/>
      <c r="FHC92" s="13"/>
      <c r="FHD92" s="13"/>
      <c r="FHE92" s="13"/>
      <c r="FHF92" s="13"/>
      <c r="FHG92" s="13"/>
      <c r="FHH92" s="13"/>
      <c r="FHI92" s="13"/>
      <c r="FHJ92" s="13"/>
      <c r="FHK92" s="13"/>
      <c r="FHL92" s="13"/>
      <c r="FHM92" s="13"/>
      <c r="FHN92" s="13"/>
      <c r="FHO92" s="13"/>
      <c r="FHP92" s="13"/>
      <c r="FHQ92" s="13"/>
      <c r="FHR92" s="13"/>
      <c r="FHS92" s="13"/>
      <c r="FHT92" s="13"/>
      <c r="FHU92" s="13"/>
      <c r="FHV92" s="13"/>
      <c r="FHW92" s="13"/>
      <c r="FHX92" s="13"/>
      <c r="FHY92" s="13"/>
      <c r="FHZ92" s="13"/>
      <c r="FIA92" s="13"/>
      <c r="FIB92" s="13"/>
      <c r="FIC92" s="13"/>
      <c r="FID92" s="13"/>
      <c r="FIE92" s="13"/>
      <c r="FIF92" s="13"/>
      <c r="FIG92" s="13"/>
      <c r="FIH92" s="13"/>
      <c r="FII92" s="13"/>
      <c r="FIJ92" s="13"/>
      <c r="FIK92" s="13"/>
      <c r="FIL92" s="13"/>
      <c r="FIM92" s="13"/>
      <c r="FIN92" s="13"/>
      <c r="FIO92" s="13"/>
      <c r="FIP92" s="13"/>
      <c r="FIQ92" s="13"/>
      <c r="FIR92" s="13"/>
      <c r="FIS92" s="13"/>
      <c r="FIT92" s="13"/>
      <c r="FIU92" s="13"/>
      <c r="FIV92" s="13"/>
      <c r="FIW92" s="13"/>
      <c r="FIX92" s="13"/>
      <c r="FIY92" s="13"/>
      <c r="FIZ92" s="13"/>
      <c r="FJA92" s="13"/>
      <c r="FJB92" s="13"/>
      <c r="FJC92" s="13"/>
      <c r="FJD92" s="13"/>
      <c r="FJE92" s="13"/>
      <c r="FJF92" s="13"/>
      <c r="FJG92" s="13"/>
      <c r="FJH92" s="13"/>
      <c r="FJI92" s="13"/>
      <c r="FJJ92" s="13"/>
      <c r="FJK92" s="13"/>
      <c r="FJL92" s="13"/>
      <c r="FJM92" s="13"/>
      <c r="FJN92" s="13"/>
      <c r="FJO92" s="13"/>
      <c r="FJP92" s="13"/>
      <c r="FJQ92" s="13"/>
      <c r="FJR92" s="13"/>
      <c r="FJS92" s="13"/>
      <c r="FJT92" s="13"/>
      <c r="FJU92" s="13"/>
      <c r="FJV92" s="13"/>
      <c r="FJW92" s="13"/>
      <c r="FJX92" s="13"/>
      <c r="FJY92" s="13"/>
      <c r="FJZ92" s="13"/>
      <c r="FKA92" s="13"/>
      <c r="FKB92" s="13"/>
      <c r="FKC92" s="13"/>
      <c r="FKD92" s="13"/>
      <c r="FKE92" s="13"/>
      <c r="FKF92" s="13"/>
      <c r="FKG92" s="13"/>
      <c r="FKH92" s="13"/>
      <c r="FKI92" s="13"/>
      <c r="FKJ92" s="13"/>
      <c r="FKK92" s="13"/>
      <c r="FKL92" s="13"/>
      <c r="FKM92" s="13"/>
      <c r="FKN92" s="13"/>
      <c r="FKO92" s="13"/>
      <c r="FKP92" s="13"/>
      <c r="FKQ92" s="13"/>
      <c r="FKR92" s="13"/>
      <c r="FKS92" s="13"/>
      <c r="FKT92" s="13"/>
      <c r="FKU92" s="13"/>
      <c r="FKV92" s="13"/>
      <c r="FKW92" s="13"/>
      <c r="FKX92" s="13"/>
      <c r="FKY92" s="13"/>
      <c r="FKZ92" s="13"/>
      <c r="FLA92" s="13"/>
      <c r="FLB92" s="13"/>
      <c r="FLC92" s="13"/>
      <c r="FLD92" s="13"/>
      <c r="FLE92" s="13"/>
      <c r="FLF92" s="13"/>
      <c r="FLG92" s="13"/>
      <c r="FLH92" s="13"/>
      <c r="FLI92" s="13"/>
      <c r="FLJ92" s="13"/>
      <c r="FLK92" s="13"/>
      <c r="FLL92" s="13"/>
      <c r="FLM92" s="13"/>
      <c r="FLN92" s="13"/>
      <c r="FLO92" s="13"/>
      <c r="FLP92" s="13"/>
      <c r="FLQ92" s="13"/>
      <c r="FLR92" s="13"/>
      <c r="FLS92" s="13"/>
      <c r="FLT92" s="13"/>
      <c r="FLU92" s="13"/>
      <c r="FLV92" s="13"/>
      <c r="FLW92" s="13"/>
      <c r="FLX92" s="13"/>
      <c r="FLY92" s="13"/>
      <c r="FLZ92" s="13"/>
      <c r="FMA92" s="13"/>
      <c r="FMB92" s="13"/>
      <c r="FMC92" s="13"/>
      <c r="FMD92" s="13"/>
      <c r="FME92" s="13"/>
      <c r="FMF92" s="13"/>
      <c r="FMG92" s="13"/>
      <c r="FMH92" s="13"/>
      <c r="FMI92" s="13"/>
      <c r="FMJ92" s="13"/>
      <c r="FMK92" s="13"/>
      <c r="FML92" s="13"/>
      <c r="FMM92" s="13"/>
      <c r="FMN92" s="13"/>
      <c r="FMO92" s="13"/>
      <c r="FMP92" s="13"/>
      <c r="FMQ92" s="13"/>
      <c r="FMR92" s="13"/>
      <c r="FMS92" s="13"/>
      <c r="FMT92" s="13"/>
      <c r="FMU92" s="13"/>
      <c r="FMV92" s="13"/>
      <c r="FMW92" s="13"/>
      <c r="FMX92" s="13"/>
      <c r="FMY92" s="13"/>
      <c r="FMZ92" s="13"/>
      <c r="FNA92" s="13"/>
      <c r="FNB92" s="13"/>
      <c r="FNC92" s="13"/>
      <c r="FND92" s="13"/>
      <c r="FNE92" s="13"/>
      <c r="FNF92" s="13"/>
      <c r="FNG92" s="13"/>
      <c r="FNH92" s="13"/>
      <c r="FNI92" s="13"/>
      <c r="FNJ92" s="13"/>
      <c r="FNK92" s="13"/>
      <c r="FNL92" s="13"/>
      <c r="FNM92" s="13"/>
      <c r="FNN92" s="13"/>
      <c r="FNO92" s="13"/>
      <c r="FNP92" s="13"/>
      <c r="FNQ92" s="13"/>
      <c r="FNR92" s="13"/>
      <c r="FNS92" s="13"/>
      <c r="FNT92" s="13"/>
      <c r="FNU92" s="13"/>
      <c r="FNV92" s="13"/>
      <c r="FNW92" s="13"/>
      <c r="FNX92" s="13"/>
      <c r="FNY92" s="13"/>
      <c r="FNZ92" s="13"/>
      <c r="FOA92" s="13"/>
      <c r="FOB92" s="13"/>
      <c r="FOC92" s="13"/>
      <c r="FOD92" s="13"/>
      <c r="FOE92" s="13"/>
      <c r="FOF92" s="13"/>
      <c r="FOG92" s="13"/>
      <c r="FOH92" s="13"/>
      <c r="FOI92" s="13"/>
      <c r="FOJ92" s="13"/>
      <c r="FOK92" s="13"/>
      <c r="FOL92" s="13"/>
      <c r="FOM92" s="13"/>
      <c r="FON92" s="13"/>
      <c r="FOO92" s="13"/>
      <c r="FOP92" s="13"/>
      <c r="FOQ92" s="13"/>
      <c r="FOR92" s="13"/>
      <c r="FOS92" s="13"/>
      <c r="FOT92" s="13"/>
      <c r="FOU92" s="13"/>
      <c r="FOV92" s="13"/>
      <c r="FOW92" s="13"/>
      <c r="FOX92" s="13"/>
      <c r="FOY92" s="13"/>
      <c r="FOZ92" s="13"/>
      <c r="FPA92" s="13"/>
      <c r="FPB92" s="13"/>
      <c r="FPC92" s="13"/>
      <c r="FPD92" s="13"/>
      <c r="FPE92" s="13"/>
      <c r="FPF92" s="13"/>
      <c r="FPG92" s="13"/>
      <c r="FPH92" s="13"/>
      <c r="FPI92" s="13"/>
      <c r="FPJ92" s="13"/>
      <c r="FPK92" s="13"/>
      <c r="FPL92" s="13"/>
      <c r="FPM92" s="13"/>
      <c r="FPN92" s="13"/>
      <c r="FPO92" s="13"/>
      <c r="FPP92" s="13"/>
      <c r="FPQ92" s="13"/>
      <c r="FPR92" s="13"/>
      <c r="FPS92" s="13"/>
      <c r="FPT92" s="13"/>
      <c r="FPU92" s="13"/>
      <c r="FPV92" s="13"/>
      <c r="FPW92" s="13"/>
      <c r="FPX92" s="13"/>
      <c r="FPY92" s="13"/>
      <c r="FPZ92" s="13"/>
      <c r="FQA92" s="13"/>
      <c r="FQB92" s="13"/>
      <c r="FQC92" s="13"/>
      <c r="FQD92" s="13"/>
      <c r="FQE92" s="13"/>
      <c r="FQF92" s="13"/>
      <c r="FQG92" s="13"/>
      <c r="FQH92" s="13"/>
      <c r="FQI92" s="13"/>
      <c r="FQJ92" s="13"/>
      <c r="FQK92" s="13"/>
      <c r="FQL92" s="13"/>
      <c r="FQM92" s="13"/>
      <c r="FQN92" s="13"/>
      <c r="FQO92" s="13"/>
      <c r="FQP92" s="13"/>
      <c r="FQQ92" s="13"/>
      <c r="FQR92" s="13"/>
      <c r="FQS92" s="13"/>
      <c r="FQT92" s="13"/>
      <c r="FQU92" s="13"/>
      <c r="FQV92" s="13"/>
      <c r="FQW92" s="13"/>
      <c r="FQX92" s="13"/>
      <c r="FQY92" s="13"/>
      <c r="FQZ92" s="13"/>
      <c r="FRA92" s="13"/>
      <c r="FRB92" s="13"/>
      <c r="FRC92" s="13"/>
      <c r="FRD92" s="13"/>
      <c r="FRE92" s="13"/>
      <c r="FRF92" s="13"/>
      <c r="FRG92" s="13"/>
      <c r="FRH92" s="13"/>
      <c r="FRI92" s="13"/>
      <c r="FRJ92" s="13"/>
      <c r="FRK92" s="13"/>
      <c r="FRL92" s="13"/>
      <c r="FRM92" s="13"/>
      <c r="FRN92" s="13"/>
      <c r="FRO92" s="13"/>
      <c r="FRP92" s="13"/>
      <c r="FRQ92" s="13"/>
      <c r="FRR92" s="13"/>
      <c r="FRS92" s="13"/>
      <c r="FRT92" s="13"/>
      <c r="FRU92" s="13"/>
      <c r="FRV92" s="13"/>
      <c r="FRW92" s="13"/>
      <c r="FRX92" s="13"/>
      <c r="FRY92" s="13"/>
      <c r="FRZ92" s="13"/>
      <c r="FSA92" s="13"/>
      <c r="FSB92" s="13"/>
      <c r="FSC92" s="13"/>
      <c r="FSD92" s="13"/>
      <c r="FSE92" s="13"/>
      <c r="FSF92" s="13"/>
      <c r="FSG92" s="13"/>
      <c r="FSH92" s="13"/>
      <c r="FSI92" s="13"/>
      <c r="FSJ92" s="13"/>
      <c r="FSK92" s="13"/>
      <c r="FSL92" s="13"/>
      <c r="FSM92" s="13"/>
      <c r="FSN92" s="13"/>
      <c r="FSO92" s="13"/>
      <c r="FSP92" s="13"/>
      <c r="FSQ92" s="13"/>
      <c r="FSR92" s="13"/>
      <c r="FSS92" s="13"/>
      <c r="FST92" s="13"/>
      <c r="FSU92" s="13"/>
      <c r="FSV92" s="13"/>
      <c r="FSW92" s="13"/>
      <c r="FSX92" s="13"/>
      <c r="FSY92" s="13"/>
      <c r="FSZ92" s="13"/>
      <c r="FTA92" s="13"/>
      <c r="FTB92" s="13"/>
      <c r="FTC92" s="13"/>
      <c r="FTD92" s="13"/>
      <c r="FTE92" s="13"/>
      <c r="FTF92" s="13"/>
      <c r="FTG92" s="13"/>
      <c r="FTH92" s="13"/>
      <c r="FTI92" s="13"/>
      <c r="FTJ92" s="13"/>
      <c r="FTK92" s="13"/>
      <c r="FTL92" s="13"/>
      <c r="FTM92" s="13"/>
      <c r="FTN92" s="13"/>
      <c r="FTO92" s="13"/>
      <c r="FTP92" s="13"/>
      <c r="FTQ92" s="13"/>
      <c r="FTR92" s="13"/>
      <c r="FTS92" s="13"/>
      <c r="FTT92" s="13"/>
      <c r="FTU92" s="13"/>
      <c r="FTV92" s="13"/>
      <c r="FTW92" s="13"/>
      <c r="FTX92" s="13"/>
      <c r="FTY92" s="13"/>
      <c r="FTZ92" s="13"/>
      <c r="FUA92" s="13"/>
      <c r="FUB92" s="13"/>
      <c r="FUC92" s="13"/>
      <c r="FUD92" s="13"/>
      <c r="FUE92" s="13"/>
      <c r="FUF92" s="13"/>
      <c r="FUG92" s="13"/>
      <c r="FUH92" s="13"/>
      <c r="FUI92" s="13"/>
      <c r="FUJ92" s="13"/>
      <c r="FUK92" s="13"/>
      <c r="FUL92" s="13"/>
      <c r="FUM92" s="13"/>
      <c r="FUN92" s="13"/>
      <c r="FUO92" s="13"/>
      <c r="FUP92" s="13"/>
      <c r="FUQ92" s="13"/>
      <c r="FUR92" s="13"/>
      <c r="FUS92" s="13"/>
      <c r="FUT92" s="13"/>
      <c r="FUU92" s="13"/>
      <c r="FUV92" s="13"/>
      <c r="FUW92" s="13"/>
      <c r="FUX92" s="13"/>
      <c r="FUY92" s="13"/>
      <c r="FUZ92" s="13"/>
      <c r="FVA92" s="13"/>
      <c r="FVB92" s="13"/>
      <c r="FVC92" s="13"/>
      <c r="FVD92" s="13"/>
      <c r="FVE92" s="13"/>
      <c r="FVF92" s="13"/>
      <c r="FVG92" s="13"/>
      <c r="FVH92" s="13"/>
      <c r="FVI92" s="13"/>
      <c r="FVJ92" s="13"/>
      <c r="FVK92" s="13"/>
      <c r="FVL92" s="13"/>
      <c r="FVM92" s="13"/>
      <c r="FVN92" s="13"/>
      <c r="FVO92" s="13"/>
      <c r="FVP92" s="13"/>
      <c r="FVQ92" s="13"/>
      <c r="FVR92" s="13"/>
      <c r="FVS92" s="13"/>
      <c r="FVT92" s="13"/>
      <c r="FVU92" s="13"/>
      <c r="FVV92" s="13"/>
      <c r="FVW92" s="13"/>
      <c r="FVX92" s="13"/>
      <c r="FVY92" s="13"/>
      <c r="FVZ92" s="13"/>
      <c r="FWA92" s="13"/>
      <c r="FWB92" s="13"/>
      <c r="FWC92" s="13"/>
      <c r="FWD92" s="13"/>
      <c r="FWE92" s="13"/>
      <c r="FWF92" s="13"/>
      <c r="FWG92" s="13"/>
      <c r="FWH92" s="13"/>
      <c r="FWI92" s="13"/>
      <c r="FWJ92" s="13"/>
      <c r="FWK92" s="13"/>
      <c r="FWL92" s="13"/>
      <c r="FWM92" s="13"/>
      <c r="FWN92" s="13"/>
      <c r="FWO92" s="13"/>
      <c r="FWP92" s="13"/>
      <c r="FWQ92" s="13"/>
      <c r="FWR92" s="13"/>
      <c r="FWS92" s="13"/>
      <c r="FWT92" s="13"/>
      <c r="FWU92" s="13"/>
      <c r="FWV92" s="13"/>
      <c r="FWW92" s="13"/>
      <c r="FWX92" s="13"/>
      <c r="FWY92" s="13"/>
      <c r="FWZ92" s="13"/>
      <c r="FXA92" s="13"/>
      <c r="FXB92" s="13"/>
      <c r="FXC92" s="13"/>
      <c r="FXD92" s="13"/>
      <c r="FXE92" s="13"/>
      <c r="FXF92" s="13"/>
      <c r="FXG92" s="13"/>
      <c r="FXH92" s="13"/>
      <c r="FXI92" s="13"/>
      <c r="FXJ92" s="13"/>
      <c r="FXK92" s="13"/>
      <c r="FXL92" s="13"/>
      <c r="FXM92" s="13"/>
      <c r="FXN92" s="13"/>
      <c r="FXO92" s="13"/>
      <c r="FXP92" s="13"/>
      <c r="FXQ92" s="13"/>
      <c r="FXR92" s="13"/>
      <c r="FXS92" s="13"/>
      <c r="FXT92" s="13"/>
      <c r="FXU92" s="13"/>
      <c r="FXV92" s="13"/>
      <c r="FXW92" s="13"/>
      <c r="FXX92" s="13"/>
      <c r="FXY92" s="13"/>
      <c r="FXZ92" s="13"/>
      <c r="FYA92" s="13"/>
      <c r="FYB92" s="13"/>
      <c r="FYC92" s="13"/>
      <c r="FYD92" s="13"/>
      <c r="FYE92" s="13"/>
      <c r="FYF92" s="13"/>
      <c r="FYG92" s="13"/>
      <c r="FYH92" s="13"/>
      <c r="FYI92" s="13"/>
      <c r="FYJ92" s="13"/>
      <c r="FYK92" s="13"/>
      <c r="FYL92" s="13"/>
      <c r="FYM92" s="13"/>
      <c r="FYN92" s="13"/>
      <c r="FYO92" s="13"/>
      <c r="FYP92" s="13"/>
      <c r="FYQ92" s="13"/>
      <c r="FYR92" s="13"/>
      <c r="FYS92" s="13"/>
      <c r="FYT92" s="13"/>
      <c r="FYU92" s="13"/>
      <c r="FYV92" s="13"/>
      <c r="FYW92" s="13"/>
      <c r="FYX92" s="13"/>
      <c r="FYY92" s="13"/>
      <c r="FYZ92" s="13"/>
      <c r="FZA92" s="13"/>
      <c r="FZB92" s="13"/>
      <c r="FZC92" s="13"/>
      <c r="FZD92" s="13"/>
      <c r="FZE92" s="13"/>
      <c r="FZF92" s="13"/>
      <c r="FZG92" s="13"/>
      <c r="FZH92" s="13"/>
      <c r="FZI92" s="13"/>
      <c r="FZJ92" s="13"/>
      <c r="FZK92" s="13"/>
      <c r="FZL92" s="13"/>
      <c r="FZM92" s="13"/>
      <c r="FZN92" s="13"/>
      <c r="FZO92" s="13"/>
      <c r="FZP92" s="13"/>
      <c r="FZQ92" s="13"/>
      <c r="FZR92" s="13"/>
      <c r="FZS92" s="13"/>
      <c r="FZT92" s="13"/>
      <c r="FZU92" s="13"/>
      <c r="FZV92" s="13"/>
      <c r="FZW92" s="13"/>
      <c r="FZX92" s="13"/>
      <c r="FZY92" s="13"/>
      <c r="FZZ92" s="13"/>
      <c r="GAA92" s="13"/>
      <c r="GAB92" s="13"/>
      <c r="GAC92" s="13"/>
      <c r="GAD92" s="13"/>
      <c r="GAE92" s="13"/>
      <c r="GAF92" s="13"/>
      <c r="GAG92" s="13"/>
      <c r="GAH92" s="13"/>
      <c r="GAI92" s="13"/>
      <c r="GAJ92" s="13"/>
      <c r="GAK92" s="13"/>
      <c r="GAL92" s="13"/>
      <c r="GAM92" s="13"/>
      <c r="GAN92" s="13"/>
      <c r="GAO92" s="13"/>
      <c r="GAP92" s="13"/>
      <c r="GAQ92" s="13"/>
      <c r="GAR92" s="13"/>
      <c r="GAS92" s="13"/>
      <c r="GAT92" s="13"/>
      <c r="GAU92" s="13"/>
      <c r="GAV92" s="13"/>
      <c r="GAW92" s="13"/>
      <c r="GAX92" s="13"/>
      <c r="GAY92" s="13"/>
      <c r="GAZ92" s="13"/>
      <c r="GBA92" s="13"/>
      <c r="GBB92" s="13"/>
      <c r="GBC92" s="13"/>
      <c r="GBD92" s="13"/>
      <c r="GBE92" s="13"/>
      <c r="GBF92" s="13"/>
      <c r="GBG92" s="13"/>
      <c r="GBH92" s="13"/>
      <c r="GBI92" s="13"/>
      <c r="GBJ92" s="13"/>
      <c r="GBK92" s="13"/>
      <c r="GBL92" s="13"/>
      <c r="GBM92" s="13"/>
      <c r="GBN92" s="13"/>
      <c r="GBO92" s="13"/>
      <c r="GBP92" s="13"/>
      <c r="GBQ92" s="13"/>
      <c r="GBR92" s="13"/>
      <c r="GBS92" s="13"/>
      <c r="GBT92" s="13"/>
      <c r="GBU92" s="13"/>
      <c r="GBV92" s="13"/>
      <c r="GBW92" s="13"/>
      <c r="GBX92" s="13"/>
      <c r="GBY92" s="13"/>
      <c r="GBZ92" s="13"/>
      <c r="GCA92" s="13"/>
      <c r="GCB92" s="13"/>
      <c r="GCC92" s="13"/>
      <c r="GCD92" s="13"/>
      <c r="GCE92" s="13"/>
      <c r="GCF92" s="13"/>
      <c r="GCG92" s="13"/>
      <c r="GCH92" s="13"/>
      <c r="GCI92" s="13"/>
      <c r="GCJ92" s="13"/>
      <c r="GCK92" s="13"/>
      <c r="GCL92" s="13"/>
      <c r="GCM92" s="13"/>
      <c r="GCN92" s="13"/>
      <c r="GCO92" s="13"/>
      <c r="GCP92" s="13"/>
      <c r="GCQ92" s="13"/>
      <c r="GCR92" s="13"/>
      <c r="GCS92" s="13"/>
      <c r="GCT92" s="13"/>
      <c r="GCU92" s="13"/>
      <c r="GCV92" s="13"/>
      <c r="GCW92" s="13"/>
      <c r="GCX92" s="13"/>
      <c r="GCY92" s="13"/>
      <c r="GCZ92" s="13"/>
      <c r="GDA92" s="13"/>
      <c r="GDB92" s="13"/>
      <c r="GDC92" s="13"/>
      <c r="GDD92" s="13"/>
      <c r="GDE92" s="13"/>
      <c r="GDF92" s="13"/>
      <c r="GDG92" s="13"/>
      <c r="GDH92" s="13"/>
      <c r="GDI92" s="13"/>
      <c r="GDJ92" s="13"/>
      <c r="GDK92" s="13"/>
      <c r="GDL92" s="13"/>
      <c r="GDM92" s="13"/>
      <c r="GDN92" s="13"/>
      <c r="GDO92" s="13"/>
      <c r="GDP92" s="13"/>
      <c r="GDQ92" s="13"/>
      <c r="GDR92" s="13"/>
      <c r="GDS92" s="13"/>
      <c r="GDT92" s="13"/>
      <c r="GDU92" s="13"/>
      <c r="GDV92" s="13"/>
      <c r="GDW92" s="13"/>
      <c r="GDX92" s="13"/>
      <c r="GDY92" s="13"/>
      <c r="GDZ92" s="13"/>
      <c r="GEA92" s="13"/>
      <c r="GEB92" s="13"/>
      <c r="GEC92" s="13"/>
      <c r="GED92" s="13"/>
      <c r="GEE92" s="13"/>
      <c r="GEF92" s="13"/>
      <c r="GEG92" s="13"/>
      <c r="GEH92" s="13"/>
      <c r="GEI92" s="13"/>
      <c r="GEJ92" s="13"/>
      <c r="GEK92" s="13"/>
      <c r="GEL92" s="13"/>
      <c r="GEM92" s="13"/>
      <c r="GEN92" s="13"/>
      <c r="GEO92" s="13"/>
      <c r="GEP92" s="13"/>
      <c r="GEQ92" s="13"/>
      <c r="GER92" s="13"/>
      <c r="GES92" s="13"/>
      <c r="GET92" s="13"/>
      <c r="GEU92" s="13"/>
      <c r="GEV92" s="13"/>
      <c r="GEW92" s="13"/>
      <c r="GEX92" s="13"/>
      <c r="GEY92" s="13"/>
      <c r="GEZ92" s="13"/>
      <c r="GFA92" s="13"/>
      <c r="GFB92" s="13"/>
      <c r="GFC92" s="13"/>
      <c r="GFD92" s="13"/>
      <c r="GFE92" s="13"/>
      <c r="GFF92" s="13"/>
      <c r="GFG92" s="13"/>
      <c r="GFH92" s="13"/>
      <c r="GFI92" s="13"/>
      <c r="GFJ92" s="13"/>
      <c r="GFK92" s="13"/>
      <c r="GFL92" s="13"/>
      <c r="GFM92" s="13"/>
      <c r="GFN92" s="13"/>
      <c r="GFO92" s="13"/>
      <c r="GFP92" s="13"/>
      <c r="GFQ92" s="13"/>
      <c r="GFR92" s="13"/>
      <c r="GFS92" s="13"/>
      <c r="GFT92" s="13"/>
      <c r="GFU92" s="13"/>
      <c r="GFV92" s="13"/>
      <c r="GFW92" s="13"/>
      <c r="GFX92" s="13"/>
      <c r="GFY92" s="13"/>
      <c r="GFZ92" s="13"/>
      <c r="GGA92" s="13"/>
      <c r="GGB92" s="13"/>
      <c r="GGC92" s="13"/>
      <c r="GGD92" s="13"/>
      <c r="GGE92" s="13"/>
      <c r="GGF92" s="13"/>
      <c r="GGG92" s="13"/>
      <c r="GGH92" s="13"/>
      <c r="GGI92" s="13"/>
      <c r="GGJ92" s="13"/>
      <c r="GGK92" s="13"/>
      <c r="GGL92" s="13"/>
      <c r="GGM92" s="13"/>
      <c r="GGN92" s="13"/>
      <c r="GGO92" s="13"/>
      <c r="GGP92" s="13"/>
      <c r="GGQ92" s="13"/>
      <c r="GGR92" s="13"/>
      <c r="GGS92" s="13"/>
      <c r="GGT92" s="13"/>
      <c r="GGU92" s="13"/>
      <c r="GGV92" s="13"/>
      <c r="GGW92" s="13"/>
      <c r="GGX92" s="13"/>
      <c r="GGY92" s="13"/>
      <c r="GGZ92" s="13"/>
      <c r="GHA92" s="13"/>
      <c r="GHB92" s="13"/>
      <c r="GHC92" s="13"/>
      <c r="GHD92" s="13"/>
      <c r="GHE92" s="13"/>
      <c r="GHF92" s="13"/>
      <c r="GHG92" s="13"/>
      <c r="GHH92" s="13"/>
      <c r="GHI92" s="13"/>
      <c r="GHJ92" s="13"/>
      <c r="GHK92" s="13"/>
      <c r="GHL92" s="13"/>
      <c r="GHM92" s="13"/>
      <c r="GHN92" s="13"/>
      <c r="GHO92" s="13"/>
      <c r="GHP92" s="13"/>
      <c r="GHQ92" s="13"/>
      <c r="GHR92" s="13"/>
      <c r="GHS92" s="13"/>
      <c r="GHT92" s="13"/>
      <c r="GHU92" s="13"/>
      <c r="GHV92" s="13"/>
      <c r="GHW92" s="13"/>
      <c r="GHX92" s="13"/>
      <c r="GHY92" s="13"/>
      <c r="GHZ92" s="13"/>
      <c r="GIA92" s="13"/>
      <c r="GIB92" s="13"/>
      <c r="GIC92" s="13"/>
      <c r="GID92" s="13"/>
      <c r="GIE92" s="13"/>
      <c r="GIF92" s="13"/>
      <c r="GIG92" s="13"/>
      <c r="GIH92" s="13"/>
      <c r="GII92" s="13"/>
      <c r="GIJ92" s="13"/>
      <c r="GIK92" s="13"/>
      <c r="GIL92" s="13"/>
      <c r="GIM92" s="13"/>
      <c r="GIN92" s="13"/>
      <c r="GIO92" s="13"/>
      <c r="GIP92" s="13"/>
      <c r="GIQ92" s="13"/>
      <c r="GIR92" s="13"/>
      <c r="GIS92" s="13"/>
      <c r="GIT92" s="13"/>
      <c r="GIU92" s="13"/>
      <c r="GIV92" s="13"/>
      <c r="GIW92" s="13"/>
      <c r="GIX92" s="13"/>
      <c r="GIY92" s="13"/>
      <c r="GIZ92" s="13"/>
      <c r="GJA92" s="13"/>
      <c r="GJB92" s="13"/>
      <c r="GJC92" s="13"/>
      <c r="GJD92" s="13"/>
      <c r="GJE92" s="13"/>
      <c r="GJF92" s="13"/>
      <c r="GJG92" s="13"/>
      <c r="GJH92" s="13"/>
      <c r="GJI92" s="13"/>
      <c r="GJJ92" s="13"/>
      <c r="GJK92" s="13"/>
      <c r="GJL92" s="13"/>
      <c r="GJM92" s="13"/>
      <c r="GJN92" s="13"/>
      <c r="GJO92" s="13"/>
      <c r="GJP92" s="13"/>
      <c r="GJQ92" s="13"/>
      <c r="GJR92" s="13"/>
      <c r="GJS92" s="13"/>
      <c r="GJT92" s="13"/>
      <c r="GJU92" s="13"/>
      <c r="GJV92" s="13"/>
      <c r="GJW92" s="13"/>
      <c r="GJX92" s="13"/>
      <c r="GJY92" s="13"/>
      <c r="GJZ92" s="13"/>
      <c r="GKA92" s="13"/>
      <c r="GKB92" s="13"/>
      <c r="GKC92" s="13"/>
      <c r="GKD92" s="13"/>
      <c r="GKE92" s="13"/>
      <c r="GKF92" s="13"/>
      <c r="GKG92" s="13"/>
      <c r="GKH92" s="13"/>
      <c r="GKI92" s="13"/>
      <c r="GKJ92" s="13"/>
      <c r="GKK92" s="13"/>
      <c r="GKL92" s="13"/>
      <c r="GKM92" s="13"/>
      <c r="GKN92" s="13"/>
      <c r="GKO92" s="13"/>
      <c r="GKP92" s="13"/>
      <c r="GKQ92" s="13"/>
      <c r="GKR92" s="13"/>
      <c r="GKS92" s="13"/>
      <c r="GKT92" s="13"/>
      <c r="GKU92" s="13"/>
      <c r="GKV92" s="13"/>
      <c r="GKW92" s="13"/>
      <c r="GKX92" s="13"/>
      <c r="GKY92" s="13"/>
      <c r="GKZ92" s="13"/>
      <c r="GLA92" s="13"/>
      <c r="GLB92" s="13"/>
      <c r="GLC92" s="13"/>
      <c r="GLD92" s="13"/>
      <c r="GLE92" s="13"/>
      <c r="GLF92" s="13"/>
      <c r="GLG92" s="13"/>
      <c r="GLH92" s="13"/>
      <c r="GLI92" s="13"/>
      <c r="GLJ92" s="13"/>
      <c r="GLK92" s="13"/>
      <c r="GLL92" s="13"/>
      <c r="GLM92" s="13"/>
      <c r="GLN92" s="13"/>
      <c r="GLO92" s="13"/>
      <c r="GLP92" s="13"/>
      <c r="GLQ92" s="13"/>
      <c r="GLR92" s="13"/>
      <c r="GLS92" s="13"/>
      <c r="GLT92" s="13"/>
      <c r="GLU92" s="13"/>
      <c r="GLV92" s="13"/>
      <c r="GLW92" s="13"/>
      <c r="GLX92" s="13"/>
      <c r="GLY92" s="13"/>
      <c r="GLZ92" s="13"/>
      <c r="GMA92" s="13"/>
      <c r="GMB92" s="13"/>
      <c r="GMC92" s="13"/>
      <c r="GMD92" s="13"/>
      <c r="GME92" s="13"/>
      <c r="GMF92" s="13"/>
      <c r="GMG92" s="13"/>
      <c r="GMH92" s="13"/>
      <c r="GMI92" s="13"/>
      <c r="GMJ92" s="13"/>
      <c r="GMK92" s="13"/>
      <c r="GML92" s="13"/>
      <c r="GMM92" s="13"/>
      <c r="GMN92" s="13"/>
      <c r="GMO92" s="13"/>
      <c r="GMP92" s="13"/>
      <c r="GMQ92" s="13"/>
      <c r="GMR92" s="13"/>
      <c r="GMS92" s="13"/>
      <c r="GMT92" s="13"/>
      <c r="GMU92" s="13"/>
      <c r="GMV92" s="13"/>
      <c r="GMW92" s="13"/>
      <c r="GMX92" s="13"/>
      <c r="GMY92" s="13"/>
      <c r="GMZ92" s="13"/>
      <c r="GNA92" s="13"/>
      <c r="GNB92" s="13"/>
      <c r="GNC92" s="13"/>
      <c r="GND92" s="13"/>
      <c r="GNE92" s="13"/>
      <c r="GNF92" s="13"/>
      <c r="GNG92" s="13"/>
      <c r="GNH92" s="13"/>
      <c r="GNI92" s="13"/>
      <c r="GNJ92" s="13"/>
      <c r="GNK92" s="13"/>
      <c r="GNL92" s="13"/>
      <c r="GNM92" s="13"/>
      <c r="GNN92" s="13"/>
      <c r="GNO92" s="13"/>
      <c r="GNP92" s="13"/>
      <c r="GNQ92" s="13"/>
      <c r="GNR92" s="13"/>
      <c r="GNS92" s="13"/>
      <c r="GNT92" s="13"/>
      <c r="GNU92" s="13"/>
      <c r="GNV92" s="13"/>
      <c r="GNW92" s="13"/>
      <c r="GNX92" s="13"/>
      <c r="GNY92" s="13"/>
      <c r="GNZ92" s="13"/>
      <c r="GOA92" s="13"/>
      <c r="GOB92" s="13"/>
      <c r="GOC92" s="13"/>
      <c r="GOD92" s="13"/>
      <c r="GOE92" s="13"/>
      <c r="GOF92" s="13"/>
      <c r="GOG92" s="13"/>
      <c r="GOH92" s="13"/>
      <c r="GOI92" s="13"/>
      <c r="GOJ92" s="13"/>
      <c r="GOK92" s="13"/>
      <c r="GOL92" s="13"/>
      <c r="GOM92" s="13"/>
      <c r="GON92" s="13"/>
      <c r="GOO92" s="13"/>
      <c r="GOP92" s="13"/>
      <c r="GOQ92" s="13"/>
      <c r="GOR92" s="13"/>
      <c r="GOS92" s="13"/>
      <c r="GOT92" s="13"/>
      <c r="GOU92" s="13"/>
      <c r="GOV92" s="13"/>
      <c r="GOW92" s="13"/>
      <c r="GOX92" s="13"/>
      <c r="GOY92" s="13"/>
      <c r="GOZ92" s="13"/>
      <c r="GPA92" s="13"/>
      <c r="GPB92" s="13"/>
      <c r="GPC92" s="13"/>
      <c r="GPD92" s="13"/>
      <c r="GPE92" s="13"/>
      <c r="GPF92" s="13"/>
      <c r="GPG92" s="13"/>
      <c r="GPH92" s="13"/>
      <c r="GPI92" s="13"/>
      <c r="GPJ92" s="13"/>
      <c r="GPK92" s="13"/>
      <c r="GPL92" s="13"/>
      <c r="GPM92" s="13"/>
      <c r="GPN92" s="13"/>
      <c r="GPO92" s="13"/>
      <c r="GPP92" s="13"/>
      <c r="GPQ92" s="13"/>
      <c r="GPR92" s="13"/>
      <c r="GPS92" s="13"/>
      <c r="GPT92" s="13"/>
      <c r="GPU92" s="13"/>
      <c r="GPV92" s="13"/>
      <c r="GPW92" s="13"/>
      <c r="GPX92" s="13"/>
      <c r="GPY92" s="13"/>
      <c r="GPZ92" s="13"/>
      <c r="GQA92" s="13"/>
      <c r="GQB92" s="13"/>
      <c r="GQC92" s="13"/>
      <c r="GQD92" s="13"/>
      <c r="GQE92" s="13"/>
      <c r="GQF92" s="13"/>
      <c r="GQG92" s="13"/>
      <c r="GQH92" s="13"/>
      <c r="GQI92" s="13"/>
      <c r="GQJ92" s="13"/>
      <c r="GQK92" s="13"/>
      <c r="GQL92" s="13"/>
      <c r="GQM92" s="13"/>
      <c r="GQN92" s="13"/>
      <c r="GQO92" s="13"/>
      <c r="GQP92" s="13"/>
      <c r="GQQ92" s="13"/>
      <c r="GQR92" s="13"/>
      <c r="GQS92" s="13"/>
      <c r="GQT92" s="13"/>
      <c r="GQU92" s="13"/>
      <c r="GQV92" s="13"/>
      <c r="GQW92" s="13"/>
      <c r="GQX92" s="13"/>
      <c r="GQY92" s="13"/>
      <c r="GQZ92" s="13"/>
      <c r="GRA92" s="13"/>
      <c r="GRB92" s="13"/>
      <c r="GRC92" s="13"/>
      <c r="GRD92" s="13"/>
      <c r="GRE92" s="13"/>
      <c r="GRF92" s="13"/>
      <c r="GRG92" s="13"/>
      <c r="GRH92" s="13"/>
      <c r="GRI92" s="13"/>
      <c r="GRJ92" s="13"/>
      <c r="GRK92" s="13"/>
      <c r="GRL92" s="13"/>
      <c r="GRM92" s="13"/>
      <c r="GRN92" s="13"/>
      <c r="GRO92" s="13"/>
      <c r="GRP92" s="13"/>
      <c r="GRQ92" s="13"/>
      <c r="GRR92" s="13"/>
      <c r="GRS92" s="13"/>
      <c r="GRT92" s="13"/>
      <c r="GRU92" s="13"/>
      <c r="GRV92" s="13"/>
      <c r="GRW92" s="13"/>
      <c r="GRX92" s="13"/>
      <c r="GRY92" s="13"/>
      <c r="GRZ92" s="13"/>
      <c r="GSA92" s="13"/>
      <c r="GSB92" s="13"/>
      <c r="GSC92" s="13"/>
      <c r="GSD92" s="13"/>
      <c r="GSE92" s="13"/>
      <c r="GSF92" s="13"/>
      <c r="GSG92" s="13"/>
      <c r="GSH92" s="13"/>
      <c r="GSI92" s="13"/>
      <c r="GSJ92" s="13"/>
      <c r="GSK92" s="13"/>
      <c r="GSL92" s="13"/>
      <c r="GSM92" s="13"/>
      <c r="GSN92" s="13"/>
      <c r="GSO92" s="13"/>
      <c r="GSP92" s="13"/>
      <c r="GSQ92" s="13"/>
      <c r="GSR92" s="13"/>
      <c r="GSS92" s="13"/>
      <c r="GST92" s="13"/>
      <c r="GSU92" s="13"/>
      <c r="GSV92" s="13"/>
      <c r="GSW92" s="13"/>
      <c r="GSX92" s="13"/>
      <c r="GSY92" s="13"/>
      <c r="GSZ92" s="13"/>
      <c r="GTA92" s="13"/>
      <c r="GTB92" s="13"/>
      <c r="GTC92" s="13"/>
      <c r="GTD92" s="13"/>
      <c r="GTE92" s="13"/>
      <c r="GTF92" s="13"/>
      <c r="GTG92" s="13"/>
      <c r="GTH92" s="13"/>
      <c r="GTI92" s="13"/>
      <c r="GTJ92" s="13"/>
      <c r="GTK92" s="13"/>
      <c r="GTL92" s="13"/>
      <c r="GTM92" s="13"/>
      <c r="GTN92" s="13"/>
      <c r="GTO92" s="13"/>
      <c r="GTP92" s="13"/>
      <c r="GTQ92" s="13"/>
      <c r="GTR92" s="13"/>
      <c r="GTS92" s="13"/>
      <c r="GTT92" s="13"/>
      <c r="GTU92" s="13"/>
      <c r="GTV92" s="13"/>
      <c r="GTW92" s="13"/>
      <c r="GTX92" s="13"/>
      <c r="GTY92" s="13"/>
      <c r="GTZ92" s="13"/>
      <c r="GUA92" s="13"/>
      <c r="GUB92" s="13"/>
      <c r="GUC92" s="13"/>
      <c r="GUD92" s="13"/>
      <c r="GUE92" s="13"/>
      <c r="GUF92" s="13"/>
      <c r="GUG92" s="13"/>
      <c r="GUH92" s="13"/>
      <c r="GUI92" s="13"/>
      <c r="GUJ92" s="13"/>
      <c r="GUK92" s="13"/>
      <c r="GUL92" s="13"/>
      <c r="GUM92" s="13"/>
      <c r="GUN92" s="13"/>
      <c r="GUO92" s="13"/>
      <c r="GUP92" s="13"/>
      <c r="GUQ92" s="13"/>
      <c r="GUR92" s="13"/>
      <c r="GUS92" s="13"/>
      <c r="GUT92" s="13"/>
      <c r="GUU92" s="13"/>
      <c r="GUV92" s="13"/>
      <c r="GUW92" s="13"/>
      <c r="GUX92" s="13"/>
      <c r="GUY92" s="13"/>
      <c r="GUZ92" s="13"/>
      <c r="GVA92" s="13"/>
      <c r="GVB92" s="13"/>
      <c r="GVC92" s="13"/>
      <c r="GVD92" s="13"/>
      <c r="GVE92" s="13"/>
      <c r="GVF92" s="13"/>
      <c r="GVG92" s="13"/>
      <c r="GVH92" s="13"/>
      <c r="GVI92" s="13"/>
      <c r="GVJ92" s="13"/>
      <c r="GVK92" s="13"/>
      <c r="GVL92" s="13"/>
      <c r="GVM92" s="13"/>
      <c r="GVN92" s="13"/>
      <c r="GVO92" s="13"/>
      <c r="GVP92" s="13"/>
      <c r="GVQ92" s="13"/>
      <c r="GVR92" s="13"/>
      <c r="GVS92" s="13"/>
      <c r="GVT92" s="13"/>
      <c r="GVU92" s="13"/>
      <c r="GVV92" s="13"/>
      <c r="GVW92" s="13"/>
      <c r="GVX92" s="13"/>
      <c r="GVY92" s="13"/>
      <c r="GVZ92" s="13"/>
      <c r="GWA92" s="13"/>
      <c r="GWB92" s="13"/>
      <c r="GWC92" s="13"/>
      <c r="GWD92" s="13"/>
      <c r="GWE92" s="13"/>
      <c r="GWF92" s="13"/>
      <c r="GWG92" s="13"/>
      <c r="GWH92" s="13"/>
      <c r="GWI92" s="13"/>
      <c r="GWJ92" s="13"/>
      <c r="GWK92" s="13"/>
      <c r="GWL92" s="13"/>
      <c r="GWM92" s="13"/>
      <c r="GWN92" s="13"/>
      <c r="GWO92" s="13"/>
      <c r="GWP92" s="13"/>
      <c r="GWQ92" s="13"/>
      <c r="GWR92" s="13"/>
      <c r="GWS92" s="13"/>
      <c r="GWT92" s="13"/>
      <c r="GWU92" s="13"/>
      <c r="GWV92" s="13"/>
      <c r="GWW92" s="13"/>
      <c r="GWX92" s="13"/>
      <c r="GWY92" s="13"/>
      <c r="GWZ92" s="13"/>
      <c r="GXA92" s="13"/>
      <c r="GXB92" s="13"/>
      <c r="GXC92" s="13"/>
      <c r="GXD92" s="13"/>
      <c r="GXE92" s="13"/>
      <c r="GXF92" s="13"/>
      <c r="GXG92" s="13"/>
      <c r="GXH92" s="13"/>
      <c r="GXI92" s="13"/>
      <c r="GXJ92" s="13"/>
      <c r="GXK92" s="13"/>
      <c r="GXL92" s="13"/>
      <c r="GXM92" s="13"/>
      <c r="GXN92" s="13"/>
      <c r="GXO92" s="13"/>
      <c r="GXP92" s="13"/>
      <c r="GXQ92" s="13"/>
      <c r="GXR92" s="13"/>
      <c r="GXS92" s="13"/>
      <c r="GXT92" s="13"/>
      <c r="GXU92" s="13"/>
      <c r="GXV92" s="13"/>
      <c r="GXW92" s="13"/>
      <c r="GXX92" s="13"/>
      <c r="GXY92" s="13"/>
      <c r="GXZ92" s="13"/>
      <c r="GYA92" s="13"/>
      <c r="GYB92" s="13"/>
      <c r="GYC92" s="13"/>
      <c r="GYD92" s="13"/>
      <c r="GYE92" s="13"/>
      <c r="GYF92" s="13"/>
      <c r="GYG92" s="13"/>
      <c r="GYH92" s="13"/>
      <c r="GYI92" s="13"/>
      <c r="GYJ92" s="13"/>
      <c r="GYK92" s="13"/>
      <c r="GYL92" s="13"/>
      <c r="GYM92" s="13"/>
      <c r="GYN92" s="13"/>
      <c r="GYO92" s="13"/>
      <c r="GYP92" s="13"/>
      <c r="GYQ92" s="13"/>
      <c r="GYR92" s="13"/>
      <c r="GYS92" s="13"/>
      <c r="GYT92" s="13"/>
      <c r="GYU92" s="13"/>
      <c r="GYV92" s="13"/>
      <c r="GYW92" s="13"/>
      <c r="GYX92" s="13"/>
      <c r="GYY92" s="13"/>
      <c r="GYZ92" s="13"/>
      <c r="GZA92" s="13"/>
      <c r="GZB92" s="13"/>
      <c r="GZC92" s="13"/>
      <c r="GZD92" s="13"/>
      <c r="GZE92" s="13"/>
      <c r="GZF92" s="13"/>
      <c r="GZG92" s="13"/>
      <c r="GZH92" s="13"/>
      <c r="GZI92" s="13"/>
      <c r="GZJ92" s="13"/>
      <c r="GZK92" s="13"/>
      <c r="GZL92" s="13"/>
      <c r="GZM92" s="13"/>
      <c r="GZN92" s="13"/>
      <c r="GZO92" s="13"/>
      <c r="GZP92" s="13"/>
      <c r="GZQ92" s="13"/>
      <c r="GZR92" s="13"/>
      <c r="GZS92" s="13"/>
      <c r="GZT92" s="13"/>
      <c r="GZU92" s="13"/>
      <c r="GZV92" s="13"/>
      <c r="GZW92" s="13"/>
      <c r="GZX92" s="13"/>
      <c r="GZY92" s="13"/>
      <c r="GZZ92" s="13"/>
      <c r="HAA92" s="13"/>
      <c r="HAB92" s="13"/>
      <c r="HAC92" s="13"/>
      <c r="HAD92" s="13"/>
      <c r="HAE92" s="13"/>
      <c r="HAF92" s="13"/>
      <c r="HAG92" s="13"/>
      <c r="HAH92" s="13"/>
      <c r="HAI92" s="13"/>
      <c r="HAJ92" s="13"/>
      <c r="HAK92" s="13"/>
      <c r="HAL92" s="13"/>
      <c r="HAM92" s="13"/>
      <c r="HAN92" s="13"/>
      <c r="HAO92" s="13"/>
      <c r="HAP92" s="13"/>
      <c r="HAQ92" s="13"/>
      <c r="HAR92" s="13"/>
      <c r="HAS92" s="13"/>
      <c r="HAT92" s="13"/>
      <c r="HAU92" s="13"/>
      <c r="HAV92" s="13"/>
      <c r="HAW92" s="13"/>
      <c r="HAX92" s="13"/>
      <c r="HAY92" s="13"/>
      <c r="HAZ92" s="13"/>
      <c r="HBA92" s="13"/>
      <c r="HBB92" s="13"/>
      <c r="HBC92" s="13"/>
      <c r="HBD92" s="13"/>
      <c r="HBE92" s="13"/>
      <c r="HBF92" s="13"/>
      <c r="HBG92" s="13"/>
      <c r="HBH92" s="13"/>
      <c r="HBI92" s="13"/>
      <c r="HBJ92" s="13"/>
      <c r="HBK92" s="13"/>
      <c r="HBL92" s="13"/>
      <c r="HBM92" s="13"/>
      <c r="HBN92" s="13"/>
      <c r="HBO92" s="13"/>
      <c r="HBP92" s="13"/>
      <c r="HBQ92" s="13"/>
      <c r="HBR92" s="13"/>
      <c r="HBS92" s="13"/>
      <c r="HBT92" s="13"/>
      <c r="HBU92" s="13"/>
      <c r="HBV92" s="13"/>
      <c r="HBW92" s="13"/>
      <c r="HBX92" s="13"/>
      <c r="HBY92" s="13"/>
      <c r="HBZ92" s="13"/>
      <c r="HCA92" s="13"/>
      <c r="HCB92" s="13"/>
      <c r="HCC92" s="13"/>
      <c r="HCD92" s="13"/>
      <c r="HCE92" s="13"/>
      <c r="HCF92" s="13"/>
      <c r="HCG92" s="13"/>
      <c r="HCH92" s="13"/>
      <c r="HCI92" s="13"/>
      <c r="HCJ92" s="13"/>
      <c r="HCK92" s="13"/>
      <c r="HCL92" s="13"/>
      <c r="HCM92" s="13"/>
      <c r="HCN92" s="13"/>
      <c r="HCO92" s="13"/>
      <c r="HCP92" s="13"/>
      <c r="HCQ92" s="13"/>
      <c r="HCR92" s="13"/>
      <c r="HCS92" s="13"/>
      <c r="HCT92" s="13"/>
      <c r="HCU92" s="13"/>
      <c r="HCV92" s="13"/>
      <c r="HCW92" s="13"/>
      <c r="HCX92" s="13"/>
      <c r="HCY92" s="13"/>
      <c r="HCZ92" s="13"/>
      <c r="HDA92" s="13"/>
      <c r="HDB92" s="13"/>
      <c r="HDC92" s="13"/>
      <c r="HDD92" s="13"/>
      <c r="HDE92" s="13"/>
      <c r="HDF92" s="13"/>
      <c r="HDG92" s="13"/>
      <c r="HDH92" s="13"/>
      <c r="HDI92" s="13"/>
      <c r="HDJ92" s="13"/>
      <c r="HDK92" s="13"/>
      <c r="HDL92" s="13"/>
      <c r="HDM92" s="13"/>
      <c r="HDN92" s="13"/>
      <c r="HDO92" s="13"/>
      <c r="HDP92" s="13"/>
      <c r="HDQ92" s="13"/>
      <c r="HDR92" s="13"/>
      <c r="HDS92" s="13"/>
      <c r="HDT92" s="13"/>
      <c r="HDU92" s="13"/>
      <c r="HDV92" s="13"/>
      <c r="HDW92" s="13"/>
      <c r="HDX92" s="13"/>
      <c r="HDY92" s="13"/>
      <c r="HDZ92" s="13"/>
      <c r="HEA92" s="13"/>
      <c r="HEB92" s="13"/>
      <c r="HEC92" s="13"/>
      <c r="HED92" s="13"/>
      <c r="HEE92" s="13"/>
      <c r="HEF92" s="13"/>
      <c r="HEG92" s="13"/>
      <c r="HEH92" s="13"/>
      <c r="HEI92" s="13"/>
      <c r="HEJ92" s="13"/>
      <c r="HEK92" s="13"/>
      <c r="HEL92" s="13"/>
      <c r="HEM92" s="13"/>
      <c r="HEN92" s="13"/>
      <c r="HEO92" s="13"/>
      <c r="HEP92" s="13"/>
      <c r="HEQ92" s="13"/>
      <c r="HER92" s="13"/>
      <c r="HES92" s="13"/>
      <c r="HET92" s="13"/>
      <c r="HEU92" s="13"/>
      <c r="HEV92" s="13"/>
      <c r="HEW92" s="13"/>
      <c r="HEX92" s="13"/>
      <c r="HEY92" s="13"/>
      <c r="HEZ92" s="13"/>
      <c r="HFA92" s="13"/>
      <c r="HFB92" s="13"/>
      <c r="HFC92" s="13"/>
      <c r="HFD92" s="13"/>
      <c r="HFE92" s="13"/>
      <c r="HFF92" s="13"/>
      <c r="HFG92" s="13"/>
      <c r="HFH92" s="13"/>
      <c r="HFI92" s="13"/>
      <c r="HFJ92" s="13"/>
      <c r="HFK92" s="13"/>
      <c r="HFL92" s="13"/>
      <c r="HFM92" s="13"/>
      <c r="HFN92" s="13"/>
      <c r="HFO92" s="13"/>
      <c r="HFP92" s="13"/>
      <c r="HFQ92" s="13"/>
      <c r="HFR92" s="13"/>
      <c r="HFS92" s="13"/>
      <c r="HFT92" s="13"/>
      <c r="HFU92" s="13"/>
      <c r="HFV92" s="13"/>
      <c r="HFW92" s="13"/>
      <c r="HFX92" s="13"/>
      <c r="HFY92" s="13"/>
      <c r="HFZ92" s="13"/>
      <c r="HGA92" s="13"/>
      <c r="HGB92" s="13"/>
      <c r="HGC92" s="13"/>
      <c r="HGD92" s="13"/>
      <c r="HGE92" s="13"/>
      <c r="HGF92" s="13"/>
      <c r="HGG92" s="13"/>
      <c r="HGH92" s="13"/>
      <c r="HGI92" s="13"/>
      <c r="HGJ92" s="13"/>
      <c r="HGK92" s="13"/>
      <c r="HGL92" s="13"/>
      <c r="HGM92" s="13"/>
      <c r="HGN92" s="13"/>
      <c r="HGO92" s="13"/>
      <c r="HGP92" s="13"/>
      <c r="HGQ92" s="13"/>
      <c r="HGR92" s="13"/>
      <c r="HGS92" s="13"/>
      <c r="HGT92" s="13"/>
      <c r="HGU92" s="13"/>
      <c r="HGV92" s="13"/>
      <c r="HGW92" s="13"/>
      <c r="HGX92" s="13"/>
      <c r="HGY92" s="13"/>
      <c r="HGZ92" s="13"/>
      <c r="HHA92" s="13"/>
      <c r="HHB92" s="13"/>
      <c r="HHC92" s="13"/>
      <c r="HHD92" s="13"/>
      <c r="HHE92" s="13"/>
      <c r="HHF92" s="13"/>
      <c r="HHG92" s="13"/>
      <c r="HHH92" s="13"/>
      <c r="HHI92" s="13"/>
      <c r="HHJ92" s="13"/>
      <c r="HHK92" s="13"/>
      <c r="HHL92" s="13"/>
      <c r="HHM92" s="13"/>
      <c r="HHN92" s="13"/>
      <c r="HHO92" s="13"/>
      <c r="HHP92" s="13"/>
      <c r="HHQ92" s="13"/>
      <c r="HHR92" s="13"/>
      <c r="HHS92" s="13"/>
      <c r="HHT92" s="13"/>
      <c r="HHU92" s="13"/>
      <c r="HHV92" s="13"/>
      <c r="HHW92" s="13"/>
      <c r="HHX92" s="13"/>
      <c r="HHY92" s="13"/>
      <c r="HHZ92" s="13"/>
      <c r="HIA92" s="13"/>
      <c r="HIB92" s="13"/>
      <c r="HIC92" s="13"/>
      <c r="HID92" s="13"/>
      <c r="HIE92" s="13"/>
      <c r="HIF92" s="13"/>
      <c r="HIG92" s="13"/>
      <c r="HIH92" s="13"/>
      <c r="HII92" s="13"/>
      <c r="HIJ92" s="13"/>
      <c r="HIK92" s="13"/>
      <c r="HIL92" s="13"/>
      <c r="HIM92" s="13"/>
      <c r="HIN92" s="13"/>
      <c r="HIO92" s="13"/>
      <c r="HIP92" s="13"/>
      <c r="HIQ92" s="13"/>
      <c r="HIR92" s="13"/>
      <c r="HIS92" s="13"/>
      <c r="HIT92" s="13"/>
      <c r="HIU92" s="13"/>
      <c r="HIV92" s="13"/>
      <c r="HIW92" s="13"/>
      <c r="HIX92" s="13"/>
      <c r="HIY92" s="13"/>
      <c r="HIZ92" s="13"/>
      <c r="HJA92" s="13"/>
      <c r="HJB92" s="13"/>
      <c r="HJC92" s="13"/>
      <c r="HJD92" s="13"/>
      <c r="HJE92" s="13"/>
      <c r="HJF92" s="13"/>
      <c r="HJG92" s="13"/>
      <c r="HJH92" s="13"/>
      <c r="HJI92" s="13"/>
      <c r="HJJ92" s="13"/>
      <c r="HJK92" s="13"/>
      <c r="HJL92" s="13"/>
      <c r="HJM92" s="13"/>
      <c r="HJN92" s="13"/>
      <c r="HJO92" s="13"/>
      <c r="HJP92" s="13"/>
      <c r="HJQ92" s="13"/>
      <c r="HJR92" s="13"/>
      <c r="HJS92" s="13"/>
      <c r="HJT92" s="13"/>
      <c r="HJU92" s="13"/>
      <c r="HJV92" s="13"/>
      <c r="HJW92" s="13"/>
      <c r="HJX92" s="13"/>
      <c r="HJY92" s="13"/>
      <c r="HJZ92" s="13"/>
      <c r="HKA92" s="13"/>
      <c r="HKB92" s="13"/>
      <c r="HKC92" s="13"/>
      <c r="HKD92" s="13"/>
      <c r="HKE92" s="13"/>
      <c r="HKF92" s="13"/>
      <c r="HKG92" s="13"/>
      <c r="HKH92" s="13"/>
      <c r="HKI92" s="13"/>
      <c r="HKJ92" s="13"/>
      <c r="HKK92" s="13"/>
      <c r="HKL92" s="13"/>
      <c r="HKM92" s="13"/>
      <c r="HKN92" s="13"/>
      <c r="HKO92" s="13"/>
      <c r="HKP92" s="13"/>
      <c r="HKQ92" s="13"/>
      <c r="HKR92" s="13"/>
      <c r="HKS92" s="13"/>
      <c r="HKT92" s="13"/>
      <c r="HKU92" s="13"/>
      <c r="HKV92" s="13"/>
      <c r="HKW92" s="13"/>
      <c r="HKX92" s="13"/>
      <c r="HKY92" s="13"/>
      <c r="HKZ92" s="13"/>
      <c r="HLA92" s="13"/>
      <c r="HLB92" s="13"/>
      <c r="HLC92" s="13"/>
      <c r="HLD92" s="13"/>
      <c r="HLE92" s="13"/>
      <c r="HLF92" s="13"/>
      <c r="HLG92" s="13"/>
      <c r="HLH92" s="13"/>
      <c r="HLI92" s="13"/>
      <c r="HLJ92" s="13"/>
      <c r="HLK92" s="13"/>
      <c r="HLL92" s="13"/>
      <c r="HLM92" s="13"/>
      <c r="HLN92" s="13"/>
      <c r="HLO92" s="13"/>
      <c r="HLP92" s="13"/>
      <c r="HLQ92" s="13"/>
      <c r="HLR92" s="13"/>
      <c r="HLS92" s="13"/>
      <c r="HLT92" s="13"/>
      <c r="HLU92" s="13"/>
      <c r="HLV92" s="13"/>
      <c r="HLW92" s="13"/>
      <c r="HLX92" s="13"/>
      <c r="HLY92" s="13"/>
      <c r="HLZ92" s="13"/>
      <c r="HMA92" s="13"/>
      <c r="HMB92" s="13"/>
      <c r="HMC92" s="13"/>
      <c r="HMD92" s="13"/>
      <c r="HME92" s="13"/>
      <c r="HMF92" s="13"/>
      <c r="HMG92" s="13"/>
      <c r="HMH92" s="13"/>
      <c r="HMI92" s="13"/>
      <c r="HMJ92" s="13"/>
      <c r="HMK92" s="13"/>
      <c r="HML92" s="13"/>
      <c r="HMM92" s="13"/>
      <c r="HMN92" s="13"/>
      <c r="HMO92" s="13"/>
      <c r="HMP92" s="13"/>
      <c r="HMQ92" s="13"/>
      <c r="HMR92" s="13"/>
      <c r="HMS92" s="13"/>
      <c r="HMT92" s="13"/>
      <c r="HMU92" s="13"/>
      <c r="HMV92" s="13"/>
      <c r="HMW92" s="13"/>
      <c r="HMX92" s="13"/>
      <c r="HMY92" s="13"/>
      <c r="HMZ92" s="13"/>
      <c r="HNA92" s="13"/>
      <c r="HNB92" s="13"/>
      <c r="HNC92" s="13"/>
      <c r="HND92" s="13"/>
      <c r="HNE92" s="13"/>
      <c r="HNF92" s="13"/>
      <c r="HNG92" s="13"/>
      <c r="HNH92" s="13"/>
      <c r="HNI92" s="13"/>
      <c r="HNJ92" s="13"/>
      <c r="HNK92" s="13"/>
      <c r="HNL92" s="13"/>
      <c r="HNM92" s="13"/>
      <c r="HNN92" s="13"/>
      <c r="HNO92" s="13"/>
      <c r="HNP92" s="13"/>
      <c r="HNQ92" s="13"/>
      <c r="HNR92" s="13"/>
      <c r="HNS92" s="13"/>
      <c r="HNT92" s="13"/>
      <c r="HNU92" s="13"/>
      <c r="HNV92" s="13"/>
      <c r="HNW92" s="13"/>
      <c r="HNX92" s="13"/>
      <c r="HNY92" s="13"/>
      <c r="HNZ92" s="13"/>
      <c r="HOA92" s="13"/>
      <c r="HOB92" s="13"/>
      <c r="HOC92" s="13"/>
      <c r="HOD92" s="13"/>
      <c r="HOE92" s="13"/>
      <c r="HOF92" s="13"/>
      <c r="HOG92" s="13"/>
      <c r="HOH92" s="13"/>
      <c r="HOI92" s="13"/>
      <c r="HOJ92" s="13"/>
      <c r="HOK92" s="13"/>
      <c r="HOL92" s="13"/>
      <c r="HOM92" s="13"/>
      <c r="HON92" s="13"/>
      <c r="HOO92" s="13"/>
      <c r="HOP92" s="13"/>
      <c r="HOQ92" s="13"/>
      <c r="HOR92" s="13"/>
      <c r="HOS92" s="13"/>
      <c r="HOT92" s="13"/>
      <c r="HOU92" s="13"/>
      <c r="HOV92" s="13"/>
      <c r="HOW92" s="13"/>
      <c r="HOX92" s="13"/>
      <c r="HOY92" s="13"/>
      <c r="HOZ92" s="13"/>
      <c r="HPA92" s="13"/>
      <c r="HPB92" s="13"/>
      <c r="HPC92" s="13"/>
      <c r="HPD92" s="13"/>
      <c r="HPE92" s="13"/>
      <c r="HPF92" s="13"/>
      <c r="HPG92" s="13"/>
      <c r="HPH92" s="13"/>
      <c r="HPI92" s="13"/>
      <c r="HPJ92" s="13"/>
      <c r="HPK92" s="13"/>
      <c r="HPL92" s="13"/>
      <c r="HPM92" s="13"/>
      <c r="HPN92" s="13"/>
      <c r="HPO92" s="13"/>
      <c r="HPP92" s="13"/>
      <c r="HPQ92" s="13"/>
      <c r="HPR92" s="13"/>
      <c r="HPS92" s="13"/>
      <c r="HPT92" s="13"/>
      <c r="HPU92" s="13"/>
      <c r="HPV92" s="13"/>
      <c r="HPW92" s="13"/>
      <c r="HPX92" s="13"/>
      <c r="HPY92" s="13"/>
      <c r="HPZ92" s="13"/>
      <c r="HQA92" s="13"/>
      <c r="HQB92" s="13"/>
      <c r="HQC92" s="13"/>
      <c r="HQD92" s="13"/>
      <c r="HQE92" s="13"/>
      <c r="HQF92" s="13"/>
      <c r="HQG92" s="13"/>
      <c r="HQH92" s="13"/>
      <c r="HQI92" s="13"/>
      <c r="HQJ92" s="13"/>
      <c r="HQK92" s="13"/>
      <c r="HQL92" s="13"/>
      <c r="HQM92" s="13"/>
      <c r="HQN92" s="13"/>
      <c r="HQO92" s="13"/>
      <c r="HQP92" s="13"/>
      <c r="HQQ92" s="13"/>
      <c r="HQR92" s="13"/>
      <c r="HQS92" s="13"/>
      <c r="HQT92" s="13"/>
      <c r="HQU92" s="13"/>
      <c r="HQV92" s="13"/>
      <c r="HQW92" s="13"/>
      <c r="HQX92" s="13"/>
      <c r="HQY92" s="13"/>
      <c r="HQZ92" s="13"/>
      <c r="HRA92" s="13"/>
      <c r="HRB92" s="13"/>
      <c r="HRC92" s="13"/>
      <c r="HRD92" s="13"/>
      <c r="HRE92" s="13"/>
      <c r="HRF92" s="13"/>
      <c r="HRG92" s="13"/>
      <c r="HRH92" s="13"/>
      <c r="HRI92" s="13"/>
      <c r="HRJ92" s="13"/>
      <c r="HRK92" s="13"/>
      <c r="HRL92" s="13"/>
      <c r="HRM92" s="13"/>
      <c r="HRN92" s="13"/>
      <c r="HRO92" s="13"/>
      <c r="HRP92" s="13"/>
      <c r="HRQ92" s="13"/>
      <c r="HRR92" s="13"/>
      <c r="HRS92" s="13"/>
      <c r="HRT92" s="13"/>
      <c r="HRU92" s="13"/>
      <c r="HRV92" s="13"/>
      <c r="HRW92" s="13"/>
      <c r="HRX92" s="13"/>
      <c r="HRY92" s="13"/>
      <c r="HRZ92" s="13"/>
      <c r="HSA92" s="13"/>
      <c r="HSB92" s="13"/>
      <c r="HSC92" s="13"/>
      <c r="HSD92" s="13"/>
      <c r="HSE92" s="13"/>
      <c r="HSF92" s="13"/>
      <c r="HSG92" s="13"/>
      <c r="HSH92" s="13"/>
      <c r="HSI92" s="13"/>
      <c r="HSJ92" s="13"/>
      <c r="HSK92" s="13"/>
      <c r="HSL92" s="13"/>
      <c r="HSM92" s="13"/>
      <c r="HSN92" s="13"/>
      <c r="HSO92" s="13"/>
      <c r="HSP92" s="13"/>
      <c r="HSQ92" s="13"/>
      <c r="HSR92" s="13"/>
      <c r="HSS92" s="13"/>
      <c r="HST92" s="13"/>
      <c r="HSU92" s="13"/>
      <c r="HSV92" s="13"/>
      <c r="HSW92" s="13"/>
      <c r="HSX92" s="13"/>
      <c r="HSY92" s="13"/>
      <c r="HSZ92" s="13"/>
      <c r="HTA92" s="13"/>
      <c r="HTB92" s="13"/>
      <c r="HTC92" s="13"/>
      <c r="HTD92" s="13"/>
      <c r="HTE92" s="13"/>
      <c r="HTF92" s="13"/>
      <c r="HTG92" s="13"/>
      <c r="HTH92" s="13"/>
      <c r="HTI92" s="13"/>
      <c r="HTJ92" s="13"/>
      <c r="HTK92" s="13"/>
      <c r="HTL92" s="13"/>
      <c r="HTM92" s="13"/>
      <c r="HTN92" s="13"/>
      <c r="HTO92" s="13"/>
      <c r="HTP92" s="13"/>
      <c r="HTQ92" s="13"/>
      <c r="HTR92" s="13"/>
      <c r="HTS92" s="13"/>
      <c r="HTT92" s="13"/>
      <c r="HTU92" s="13"/>
      <c r="HTV92" s="13"/>
      <c r="HTW92" s="13"/>
      <c r="HTX92" s="13"/>
      <c r="HTY92" s="13"/>
      <c r="HTZ92" s="13"/>
      <c r="HUA92" s="13"/>
      <c r="HUB92" s="13"/>
      <c r="HUC92" s="13"/>
      <c r="HUD92" s="13"/>
      <c r="HUE92" s="13"/>
      <c r="HUF92" s="13"/>
      <c r="HUG92" s="13"/>
      <c r="HUH92" s="13"/>
      <c r="HUI92" s="13"/>
      <c r="HUJ92" s="13"/>
      <c r="HUK92" s="13"/>
      <c r="HUL92" s="13"/>
      <c r="HUM92" s="13"/>
      <c r="HUN92" s="13"/>
      <c r="HUO92" s="13"/>
      <c r="HUP92" s="13"/>
      <c r="HUQ92" s="13"/>
      <c r="HUR92" s="13"/>
      <c r="HUS92" s="13"/>
      <c r="HUT92" s="13"/>
      <c r="HUU92" s="13"/>
      <c r="HUV92" s="13"/>
      <c r="HUW92" s="13"/>
      <c r="HUX92" s="13"/>
      <c r="HUY92" s="13"/>
      <c r="HUZ92" s="13"/>
      <c r="HVA92" s="13"/>
      <c r="HVB92" s="13"/>
      <c r="HVC92" s="13"/>
      <c r="HVD92" s="13"/>
      <c r="HVE92" s="13"/>
      <c r="HVF92" s="13"/>
      <c r="HVG92" s="13"/>
      <c r="HVH92" s="13"/>
      <c r="HVI92" s="13"/>
      <c r="HVJ92" s="13"/>
      <c r="HVK92" s="13"/>
      <c r="HVL92" s="13"/>
      <c r="HVM92" s="13"/>
      <c r="HVN92" s="13"/>
      <c r="HVO92" s="13"/>
      <c r="HVP92" s="13"/>
      <c r="HVQ92" s="13"/>
      <c r="HVR92" s="13"/>
      <c r="HVS92" s="13"/>
      <c r="HVT92" s="13"/>
      <c r="HVU92" s="13"/>
      <c r="HVV92" s="13"/>
      <c r="HVW92" s="13"/>
      <c r="HVX92" s="13"/>
      <c r="HVY92" s="13"/>
      <c r="HVZ92" s="13"/>
      <c r="HWA92" s="13"/>
      <c r="HWB92" s="13"/>
      <c r="HWC92" s="13"/>
      <c r="HWD92" s="13"/>
      <c r="HWE92" s="13"/>
      <c r="HWF92" s="13"/>
      <c r="HWG92" s="13"/>
      <c r="HWH92" s="13"/>
      <c r="HWI92" s="13"/>
      <c r="HWJ92" s="13"/>
      <c r="HWK92" s="13"/>
      <c r="HWL92" s="13"/>
      <c r="HWM92" s="13"/>
      <c r="HWN92" s="13"/>
      <c r="HWO92" s="13"/>
      <c r="HWP92" s="13"/>
      <c r="HWQ92" s="13"/>
      <c r="HWR92" s="13"/>
      <c r="HWS92" s="13"/>
      <c r="HWT92" s="13"/>
      <c r="HWU92" s="13"/>
      <c r="HWV92" s="13"/>
      <c r="HWW92" s="13"/>
      <c r="HWX92" s="13"/>
      <c r="HWY92" s="13"/>
      <c r="HWZ92" s="13"/>
      <c r="HXA92" s="13"/>
      <c r="HXB92" s="13"/>
      <c r="HXC92" s="13"/>
      <c r="HXD92" s="13"/>
      <c r="HXE92" s="13"/>
      <c r="HXF92" s="13"/>
      <c r="HXG92" s="13"/>
      <c r="HXH92" s="13"/>
      <c r="HXI92" s="13"/>
      <c r="HXJ92" s="13"/>
      <c r="HXK92" s="13"/>
      <c r="HXL92" s="13"/>
      <c r="HXM92" s="13"/>
      <c r="HXN92" s="13"/>
      <c r="HXO92" s="13"/>
      <c r="HXP92" s="13"/>
      <c r="HXQ92" s="13"/>
      <c r="HXR92" s="13"/>
      <c r="HXS92" s="13"/>
      <c r="HXT92" s="13"/>
      <c r="HXU92" s="13"/>
      <c r="HXV92" s="13"/>
      <c r="HXW92" s="13"/>
      <c r="HXX92" s="13"/>
      <c r="HXY92" s="13"/>
      <c r="HXZ92" s="13"/>
      <c r="HYA92" s="13"/>
      <c r="HYB92" s="13"/>
      <c r="HYC92" s="13"/>
      <c r="HYD92" s="13"/>
      <c r="HYE92" s="13"/>
      <c r="HYF92" s="13"/>
      <c r="HYG92" s="13"/>
      <c r="HYH92" s="13"/>
      <c r="HYI92" s="13"/>
      <c r="HYJ92" s="13"/>
      <c r="HYK92" s="13"/>
      <c r="HYL92" s="13"/>
      <c r="HYM92" s="13"/>
      <c r="HYN92" s="13"/>
      <c r="HYO92" s="13"/>
      <c r="HYP92" s="13"/>
      <c r="HYQ92" s="13"/>
      <c r="HYR92" s="13"/>
      <c r="HYS92" s="13"/>
      <c r="HYT92" s="13"/>
      <c r="HYU92" s="13"/>
      <c r="HYV92" s="13"/>
      <c r="HYW92" s="13"/>
      <c r="HYX92" s="13"/>
      <c r="HYY92" s="13"/>
      <c r="HYZ92" s="13"/>
      <c r="HZA92" s="13"/>
      <c r="HZB92" s="13"/>
      <c r="HZC92" s="13"/>
      <c r="HZD92" s="13"/>
      <c r="HZE92" s="13"/>
      <c r="HZF92" s="13"/>
      <c r="HZG92" s="13"/>
      <c r="HZH92" s="13"/>
      <c r="HZI92" s="13"/>
      <c r="HZJ92" s="13"/>
      <c r="HZK92" s="13"/>
      <c r="HZL92" s="13"/>
      <c r="HZM92" s="13"/>
      <c r="HZN92" s="13"/>
      <c r="HZO92" s="13"/>
      <c r="HZP92" s="13"/>
      <c r="HZQ92" s="13"/>
      <c r="HZR92" s="13"/>
      <c r="HZS92" s="13"/>
      <c r="HZT92" s="13"/>
      <c r="HZU92" s="13"/>
      <c r="HZV92" s="13"/>
      <c r="HZW92" s="13"/>
      <c r="HZX92" s="13"/>
      <c r="HZY92" s="13"/>
      <c r="HZZ92" s="13"/>
      <c r="IAA92" s="13"/>
      <c r="IAB92" s="13"/>
      <c r="IAC92" s="13"/>
      <c r="IAD92" s="13"/>
      <c r="IAE92" s="13"/>
      <c r="IAF92" s="13"/>
      <c r="IAG92" s="13"/>
      <c r="IAH92" s="13"/>
      <c r="IAI92" s="13"/>
      <c r="IAJ92" s="13"/>
      <c r="IAK92" s="13"/>
      <c r="IAL92" s="13"/>
      <c r="IAM92" s="13"/>
      <c r="IAN92" s="13"/>
      <c r="IAO92" s="13"/>
      <c r="IAP92" s="13"/>
      <c r="IAQ92" s="13"/>
      <c r="IAR92" s="13"/>
      <c r="IAS92" s="13"/>
      <c r="IAT92" s="13"/>
      <c r="IAU92" s="13"/>
      <c r="IAV92" s="13"/>
      <c r="IAW92" s="13"/>
      <c r="IAX92" s="13"/>
      <c r="IAY92" s="13"/>
      <c r="IAZ92" s="13"/>
      <c r="IBA92" s="13"/>
      <c r="IBB92" s="13"/>
      <c r="IBC92" s="13"/>
      <c r="IBD92" s="13"/>
      <c r="IBE92" s="13"/>
      <c r="IBF92" s="13"/>
      <c r="IBG92" s="13"/>
      <c r="IBH92" s="13"/>
      <c r="IBI92" s="13"/>
      <c r="IBJ92" s="13"/>
      <c r="IBK92" s="13"/>
      <c r="IBL92" s="13"/>
      <c r="IBM92" s="13"/>
      <c r="IBN92" s="13"/>
      <c r="IBO92" s="13"/>
      <c r="IBP92" s="13"/>
      <c r="IBQ92" s="13"/>
      <c r="IBR92" s="13"/>
      <c r="IBS92" s="13"/>
      <c r="IBT92" s="13"/>
      <c r="IBU92" s="13"/>
      <c r="IBV92" s="13"/>
      <c r="IBW92" s="13"/>
      <c r="IBX92" s="13"/>
      <c r="IBY92" s="13"/>
      <c r="IBZ92" s="13"/>
      <c r="ICA92" s="13"/>
      <c r="ICB92" s="13"/>
      <c r="ICC92" s="13"/>
      <c r="ICD92" s="13"/>
      <c r="ICE92" s="13"/>
      <c r="ICF92" s="13"/>
      <c r="ICG92" s="13"/>
      <c r="ICH92" s="13"/>
      <c r="ICI92" s="13"/>
      <c r="ICJ92" s="13"/>
      <c r="ICK92" s="13"/>
      <c r="ICL92" s="13"/>
      <c r="ICM92" s="13"/>
      <c r="ICN92" s="13"/>
      <c r="ICO92" s="13"/>
      <c r="ICP92" s="13"/>
      <c r="ICQ92" s="13"/>
      <c r="ICR92" s="13"/>
      <c r="ICS92" s="13"/>
      <c r="ICT92" s="13"/>
      <c r="ICU92" s="13"/>
      <c r="ICV92" s="13"/>
      <c r="ICW92" s="13"/>
      <c r="ICX92" s="13"/>
      <c r="ICY92" s="13"/>
      <c r="ICZ92" s="13"/>
      <c r="IDA92" s="13"/>
      <c r="IDB92" s="13"/>
      <c r="IDC92" s="13"/>
      <c r="IDD92" s="13"/>
      <c r="IDE92" s="13"/>
      <c r="IDF92" s="13"/>
      <c r="IDG92" s="13"/>
      <c r="IDH92" s="13"/>
      <c r="IDI92" s="13"/>
      <c r="IDJ92" s="13"/>
      <c r="IDK92" s="13"/>
      <c r="IDL92" s="13"/>
      <c r="IDM92" s="13"/>
      <c r="IDN92" s="13"/>
      <c r="IDO92" s="13"/>
      <c r="IDP92" s="13"/>
      <c r="IDQ92" s="13"/>
      <c r="IDR92" s="13"/>
      <c r="IDS92" s="13"/>
      <c r="IDT92" s="13"/>
      <c r="IDU92" s="13"/>
      <c r="IDV92" s="13"/>
      <c r="IDW92" s="13"/>
      <c r="IDX92" s="13"/>
      <c r="IDY92" s="13"/>
      <c r="IDZ92" s="13"/>
      <c r="IEA92" s="13"/>
      <c r="IEB92" s="13"/>
      <c r="IEC92" s="13"/>
      <c r="IED92" s="13"/>
      <c r="IEE92" s="13"/>
      <c r="IEF92" s="13"/>
      <c r="IEG92" s="13"/>
      <c r="IEH92" s="13"/>
      <c r="IEI92" s="13"/>
      <c r="IEJ92" s="13"/>
      <c r="IEK92" s="13"/>
      <c r="IEL92" s="13"/>
      <c r="IEM92" s="13"/>
      <c r="IEN92" s="13"/>
      <c r="IEO92" s="13"/>
      <c r="IEP92" s="13"/>
      <c r="IEQ92" s="13"/>
      <c r="IER92" s="13"/>
      <c r="IES92" s="13"/>
      <c r="IET92" s="13"/>
      <c r="IEU92" s="13"/>
      <c r="IEV92" s="13"/>
      <c r="IEW92" s="13"/>
      <c r="IEX92" s="13"/>
      <c r="IEY92" s="13"/>
      <c r="IEZ92" s="13"/>
      <c r="IFA92" s="13"/>
      <c r="IFB92" s="13"/>
      <c r="IFC92" s="13"/>
      <c r="IFD92" s="13"/>
      <c r="IFE92" s="13"/>
      <c r="IFF92" s="13"/>
      <c r="IFG92" s="13"/>
      <c r="IFH92" s="13"/>
      <c r="IFI92" s="13"/>
      <c r="IFJ92" s="13"/>
      <c r="IFK92" s="13"/>
      <c r="IFL92" s="13"/>
      <c r="IFM92" s="13"/>
      <c r="IFN92" s="13"/>
      <c r="IFO92" s="13"/>
      <c r="IFP92" s="13"/>
      <c r="IFQ92" s="13"/>
      <c r="IFR92" s="13"/>
      <c r="IFS92" s="13"/>
      <c r="IFT92" s="13"/>
      <c r="IFU92" s="13"/>
      <c r="IFV92" s="13"/>
      <c r="IFW92" s="13"/>
      <c r="IFX92" s="13"/>
      <c r="IFY92" s="13"/>
      <c r="IFZ92" s="13"/>
      <c r="IGA92" s="13"/>
      <c r="IGB92" s="13"/>
      <c r="IGC92" s="13"/>
      <c r="IGD92" s="13"/>
      <c r="IGE92" s="13"/>
      <c r="IGF92" s="13"/>
      <c r="IGG92" s="13"/>
      <c r="IGH92" s="13"/>
      <c r="IGI92" s="13"/>
      <c r="IGJ92" s="13"/>
      <c r="IGK92" s="13"/>
      <c r="IGL92" s="13"/>
      <c r="IGM92" s="13"/>
      <c r="IGN92" s="13"/>
      <c r="IGO92" s="13"/>
      <c r="IGP92" s="13"/>
      <c r="IGQ92" s="13"/>
      <c r="IGR92" s="13"/>
      <c r="IGS92" s="13"/>
      <c r="IGT92" s="13"/>
      <c r="IGU92" s="13"/>
      <c r="IGV92" s="13"/>
      <c r="IGW92" s="13"/>
      <c r="IGX92" s="13"/>
      <c r="IGY92" s="13"/>
      <c r="IGZ92" s="13"/>
      <c r="IHA92" s="13"/>
      <c r="IHB92" s="13"/>
      <c r="IHC92" s="13"/>
      <c r="IHD92" s="13"/>
      <c r="IHE92" s="13"/>
      <c r="IHF92" s="13"/>
      <c r="IHG92" s="13"/>
      <c r="IHH92" s="13"/>
      <c r="IHI92" s="13"/>
      <c r="IHJ92" s="13"/>
      <c r="IHK92" s="13"/>
      <c r="IHL92" s="13"/>
      <c r="IHM92" s="13"/>
      <c r="IHN92" s="13"/>
      <c r="IHO92" s="13"/>
      <c r="IHP92" s="13"/>
      <c r="IHQ92" s="13"/>
      <c r="IHR92" s="13"/>
      <c r="IHS92" s="13"/>
      <c r="IHT92" s="13"/>
      <c r="IHU92" s="13"/>
      <c r="IHV92" s="13"/>
      <c r="IHW92" s="13"/>
      <c r="IHX92" s="13"/>
      <c r="IHY92" s="13"/>
      <c r="IHZ92" s="13"/>
      <c r="IIA92" s="13"/>
      <c r="IIB92" s="13"/>
      <c r="IIC92" s="13"/>
      <c r="IID92" s="13"/>
      <c r="IIE92" s="13"/>
      <c r="IIF92" s="13"/>
      <c r="IIG92" s="13"/>
      <c r="IIH92" s="13"/>
      <c r="III92" s="13"/>
      <c r="IIJ92" s="13"/>
      <c r="IIK92" s="13"/>
      <c r="IIL92" s="13"/>
      <c r="IIM92" s="13"/>
      <c r="IIN92" s="13"/>
      <c r="IIO92" s="13"/>
      <c r="IIP92" s="13"/>
      <c r="IIQ92" s="13"/>
      <c r="IIR92" s="13"/>
      <c r="IIS92" s="13"/>
      <c r="IIT92" s="13"/>
      <c r="IIU92" s="13"/>
      <c r="IIV92" s="13"/>
      <c r="IIW92" s="13"/>
      <c r="IIX92" s="13"/>
      <c r="IIY92" s="13"/>
      <c r="IIZ92" s="13"/>
      <c r="IJA92" s="13"/>
      <c r="IJB92" s="13"/>
      <c r="IJC92" s="13"/>
      <c r="IJD92" s="13"/>
      <c r="IJE92" s="13"/>
      <c r="IJF92" s="13"/>
      <c r="IJG92" s="13"/>
      <c r="IJH92" s="13"/>
      <c r="IJI92" s="13"/>
      <c r="IJJ92" s="13"/>
      <c r="IJK92" s="13"/>
      <c r="IJL92" s="13"/>
      <c r="IJM92" s="13"/>
      <c r="IJN92" s="13"/>
      <c r="IJO92" s="13"/>
      <c r="IJP92" s="13"/>
      <c r="IJQ92" s="13"/>
      <c r="IJR92" s="13"/>
      <c r="IJS92" s="13"/>
      <c r="IJT92" s="13"/>
      <c r="IJU92" s="13"/>
      <c r="IJV92" s="13"/>
      <c r="IJW92" s="13"/>
      <c r="IJX92" s="13"/>
      <c r="IJY92" s="13"/>
      <c r="IJZ92" s="13"/>
      <c r="IKA92" s="13"/>
      <c r="IKB92" s="13"/>
      <c r="IKC92" s="13"/>
      <c r="IKD92" s="13"/>
      <c r="IKE92" s="13"/>
      <c r="IKF92" s="13"/>
      <c r="IKG92" s="13"/>
      <c r="IKH92" s="13"/>
      <c r="IKI92" s="13"/>
      <c r="IKJ92" s="13"/>
      <c r="IKK92" s="13"/>
      <c r="IKL92" s="13"/>
      <c r="IKM92" s="13"/>
      <c r="IKN92" s="13"/>
      <c r="IKO92" s="13"/>
      <c r="IKP92" s="13"/>
      <c r="IKQ92" s="13"/>
      <c r="IKR92" s="13"/>
      <c r="IKS92" s="13"/>
      <c r="IKT92" s="13"/>
      <c r="IKU92" s="13"/>
      <c r="IKV92" s="13"/>
      <c r="IKW92" s="13"/>
      <c r="IKX92" s="13"/>
      <c r="IKY92" s="13"/>
      <c r="IKZ92" s="13"/>
      <c r="ILA92" s="13"/>
      <c r="ILB92" s="13"/>
      <c r="ILC92" s="13"/>
      <c r="ILD92" s="13"/>
      <c r="ILE92" s="13"/>
      <c r="ILF92" s="13"/>
      <c r="ILG92" s="13"/>
      <c r="ILH92" s="13"/>
      <c r="ILI92" s="13"/>
      <c r="ILJ92" s="13"/>
      <c r="ILK92" s="13"/>
      <c r="ILL92" s="13"/>
      <c r="ILM92" s="13"/>
      <c r="ILN92" s="13"/>
      <c r="ILO92" s="13"/>
      <c r="ILP92" s="13"/>
      <c r="ILQ92" s="13"/>
      <c r="ILR92" s="13"/>
      <c r="ILS92" s="13"/>
      <c r="ILT92" s="13"/>
      <c r="ILU92" s="13"/>
      <c r="ILV92" s="13"/>
      <c r="ILW92" s="13"/>
      <c r="ILX92" s="13"/>
      <c r="ILY92" s="13"/>
      <c r="ILZ92" s="13"/>
      <c r="IMA92" s="13"/>
      <c r="IMB92" s="13"/>
      <c r="IMC92" s="13"/>
      <c r="IMD92" s="13"/>
      <c r="IME92" s="13"/>
      <c r="IMF92" s="13"/>
      <c r="IMG92" s="13"/>
      <c r="IMH92" s="13"/>
      <c r="IMI92" s="13"/>
      <c r="IMJ92" s="13"/>
      <c r="IMK92" s="13"/>
      <c r="IML92" s="13"/>
      <c r="IMM92" s="13"/>
      <c r="IMN92" s="13"/>
      <c r="IMO92" s="13"/>
      <c r="IMP92" s="13"/>
      <c r="IMQ92" s="13"/>
      <c r="IMR92" s="13"/>
      <c r="IMS92" s="13"/>
      <c r="IMT92" s="13"/>
      <c r="IMU92" s="13"/>
      <c r="IMV92" s="13"/>
      <c r="IMW92" s="13"/>
      <c r="IMX92" s="13"/>
      <c r="IMY92" s="13"/>
      <c r="IMZ92" s="13"/>
      <c r="INA92" s="13"/>
      <c r="INB92" s="13"/>
      <c r="INC92" s="13"/>
      <c r="IND92" s="13"/>
      <c r="INE92" s="13"/>
      <c r="INF92" s="13"/>
      <c r="ING92" s="13"/>
      <c r="INH92" s="13"/>
      <c r="INI92" s="13"/>
      <c r="INJ92" s="13"/>
      <c r="INK92" s="13"/>
      <c r="INL92" s="13"/>
      <c r="INM92" s="13"/>
      <c r="INN92" s="13"/>
      <c r="INO92" s="13"/>
      <c r="INP92" s="13"/>
      <c r="INQ92" s="13"/>
      <c r="INR92" s="13"/>
      <c r="INS92" s="13"/>
      <c r="INT92" s="13"/>
      <c r="INU92" s="13"/>
      <c r="INV92" s="13"/>
      <c r="INW92" s="13"/>
      <c r="INX92" s="13"/>
      <c r="INY92" s="13"/>
      <c r="INZ92" s="13"/>
      <c r="IOA92" s="13"/>
      <c r="IOB92" s="13"/>
      <c r="IOC92" s="13"/>
      <c r="IOD92" s="13"/>
      <c r="IOE92" s="13"/>
      <c r="IOF92" s="13"/>
      <c r="IOG92" s="13"/>
      <c r="IOH92" s="13"/>
      <c r="IOI92" s="13"/>
      <c r="IOJ92" s="13"/>
      <c r="IOK92" s="13"/>
      <c r="IOL92" s="13"/>
      <c r="IOM92" s="13"/>
      <c r="ION92" s="13"/>
      <c r="IOO92" s="13"/>
      <c r="IOP92" s="13"/>
      <c r="IOQ92" s="13"/>
      <c r="IOR92" s="13"/>
      <c r="IOS92" s="13"/>
      <c r="IOT92" s="13"/>
      <c r="IOU92" s="13"/>
      <c r="IOV92" s="13"/>
      <c r="IOW92" s="13"/>
      <c r="IOX92" s="13"/>
      <c r="IOY92" s="13"/>
      <c r="IOZ92" s="13"/>
      <c r="IPA92" s="13"/>
      <c r="IPB92" s="13"/>
      <c r="IPC92" s="13"/>
      <c r="IPD92" s="13"/>
      <c r="IPE92" s="13"/>
      <c r="IPF92" s="13"/>
      <c r="IPG92" s="13"/>
      <c r="IPH92" s="13"/>
      <c r="IPI92" s="13"/>
      <c r="IPJ92" s="13"/>
      <c r="IPK92" s="13"/>
      <c r="IPL92" s="13"/>
      <c r="IPM92" s="13"/>
      <c r="IPN92" s="13"/>
      <c r="IPO92" s="13"/>
      <c r="IPP92" s="13"/>
      <c r="IPQ92" s="13"/>
      <c r="IPR92" s="13"/>
      <c r="IPS92" s="13"/>
      <c r="IPT92" s="13"/>
      <c r="IPU92" s="13"/>
      <c r="IPV92" s="13"/>
      <c r="IPW92" s="13"/>
      <c r="IPX92" s="13"/>
      <c r="IPY92" s="13"/>
      <c r="IPZ92" s="13"/>
      <c r="IQA92" s="13"/>
      <c r="IQB92" s="13"/>
      <c r="IQC92" s="13"/>
      <c r="IQD92" s="13"/>
      <c r="IQE92" s="13"/>
      <c r="IQF92" s="13"/>
      <c r="IQG92" s="13"/>
      <c r="IQH92" s="13"/>
      <c r="IQI92" s="13"/>
      <c r="IQJ92" s="13"/>
      <c r="IQK92" s="13"/>
      <c r="IQL92" s="13"/>
      <c r="IQM92" s="13"/>
      <c r="IQN92" s="13"/>
      <c r="IQO92" s="13"/>
      <c r="IQP92" s="13"/>
      <c r="IQQ92" s="13"/>
      <c r="IQR92" s="13"/>
      <c r="IQS92" s="13"/>
      <c r="IQT92" s="13"/>
      <c r="IQU92" s="13"/>
      <c r="IQV92" s="13"/>
      <c r="IQW92" s="13"/>
      <c r="IQX92" s="13"/>
      <c r="IQY92" s="13"/>
      <c r="IQZ92" s="13"/>
      <c r="IRA92" s="13"/>
      <c r="IRB92" s="13"/>
      <c r="IRC92" s="13"/>
      <c r="IRD92" s="13"/>
      <c r="IRE92" s="13"/>
      <c r="IRF92" s="13"/>
      <c r="IRG92" s="13"/>
      <c r="IRH92" s="13"/>
      <c r="IRI92" s="13"/>
      <c r="IRJ92" s="13"/>
      <c r="IRK92" s="13"/>
      <c r="IRL92" s="13"/>
      <c r="IRM92" s="13"/>
      <c r="IRN92" s="13"/>
      <c r="IRO92" s="13"/>
      <c r="IRP92" s="13"/>
      <c r="IRQ92" s="13"/>
      <c r="IRR92" s="13"/>
      <c r="IRS92" s="13"/>
      <c r="IRT92" s="13"/>
      <c r="IRU92" s="13"/>
      <c r="IRV92" s="13"/>
      <c r="IRW92" s="13"/>
      <c r="IRX92" s="13"/>
      <c r="IRY92" s="13"/>
      <c r="IRZ92" s="13"/>
      <c r="ISA92" s="13"/>
      <c r="ISB92" s="13"/>
      <c r="ISC92" s="13"/>
      <c r="ISD92" s="13"/>
      <c r="ISE92" s="13"/>
      <c r="ISF92" s="13"/>
      <c r="ISG92" s="13"/>
      <c r="ISH92" s="13"/>
      <c r="ISI92" s="13"/>
      <c r="ISJ92" s="13"/>
      <c r="ISK92" s="13"/>
      <c r="ISL92" s="13"/>
      <c r="ISM92" s="13"/>
      <c r="ISN92" s="13"/>
      <c r="ISO92" s="13"/>
      <c r="ISP92" s="13"/>
      <c r="ISQ92" s="13"/>
      <c r="ISR92" s="13"/>
      <c r="ISS92" s="13"/>
      <c r="IST92" s="13"/>
      <c r="ISU92" s="13"/>
      <c r="ISV92" s="13"/>
      <c r="ISW92" s="13"/>
      <c r="ISX92" s="13"/>
      <c r="ISY92" s="13"/>
      <c r="ISZ92" s="13"/>
      <c r="ITA92" s="13"/>
      <c r="ITB92" s="13"/>
      <c r="ITC92" s="13"/>
      <c r="ITD92" s="13"/>
      <c r="ITE92" s="13"/>
      <c r="ITF92" s="13"/>
      <c r="ITG92" s="13"/>
      <c r="ITH92" s="13"/>
      <c r="ITI92" s="13"/>
      <c r="ITJ92" s="13"/>
      <c r="ITK92" s="13"/>
      <c r="ITL92" s="13"/>
      <c r="ITM92" s="13"/>
      <c r="ITN92" s="13"/>
      <c r="ITO92" s="13"/>
      <c r="ITP92" s="13"/>
      <c r="ITQ92" s="13"/>
      <c r="ITR92" s="13"/>
      <c r="ITS92" s="13"/>
      <c r="ITT92" s="13"/>
      <c r="ITU92" s="13"/>
      <c r="ITV92" s="13"/>
      <c r="ITW92" s="13"/>
      <c r="ITX92" s="13"/>
      <c r="ITY92" s="13"/>
      <c r="ITZ92" s="13"/>
      <c r="IUA92" s="13"/>
      <c r="IUB92" s="13"/>
      <c r="IUC92" s="13"/>
      <c r="IUD92" s="13"/>
      <c r="IUE92" s="13"/>
      <c r="IUF92" s="13"/>
      <c r="IUG92" s="13"/>
      <c r="IUH92" s="13"/>
      <c r="IUI92" s="13"/>
      <c r="IUJ92" s="13"/>
      <c r="IUK92" s="13"/>
      <c r="IUL92" s="13"/>
      <c r="IUM92" s="13"/>
      <c r="IUN92" s="13"/>
      <c r="IUO92" s="13"/>
      <c r="IUP92" s="13"/>
      <c r="IUQ92" s="13"/>
      <c r="IUR92" s="13"/>
      <c r="IUS92" s="13"/>
      <c r="IUT92" s="13"/>
      <c r="IUU92" s="13"/>
      <c r="IUV92" s="13"/>
      <c r="IUW92" s="13"/>
      <c r="IUX92" s="13"/>
      <c r="IUY92" s="13"/>
      <c r="IUZ92" s="13"/>
      <c r="IVA92" s="13"/>
      <c r="IVB92" s="13"/>
      <c r="IVC92" s="13"/>
      <c r="IVD92" s="13"/>
      <c r="IVE92" s="13"/>
      <c r="IVF92" s="13"/>
      <c r="IVG92" s="13"/>
      <c r="IVH92" s="13"/>
      <c r="IVI92" s="13"/>
      <c r="IVJ92" s="13"/>
      <c r="IVK92" s="13"/>
      <c r="IVL92" s="13"/>
      <c r="IVM92" s="13"/>
      <c r="IVN92" s="13"/>
      <c r="IVO92" s="13"/>
      <c r="IVP92" s="13"/>
      <c r="IVQ92" s="13"/>
      <c r="IVR92" s="13"/>
      <c r="IVS92" s="13"/>
      <c r="IVT92" s="13"/>
      <c r="IVU92" s="13"/>
      <c r="IVV92" s="13"/>
      <c r="IVW92" s="13"/>
      <c r="IVX92" s="13"/>
      <c r="IVY92" s="13"/>
      <c r="IVZ92" s="13"/>
      <c r="IWA92" s="13"/>
      <c r="IWB92" s="13"/>
      <c r="IWC92" s="13"/>
      <c r="IWD92" s="13"/>
      <c r="IWE92" s="13"/>
      <c r="IWF92" s="13"/>
      <c r="IWG92" s="13"/>
      <c r="IWH92" s="13"/>
      <c r="IWI92" s="13"/>
      <c r="IWJ92" s="13"/>
      <c r="IWK92" s="13"/>
      <c r="IWL92" s="13"/>
      <c r="IWM92" s="13"/>
      <c r="IWN92" s="13"/>
      <c r="IWO92" s="13"/>
      <c r="IWP92" s="13"/>
      <c r="IWQ92" s="13"/>
      <c r="IWR92" s="13"/>
      <c r="IWS92" s="13"/>
      <c r="IWT92" s="13"/>
      <c r="IWU92" s="13"/>
      <c r="IWV92" s="13"/>
      <c r="IWW92" s="13"/>
      <c r="IWX92" s="13"/>
      <c r="IWY92" s="13"/>
      <c r="IWZ92" s="13"/>
      <c r="IXA92" s="13"/>
      <c r="IXB92" s="13"/>
      <c r="IXC92" s="13"/>
      <c r="IXD92" s="13"/>
      <c r="IXE92" s="13"/>
      <c r="IXF92" s="13"/>
      <c r="IXG92" s="13"/>
      <c r="IXH92" s="13"/>
      <c r="IXI92" s="13"/>
      <c r="IXJ92" s="13"/>
      <c r="IXK92" s="13"/>
      <c r="IXL92" s="13"/>
      <c r="IXM92" s="13"/>
      <c r="IXN92" s="13"/>
      <c r="IXO92" s="13"/>
      <c r="IXP92" s="13"/>
      <c r="IXQ92" s="13"/>
      <c r="IXR92" s="13"/>
      <c r="IXS92" s="13"/>
      <c r="IXT92" s="13"/>
      <c r="IXU92" s="13"/>
      <c r="IXV92" s="13"/>
      <c r="IXW92" s="13"/>
      <c r="IXX92" s="13"/>
      <c r="IXY92" s="13"/>
      <c r="IXZ92" s="13"/>
      <c r="IYA92" s="13"/>
      <c r="IYB92" s="13"/>
      <c r="IYC92" s="13"/>
      <c r="IYD92" s="13"/>
      <c r="IYE92" s="13"/>
      <c r="IYF92" s="13"/>
      <c r="IYG92" s="13"/>
      <c r="IYH92" s="13"/>
      <c r="IYI92" s="13"/>
      <c r="IYJ92" s="13"/>
      <c r="IYK92" s="13"/>
      <c r="IYL92" s="13"/>
      <c r="IYM92" s="13"/>
      <c r="IYN92" s="13"/>
      <c r="IYO92" s="13"/>
      <c r="IYP92" s="13"/>
      <c r="IYQ92" s="13"/>
      <c r="IYR92" s="13"/>
      <c r="IYS92" s="13"/>
      <c r="IYT92" s="13"/>
      <c r="IYU92" s="13"/>
      <c r="IYV92" s="13"/>
      <c r="IYW92" s="13"/>
      <c r="IYX92" s="13"/>
      <c r="IYY92" s="13"/>
      <c r="IYZ92" s="13"/>
      <c r="IZA92" s="13"/>
      <c r="IZB92" s="13"/>
      <c r="IZC92" s="13"/>
      <c r="IZD92" s="13"/>
      <c r="IZE92" s="13"/>
      <c r="IZF92" s="13"/>
      <c r="IZG92" s="13"/>
      <c r="IZH92" s="13"/>
      <c r="IZI92" s="13"/>
      <c r="IZJ92" s="13"/>
      <c r="IZK92" s="13"/>
      <c r="IZL92" s="13"/>
      <c r="IZM92" s="13"/>
      <c r="IZN92" s="13"/>
      <c r="IZO92" s="13"/>
      <c r="IZP92" s="13"/>
      <c r="IZQ92" s="13"/>
      <c r="IZR92" s="13"/>
      <c r="IZS92" s="13"/>
      <c r="IZT92" s="13"/>
      <c r="IZU92" s="13"/>
      <c r="IZV92" s="13"/>
      <c r="IZW92" s="13"/>
      <c r="IZX92" s="13"/>
      <c r="IZY92" s="13"/>
      <c r="IZZ92" s="13"/>
      <c r="JAA92" s="13"/>
      <c r="JAB92" s="13"/>
      <c r="JAC92" s="13"/>
      <c r="JAD92" s="13"/>
      <c r="JAE92" s="13"/>
      <c r="JAF92" s="13"/>
      <c r="JAG92" s="13"/>
      <c r="JAH92" s="13"/>
      <c r="JAI92" s="13"/>
      <c r="JAJ92" s="13"/>
      <c r="JAK92" s="13"/>
      <c r="JAL92" s="13"/>
      <c r="JAM92" s="13"/>
      <c r="JAN92" s="13"/>
      <c r="JAO92" s="13"/>
      <c r="JAP92" s="13"/>
      <c r="JAQ92" s="13"/>
      <c r="JAR92" s="13"/>
      <c r="JAS92" s="13"/>
      <c r="JAT92" s="13"/>
      <c r="JAU92" s="13"/>
      <c r="JAV92" s="13"/>
      <c r="JAW92" s="13"/>
      <c r="JAX92" s="13"/>
      <c r="JAY92" s="13"/>
      <c r="JAZ92" s="13"/>
      <c r="JBA92" s="13"/>
      <c r="JBB92" s="13"/>
      <c r="JBC92" s="13"/>
      <c r="JBD92" s="13"/>
      <c r="JBE92" s="13"/>
      <c r="JBF92" s="13"/>
      <c r="JBG92" s="13"/>
      <c r="JBH92" s="13"/>
      <c r="JBI92" s="13"/>
      <c r="JBJ92" s="13"/>
      <c r="JBK92" s="13"/>
      <c r="JBL92" s="13"/>
      <c r="JBM92" s="13"/>
      <c r="JBN92" s="13"/>
      <c r="JBO92" s="13"/>
      <c r="JBP92" s="13"/>
      <c r="JBQ92" s="13"/>
      <c r="JBR92" s="13"/>
      <c r="JBS92" s="13"/>
      <c r="JBT92" s="13"/>
      <c r="JBU92" s="13"/>
      <c r="JBV92" s="13"/>
      <c r="JBW92" s="13"/>
      <c r="JBX92" s="13"/>
      <c r="JBY92" s="13"/>
      <c r="JBZ92" s="13"/>
      <c r="JCA92" s="13"/>
      <c r="JCB92" s="13"/>
      <c r="JCC92" s="13"/>
      <c r="JCD92" s="13"/>
      <c r="JCE92" s="13"/>
      <c r="JCF92" s="13"/>
      <c r="JCG92" s="13"/>
      <c r="JCH92" s="13"/>
      <c r="JCI92" s="13"/>
      <c r="JCJ92" s="13"/>
      <c r="JCK92" s="13"/>
      <c r="JCL92" s="13"/>
      <c r="JCM92" s="13"/>
      <c r="JCN92" s="13"/>
      <c r="JCO92" s="13"/>
      <c r="JCP92" s="13"/>
      <c r="JCQ92" s="13"/>
      <c r="JCR92" s="13"/>
      <c r="JCS92" s="13"/>
      <c r="JCT92" s="13"/>
      <c r="JCU92" s="13"/>
      <c r="JCV92" s="13"/>
      <c r="JCW92" s="13"/>
      <c r="JCX92" s="13"/>
      <c r="JCY92" s="13"/>
      <c r="JCZ92" s="13"/>
      <c r="JDA92" s="13"/>
      <c r="JDB92" s="13"/>
      <c r="JDC92" s="13"/>
      <c r="JDD92" s="13"/>
      <c r="JDE92" s="13"/>
      <c r="JDF92" s="13"/>
      <c r="JDG92" s="13"/>
      <c r="JDH92" s="13"/>
      <c r="JDI92" s="13"/>
      <c r="JDJ92" s="13"/>
      <c r="JDK92" s="13"/>
      <c r="JDL92" s="13"/>
      <c r="JDM92" s="13"/>
      <c r="JDN92" s="13"/>
      <c r="JDO92" s="13"/>
      <c r="JDP92" s="13"/>
      <c r="JDQ92" s="13"/>
      <c r="JDR92" s="13"/>
      <c r="JDS92" s="13"/>
      <c r="JDT92" s="13"/>
      <c r="JDU92" s="13"/>
      <c r="JDV92" s="13"/>
      <c r="JDW92" s="13"/>
      <c r="JDX92" s="13"/>
      <c r="JDY92" s="13"/>
      <c r="JDZ92" s="13"/>
      <c r="JEA92" s="13"/>
      <c r="JEB92" s="13"/>
      <c r="JEC92" s="13"/>
      <c r="JED92" s="13"/>
      <c r="JEE92" s="13"/>
      <c r="JEF92" s="13"/>
      <c r="JEG92" s="13"/>
      <c r="JEH92" s="13"/>
      <c r="JEI92" s="13"/>
      <c r="JEJ92" s="13"/>
      <c r="JEK92" s="13"/>
      <c r="JEL92" s="13"/>
      <c r="JEM92" s="13"/>
      <c r="JEN92" s="13"/>
      <c r="JEO92" s="13"/>
      <c r="JEP92" s="13"/>
      <c r="JEQ92" s="13"/>
      <c r="JER92" s="13"/>
      <c r="JES92" s="13"/>
      <c r="JET92" s="13"/>
      <c r="JEU92" s="13"/>
      <c r="JEV92" s="13"/>
      <c r="JEW92" s="13"/>
      <c r="JEX92" s="13"/>
      <c r="JEY92" s="13"/>
      <c r="JEZ92" s="13"/>
      <c r="JFA92" s="13"/>
      <c r="JFB92" s="13"/>
      <c r="JFC92" s="13"/>
      <c r="JFD92" s="13"/>
      <c r="JFE92" s="13"/>
      <c r="JFF92" s="13"/>
      <c r="JFG92" s="13"/>
      <c r="JFH92" s="13"/>
      <c r="JFI92" s="13"/>
      <c r="JFJ92" s="13"/>
      <c r="JFK92" s="13"/>
      <c r="JFL92" s="13"/>
      <c r="JFM92" s="13"/>
      <c r="JFN92" s="13"/>
      <c r="JFO92" s="13"/>
      <c r="JFP92" s="13"/>
      <c r="JFQ92" s="13"/>
      <c r="JFR92" s="13"/>
      <c r="JFS92" s="13"/>
      <c r="JFT92" s="13"/>
      <c r="JFU92" s="13"/>
      <c r="JFV92" s="13"/>
      <c r="JFW92" s="13"/>
      <c r="JFX92" s="13"/>
      <c r="JFY92" s="13"/>
      <c r="JFZ92" s="13"/>
      <c r="JGA92" s="13"/>
      <c r="JGB92" s="13"/>
      <c r="JGC92" s="13"/>
      <c r="JGD92" s="13"/>
      <c r="JGE92" s="13"/>
      <c r="JGF92" s="13"/>
      <c r="JGG92" s="13"/>
      <c r="JGH92" s="13"/>
      <c r="JGI92" s="13"/>
      <c r="JGJ92" s="13"/>
      <c r="JGK92" s="13"/>
      <c r="JGL92" s="13"/>
      <c r="JGM92" s="13"/>
      <c r="JGN92" s="13"/>
      <c r="JGO92" s="13"/>
      <c r="JGP92" s="13"/>
      <c r="JGQ92" s="13"/>
      <c r="JGR92" s="13"/>
      <c r="JGS92" s="13"/>
      <c r="JGT92" s="13"/>
      <c r="JGU92" s="13"/>
      <c r="JGV92" s="13"/>
      <c r="JGW92" s="13"/>
      <c r="JGX92" s="13"/>
      <c r="JGY92" s="13"/>
      <c r="JGZ92" s="13"/>
      <c r="JHA92" s="13"/>
      <c r="JHB92" s="13"/>
      <c r="JHC92" s="13"/>
      <c r="JHD92" s="13"/>
      <c r="JHE92" s="13"/>
      <c r="JHF92" s="13"/>
      <c r="JHG92" s="13"/>
      <c r="JHH92" s="13"/>
      <c r="JHI92" s="13"/>
      <c r="JHJ92" s="13"/>
      <c r="JHK92" s="13"/>
      <c r="JHL92" s="13"/>
      <c r="JHM92" s="13"/>
      <c r="JHN92" s="13"/>
      <c r="JHO92" s="13"/>
      <c r="JHP92" s="13"/>
      <c r="JHQ92" s="13"/>
      <c r="JHR92" s="13"/>
      <c r="JHS92" s="13"/>
      <c r="JHT92" s="13"/>
      <c r="JHU92" s="13"/>
      <c r="JHV92" s="13"/>
      <c r="JHW92" s="13"/>
      <c r="JHX92" s="13"/>
      <c r="JHY92" s="13"/>
      <c r="JHZ92" s="13"/>
      <c r="JIA92" s="13"/>
      <c r="JIB92" s="13"/>
      <c r="JIC92" s="13"/>
      <c r="JID92" s="13"/>
      <c r="JIE92" s="13"/>
      <c r="JIF92" s="13"/>
      <c r="JIG92" s="13"/>
      <c r="JIH92" s="13"/>
      <c r="JII92" s="13"/>
      <c r="JIJ92" s="13"/>
      <c r="JIK92" s="13"/>
      <c r="JIL92" s="13"/>
      <c r="JIM92" s="13"/>
      <c r="JIN92" s="13"/>
      <c r="JIO92" s="13"/>
      <c r="JIP92" s="13"/>
      <c r="JIQ92" s="13"/>
      <c r="JIR92" s="13"/>
      <c r="JIS92" s="13"/>
      <c r="JIT92" s="13"/>
      <c r="JIU92" s="13"/>
      <c r="JIV92" s="13"/>
      <c r="JIW92" s="13"/>
      <c r="JIX92" s="13"/>
      <c r="JIY92" s="13"/>
      <c r="JIZ92" s="13"/>
      <c r="JJA92" s="13"/>
      <c r="JJB92" s="13"/>
      <c r="JJC92" s="13"/>
      <c r="JJD92" s="13"/>
      <c r="JJE92" s="13"/>
      <c r="JJF92" s="13"/>
      <c r="JJG92" s="13"/>
      <c r="JJH92" s="13"/>
      <c r="JJI92" s="13"/>
      <c r="JJJ92" s="13"/>
      <c r="JJK92" s="13"/>
      <c r="JJL92" s="13"/>
      <c r="JJM92" s="13"/>
      <c r="JJN92" s="13"/>
      <c r="JJO92" s="13"/>
      <c r="JJP92" s="13"/>
      <c r="JJQ92" s="13"/>
      <c r="JJR92" s="13"/>
      <c r="JJS92" s="13"/>
      <c r="JJT92" s="13"/>
      <c r="JJU92" s="13"/>
      <c r="JJV92" s="13"/>
      <c r="JJW92" s="13"/>
      <c r="JJX92" s="13"/>
      <c r="JJY92" s="13"/>
      <c r="JJZ92" s="13"/>
      <c r="JKA92" s="13"/>
      <c r="JKB92" s="13"/>
      <c r="JKC92" s="13"/>
      <c r="JKD92" s="13"/>
      <c r="JKE92" s="13"/>
      <c r="JKF92" s="13"/>
      <c r="JKG92" s="13"/>
      <c r="JKH92" s="13"/>
      <c r="JKI92" s="13"/>
      <c r="JKJ92" s="13"/>
      <c r="JKK92" s="13"/>
      <c r="JKL92" s="13"/>
      <c r="JKM92" s="13"/>
      <c r="JKN92" s="13"/>
      <c r="JKO92" s="13"/>
      <c r="JKP92" s="13"/>
      <c r="JKQ92" s="13"/>
      <c r="JKR92" s="13"/>
      <c r="JKS92" s="13"/>
      <c r="JKT92" s="13"/>
      <c r="JKU92" s="13"/>
      <c r="JKV92" s="13"/>
      <c r="JKW92" s="13"/>
      <c r="JKX92" s="13"/>
      <c r="JKY92" s="13"/>
      <c r="JKZ92" s="13"/>
      <c r="JLA92" s="13"/>
      <c r="JLB92" s="13"/>
      <c r="JLC92" s="13"/>
      <c r="JLD92" s="13"/>
      <c r="JLE92" s="13"/>
      <c r="JLF92" s="13"/>
      <c r="JLG92" s="13"/>
      <c r="JLH92" s="13"/>
      <c r="JLI92" s="13"/>
      <c r="JLJ92" s="13"/>
      <c r="JLK92" s="13"/>
      <c r="JLL92" s="13"/>
      <c r="JLM92" s="13"/>
      <c r="JLN92" s="13"/>
      <c r="JLO92" s="13"/>
      <c r="JLP92" s="13"/>
      <c r="JLQ92" s="13"/>
      <c r="JLR92" s="13"/>
      <c r="JLS92" s="13"/>
      <c r="JLT92" s="13"/>
      <c r="JLU92" s="13"/>
      <c r="JLV92" s="13"/>
      <c r="JLW92" s="13"/>
      <c r="JLX92" s="13"/>
      <c r="JLY92" s="13"/>
      <c r="JLZ92" s="13"/>
      <c r="JMA92" s="13"/>
      <c r="JMB92" s="13"/>
      <c r="JMC92" s="13"/>
      <c r="JMD92" s="13"/>
      <c r="JME92" s="13"/>
      <c r="JMF92" s="13"/>
      <c r="JMG92" s="13"/>
      <c r="JMH92" s="13"/>
      <c r="JMI92" s="13"/>
      <c r="JMJ92" s="13"/>
      <c r="JMK92" s="13"/>
      <c r="JML92" s="13"/>
      <c r="JMM92" s="13"/>
      <c r="JMN92" s="13"/>
      <c r="JMO92" s="13"/>
      <c r="JMP92" s="13"/>
      <c r="JMQ92" s="13"/>
      <c r="JMR92" s="13"/>
      <c r="JMS92" s="13"/>
      <c r="JMT92" s="13"/>
      <c r="JMU92" s="13"/>
      <c r="JMV92" s="13"/>
      <c r="JMW92" s="13"/>
      <c r="JMX92" s="13"/>
      <c r="JMY92" s="13"/>
      <c r="JMZ92" s="13"/>
      <c r="JNA92" s="13"/>
      <c r="JNB92" s="13"/>
      <c r="JNC92" s="13"/>
      <c r="JND92" s="13"/>
      <c r="JNE92" s="13"/>
      <c r="JNF92" s="13"/>
      <c r="JNG92" s="13"/>
      <c r="JNH92" s="13"/>
      <c r="JNI92" s="13"/>
      <c r="JNJ92" s="13"/>
      <c r="JNK92" s="13"/>
      <c r="JNL92" s="13"/>
      <c r="JNM92" s="13"/>
      <c r="JNN92" s="13"/>
      <c r="JNO92" s="13"/>
      <c r="JNP92" s="13"/>
      <c r="JNQ92" s="13"/>
      <c r="JNR92" s="13"/>
      <c r="JNS92" s="13"/>
      <c r="JNT92" s="13"/>
      <c r="JNU92" s="13"/>
      <c r="JNV92" s="13"/>
      <c r="JNW92" s="13"/>
      <c r="JNX92" s="13"/>
      <c r="JNY92" s="13"/>
      <c r="JNZ92" s="13"/>
      <c r="JOA92" s="13"/>
      <c r="JOB92" s="13"/>
      <c r="JOC92" s="13"/>
      <c r="JOD92" s="13"/>
      <c r="JOE92" s="13"/>
      <c r="JOF92" s="13"/>
      <c r="JOG92" s="13"/>
      <c r="JOH92" s="13"/>
      <c r="JOI92" s="13"/>
      <c r="JOJ92" s="13"/>
      <c r="JOK92" s="13"/>
      <c r="JOL92" s="13"/>
      <c r="JOM92" s="13"/>
      <c r="JON92" s="13"/>
      <c r="JOO92" s="13"/>
      <c r="JOP92" s="13"/>
      <c r="JOQ92" s="13"/>
      <c r="JOR92" s="13"/>
      <c r="JOS92" s="13"/>
      <c r="JOT92" s="13"/>
      <c r="JOU92" s="13"/>
      <c r="JOV92" s="13"/>
      <c r="JOW92" s="13"/>
      <c r="JOX92" s="13"/>
      <c r="JOY92" s="13"/>
      <c r="JOZ92" s="13"/>
      <c r="JPA92" s="13"/>
      <c r="JPB92" s="13"/>
      <c r="JPC92" s="13"/>
      <c r="JPD92" s="13"/>
      <c r="JPE92" s="13"/>
      <c r="JPF92" s="13"/>
      <c r="JPG92" s="13"/>
      <c r="JPH92" s="13"/>
      <c r="JPI92" s="13"/>
      <c r="JPJ92" s="13"/>
      <c r="JPK92" s="13"/>
      <c r="JPL92" s="13"/>
      <c r="JPM92" s="13"/>
      <c r="JPN92" s="13"/>
      <c r="JPO92" s="13"/>
      <c r="JPP92" s="13"/>
      <c r="JPQ92" s="13"/>
      <c r="JPR92" s="13"/>
      <c r="JPS92" s="13"/>
      <c r="JPT92" s="13"/>
      <c r="JPU92" s="13"/>
      <c r="JPV92" s="13"/>
      <c r="JPW92" s="13"/>
      <c r="JPX92" s="13"/>
      <c r="JPY92" s="13"/>
      <c r="JPZ92" s="13"/>
      <c r="JQA92" s="13"/>
      <c r="JQB92" s="13"/>
      <c r="JQC92" s="13"/>
      <c r="JQD92" s="13"/>
      <c r="JQE92" s="13"/>
      <c r="JQF92" s="13"/>
      <c r="JQG92" s="13"/>
      <c r="JQH92" s="13"/>
      <c r="JQI92" s="13"/>
      <c r="JQJ92" s="13"/>
      <c r="JQK92" s="13"/>
      <c r="JQL92" s="13"/>
      <c r="JQM92" s="13"/>
      <c r="JQN92" s="13"/>
      <c r="JQO92" s="13"/>
      <c r="JQP92" s="13"/>
      <c r="JQQ92" s="13"/>
      <c r="JQR92" s="13"/>
      <c r="JQS92" s="13"/>
      <c r="JQT92" s="13"/>
      <c r="JQU92" s="13"/>
      <c r="JQV92" s="13"/>
      <c r="JQW92" s="13"/>
      <c r="JQX92" s="13"/>
      <c r="JQY92" s="13"/>
      <c r="JQZ92" s="13"/>
      <c r="JRA92" s="13"/>
      <c r="JRB92" s="13"/>
      <c r="JRC92" s="13"/>
      <c r="JRD92" s="13"/>
      <c r="JRE92" s="13"/>
      <c r="JRF92" s="13"/>
      <c r="JRG92" s="13"/>
      <c r="JRH92" s="13"/>
      <c r="JRI92" s="13"/>
      <c r="JRJ92" s="13"/>
      <c r="JRK92" s="13"/>
      <c r="JRL92" s="13"/>
      <c r="JRM92" s="13"/>
      <c r="JRN92" s="13"/>
      <c r="JRO92" s="13"/>
      <c r="JRP92" s="13"/>
      <c r="JRQ92" s="13"/>
      <c r="JRR92" s="13"/>
      <c r="JRS92" s="13"/>
      <c r="JRT92" s="13"/>
      <c r="JRU92" s="13"/>
      <c r="JRV92" s="13"/>
      <c r="JRW92" s="13"/>
      <c r="JRX92" s="13"/>
      <c r="JRY92" s="13"/>
      <c r="JRZ92" s="13"/>
      <c r="JSA92" s="13"/>
      <c r="JSB92" s="13"/>
      <c r="JSC92" s="13"/>
      <c r="JSD92" s="13"/>
      <c r="JSE92" s="13"/>
      <c r="JSF92" s="13"/>
      <c r="JSG92" s="13"/>
      <c r="JSH92" s="13"/>
      <c r="JSI92" s="13"/>
      <c r="JSJ92" s="13"/>
      <c r="JSK92" s="13"/>
      <c r="JSL92" s="13"/>
      <c r="JSM92" s="13"/>
      <c r="JSN92" s="13"/>
      <c r="JSO92" s="13"/>
      <c r="JSP92" s="13"/>
      <c r="JSQ92" s="13"/>
      <c r="JSR92" s="13"/>
      <c r="JSS92" s="13"/>
      <c r="JST92" s="13"/>
      <c r="JSU92" s="13"/>
      <c r="JSV92" s="13"/>
      <c r="JSW92" s="13"/>
      <c r="JSX92" s="13"/>
      <c r="JSY92" s="13"/>
      <c r="JSZ92" s="13"/>
      <c r="JTA92" s="13"/>
      <c r="JTB92" s="13"/>
      <c r="JTC92" s="13"/>
      <c r="JTD92" s="13"/>
      <c r="JTE92" s="13"/>
      <c r="JTF92" s="13"/>
      <c r="JTG92" s="13"/>
      <c r="JTH92" s="13"/>
      <c r="JTI92" s="13"/>
      <c r="JTJ92" s="13"/>
      <c r="JTK92" s="13"/>
      <c r="JTL92" s="13"/>
      <c r="JTM92" s="13"/>
      <c r="JTN92" s="13"/>
      <c r="JTO92" s="13"/>
      <c r="JTP92" s="13"/>
      <c r="JTQ92" s="13"/>
      <c r="JTR92" s="13"/>
      <c r="JTS92" s="13"/>
      <c r="JTT92" s="13"/>
      <c r="JTU92" s="13"/>
      <c r="JTV92" s="13"/>
      <c r="JTW92" s="13"/>
      <c r="JTX92" s="13"/>
      <c r="JTY92" s="13"/>
      <c r="JTZ92" s="13"/>
      <c r="JUA92" s="13"/>
      <c r="JUB92" s="13"/>
      <c r="JUC92" s="13"/>
      <c r="JUD92" s="13"/>
      <c r="JUE92" s="13"/>
      <c r="JUF92" s="13"/>
      <c r="JUG92" s="13"/>
      <c r="JUH92" s="13"/>
      <c r="JUI92" s="13"/>
      <c r="JUJ92" s="13"/>
      <c r="JUK92" s="13"/>
      <c r="JUL92" s="13"/>
      <c r="JUM92" s="13"/>
      <c r="JUN92" s="13"/>
      <c r="JUO92" s="13"/>
      <c r="JUP92" s="13"/>
      <c r="JUQ92" s="13"/>
      <c r="JUR92" s="13"/>
      <c r="JUS92" s="13"/>
      <c r="JUT92" s="13"/>
      <c r="JUU92" s="13"/>
      <c r="JUV92" s="13"/>
      <c r="JUW92" s="13"/>
      <c r="JUX92" s="13"/>
      <c r="JUY92" s="13"/>
      <c r="JUZ92" s="13"/>
      <c r="JVA92" s="13"/>
      <c r="JVB92" s="13"/>
      <c r="JVC92" s="13"/>
      <c r="JVD92" s="13"/>
      <c r="JVE92" s="13"/>
      <c r="JVF92" s="13"/>
      <c r="JVG92" s="13"/>
      <c r="JVH92" s="13"/>
      <c r="JVI92" s="13"/>
      <c r="JVJ92" s="13"/>
      <c r="JVK92" s="13"/>
      <c r="JVL92" s="13"/>
      <c r="JVM92" s="13"/>
      <c r="JVN92" s="13"/>
      <c r="JVO92" s="13"/>
      <c r="JVP92" s="13"/>
      <c r="JVQ92" s="13"/>
      <c r="JVR92" s="13"/>
      <c r="JVS92" s="13"/>
      <c r="JVT92" s="13"/>
      <c r="JVU92" s="13"/>
      <c r="JVV92" s="13"/>
      <c r="JVW92" s="13"/>
      <c r="JVX92" s="13"/>
      <c r="JVY92" s="13"/>
      <c r="JVZ92" s="13"/>
      <c r="JWA92" s="13"/>
      <c r="JWB92" s="13"/>
      <c r="JWC92" s="13"/>
      <c r="JWD92" s="13"/>
      <c r="JWE92" s="13"/>
      <c r="JWF92" s="13"/>
      <c r="JWG92" s="13"/>
      <c r="JWH92" s="13"/>
      <c r="JWI92" s="13"/>
      <c r="JWJ92" s="13"/>
      <c r="JWK92" s="13"/>
      <c r="JWL92" s="13"/>
      <c r="JWM92" s="13"/>
      <c r="JWN92" s="13"/>
      <c r="JWO92" s="13"/>
      <c r="JWP92" s="13"/>
      <c r="JWQ92" s="13"/>
      <c r="JWR92" s="13"/>
      <c r="JWS92" s="13"/>
      <c r="JWT92" s="13"/>
      <c r="JWU92" s="13"/>
      <c r="JWV92" s="13"/>
      <c r="JWW92" s="13"/>
      <c r="JWX92" s="13"/>
      <c r="JWY92" s="13"/>
      <c r="JWZ92" s="13"/>
      <c r="JXA92" s="13"/>
      <c r="JXB92" s="13"/>
      <c r="JXC92" s="13"/>
      <c r="JXD92" s="13"/>
      <c r="JXE92" s="13"/>
      <c r="JXF92" s="13"/>
      <c r="JXG92" s="13"/>
      <c r="JXH92" s="13"/>
      <c r="JXI92" s="13"/>
      <c r="JXJ92" s="13"/>
      <c r="JXK92" s="13"/>
      <c r="JXL92" s="13"/>
      <c r="JXM92" s="13"/>
      <c r="JXN92" s="13"/>
      <c r="JXO92" s="13"/>
      <c r="JXP92" s="13"/>
      <c r="JXQ92" s="13"/>
      <c r="JXR92" s="13"/>
      <c r="JXS92" s="13"/>
      <c r="JXT92" s="13"/>
      <c r="JXU92" s="13"/>
      <c r="JXV92" s="13"/>
      <c r="JXW92" s="13"/>
      <c r="JXX92" s="13"/>
      <c r="JXY92" s="13"/>
      <c r="JXZ92" s="13"/>
      <c r="JYA92" s="13"/>
      <c r="JYB92" s="13"/>
      <c r="JYC92" s="13"/>
      <c r="JYD92" s="13"/>
      <c r="JYE92" s="13"/>
      <c r="JYF92" s="13"/>
      <c r="JYG92" s="13"/>
      <c r="JYH92" s="13"/>
      <c r="JYI92" s="13"/>
      <c r="JYJ92" s="13"/>
      <c r="JYK92" s="13"/>
      <c r="JYL92" s="13"/>
      <c r="JYM92" s="13"/>
      <c r="JYN92" s="13"/>
      <c r="JYO92" s="13"/>
      <c r="JYP92" s="13"/>
      <c r="JYQ92" s="13"/>
      <c r="JYR92" s="13"/>
      <c r="JYS92" s="13"/>
      <c r="JYT92" s="13"/>
      <c r="JYU92" s="13"/>
      <c r="JYV92" s="13"/>
      <c r="JYW92" s="13"/>
      <c r="JYX92" s="13"/>
      <c r="JYY92" s="13"/>
      <c r="JYZ92" s="13"/>
      <c r="JZA92" s="13"/>
      <c r="JZB92" s="13"/>
      <c r="JZC92" s="13"/>
      <c r="JZD92" s="13"/>
      <c r="JZE92" s="13"/>
      <c r="JZF92" s="13"/>
      <c r="JZG92" s="13"/>
      <c r="JZH92" s="13"/>
      <c r="JZI92" s="13"/>
      <c r="JZJ92" s="13"/>
      <c r="JZK92" s="13"/>
      <c r="JZL92" s="13"/>
      <c r="JZM92" s="13"/>
      <c r="JZN92" s="13"/>
      <c r="JZO92" s="13"/>
      <c r="JZP92" s="13"/>
      <c r="JZQ92" s="13"/>
      <c r="JZR92" s="13"/>
      <c r="JZS92" s="13"/>
      <c r="JZT92" s="13"/>
      <c r="JZU92" s="13"/>
      <c r="JZV92" s="13"/>
      <c r="JZW92" s="13"/>
      <c r="JZX92" s="13"/>
      <c r="JZY92" s="13"/>
      <c r="JZZ92" s="13"/>
      <c r="KAA92" s="13"/>
      <c r="KAB92" s="13"/>
      <c r="KAC92" s="13"/>
      <c r="KAD92" s="13"/>
      <c r="KAE92" s="13"/>
      <c r="KAF92" s="13"/>
      <c r="KAG92" s="13"/>
      <c r="KAH92" s="13"/>
      <c r="KAI92" s="13"/>
      <c r="KAJ92" s="13"/>
      <c r="KAK92" s="13"/>
      <c r="KAL92" s="13"/>
      <c r="KAM92" s="13"/>
      <c r="KAN92" s="13"/>
      <c r="KAO92" s="13"/>
      <c r="KAP92" s="13"/>
      <c r="KAQ92" s="13"/>
      <c r="KAR92" s="13"/>
      <c r="KAS92" s="13"/>
      <c r="KAT92" s="13"/>
      <c r="KAU92" s="13"/>
      <c r="KAV92" s="13"/>
      <c r="KAW92" s="13"/>
      <c r="KAX92" s="13"/>
      <c r="KAY92" s="13"/>
      <c r="KAZ92" s="13"/>
      <c r="KBA92" s="13"/>
      <c r="KBB92" s="13"/>
      <c r="KBC92" s="13"/>
      <c r="KBD92" s="13"/>
      <c r="KBE92" s="13"/>
      <c r="KBF92" s="13"/>
      <c r="KBG92" s="13"/>
      <c r="KBH92" s="13"/>
      <c r="KBI92" s="13"/>
      <c r="KBJ92" s="13"/>
      <c r="KBK92" s="13"/>
      <c r="KBL92" s="13"/>
      <c r="KBM92" s="13"/>
      <c r="KBN92" s="13"/>
      <c r="KBO92" s="13"/>
      <c r="KBP92" s="13"/>
      <c r="KBQ92" s="13"/>
      <c r="KBR92" s="13"/>
      <c r="KBS92" s="13"/>
      <c r="KBT92" s="13"/>
      <c r="KBU92" s="13"/>
      <c r="KBV92" s="13"/>
      <c r="KBW92" s="13"/>
      <c r="KBX92" s="13"/>
      <c r="KBY92" s="13"/>
      <c r="KBZ92" s="13"/>
      <c r="KCA92" s="13"/>
      <c r="KCB92" s="13"/>
      <c r="KCC92" s="13"/>
      <c r="KCD92" s="13"/>
      <c r="KCE92" s="13"/>
      <c r="KCF92" s="13"/>
      <c r="KCG92" s="13"/>
      <c r="KCH92" s="13"/>
      <c r="KCI92" s="13"/>
      <c r="KCJ92" s="13"/>
      <c r="KCK92" s="13"/>
      <c r="KCL92" s="13"/>
      <c r="KCM92" s="13"/>
      <c r="KCN92" s="13"/>
      <c r="KCO92" s="13"/>
      <c r="KCP92" s="13"/>
      <c r="KCQ92" s="13"/>
      <c r="KCR92" s="13"/>
      <c r="KCS92" s="13"/>
      <c r="KCT92" s="13"/>
      <c r="KCU92" s="13"/>
      <c r="KCV92" s="13"/>
      <c r="KCW92" s="13"/>
      <c r="KCX92" s="13"/>
      <c r="KCY92" s="13"/>
      <c r="KCZ92" s="13"/>
      <c r="KDA92" s="13"/>
      <c r="KDB92" s="13"/>
      <c r="KDC92" s="13"/>
      <c r="KDD92" s="13"/>
      <c r="KDE92" s="13"/>
      <c r="KDF92" s="13"/>
      <c r="KDG92" s="13"/>
      <c r="KDH92" s="13"/>
      <c r="KDI92" s="13"/>
      <c r="KDJ92" s="13"/>
      <c r="KDK92" s="13"/>
      <c r="KDL92" s="13"/>
      <c r="KDM92" s="13"/>
      <c r="KDN92" s="13"/>
      <c r="KDO92" s="13"/>
      <c r="KDP92" s="13"/>
      <c r="KDQ92" s="13"/>
      <c r="KDR92" s="13"/>
      <c r="KDS92" s="13"/>
      <c r="KDT92" s="13"/>
      <c r="KDU92" s="13"/>
      <c r="KDV92" s="13"/>
      <c r="KDW92" s="13"/>
      <c r="KDX92" s="13"/>
      <c r="KDY92" s="13"/>
      <c r="KDZ92" s="13"/>
      <c r="KEA92" s="13"/>
      <c r="KEB92" s="13"/>
      <c r="KEC92" s="13"/>
      <c r="KED92" s="13"/>
      <c r="KEE92" s="13"/>
      <c r="KEF92" s="13"/>
      <c r="KEG92" s="13"/>
      <c r="KEH92" s="13"/>
      <c r="KEI92" s="13"/>
      <c r="KEJ92" s="13"/>
      <c r="KEK92" s="13"/>
      <c r="KEL92" s="13"/>
      <c r="KEM92" s="13"/>
      <c r="KEN92" s="13"/>
      <c r="KEO92" s="13"/>
      <c r="KEP92" s="13"/>
      <c r="KEQ92" s="13"/>
      <c r="KER92" s="13"/>
      <c r="KES92" s="13"/>
      <c r="KET92" s="13"/>
      <c r="KEU92" s="13"/>
      <c r="KEV92" s="13"/>
      <c r="KEW92" s="13"/>
      <c r="KEX92" s="13"/>
      <c r="KEY92" s="13"/>
      <c r="KEZ92" s="13"/>
      <c r="KFA92" s="13"/>
      <c r="KFB92" s="13"/>
      <c r="KFC92" s="13"/>
      <c r="KFD92" s="13"/>
      <c r="KFE92" s="13"/>
      <c r="KFF92" s="13"/>
      <c r="KFG92" s="13"/>
      <c r="KFH92" s="13"/>
      <c r="KFI92" s="13"/>
      <c r="KFJ92" s="13"/>
      <c r="KFK92" s="13"/>
      <c r="KFL92" s="13"/>
      <c r="KFM92" s="13"/>
      <c r="KFN92" s="13"/>
      <c r="KFO92" s="13"/>
      <c r="KFP92" s="13"/>
      <c r="KFQ92" s="13"/>
      <c r="KFR92" s="13"/>
      <c r="KFS92" s="13"/>
      <c r="KFT92" s="13"/>
      <c r="KFU92" s="13"/>
      <c r="KFV92" s="13"/>
      <c r="KFW92" s="13"/>
      <c r="KFX92" s="13"/>
      <c r="KFY92" s="13"/>
      <c r="KFZ92" s="13"/>
      <c r="KGA92" s="13"/>
      <c r="KGB92" s="13"/>
      <c r="KGC92" s="13"/>
      <c r="KGD92" s="13"/>
      <c r="KGE92" s="13"/>
      <c r="KGF92" s="13"/>
      <c r="KGG92" s="13"/>
      <c r="KGH92" s="13"/>
      <c r="KGI92" s="13"/>
      <c r="KGJ92" s="13"/>
      <c r="KGK92" s="13"/>
      <c r="KGL92" s="13"/>
      <c r="KGM92" s="13"/>
      <c r="KGN92" s="13"/>
      <c r="KGO92" s="13"/>
      <c r="KGP92" s="13"/>
      <c r="KGQ92" s="13"/>
      <c r="KGR92" s="13"/>
      <c r="KGS92" s="13"/>
      <c r="KGT92" s="13"/>
      <c r="KGU92" s="13"/>
      <c r="KGV92" s="13"/>
      <c r="KGW92" s="13"/>
      <c r="KGX92" s="13"/>
      <c r="KGY92" s="13"/>
      <c r="KGZ92" s="13"/>
      <c r="KHA92" s="13"/>
      <c r="KHB92" s="13"/>
      <c r="KHC92" s="13"/>
      <c r="KHD92" s="13"/>
      <c r="KHE92" s="13"/>
      <c r="KHF92" s="13"/>
      <c r="KHG92" s="13"/>
      <c r="KHH92" s="13"/>
      <c r="KHI92" s="13"/>
      <c r="KHJ92" s="13"/>
      <c r="KHK92" s="13"/>
      <c r="KHL92" s="13"/>
      <c r="KHM92" s="13"/>
      <c r="KHN92" s="13"/>
      <c r="KHO92" s="13"/>
      <c r="KHP92" s="13"/>
      <c r="KHQ92" s="13"/>
      <c r="KHR92" s="13"/>
      <c r="KHS92" s="13"/>
      <c r="KHT92" s="13"/>
      <c r="KHU92" s="13"/>
      <c r="KHV92" s="13"/>
      <c r="KHW92" s="13"/>
      <c r="KHX92" s="13"/>
      <c r="KHY92" s="13"/>
      <c r="KHZ92" s="13"/>
      <c r="KIA92" s="13"/>
      <c r="KIB92" s="13"/>
      <c r="KIC92" s="13"/>
      <c r="KID92" s="13"/>
      <c r="KIE92" s="13"/>
      <c r="KIF92" s="13"/>
      <c r="KIG92" s="13"/>
      <c r="KIH92" s="13"/>
      <c r="KII92" s="13"/>
      <c r="KIJ92" s="13"/>
      <c r="KIK92" s="13"/>
      <c r="KIL92" s="13"/>
      <c r="KIM92" s="13"/>
      <c r="KIN92" s="13"/>
      <c r="KIO92" s="13"/>
      <c r="KIP92" s="13"/>
      <c r="KIQ92" s="13"/>
      <c r="KIR92" s="13"/>
      <c r="KIS92" s="13"/>
      <c r="KIT92" s="13"/>
      <c r="KIU92" s="13"/>
      <c r="KIV92" s="13"/>
      <c r="KIW92" s="13"/>
      <c r="KIX92" s="13"/>
      <c r="KIY92" s="13"/>
      <c r="KIZ92" s="13"/>
      <c r="KJA92" s="13"/>
      <c r="KJB92" s="13"/>
      <c r="KJC92" s="13"/>
      <c r="KJD92" s="13"/>
      <c r="KJE92" s="13"/>
      <c r="KJF92" s="13"/>
      <c r="KJG92" s="13"/>
      <c r="KJH92" s="13"/>
      <c r="KJI92" s="13"/>
      <c r="KJJ92" s="13"/>
      <c r="KJK92" s="13"/>
      <c r="KJL92" s="13"/>
      <c r="KJM92" s="13"/>
      <c r="KJN92" s="13"/>
      <c r="KJO92" s="13"/>
      <c r="KJP92" s="13"/>
      <c r="KJQ92" s="13"/>
      <c r="KJR92" s="13"/>
      <c r="KJS92" s="13"/>
      <c r="KJT92" s="13"/>
      <c r="KJU92" s="13"/>
      <c r="KJV92" s="13"/>
      <c r="KJW92" s="13"/>
      <c r="KJX92" s="13"/>
      <c r="KJY92" s="13"/>
      <c r="KJZ92" s="13"/>
      <c r="KKA92" s="13"/>
      <c r="KKB92" s="13"/>
      <c r="KKC92" s="13"/>
      <c r="KKD92" s="13"/>
      <c r="KKE92" s="13"/>
      <c r="KKF92" s="13"/>
      <c r="KKG92" s="13"/>
      <c r="KKH92" s="13"/>
      <c r="KKI92" s="13"/>
      <c r="KKJ92" s="13"/>
      <c r="KKK92" s="13"/>
      <c r="KKL92" s="13"/>
      <c r="KKM92" s="13"/>
      <c r="KKN92" s="13"/>
      <c r="KKO92" s="13"/>
      <c r="KKP92" s="13"/>
      <c r="KKQ92" s="13"/>
      <c r="KKR92" s="13"/>
      <c r="KKS92" s="13"/>
      <c r="KKT92" s="13"/>
      <c r="KKU92" s="13"/>
      <c r="KKV92" s="13"/>
      <c r="KKW92" s="13"/>
      <c r="KKX92" s="13"/>
      <c r="KKY92" s="13"/>
      <c r="KKZ92" s="13"/>
      <c r="KLA92" s="13"/>
      <c r="KLB92" s="13"/>
      <c r="KLC92" s="13"/>
      <c r="KLD92" s="13"/>
      <c r="KLE92" s="13"/>
      <c r="KLF92" s="13"/>
      <c r="KLG92" s="13"/>
      <c r="KLH92" s="13"/>
      <c r="KLI92" s="13"/>
      <c r="KLJ92" s="13"/>
      <c r="KLK92" s="13"/>
      <c r="KLL92" s="13"/>
      <c r="KLM92" s="13"/>
      <c r="KLN92" s="13"/>
      <c r="KLO92" s="13"/>
      <c r="KLP92" s="13"/>
      <c r="KLQ92" s="13"/>
      <c r="KLR92" s="13"/>
      <c r="KLS92" s="13"/>
      <c r="KLT92" s="13"/>
      <c r="KLU92" s="13"/>
      <c r="KLV92" s="13"/>
      <c r="KLW92" s="13"/>
      <c r="KLX92" s="13"/>
      <c r="KLY92" s="13"/>
      <c r="KLZ92" s="13"/>
      <c r="KMA92" s="13"/>
      <c r="KMB92" s="13"/>
      <c r="KMC92" s="13"/>
      <c r="KMD92" s="13"/>
      <c r="KME92" s="13"/>
      <c r="KMF92" s="13"/>
      <c r="KMG92" s="13"/>
      <c r="KMH92" s="13"/>
      <c r="KMI92" s="13"/>
      <c r="KMJ92" s="13"/>
      <c r="KMK92" s="13"/>
      <c r="KML92" s="13"/>
      <c r="KMM92" s="13"/>
      <c r="KMN92" s="13"/>
      <c r="KMO92" s="13"/>
      <c r="KMP92" s="13"/>
      <c r="KMQ92" s="13"/>
      <c r="KMR92" s="13"/>
      <c r="KMS92" s="13"/>
      <c r="KMT92" s="13"/>
      <c r="KMU92" s="13"/>
      <c r="KMV92" s="13"/>
      <c r="KMW92" s="13"/>
      <c r="KMX92" s="13"/>
      <c r="KMY92" s="13"/>
      <c r="KMZ92" s="13"/>
      <c r="KNA92" s="13"/>
      <c r="KNB92" s="13"/>
      <c r="KNC92" s="13"/>
      <c r="KND92" s="13"/>
      <c r="KNE92" s="13"/>
      <c r="KNF92" s="13"/>
      <c r="KNG92" s="13"/>
      <c r="KNH92" s="13"/>
      <c r="KNI92" s="13"/>
      <c r="KNJ92" s="13"/>
      <c r="KNK92" s="13"/>
      <c r="KNL92" s="13"/>
      <c r="KNM92" s="13"/>
      <c r="KNN92" s="13"/>
      <c r="KNO92" s="13"/>
      <c r="KNP92" s="13"/>
      <c r="KNQ92" s="13"/>
      <c r="KNR92" s="13"/>
      <c r="KNS92" s="13"/>
      <c r="KNT92" s="13"/>
      <c r="KNU92" s="13"/>
      <c r="KNV92" s="13"/>
      <c r="KNW92" s="13"/>
      <c r="KNX92" s="13"/>
      <c r="KNY92" s="13"/>
      <c r="KNZ92" s="13"/>
      <c r="KOA92" s="13"/>
      <c r="KOB92" s="13"/>
      <c r="KOC92" s="13"/>
      <c r="KOD92" s="13"/>
      <c r="KOE92" s="13"/>
      <c r="KOF92" s="13"/>
      <c r="KOG92" s="13"/>
      <c r="KOH92" s="13"/>
      <c r="KOI92" s="13"/>
      <c r="KOJ92" s="13"/>
      <c r="KOK92" s="13"/>
      <c r="KOL92" s="13"/>
      <c r="KOM92" s="13"/>
      <c r="KON92" s="13"/>
      <c r="KOO92" s="13"/>
      <c r="KOP92" s="13"/>
      <c r="KOQ92" s="13"/>
      <c r="KOR92" s="13"/>
      <c r="KOS92" s="13"/>
      <c r="KOT92" s="13"/>
      <c r="KOU92" s="13"/>
      <c r="KOV92" s="13"/>
      <c r="KOW92" s="13"/>
      <c r="KOX92" s="13"/>
      <c r="KOY92" s="13"/>
      <c r="KOZ92" s="13"/>
      <c r="KPA92" s="13"/>
      <c r="KPB92" s="13"/>
      <c r="KPC92" s="13"/>
      <c r="KPD92" s="13"/>
      <c r="KPE92" s="13"/>
      <c r="KPF92" s="13"/>
      <c r="KPG92" s="13"/>
      <c r="KPH92" s="13"/>
      <c r="KPI92" s="13"/>
      <c r="KPJ92" s="13"/>
      <c r="KPK92" s="13"/>
      <c r="KPL92" s="13"/>
      <c r="KPM92" s="13"/>
      <c r="KPN92" s="13"/>
      <c r="KPO92" s="13"/>
      <c r="KPP92" s="13"/>
      <c r="KPQ92" s="13"/>
      <c r="KPR92" s="13"/>
      <c r="KPS92" s="13"/>
      <c r="KPT92" s="13"/>
      <c r="KPU92" s="13"/>
      <c r="KPV92" s="13"/>
      <c r="KPW92" s="13"/>
      <c r="KPX92" s="13"/>
      <c r="KPY92" s="13"/>
      <c r="KPZ92" s="13"/>
      <c r="KQA92" s="13"/>
      <c r="KQB92" s="13"/>
      <c r="KQC92" s="13"/>
      <c r="KQD92" s="13"/>
      <c r="KQE92" s="13"/>
      <c r="KQF92" s="13"/>
      <c r="KQG92" s="13"/>
      <c r="KQH92" s="13"/>
      <c r="KQI92" s="13"/>
      <c r="KQJ92" s="13"/>
      <c r="KQK92" s="13"/>
      <c r="KQL92" s="13"/>
      <c r="KQM92" s="13"/>
      <c r="KQN92" s="13"/>
      <c r="KQO92" s="13"/>
      <c r="KQP92" s="13"/>
      <c r="KQQ92" s="13"/>
      <c r="KQR92" s="13"/>
      <c r="KQS92" s="13"/>
      <c r="KQT92" s="13"/>
      <c r="KQU92" s="13"/>
      <c r="KQV92" s="13"/>
      <c r="KQW92" s="13"/>
      <c r="KQX92" s="13"/>
      <c r="KQY92" s="13"/>
      <c r="KQZ92" s="13"/>
      <c r="KRA92" s="13"/>
      <c r="KRB92" s="13"/>
      <c r="KRC92" s="13"/>
      <c r="KRD92" s="13"/>
      <c r="KRE92" s="13"/>
      <c r="KRF92" s="13"/>
      <c r="KRG92" s="13"/>
      <c r="KRH92" s="13"/>
      <c r="KRI92" s="13"/>
      <c r="KRJ92" s="13"/>
      <c r="KRK92" s="13"/>
      <c r="KRL92" s="13"/>
      <c r="KRM92" s="13"/>
      <c r="KRN92" s="13"/>
      <c r="KRO92" s="13"/>
      <c r="KRP92" s="13"/>
      <c r="KRQ92" s="13"/>
      <c r="KRR92" s="13"/>
      <c r="KRS92" s="13"/>
      <c r="KRT92" s="13"/>
      <c r="KRU92" s="13"/>
      <c r="KRV92" s="13"/>
      <c r="KRW92" s="13"/>
      <c r="KRX92" s="13"/>
      <c r="KRY92" s="13"/>
      <c r="KRZ92" s="13"/>
      <c r="KSA92" s="13"/>
      <c r="KSB92" s="13"/>
      <c r="KSC92" s="13"/>
      <c r="KSD92" s="13"/>
      <c r="KSE92" s="13"/>
      <c r="KSF92" s="13"/>
      <c r="KSG92" s="13"/>
      <c r="KSH92" s="13"/>
      <c r="KSI92" s="13"/>
      <c r="KSJ92" s="13"/>
      <c r="KSK92" s="13"/>
      <c r="KSL92" s="13"/>
      <c r="KSM92" s="13"/>
      <c r="KSN92" s="13"/>
      <c r="KSO92" s="13"/>
      <c r="KSP92" s="13"/>
      <c r="KSQ92" s="13"/>
      <c r="KSR92" s="13"/>
      <c r="KSS92" s="13"/>
      <c r="KST92" s="13"/>
      <c r="KSU92" s="13"/>
      <c r="KSV92" s="13"/>
      <c r="KSW92" s="13"/>
      <c r="KSX92" s="13"/>
      <c r="KSY92" s="13"/>
      <c r="KSZ92" s="13"/>
      <c r="KTA92" s="13"/>
      <c r="KTB92" s="13"/>
      <c r="KTC92" s="13"/>
      <c r="KTD92" s="13"/>
      <c r="KTE92" s="13"/>
      <c r="KTF92" s="13"/>
      <c r="KTG92" s="13"/>
      <c r="KTH92" s="13"/>
      <c r="KTI92" s="13"/>
      <c r="KTJ92" s="13"/>
      <c r="KTK92" s="13"/>
      <c r="KTL92" s="13"/>
      <c r="KTM92" s="13"/>
      <c r="KTN92" s="13"/>
      <c r="KTO92" s="13"/>
      <c r="KTP92" s="13"/>
      <c r="KTQ92" s="13"/>
      <c r="KTR92" s="13"/>
      <c r="KTS92" s="13"/>
      <c r="KTT92" s="13"/>
      <c r="KTU92" s="13"/>
      <c r="KTV92" s="13"/>
      <c r="KTW92" s="13"/>
      <c r="KTX92" s="13"/>
      <c r="KTY92" s="13"/>
      <c r="KTZ92" s="13"/>
      <c r="KUA92" s="13"/>
      <c r="KUB92" s="13"/>
      <c r="KUC92" s="13"/>
      <c r="KUD92" s="13"/>
      <c r="KUE92" s="13"/>
      <c r="KUF92" s="13"/>
      <c r="KUG92" s="13"/>
      <c r="KUH92" s="13"/>
      <c r="KUI92" s="13"/>
      <c r="KUJ92" s="13"/>
      <c r="KUK92" s="13"/>
      <c r="KUL92" s="13"/>
      <c r="KUM92" s="13"/>
      <c r="KUN92" s="13"/>
      <c r="KUO92" s="13"/>
      <c r="KUP92" s="13"/>
      <c r="KUQ92" s="13"/>
      <c r="KUR92" s="13"/>
      <c r="KUS92" s="13"/>
      <c r="KUT92" s="13"/>
      <c r="KUU92" s="13"/>
      <c r="KUV92" s="13"/>
      <c r="KUW92" s="13"/>
      <c r="KUX92" s="13"/>
      <c r="KUY92" s="13"/>
      <c r="KUZ92" s="13"/>
      <c r="KVA92" s="13"/>
      <c r="KVB92" s="13"/>
      <c r="KVC92" s="13"/>
      <c r="KVD92" s="13"/>
      <c r="KVE92" s="13"/>
      <c r="KVF92" s="13"/>
      <c r="KVG92" s="13"/>
      <c r="KVH92" s="13"/>
      <c r="KVI92" s="13"/>
      <c r="KVJ92" s="13"/>
      <c r="KVK92" s="13"/>
      <c r="KVL92" s="13"/>
      <c r="KVM92" s="13"/>
      <c r="KVN92" s="13"/>
      <c r="KVO92" s="13"/>
      <c r="KVP92" s="13"/>
      <c r="KVQ92" s="13"/>
      <c r="KVR92" s="13"/>
      <c r="KVS92" s="13"/>
      <c r="KVT92" s="13"/>
      <c r="KVU92" s="13"/>
      <c r="KVV92" s="13"/>
      <c r="KVW92" s="13"/>
      <c r="KVX92" s="13"/>
      <c r="KVY92" s="13"/>
      <c r="KVZ92" s="13"/>
      <c r="KWA92" s="13"/>
      <c r="KWB92" s="13"/>
      <c r="KWC92" s="13"/>
      <c r="KWD92" s="13"/>
      <c r="KWE92" s="13"/>
      <c r="KWF92" s="13"/>
      <c r="KWG92" s="13"/>
      <c r="KWH92" s="13"/>
      <c r="KWI92" s="13"/>
      <c r="KWJ92" s="13"/>
      <c r="KWK92" s="13"/>
      <c r="KWL92" s="13"/>
      <c r="KWM92" s="13"/>
      <c r="KWN92" s="13"/>
      <c r="KWO92" s="13"/>
      <c r="KWP92" s="13"/>
      <c r="KWQ92" s="13"/>
      <c r="KWR92" s="13"/>
      <c r="KWS92" s="13"/>
      <c r="KWT92" s="13"/>
      <c r="KWU92" s="13"/>
      <c r="KWV92" s="13"/>
      <c r="KWW92" s="13"/>
      <c r="KWX92" s="13"/>
      <c r="KWY92" s="13"/>
      <c r="KWZ92" s="13"/>
      <c r="KXA92" s="13"/>
      <c r="KXB92" s="13"/>
      <c r="KXC92" s="13"/>
      <c r="KXD92" s="13"/>
      <c r="KXE92" s="13"/>
      <c r="KXF92" s="13"/>
      <c r="KXG92" s="13"/>
      <c r="KXH92" s="13"/>
      <c r="KXI92" s="13"/>
      <c r="KXJ92" s="13"/>
      <c r="KXK92" s="13"/>
      <c r="KXL92" s="13"/>
      <c r="KXM92" s="13"/>
      <c r="KXN92" s="13"/>
      <c r="KXO92" s="13"/>
      <c r="KXP92" s="13"/>
      <c r="KXQ92" s="13"/>
      <c r="KXR92" s="13"/>
      <c r="KXS92" s="13"/>
      <c r="KXT92" s="13"/>
      <c r="KXU92" s="13"/>
      <c r="KXV92" s="13"/>
      <c r="KXW92" s="13"/>
      <c r="KXX92" s="13"/>
      <c r="KXY92" s="13"/>
      <c r="KXZ92" s="13"/>
      <c r="KYA92" s="13"/>
      <c r="KYB92" s="13"/>
      <c r="KYC92" s="13"/>
      <c r="KYD92" s="13"/>
      <c r="KYE92" s="13"/>
      <c r="KYF92" s="13"/>
      <c r="KYG92" s="13"/>
      <c r="KYH92" s="13"/>
      <c r="KYI92" s="13"/>
      <c r="KYJ92" s="13"/>
      <c r="KYK92" s="13"/>
      <c r="KYL92" s="13"/>
      <c r="KYM92" s="13"/>
      <c r="KYN92" s="13"/>
      <c r="KYO92" s="13"/>
      <c r="KYP92" s="13"/>
      <c r="KYQ92" s="13"/>
      <c r="KYR92" s="13"/>
      <c r="KYS92" s="13"/>
      <c r="KYT92" s="13"/>
      <c r="KYU92" s="13"/>
      <c r="KYV92" s="13"/>
      <c r="KYW92" s="13"/>
      <c r="KYX92" s="13"/>
      <c r="KYY92" s="13"/>
      <c r="KYZ92" s="13"/>
      <c r="KZA92" s="13"/>
      <c r="KZB92" s="13"/>
      <c r="KZC92" s="13"/>
      <c r="KZD92" s="13"/>
      <c r="KZE92" s="13"/>
      <c r="KZF92" s="13"/>
      <c r="KZG92" s="13"/>
      <c r="KZH92" s="13"/>
      <c r="KZI92" s="13"/>
      <c r="KZJ92" s="13"/>
      <c r="KZK92" s="13"/>
      <c r="KZL92" s="13"/>
      <c r="KZM92" s="13"/>
      <c r="KZN92" s="13"/>
      <c r="KZO92" s="13"/>
      <c r="KZP92" s="13"/>
      <c r="KZQ92" s="13"/>
      <c r="KZR92" s="13"/>
      <c r="KZS92" s="13"/>
      <c r="KZT92" s="13"/>
      <c r="KZU92" s="13"/>
      <c r="KZV92" s="13"/>
      <c r="KZW92" s="13"/>
      <c r="KZX92" s="13"/>
      <c r="KZY92" s="13"/>
      <c r="KZZ92" s="13"/>
      <c r="LAA92" s="13"/>
      <c r="LAB92" s="13"/>
      <c r="LAC92" s="13"/>
      <c r="LAD92" s="13"/>
      <c r="LAE92" s="13"/>
      <c r="LAF92" s="13"/>
      <c r="LAG92" s="13"/>
      <c r="LAH92" s="13"/>
      <c r="LAI92" s="13"/>
      <c r="LAJ92" s="13"/>
      <c r="LAK92" s="13"/>
      <c r="LAL92" s="13"/>
      <c r="LAM92" s="13"/>
      <c r="LAN92" s="13"/>
      <c r="LAO92" s="13"/>
      <c r="LAP92" s="13"/>
      <c r="LAQ92" s="13"/>
      <c r="LAR92" s="13"/>
      <c r="LAS92" s="13"/>
      <c r="LAT92" s="13"/>
      <c r="LAU92" s="13"/>
      <c r="LAV92" s="13"/>
      <c r="LAW92" s="13"/>
      <c r="LAX92" s="13"/>
      <c r="LAY92" s="13"/>
      <c r="LAZ92" s="13"/>
      <c r="LBA92" s="13"/>
      <c r="LBB92" s="13"/>
      <c r="LBC92" s="13"/>
      <c r="LBD92" s="13"/>
      <c r="LBE92" s="13"/>
      <c r="LBF92" s="13"/>
      <c r="LBG92" s="13"/>
      <c r="LBH92" s="13"/>
      <c r="LBI92" s="13"/>
      <c r="LBJ92" s="13"/>
      <c r="LBK92" s="13"/>
      <c r="LBL92" s="13"/>
      <c r="LBM92" s="13"/>
      <c r="LBN92" s="13"/>
      <c r="LBO92" s="13"/>
      <c r="LBP92" s="13"/>
      <c r="LBQ92" s="13"/>
      <c r="LBR92" s="13"/>
      <c r="LBS92" s="13"/>
      <c r="LBT92" s="13"/>
      <c r="LBU92" s="13"/>
      <c r="LBV92" s="13"/>
      <c r="LBW92" s="13"/>
      <c r="LBX92" s="13"/>
      <c r="LBY92" s="13"/>
      <c r="LBZ92" s="13"/>
      <c r="LCA92" s="13"/>
      <c r="LCB92" s="13"/>
      <c r="LCC92" s="13"/>
      <c r="LCD92" s="13"/>
      <c r="LCE92" s="13"/>
      <c r="LCF92" s="13"/>
      <c r="LCG92" s="13"/>
      <c r="LCH92" s="13"/>
      <c r="LCI92" s="13"/>
      <c r="LCJ92" s="13"/>
      <c r="LCK92" s="13"/>
      <c r="LCL92" s="13"/>
      <c r="LCM92" s="13"/>
      <c r="LCN92" s="13"/>
      <c r="LCO92" s="13"/>
      <c r="LCP92" s="13"/>
      <c r="LCQ92" s="13"/>
      <c r="LCR92" s="13"/>
      <c r="LCS92" s="13"/>
      <c r="LCT92" s="13"/>
      <c r="LCU92" s="13"/>
      <c r="LCV92" s="13"/>
      <c r="LCW92" s="13"/>
      <c r="LCX92" s="13"/>
      <c r="LCY92" s="13"/>
      <c r="LCZ92" s="13"/>
      <c r="LDA92" s="13"/>
      <c r="LDB92" s="13"/>
      <c r="LDC92" s="13"/>
      <c r="LDD92" s="13"/>
      <c r="LDE92" s="13"/>
      <c r="LDF92" s="13"/>
      <c r="LDG92" s="13"/>
      <c r="LDH92" s="13"/>
      <c r="LDI92" s="13"/>
      <c r="LDJ92" s="13"/>
      <c r="LDK92" s="13"/>
      <c r="LDL92" s="13"/>
      <c r="LDM92" s="13"/>
      <c r="LDN92" s="13"/>
      <c r="LDO92" s="13"/>
      <c r="LDP92" s="13"/>
      <c r="LDQ92" s="13"/>
      <c r="LDR92" s="13"/>
      <c r="LDS92" s="13"/>
      <c r="LDT92" s="13"/>
      <c r="LDU92" s="13"/>
      <c r="LDV92" s="13"/>
      <c r="LDW92" s="13"/>
      <c r="LDX92" s="13"/>
      <c r="LDY92" s="13"/>
      <c r="LDZ92" s="13"/>
      <c r="LEA92" s="13"/>
      <c r="LEB92" s="13"/>
      <c r="LEC92" s="13"/>
      <c r="LED92" s="13"/>
      <c r="LEE92" s="13"/>
      <c r="LEF92" s="13"/>
      <c r="LEG92" s="13"/>
      <c r="LEH92" s="13"/>
      <c r="LEI92" s="13"/>
      <c r="LEJ92" s="13"/>
      <c r="LEK92" s="13"/>
      <c r="LEL92" s="13"/>
      <c r="LEM92" s="13"/>
      <c r="LEN92" s="13"/>
      <c r="LEO92" s="13"/>
      <c r="LEP92" s="13"/>
      <c r="LEQ92" s="13"/>
      <c r="LER92" s="13"/>
      <c r="LES92" s="13"/>
      <c r="LET92" s="13"/>
      <c r="LEU92" s="13"/>
      <c r="LEV92" s="13"/>
      <c r="LEW92" s="13"/>
      <c r="LEX92" s="13"/>
      <c r="LEY92" s="13"/>
      <c r="LEZ92" s="13"/>
      <c r="LFA92" s="13"/>
      <c r="LFB92" s="13"/>
      <c r="LFC92" s="13"/>
      <c r="LFD92" s="13"/>
      <c r="LFE92" s="13"/>
      <c r="LFF92" s="13"/>
      <c r="LFG92" s="13"/>
      <c r="LFH92" s="13"/>
      <c r="LFI92" s="13"/>
      <c r="LFJ92" s="13"/>
      <c r="LFK92" s="13"/>
      <c r="LFL92" s="13"/>
      <c r="LFM92" s="13"/>
      <c r="LFN92" s="13"/>
      <c r="LFO92" s="13"/>
      <c r="LFP92" s="13"/>
      <c r="LFQ92" s="13"/>
      <c r="LFR92" s="13"/>
      <c r="LFS92" s="13"/>
      <c r="LFT92" s="13"/>
      <c r="LFU92" s="13"/>
      <c r="LFV92" s="13"/>
      <c r="LFW92" s="13"/>
      <c r="LFX92" s="13"/>
      <c r="LFY92" s="13"/>
      <c r="LFZ92" s="13"/>
      <c r="LGA92" s="13"/>
      <c r="LGB92" s="13"/>
      <c r="LGC92" s="13"/>
      <c r="LGD92" s="13"/>
      <c r="LGE92" s="13"/>
      <c r="LGF92" s="13"/>
      <c r="LGG92" s="13"/>
      <c r="LGH92" s="13"/>
      <c r="LGI92" s="13"/>
      <c r="LGJ92" s="13"/>
      <c r="LGK92" s="13"/>
      <c r="LGL92" s="13"/>
      <c r="LGM92" s="13"/>
      <c r="LGN92" s="13"/>
      <c r="LGO92" s="13"/>
      <c r="LGP92" s="13"/>
      <c r="LGQ92" s="13"/>
      <c r="LGR92" s="13"/>
      <c r="LGS92" s="13"/>
      <c r="LGT92" s="13"/>
      <c r="LGU92" s="13"/>
      <c r="LGV92" s="13"/>
      <c r="LGW92" s="13"/>
      <c r="LGX92" s="13"/>
      <c r="LGY92" s="13"/>
      <c r="LGZ92" s="13"/>
      <c r="LHA92" s="13"/>
      <c r="LHB92" s="13"/>
      <c r="LHC92" s="13"/>
      <c r="LHD92" s="13"/>
      <c r="LHE92" s="13"/>
      <c r="LHF92" s="13"/>
      <c r="LHG92" s="13"/>
      <c r="LHH92" s="13"/>
      <c r="LHI92" s="13"/>
      <c r="LHJ92" s="13"/>
      <c r="LHK92" s="13"/>
      <c r="LHL92" s="13"/>
      <c r="LHM92" s="13"/>
      <c r="LHN92" s="13"/>
      <c r="LHO92" s="13"/>
      <c r="LHP92" s="13"/>
      <c r="LHQ92" s="13"/>
      <c r="LHR92" s="13"/>
      <c r="LHS92" s="13"/>
      <c r="LHT92" s="13"/>
      <c r="LHU92" s="13"/>
      <c r="LHV92" s="13"/>
      <c r="LHW92" s="13"/>
      <c r="LHX92" s="13"/>
      <c r="LHY92" s="13"/>
      <c r="LHZ92" s="13"/>
      <c r="LIA92" s="13"/>
      <c r="LIB92" s="13"/>
      <c r="LIC92" s="13"/>
      <c r="LID92" s="13"/>
      <c r="LIE92" s="13"/>
      <c r="LIF92" s="13"/>
      <c r="LIG92" s="13"/>
      <c r="LIH92" s="13"/>
      <c r="LII92" s="13"/>
      <c r="LIJ92" s="13"/>
      <c r="LIK92" s="13"/>
      <c r="LIL92" s="13"/>
      <c r="LIM92" s="13"/>
      <c r="LIN92" s="13"/>
      <c r="LIO92" s="13"/>
      <c r="LIP92" s="13"/>
      <c r="LIQ92" s="13"/>
      <c r="LIR92" s="13"/>
      <c r="LIS92" s="13"/>
      <c r="LIT92" s="13"/>
      <c r="LIU92" s="13"/>
      <c r="LIV92" s="13"/>
      <c r="LIW92" s="13"/>
      <c r="LIX92" s="13"/>
      <c r="LIY92" s="13"/>
      <c r="LIZ92" s="13"/>
      <c r="LJA92" s="13"/>
      <c r="LJB92" s="13"/>
      <c r="LJC92" s="13"/>
      <c r="LJD92" s="13"/>
      <c r="LJE92" s="13"/>
      <c r="LJF92" s="13"/>
      <c r="LJG92" s="13"/>
      <c r="LJH92" s="13"/>
      <c r="LJI92" s="13"/>
      <c r="LJJ92" s="13"/>
      <c r="LJK92" s="13"/>
      <c r="LJL92" s="13"/>
      <c r="LJM92" s="13"/>
      <c r="LJN92" s="13"/>
      <c r="LJO92" s="13"/>
      <c r="LJP92" s="13"/>
      <c r="LJQ92" s="13"/>
      <c r="LJR92" s="13"/>
      <c r="LJS92" s="13"/>
      <c r="LJT92" s="13"/>
      <c r="LJU92" s="13"/>
      <c r="LJV92" s="13"/>
      <c r="LJW92" s="13"/>
      <c r="LJX92" s="13"/>
      <c r="LJY92" s="13"/>
      <c r="LJZ92" s="13"/>
      <c r="LKA92" s="13"/>
      <c r="LKB92" s="13"/>
      <c r="LKC92" s="13"/>
      <c r="LKD92" s="13"/>
      <c r="LKE92" s="13"/>
      <c r="LKF92" s="13"/>
      <c r="LKG92" s="13"/>
      <c r="LKH92" s="13"/>
      <c r="LKI92" s="13"/>
      <c r="LKJ92" s="13"/>
      <c r="LKK92" s="13"/>
      <c r="LKL92" s="13"/>
      <c r="LKM92" s="13"/>
      <c r="LKN92" s="13"/>
      <c r="LKO92" s="13"/>
      <c r="LKP92" s="13"/>
      <c r="LKQ92" s="13"/>
      <c r="LKR92" s="13"/>
      <c r="LKS92" s="13"/>
      <c r="LKT92" s="13"/>
      <c r="LKU92" s="13"/>
      <c r="LKV92" s="13"/>
      <c r="LKW92" s="13"/>
      <c r="LKX92" s="13"/>
      <c r="LKY92" s="13"/>
      <c r="LKZ92" s="13"/>
      <c r="LLA92" s="13"/>
      <c r="LLB92" s="13"/>
      <c r="LLC92" s="13"/>
      <c r="LLD92" s="13"/>
      <c r="LLE92" s="13"/>
      <c r="LLF92" s="13"/>
      <c r="LLG92" s="13"/>
      <c r="LLH92" s="13"/>
      <c r="LLI92" s="13"/>
      <c r="LLJ92" s="13"/>
      <c r="LLK92" s="13"/>
      <c r="LLL92" s="13"/>
      <c r="LLM92" s="13"/>
      <c r="LLN92" s="13"/>
      <c r="LLO92" s="13"/>
      <c r="LLP92" s="13"/>
      <c r="LLQ92" s="13"/>
      <c r="LLR92" s="13"/>
      <c r="LLS92" s="13"/>
      <c r="LLT92" s="13"/>
      <c r="LLU92" s="13"/>
      <c r="LLV92" s="13"/>
      <c r="LLW92" s="13"/>
      <c r="LLX92" s="13"/>
      <c r="LLY92" s="13"/>
      <c r="LLZ92" s="13"/>
      <c r="LMA92" s="13"/>
      <c r="LMB92" s="13"/>
      <c r="LMC92" s="13"/>
      <c r="LMD92" s="13"/>
      <c r="LME92" s="13"/>
      <c r="LMF92" s="13"/>
      <c r="LMG92" s="13"/>
      <c r="LMH92" s="13"/>
      <c r="LMI92" s="13"/>
      <c r="LMJ92" s="13"/>
      <c r="LMK92" s="13"/>
      <c r="LML92" s="13"/>
      <c r="LMM92" s="13"/>
      <c r="LMN92" s="13"/>
      <c r="LMO92" s="13"/>
      <c r="LMP92" s="13"/>
      <c r="LMQ92" s="13"/>
      <c r="LMR92" s="13"/>
      <c r="LMS92" s="13"/>
      <c r="LMT92" s="13"/>
      <c r="LMU92" s="13"/>
      <c r="LMV92" s="13"/>
      <c r="LMW92" s="13"/>
      <c r="LMX92" s="13"/>
      <c r="LMY92" s="13"/>
      <c r="LMZ92" s="13"/>
      <c r="LNA92" s="13"/>
      <c r="LNB92" s="13"/>
      <c r="LNC92" s="13"/>
      <c r="LND92" s="13"/>
      <c r="LNE92" s="13"/>
      <c r="LNF92" s="13"/>
      <c r="LNG92" s="13"/>
      <c r="LNH92" s="13"/>
      <c r="LNI92" s="13"/>
      <c r="LNJ92" s="13"/>
      <c r="LNK92" s="13"/>
      <c r="LNL92" s="13"/>
      <c r="LNM92" s="13"/>
      <c r="LNN92" s="13"/>
      <c r="LNO92" s="13"/>
      <c r="LNP92" s="13"/>
      <c r="LNQ92" s="13"/>
      <c r="LNR92" s="13"/>
      <c r="LNS92" s="13"/>
      <c r="LNT92" s="13"/>
      <c r="LNU92" s="13"/>
      <c r="LNV92" s="13"/>
      <c r="LNW92" s="13"/>
      <c r="LNX92" s="13"/>
      <c r="LNY92" s="13"/>
      <c r="LNZ92" s="13"/>
      <c r="LOA92" s="13"/>
      <c r="LOB92" s="13"/>
      <c r="LOC92" s="13"/>
      <c r="LOD92" s="13"/>
      <c r="LOE92" s="13"/>
      <c r="LOF92" s="13"/>
      <c r="LOG92" s="13"/>
      <c r="LOH92" s="13"/>
      <c r="LOI92" s="13"/>
      <c r="LOJ92" s="13"/>
      <c r="LOK92" s="13"/>
      <c r="LOL92" s="13"/>
      <c r="LOM92" s="13"/>
      <c r="LON92" s="13"/>
      <c r="LOO92" s="13"/>
      <c r="LOP92" s="13"/>
      <c r="LOQ92" s="13"/>
      <c r="LOR92" s="13"/>
      <c r="LOS92" s="13"/>
      <c r="LOT92" s="13"/>
      <c r="LOU92" s="13"/>
      <c r="LOV92" s="13"/>
      <c r="LOW92" s="13"/>
      <c r="LOX92" s="13"/>
      <c r="LOY92" s="13"/>
      <c r="LOZ92" s="13"/>
      <c r="LPA92" s="13"/>
      <c r="LPB92" s="13"/>
      <c r="LPC92" s="13"/>
      <c r="LPD92" s="13"/>
      <c r="LPE92" s="13"/>
      <c r="LPF92" s="13"/>
      <c r="LPG92" s="13"/>
      <c r="LPH92" s="13"/>
      <c r="LPI92" s="13"/>
      <c r="LPJ92" s="13"/>
      <c r="LPK92" s="13"/>
      <c r="LPL92" s="13"/>
      <c r="LPM92" s="13"/>
      <c r="LPN92" s="13"/>
      <c r="LPO92" s="13"/>
      <c r="LPP92" s="13"/>
      <c r="LPQ92" s="13"/>
      <c r="LPR92" s="13"/>
      <c r="LPS92" s="13"/>
      <c r="LPT92" s="13"/>
      <c r="LPU92" s="13"/>
      <c r="LPV92" s="13"/>
      <c r="LPW92" s="13"/>
      <c r="LPX92" s="13"/>
      <c r="LPY92" s="13"/>
      <c r="LPZ92" s="13"/>
      <c r="LQA92" s="13"/>
      <c r="LQB92" s="13"/>
      <c r="LQC92" s="13"/>
      <c r="LQD92" s="13"/>
      <c r="LQE92" s="13"/>
      <c r="LQF92" s="13"/>
      <c r="LQG92" s="13"/>
      <c r="LQH92" s="13"/>
      <c r="LQI92" s="13"/>
      <c r="LQJ92" s="13"/>
      <c r="LQK92" s="13"/>
      <c r="LQL92" s="13"/>
      <c r="LQM92" s="13"/>
      <c r="LQN92" s="13"/>
      <c r="LQO92" s="13"/>
      <c r="LQP92" s="13"/>
      <c r="LQQ92" s="13"/>
      <c r="LQR92" s="13"/>
      <c r="LQS92" s="13"/>
      <c r="LQT92" s="13"/>
      <c r="LQU92" s="13"/>
      <c r="LQV92" s="13"/>
      <c r="LQW92" s="13"/>
      <c r="LQX92" s="13"/>
      <c r="LQY92" s="13"/>
      <c r="LQZ92" s="13"/>
      <c r="LRA92" s="13"/>
      <c r="LRB92" s="13"/>
      <c r="LRC92" s="13"/>
      <c r="LRD92" s="13"/>
      <c r="LRE92" s="13"/>
      <c r="LRF92" s="13"/>
      <c r="LRG92" s="13"/>
      <c r="LRH92" s="13"/>
      <c r="LRI92" s="13"/>
      <c r="LRJ92" s="13"/>
      <c r="LRK92" s="13"/>
      <c r="LRL92" s="13"/>
      <c r="LRM92" s="13"/>
      <c r="LRN92" s="13"/>
      <c r="LRO92" s="13"/>
      <c r="LRP92" s="13"/>
      <c r="LRQ92" s="13"/>
      <c r="LRR92" s="13"/>
      <c r="LRS92" s="13"/>
      <c r="LRT92" s="13"/>
      <c r="LRU92" s="13"/>
      <c r="LRV92" s="13"/>
      <c r="LRW92" s="13"/>
      <c r="LRX92" s="13"/>
      <c r="LRY92" s="13"/>
      <c r="LRZ92" s="13"/>
      <c r="LSA92" s="13"/>
      <c r="LSB92" s="13"/>
      <c r="LSC92" s="13"/>
      <c r="LSD92" s="13"/>
      <c r="LSE92" s="13"/>
      <c r="LSF92" s="13"/>
      <c r="LSG92" s="13"/>
      <c r="LSH92" s="13"/>
      <c r="LSI92" s="13"/>
      <c r="LSJ92" s="13"/>
      <c r="LSK92" s="13"/>
      <c r="LSL92" s="13"/>
      <c r="LSM92" s="13"/>
      <c r="LSN92" s="13"/>
      <c r="LSO92" s="13"/>
      <c r="LSP92" s="13"/>
      <c r="LSQ92" s="13"/>
      <c r="LSR92" s="13"/>
      <c r="LSS92" s="13"/>
      <c r="LST92" s="13"/>
      <c r="LSU92" s="13"/>
      <c r="LSV92" s="13"/>
      <c r="LSW92" s="13"/>
      <c r="LSX92" s="13"/>
      <c r="LSY92" s="13"/>
      <c r="LSZ92" s="13"/>
      <c r="LTA92" s="13"/>
      <c r="LTB92" s="13"/>
      <c r="LTC92" s="13"/>
      <c r="LTD92" s="13"/>
      <c r="LTE92" s="13"/>
      <c r="LTF92" s="13"/>
      <c r="LTG92" s="13"/>
      <c r="LTH92" s="13"/>
      <c r="LTI92" s="13"/>
      <c r="LTJ92" s="13"/>
      <c r="LTK92" s="13"/>
      <c r="LTL92" s="13"/>
      <c r="LTM92" s="13"/>
      <c r="LTN92" s="13"/>
      <c r="LTO92" s="13"/>
      <c r="LTP92" s="13"/>
      <c r="LTQ92" s="13"/>
      <c r="LTR92" s="13"/>
      <c r="LTS92" s="13"/>
      <c r="LTT92" s="13"/>
      <c r="LTU92" s="13"/>
      <c r="LTV92" s="13"/>
      <c r="LTW92" s="13"/>
      <c r="LTX92" s="13"/>
      <c r="LTY92" s="13"/>
      <c r="LTZ92" s="13"/>
      <c r="LUA92" s="13"/>
      <c r="LUB92" s="13"/>
      <c r="LUC92" s="13"/>
      <c r="LUD92" s="13"/>
      <c r="LUE92" s="13"/>
      <c r="LUF92" s="13"/>
      <c r="LUG92" s="13"/>
      <c r="LUH92" s="13"/>
      <c r="LUI92" s="13"/>
      <c r="LUJ92" s="13"/>
      <c r="LUK92" s="13"/>
      <c r="LUL92" s="13"/>
      <c r="LUM92" s="13"/>
      <c r="LUN92" s="13"/>
      <c r="LUO92" s="13"/>
      <c r="LUP92" s="13"/>
      <c r="LUQ92" s="13"/>
      <c r="LUR92" s="13"/>
      <c r="LUS92" s="13"/>
      <c r="LUT92" s="13"/>
      <c r="LUU92" s="13"/>
      <c r="LUV92" s="13"/>
      <c r="LUW92" s="13"/>
      <c r="LUX92" s="13"/>
      <c r="LUY92" s="13"/>
      <c r="LUZ92" s="13"/>
      <c r="LVA92" s="13"/>
      <c r="LVB92" s="13"/>
      <c r="LVC92" s="13"/>
      <c r="LVD92" s="13"/>
      <c r="LVE92" s="13"/>
      <c r="LVF92" s="13"/>
      <c r="LVG92" s="13"/>
      <c r="LVH92" s="13"/>
      <c r="LVI92" s="13"/>
      <c r="LVJ92" s="13"/>
      <c r="LVK92" s="13"/>
      <c r="LVL92" s="13"/>
      <c r="LVM92" s="13"/>
      <c r="LVN92" s="13"/>
      <c r="LVO92" s="13"/>
      <c r="LVP92" s="13"/>
      <c r="LVQ92" s="13"/>
      <c r="LVR92" s="13"/>
      <c r="LVS92" s="13"/>
      <c r="LVT92" s="13"/>
      <c r="LVU92" s="13"/>
      <c r="LVV92" s="13"/>
      <c r="LVW92" s="13"/>
      <c r="LVX92" s="13"/>
      <c r="LVY92" s="13"/>
      <c r="LVZ92" s="13"/>
      <c r="LWA92" s="13"/>
      <c r="LWB92" s="13"/>
      <c r="LWC92" s="13"/>
      <c r="LWD92" s="13"/>
      <c r="LWE92" s="13"/>
      <c r="LWF92" s="13"/>
      <c r="LWG92" s="13"/>
      <c r="LWH92" s="13"/>
      <c r="LWI92" s="13"/>
      <c r="LWJ92" s="13"/>
      <c r="LWK92" s="13"/>
      <c r="LWL92" s="13"/>
      <c r="LWM92" s="13"/>
      <c r="LWN92" s="13"/>
      <c r="LWO92" s="13"/>
      <c r="LWP92" s="13"/>
      <c r="LWQ92" s="13"/>
      <c r="LWR92" s="13"/>
      <c r="LWS92" s="13"/>
      <c r="LWT92" s="13"/>
      <c r="LWU92" s="13"/>
      <c r="LWV92" s="13"/>
      <c r="LWW92" s="13"/>
      <c r="LWX92" s="13"/>
      <c r="LWY92" s="13"/>
      <c r="LWZ92" s="13"/>
      <c r="LXA92" s="13"/>
      <c r="LXB92" s="13"/>
      <c r="LXC92" s="13"/>
      <c r="LXD92" s="13"/>
      <c r="LXE92" s="13"/>
      <c r="LXF92" s="13"/>
      <c r="LXG92" s="13"/>
      <c r="LXH92" s="13"/>
      <c r="LXI92" s="13"/>
      <c r="LXJ92" s="13"/>
      <c r="LXK92" s="13"/>
      <c r="LXL92" s="13"/>
      <c r="LXM92" s="13"/>
      <c r="LXN92" s="13"/>
      <c r="LXO92" s="13"/>
      <c r="LXP92" s="13"/>
      <c r="LXQ92" s="13"/>
      <c r="LXR92" s="13"/>
      <c r="LXS92" s="13"/>
      <c r="LXT92" s="13"/>
      <c r="LXU92" s="13"/>
      <c r="LXV92" s="13"/>
      <c r="LXW92" s="13"/>
      <c r="LXX92" s="13"/>
      <c r="LXY92" s="13"/>
      <c r="LXZ92" s="13"/>
      <c r="LYA92" s="13"/>
      <c r="LYB92" s="13"/>
      <c r="LYC92" s="13"/>
      <c r="LYD92" s="13"/>
      <c r="LYE92" s="13"/>
      <c r="LYF92" s="13"/>
      <c r="LYG92" s="13"/>
      <c r="LYH92" s="13"/>
      <c r="LYI92" s="13"/>
      <c r="LYJ92" s="13"/>
      <c r="LYK92" s="13"/>
      <c r="LYL92" s="13"/>
      <c r="LYM92" s="13"/>
      <c r="LYN92" s="13"/>
      <c r="LYO92" s="13"/>
      <c r="LYP92" s="13"/>
      <c r="LYQ92" s="13"/>
      <c r="LYR92" s="13"/>
      <c r="LYS92" s="13"/>
      <c r="LYT92" s="13"/>
      <c r="LYU92" s="13"/>
      <c r="LYV92" s="13"/>
      <c r="LYW92" s="13"/>
      <c r="LYX92" s="13"/>
      <c r="LYY92" s="13"/>
      <c r="LYZ92" s="13"/>
      <c r="LZA92" s="13"/>
      <c r="LZB92" s="13"/>
      <c r="LZC92" s="13"/>
      <c r="LZD92" s="13"/>
      <c r="LZE92" s="13"/>
      <c r="LZF92" s="13"/>
      <c r="LZG92" s="13"/>
      <c r="LZH92" s="13"/>
      <c r="LZI92" s="13"/>
      <c r="LZJ92" s="13"/>
      <c r="LZK92" s="13"/>
      <c r="LZL92" s="13"/>
      <c r="LZM92" s="13"/>
      <c r="LZN92" s="13"/>
      <c r="LZO92" s="13"/>
      <c r="LZP92" s="13"/>
      <c r="LZQ92" s="13"/>
      <c r="LZR92" s="13"/>
      <c r="LZS92" s="13"/>
      <c r="LZT92" s="13"/>
      <c r="LZU92" s="13"/>
      <c r="LZV92" s="13"/>
      <c r="LZW92" s="13"/>
      <c r="LZX92" s="13"/>
      <c r="LZY92" s="13"/>
      <c r="LZZ92" s="13"/>
      <c r="MAA92" s="13"/>
      <c r="MAB92" s="13"/>
      <c r="MAC92" s="13"/>
      <c r="MAD92" s="13"/>
      <c r="MAE92" s="13"/>
      <c r="MAF92" s="13"/>
      <c r="MAG92" s="13"/>
      <c r="MAH92" s="13"/>
      <c r="MAI92" s="13"/>
      <c r="MAJ92" s="13"/>
      <c r="MAK92" s="13"/>
      <c r="MAL92" s="13"/>
      <c r="MAM92" s="13"/>
      <c r="MAN92" s="13"/>
      <c r="MAO92" s="13"/>
      <c r="MAP92" s="13"/>
      <c r="MAQ92" s="13"/>
      <c r="MAR92" s="13"/>
      <c r="MAS92" s="13"/>
      <c r="MAT92" s="13"/>
      <c r="MAU92" s="13"/>
      <c r="MAV92" s="13"/>
      <c r="MAW92" s="13"/>
      <c r="MAX92" s="13"/>
      <c r="MAY92" s="13"/>
      <c r="MAZ92" s="13"/>
      <c r="MBA92" s="13"/>
      <c r="MBB92" s="13"/>
      <c r="MBC92" s="13"/>
      <c r="MBD92" s="13"/>
      <c r="MBE92" s="13"/>
      <c r="MBF92" s="13"/>
      <c r="MBG92" s="13"/>
      <c r="MBH92" s="13"/>
      <c r="MBI92" s="13"/>
      <c r="MBJ92" s="13"/>
      <c r="MBK92" s="13"/>
      <c r="MBL92" s="13"/>
      <c r="MBM92" s="13"/>
      <c r="MBN92" s="13"/>
      <c r="MBO92" s="13"/>
      <c r="MBP92" s="13"/>
      <c r="MBQ92" s="13"/>
      <c r="MBR92" s="13"/>
      <c r="MBS92" s="13"/>
      <c r="MBT92" s="13"/>
      <c r="MBU92" s="13"/>
      <c r="MBV92" s="13"/>
      <c r="MBW92" s="13"/>
      <c r="MBX92" s="13"/>
      <c r="MBY92" s="13"/>
      <c r="MBZ92" s="13"/>
      <c r="MCA92" s="13"/>
      <c r="MCB92" s="13"/>
      <c r="MCC92" s="13"/>
      <c r="MCD92" s="13"/>
      <c r="MCE92" s="13"/>
      <c r="MCF92" s="13"/>
      <c r="MCG92" s="13"/>
      <c r="MCH92" s="13"/>
      <c r="MCI92" s="13"/>
      <c r="MCJ92" s="13"/>
      <c r="MCK92" s="13"/>
      <c r="MCL92" s="13"/>
      <c r="MCM92" s="13"/>
      <c r="MCN92" s="13"/>
      <c r="MCO92" s="13"/>
      <c r="MCP92" s="13"/>
      <c r="MCQ92" s="13"/>
      <c r="MCR92" s="13"/>
      <c r="MCS92" s="13"/>
      <c r="MCT92" s="13"/>
      <c r="MCU92" s="13"/>
      <c r="MCV92" s="13"/>
      <c r="MCW92" s="13"/>
      <c r="MCX92" s="13"/>
      <c r="MCY92" s="13"/>
      <c r="MCZ92" s="13"/>
      <c r="MDA92" s="13"/>
      <c r="MDB92" s="13"/>
      <c r="MDC92" s="13"/>
      <c r="MDD92" s="13"/>
      <c r="MDE92" s="13"/>
      <c r="MDF92" s="13"/>
      <c r="MDG92" s="13"/>
      <c r="MDH92" s="13"/>
      <c r="MDI92" s="13"/>
      <c r="MDJ92" s="13"/>
      <c r="MDK92" s="13"/>
      <c r="MDL92" s="13"/>
      <c r="MDM92" s="13"/>
      <c r="MDN92" s="13"/>
      <c r="MDO92" s="13"/>
      <c r="MDP92" s="13"/>
      <c r="MDQ92" s="13"/>
      <c r="MDR92" s="13"/>
      <c r="MDS92" s="13"/>
      <c r="MDT92" s="13"/>
      <c r="MDU92" s="13"/>
      <c r="MDV92" s="13"/>
      <c r="MDW92" s="13"/>
      <c r="MDX92" s="13"/>
      <c r="MDY92" s="13"/>
      <c r="MDZ92" s="13"/>
      <c r="MEA92" s="13"/>
      <c r="MEB92" s="13"/>
      <c r="MEC92" s="13"/>
      <c r="MED92" s="13"/>
      <c r="MEE92" s="13"/>
      <c r="MEF92" s="13"/>
      <c r="MEG92" s="13"/>
      <c r="MEH92" s="13"/>
      <c r="MEI92" s="13"/>
      <c r="MEJ92" s="13"/>
      <c r="MEK92" s="13"/>
      <c r="MEL92" s="13"/>
      <c r="MEM92" s="13"/>
      <c r="MEN92" s="13"/>
      <c r="MEO92" s="13"/>
      <c r="MEP92" s="13"/>
      <c r="MEQ92" s="13"/>
      <c r="MER92" s="13"/>
      <c r="MES92" s="13"/>
      <c r="MET92" s="13"/>
      <c r="MEU92" s="13"/>
      <c r="MEV92" s="13"/>
      <c r="MEW92" s="13"/>
      <c r="MEX92" s="13"/>
      <c r="MEY92" s="13"/>
      <c r="MEZ92" s="13"/>
      <c r="MFA92" s="13"/>
      <c r="MFB92" s="13"/>
      <c r="MFC92" s="13"/>
      <c r="MFD92" s="13"/>
      <c r="MFE92" s="13"/>
      <c r="MFF92" s="13"/>
      <c r="MFG92" s="13"/>
      <c r="MFH92" s="13"/>
      <c r="MFI92" s="13"/>
      <c r="MFJ92" s="13"/>
      <c r="MFK92" s="13"/>
      <c r="MFL92" s="13"/>
      <c r="MFM92" s="13"/>
      <c r="MFN92" s="13"/>
      <c r="MFO92" s="13"/>
      <c r="MFP92" s="13"/>
      <c r="MFQ92" s="13"/>
      <c r="MFR92" s="13"/>
      <c r="MFS92" s="13"/>
      <c r="MFT92" s="13"/>
      <c r="MFU92" s="13"/>
      <c r="MFV92" s="13"/>
      <c r="MFW92" s="13"/>
      <c r="MFX92" s="13"/>
      <c r="MFY92" s="13"/>
      <c r="MFZ92" s="13"/>
      <c r="MGA92" s="13"/>
      <c r="MGB92" s="13"/>
      <c r="MGC92" s="13"/>
      <c r="MGD92" s="13"/>
      <c r="MGE92" s="13"/>
      <c r="MGF92" s="13"/>
      <c r="MGG92" s="13"/>
      <c r="MGH92" s="13"/>
      <c r="MGI92" s="13"/>
      <c r="MGJ92" s="13"/>
      <c r="MGK92" s="13"/>
      <c r="MGL92" s="13"/>
      <c r="MGM92" s="13"/>
      <c r="MGN92" s="13"/>
      <c r="MGO92" s="13"/>
      <c r="MGP92" s="13"/>
      <c r="MGQ92" s="13"/>
      <c r="MGR92" s="13"/>
      <c r="MGS92" s="13"/>
      <c r="MGT92" s="13"/>
      <c r="MGU92" s="13"/>
      <c r="MGV92" s="13"/>
      <c r="MGW92" s="13"/>
      <c r="MGX92" s="13"/>
      <c r="MGY92" s="13"/>
      <c r="MGZ92" s="13"/>
      <c r="MHA92" s="13"/>
      <c r="MHB92" s="13"/>
      <c r="MHC92" s="13"/>
      <c r="MHD92" s="13"/>
      <c r="MHE92" s="13"/>
      <c r="MHF92" s="13"/>
      <c r="MHG92" s="13"/>
      <c r="MHH92" s="13"/>
      <c r="MHI92" s="13"/>
      <c r="MHJ92" s="13"/>
      <c r="MHK92" s="13"/>
      <c r="MHL92" s="13"/>
      <c r="MHM92" s="13"/>
      <c r="MHN92" s="13"/>
      <c r="MHO92" s="13"/>
      <c r="MHP92" s="13"/>
      <c r="MHQ92" s="13"/>
      <c r="MHR92" s="13"/>
      <c r="MHS92" s="13"/>
      <c r="MHT92" s="13"/>
      <c r="MHU92" s="13"/>
      <c r="MHV92" s="13"/>
      <c r="MHW92" s="13"/>
      <c r="MHX92" s="13"/>
      <c r="MHY92" s="13"/>
      <c r="MHZ92" s="13"/>
      <c r="MIA92" s="13"/>
      <c r="MIB92" s="13"/>
      <c r="MIC92" s="13"/>
      <c r="MID92" s="13"/>
      <c r="MIE92" s="13"/>
      <c r="MIF92" s="13"/>
      <c r="MIG92" s="13"/>
      <c r="MIH92" s="13"/>
      <c r="MII92" s="13"/>
      <c r="MIJ92" s="13"/>
      <c r="MIK92" s="13"/>
      <c r="MIL92" s="13"/>
      <c r="MIM92" s="13"/>
      <c r="MIN92" s="13"/>
      <c r="MIO92" s="13"/>
      <c r="MIP92" s="13"/>
      <c r="MIQ92" s="13"/>
      <c r="MIR92" s="13"/>
      <c r="MIS92" s="13"/>
      <c r="MIT92" s="13"/>
      <c r="MIU92" s="13"/>
      <c r="MIV92" s="13"/>
      <c r="MIW92" s="13"/>
      <c r="MIX92" s="13"/>
      <c r="MIY92" s="13"/>
      <c r="MIZ92" s="13"/>
      <c r="MJA92" s="13"/>
      <c r="MJB92" s="13"/>
      <c r="MJC92" s="13"/>
      <c r="MJD92" s="13"/>
      <c r="MJE92" s="13"/>
      <c r="MJF92" s="13"/>
      <c r="MJG92" s="13"/>
      <c r="MJH92" s="13"/>
      <c r="MJI92" s="13"/>
      <c r="MJJ92" s="13"/>
      <c r="MJK92" s="13"/>
      <c r="MJL92" s="13"/>
      <c r="MJM92" s="13"/>
      <c r="MJN92" s="13"/>
      <c r="MJO92" s="13"/>
      <c r="MJP92" s="13"/>
      <c r="MJQ92" s="13"/>
      <c r="MJR92" s="13"/>
      <c r="MJS92" s="13"/>
      <c r="MJT92" s="13"/>
      <c r="MJU92" s="13"/>
      <c r="MJV92" s="13"/>
      <c r="MJW92" s="13"/>
      <c r="MJX92" s="13"/>
      <c r="MJY92" s="13"/>
      <c r="MJZ92" s="13"/>
      <c r="MKA92" s="13"/>
      <c r="MKB92" s="13"/>
      <c r="MKC92" s="13"/>
      <c r="MKD92" s="13"/>
      <c r="MKE92" s="13"/>
      <c r="MKF92" s="13"/>
      <c r="MKG92" s="13"/>
      <c r="MKH92" s="13"/>
      <c r="MKI92" s="13"/>
      <c r="MKJ92" s="13"/>
      <c r="MKK92" s="13"/>
      <c r="MKL92" s="13"/>
      <c r="MKM92" s="13"/>
      <c r="MKN92" s="13"/>
      <c r="MKO92" s="13"/>
      <c r="MKP92" s="13"/>
      <c r="MKQ92" s="13"/>
      <c r="MKR92" s="13"/>
      <c r="MKS92" s="13"/>
      <c r="MKT92" s="13"/>
      <c r="MKU92" s="13"/>
      <c r="MKV92" s="13"/>
      <c r="MKW92" s="13"/>
      <c r="MKX92" s="13"/>
      <c r="MKY92" s="13"/>
      <c r="MKZ92" s="13"/>
      <c r="MLA92" s="13"/>
      <c r="MLB92" s="13"/>
      <c r="MLC92" s="13"/>
      <c r="MLD92" s="13"/>
      <c r="MLE92" s="13"/>
      <c r="MLF92" s="13"/>
      <c r="MLG92" s="13"/>
      <c r="MLH92" s="13"/>
      <c r="MLI92" s="13"/>
      <c r="MLJ92" s="13"/>
      <c r="MLK92" s="13"/>
      <c r="MLL92" s="13"/>
      <c r="MLM92" s="13"/>
      <c r="MLN92" s="13"/>
      <c r="MLO92" s="13"/>
      <c r="MLP92" s="13"/>
      <c r="MLQ92" s="13"/>
      <c r="MLR92" s="13"/>
      <c r="MLS92" s="13"/>
      <c r="MLT92" s="13"/>
      <c r="MLU92" s="13"/>
      <c r="MLV92" s="13"/>
      <c r="MLW92" s="13"/>
      <c r="MLX92" s="13"/>
      <c r="MLY92" s="13"/>
      <c r="MLZ92" s="13"/>
      <c r="MMA92" s="13"/>
      <c r="MMB92" s="13"/>
      <c r="MMC92" s="13"/>
      <c r="MMD92" s="13"/>
      <c r="MME92" s="13"/>
      <c r="MMF92" s="13"/>
      <c r="MMG92" s="13"/>
      <c r="MMH92" s="13"/>
      <c r="MMI92" s="13"/>
      <c r="MMJ92" s="13"/>
      <c r="MMK92" s="13"/>
      <c r="MML92" s="13"/>
      <c r="MMM92" s="13"/>
      <c r="MMN92" s="13"/>
      <c r="MMO92" s="13"/>
      <c r="MMP92" s="13"/>
      <c r="MMQ92" s="13"/>
      <c r="MMR92" s="13"/>
      <c r="MMS92" s="13"/>
      <c r="MMT92" s="13"/>
      <c r="MMU92" s="13"/>
      <c r="MMV92" s="13"/>
      <c r="MMW92" s="13"/>
      <c r="MMX92" s="13"/>
      <c r="MMY92" s="13"/>
      <c r="MMZ92" s="13"/>
      <c r="MNA92" s="13"/>
      <c r="MNB92" s="13"/>
      <c r="MNC92" s="13"/>
      <c r="MND92" s="13"/>
      <c r="MNE92" s="13"/>
      <c r="MNF92" s="13"/>
      <c r="MNG92" s="13"/>
      <c r="MNH92" s="13"/>
      <c r="MNI92" s="13"/>
      <c r="MNJ92" s="13"/>
      <c r="MNK92" s="13"/>
      <c r="MNL92" s="13"/>
      <c r="MNM92" s="13"/>
      <c r="MNN92" s="13"/>
      <c r="MNO92" s="13"/>
      <c r="MNP92" s="13"/>
      <c r="MNQ92" s="13"/>
      <c r="MNR92" s="13"/>
      <c r="MNS92" s="13"/>
      <c r="MNT92" s="13"/>
      <c r="MNU92" s="13"/>
      <c r="MNV92" s="13"/>
      <c r="MNW92" s="13"/>
      <c r="MNX92" s="13"/>
      <c r="MNY92" s="13"/>
      <c r="MNZ92" s="13"/>
      <c r="MOA92" s="13"/>
      <c r="MOB92" s="13"/>
      <c r="MOC92" s="13"/>
      <c r="MOD92" s="13"/>
      <c r="MOE92" s="13"/>
      <c r="MOF92" s="13"/>
      <c r="MOG92" s="13"/>
      <c r="MOH92" s="13"/>
      <c r="MOI92" s="13"/>
      <c r="MOJ92" s="13"/>
      <c r="MOK92" s="13"/>
      <c r="MOL92" s="13"/>
      <c r="MOM92" s="13"/>
      <c r="MON92" s="13"/>
      <c r="MOO92" s="13"/>
      <c r="MOP92" s="13"/>
      <c r="MOQ92" s="13"/>
      <c r="MOR92" s="13"/>
      <c r="MOS92" s="13"/>
      <c r="MOT92" s="13"/>
      <c r="MOU92" s="13"/>
      <c r="MOV92" s="13"/>
      <c r="MOW92" s="13"/>
      <c r="MOX92" s="13"/>
      <c r="MOY92" s="13"/>
      <c r="MOZ92" s="13"/>
      <c r="MPA92" s="13"/>
      <c r="MPB92" s="13"/>
      <c r="MPC92" s="13"/>
      <c r="MPD92" s="13"/>
      <c r="MPE92" s="13"/>
      <c r="MPF92" s="13"/>
      <c r="MPG92" s="13"/>
      <c r="MPH92" s="13"/>
      <c r="MPI92" s="13"/>
      <c r="MPJ92" s="13"/>
      <c r="MPK92" s="13"/>
      <c r="MPL92" s="13"/>
      <c r="MPM92" s="13"/>
      <c r="MPN92" s="13"/>
      <c r="MPO92" s="13"/>
      <c r="MPP92" s="13"/>
      <c r="MPQ92" s="13"/>
      <c r="MPR92" s="13"/>
      <c r="MPS92" s="13"/>
      <c r="MPT92" s="13"/>
      <c r="MPU92" s="13"/>
      <c r="MPV92" s="13"/>
      <c r="MPW92" s="13"/>
      <c r="MPX92" s="13"/>
      <c r="MPY92" s="13"/>
      <c r="MPZ92" s="13"/>
      <c r="MQA92" s="13"/>
      <c r="MQB92" s="13"/>
      <c r="MQC92" s="13"/>
      <c r="MQD92" s="13"/>
      <c r="MQE92" s="13"/>
      <c r="MQF92" s="13"/>
      <c r="MQG92" s="13"/>
      <c r="MQH92" s="13"/>
      <c r="MQI92" s="13"/>
      <c r="MQJ92" s="13"/>
      <c r="MQK92" s="13"/>
      <c r="MQL92" s="13"/>
      <c r="MQM92" s="13"/>
      <c r="MQN92" s="13"/>
      <c r="MQO92" s="13"/>
      <c r="MQP92" s="13"/>
      <c r="MQQ92" s="13"/>
      <c r="MQR92" s="13"/>
      <c r="MQS92" s="13"/>
      <c r="MQT92" s="13"/>
      <c r="MQU92" s="13"/>
      <c r="MQV92" s="13"/>
      <c r="MQW92" s="13"/>
      <c r="MQX92" s="13"/>
      <c r="MQY92" s="13"/>
      <c r="MQZ92" s="13"/>
      <c r="MRA92" s="13"/>
      <c r="MRB92" s="13"/>
      <c r="MRC92" s="13"/>
      <c r="MRD92" s="13"/>
      <c r="MRE92" s="13"/>
      <c r="MRF92" s="13"/>
      <c r="MRG92" s="13"/>
      <c r="MRH92" s="13"/>
      <c r="MRI92" s="13"/>
      <c r="MRJ92" s="13"/>
      <c r="MRK92" s="13"/>
      <c r="MRL92" s="13"/>
      <c r="MRM92" s="13"/>
      <c r="MRN92" s="13"/>
      <c r="MRO92" s="13"/>
      <c r="MRP92" s="13"/>
      <c r="MRQ92" s="13"/>
      <c r="MRR92" s="13"/>
      <c r="MRS92" s="13"/>
      <c r="MRT92" s="13"/>
      <c r="MRU92" s="13"/>
      <c r="MRV92" s="13"/>
      <c r="MRW92" s="13"/>
      <c r="MRX92" s="13"/>
      <c r="MRY92" s="13"/>
      <c r="MRZ92" s="13"/>
      <c r="MSA92" s="13"/>
      <c r="MSB92" s="13"/>
      <c r="MSC92" s="13"/>
      <c r="MSD92" s="13"/>
      <c r="MSE92" s="13"/>
      <c r="MSF92" s="13"/>
      <c r="MSG92" s="13"/>
      <c r="MSH92" s="13"/>
      <c r="MSI92" s="13"/>
      <c r="MSJ92" s="13"/>
      <c r="MSK92" s="13"/>
      <c r="MSL92" s="13"/>
      <c r="MSM92" s="13"/>
      <c r="MSN92" s="13"/>
      <c r="MSO92" s="13"/>
      <c r="MSP92" s="13"/>
      <c r="MSQ92" s="13"/>
      <c r="MSR92" s="13"/>
      <c r="MSS92" s="13"/>
      <c r="MST92" s="13"/>
      <c r="MSU92" s="13"/>
      <c r="MSV92" s="13"/>
      <c r="MSW92" s="13"/>
      <c r="MSX92" s="13"/>
      <c r="MSY92" s="13"/>
      <c r="MSZ92" s="13"/>
      <c r="MTA92" s="13"/>
      <c r="MTB92" s="13"/>
      <c r="MTC92" s="13"/>
      <c r="MTD92" s="13"/>
      <c r="MTE92" s="13"/>
      <c r="MTF92" s="13"/>
      <c r="MTG92" s="13"/>
      <c r="MTH92" s="13"/>
      <c r="MTI92" s="13"/>
      <c r="MTJ92" s="13"/>
      <c r="MTK92" s="13"/>
      <c r="MTL92" s="13"/>
      <c r="MTM92" s="13"/>
      <c r="MTN92" s="13"/>
      <c r="MTO92" s="13"/>
      <c r="MTP92" s="13"/>
      <c r="MTQ92" s="13"/>
      <c r="MTR92" s="13"/>
      <c r="MTS92" s="13"/>
      <c r="MTT92" s="13"/>
      <c r="MTU92" s="13"/>
      <c r="MTV92" s="13"/>
      <c r="MTW92" s="13"/>
      <c r="MTX92" s="13"/>
      <c r="MTY92" s="13"/>
      <c r="MTZ92" s="13"/>
      <c r="MUA92" s="13"/>
      <c r="MUB92" s="13"/>
      <c r="MUC92" s="13"/>
      <c r="MUD92" s="13"/>
      <c r="MUE92" s="13"/>
      <c r="MUF92" s="13"/>
      <c r="MUG92" s="13"/>
      <c r="MUH92" s="13"/>
      <c r="MUI92" s="13"/>
      <c r="MUJ92" s="13"/>
      <c r="MUK92" s="13"/>
      <c r="MUL92" s="13"/>
      <c r="MUM92" s="13"/>
      <c r="MUN92" s="13"/>
      <c r="MUO92" s="13"/>
      <c r="MUP92" s="13"/>
      <c r="MUQ92" s="13"/>
      <c r="MUR92" s="13"/>
      <c r="MUS92" s="13"/>
      <c r="MUT92" s="13"/>
      <c r="MUU92" s="13"/>
      <c r="MUV92" s="13"/>
      <c r="MUW92" s="13"/>
      <c r="MUX92" s="13"/>
      <c r="MUY92" s="13"/>
      <c r="MUZ92" s="13"/>
      <c r="MVA92" s="13"/>
      <c r="MVB92" s="13"/>
      <c r="MVC92" s="13"/>
      <c r="MVD92" s="13"/>
      <c r="MVE92" s="13"/>
      <c r="MVF92" s="13"/>
      <c r="MVG92" s="13"/>
      <c r="MVH92" s="13"/>
      <c r="MVI92" s="13"/>
      <c r="MVJ92" s="13"/>
      <c r="MVK92" s="13"/>
      <c r="MVL92" s="13"/>
      <c r="MVM92" s="13"/>
      <c r="MVN92" s="13"/>
      <c r="MVO92" s="13"/>
      <c r="MVP92" s="13"/>
      <c r="MVQ92" s="13"/>
      <c r="MVR92" s="13"/>
      <c r="MVS92" s="13"/>
      <c r="MVT92" s="13"/>
      <c r="MVU92" s="13"/>
      <c r="MVV92" s="13"/>
      <c r="MVW92" s="13"/>
      <c r="MVX92" s="13"/>
      <c r="MVY92" s="13"/>
      <c r="MVZ92" s="13"/>
      <c r="MWA92" s="13"/>
      <c r="MWB92" s="13"/>
      <c r="MWC92" s="13"/>
      <c r="MWD92" s="13"/>
      <c r="MWE92" s="13"/>
      <c r="MWF92" s="13"/>
      <c r="MWG92" s="13"/>
      <c r="MWH92" s="13"/>
      <c r="MWI92" s="13"/>
      <c r="MWJ92" s="13"/>
      <c r="MWK92" s="13"/>
      <c r="MWL92" s="13"/>
      <c r="MWM92" s="13"/>
      <c r="MWN92" s="13"/>
      <c r="MWO92" s="13"/>
      <c r="MWP92" s="13"/>
      <c r="MWQ92" s="13"/>
      <c r="MWR92" s="13"/>
      <c r="MWS92" s="13"/>
      <c r="MWT92" s="13"/>
      <c r="MWU92" s="13"/>
      <c r="MWV92" s="13"/>
      <c r="MWW92" s="13"/>
      <c r="MWX92" s="13"/>
      <c r="MWY92" s="13"/>
      <c r="MWZ92" s="13"/>
      <c r="MXA92" s="13"/>
      <c r="MXB92" s="13"/>
      <c r="MXC92" s="13"/>
      <c r="MXD92" s="13"/>
      <c r="MXE92" s="13"/>
      <c r="MXF92" s="13"/>
      <c r="MXG92" s="13"/>
      <c r="MXH92" s="13"/>
      <c r="MXI92" s="13"/>
      <c r="MXJ92" s="13"/>
      <c r="MXK92" s="13"/>
      <c r="MXL92" s="13"/>
      <c r="MXM92" s="13"/>
      <c r="MXN92" s="13"/>
      <c r="MXO92" s="13"/>
      <c r="MXP92" s="13"/>
      <c r="MXQ92" s="13"/>
      <c r="MXR92" s="13"/>
      <c r="MXS92" s="13"/>
      <c r="MXT92" s="13"/>
      <c r="MXU92" s="13"/>
      <c r="MXV92" s="13"/>
      <c r="MXW92" s="13"/>
      <c r="MXX92" s="13"/>
      <c r="MXY92" s="13"/>
      <c r="MXZ92" s="13"/>
      <c r="MYA92" s="13"/>
      <c r="MYB92" s="13"/>
      <c r="MYC92" s="13"/>
      <c r="MYD92" s="13"/>
      <c r="MYE92" s="13"/>
      <c r="MYF92" s="13"/>
      <c r="MYG92" s="13"/>
      <c r="MYH92" s="13"/>
      <c r="MYI92" s="13"/>
      <c r="MYJ92" s="13"/>
      <c r="MYK92" s="13"/>
      <c r="MYL92" s="13"/>
      <c r="MYM92" s="13"/>
      <c r="MYN92" s="13"/>
      <c r="MYO92" s="13"/>
      <c r="MYP92" s="13"/>
      <c r="MYQ92" s="13"/>
      <c r="MYR92" s="13"/>
      <c r="MYS92" s="13"/>
      <c r="MYT92" s="13"/>
      <c r="MYU92" s="13"/>
      <c r="MYV92" s="13"/>
      <c r="MYW92" s="13"/>
      <c r="MYX92" s="13"/>
      <c r="MYY92" s="13"/>
      <c r="MYZ92" s="13"/>
      <c r="MZA92" s="13"/>
      <c r="MZB92" s="13"/>
      <c r="MZC92" s="13"/>
      <c r="MZD92" s="13"/>
      <c r="MZE92" s="13"/>
      <c r="MZF92" s="13"/>
      <c r="MZG92" s="13"/>
      <c r="MZH92" s="13"/>
      <c r="MZI92" s="13"/>
      <c r="MZJ92" s="13"/>
      <c r="MZK92" s="13"/>
      <c r="MZL92" s="13"/>
      <c r="MZM92" s="13"/>
      <c r="MZN92" s="13"/>
      <c r="MZO92" s="13"/>
      <c r="MZP92" s="13"/>
      <c r="MZQ92" s="13"/>
      <c r="MZR92" s="13"/>
      <c r="MZS92" s="13"/>
      <c r="MZT92" s="13"/>
      <c r="MZU92" s="13"/>
      <c r="MZV92" s="13"/>
      <c r="MZW92" s="13"/>
      <c r="MZX92" s="13"/>
      <c r="MZY92" s="13"/>
      <c r="MZZ92" s="13"/>
      <c r="NAA92" s="13"/>
      <c r="NAB92" s="13"/>
      <c r="NAC92" s="13"/>
      <c r="NAD92" s="13"/>
      <c r="NAE92" s="13"/>
      <c r="NAF92" s="13"/>
      <c r="NAG92" s="13"/>
      <c r="NAH92" s="13"/>
      <c r="NAI92" s="13"/>
      <c r="NAJ92" s="13"/>
      <c r="NAK92" s="13"/>
      <c r="NAL92" s="13"/>
      <c r="NAM92" s="13"/>
      <c r="NAN92" s="13"/>
      <c r="NAO92" s="13"/>
      <c r="NAP92" s="13"/>
      <c r="NAQ92" s="13"/>
      <c r="NAR92" s="13"/>
      <c r="NAS92" s="13"/>
      <c r="NAT92" s="13"/>
      <c r="NAU92" s="13"/>
      <c r="NAV92" s="13"/>
      <c r="NAW92" s="13"/>
      <c r="NAX92" s="13"/>
      <c r="NAY92" s="13"/>
      <c r="NAZ92" s="13"/>
      <c r="NBA92" s="13"/>
      <c r="NBB92" s="13"/>
      <c r="NBC92" s="13"/>
      <c r="NBD92" s="13"/>
      <c r="NBE92" s="13"/>
      <c r="NBF92" s="13"/>
      <c r="NBG92" s="13"/>
      <c r="NBH92" s="13"/>
      <c r="NBI92" s="13"/>
      <c r="NBJ92" s="13"/>
      <c r="NBK92" s="13"/>
      <c r="NBL92" s="13"/>
      <c r="NBM92" s="13"/>
      <c r="NBN92" s="13"/>
      <c r="NBO92" s="13"/>
      <c r="NBP92" s="13"/>
      <c r="NBQ92" s="13"/>
      <c r="NBR92" s="13"/>
      <c r="NBS92" s="13"/>
      <c r="NBT92" s="13"/>
      <c r="NBU92" s="13"/>
      <c r="NBV92" s="13"/>
      <c r="NBW92" s="13"/>
      <c r="NBX92" s="13"/>
      <c r="NBY92" s="13"/>
      <c r="NBZ92" s="13"/>
      <c r="NCA92" s="13"/>
      <c r="NCB92" s="13"/>
      <c r="NCC92" s="13"/>
      <c r="NCD92" s="13"/>
      <c r="NCE92" s="13"/>
      <c r="NCF92" s="13"/>
      <c r="NCG92" s="13"/>
      <c r="NCH92" s="13"/>
      <c r="NCI92" s="13"/>
      <c r="NCJ92" s="13"/>
      <c r="NCK92" s="13"/>
      <c r="NCL92" s="13"/>
      <c r="NCM92" s="13"/>
      <c r="NCN92" s="13"/>
      <c r="NCO92" s="13"/>
      <c r="NCP92" s="13"/>
      <c r="NCQ92" s="13"/>
      <c r="NCR92" s="13"/>
      <c r="NCS92" s="13"/>
      <c r="NCT92" s="13"/>
      <c r="NCU92" s="13"/>
      <c r="NCV92" s="13"/>
      <c r="NCW92" s="13"/>
      <c r="NCX92" s="13"/>
      <c r="NCY92" s="13"/>
      <c r="NCZ92" s="13"/>
      <c r="NDA92" s="13"/>
      <c r="NDB92" s="13"/>
      <c r="NDC92" s="13"/>
      <c r="NDD92" s="13"/>
      <c r="NDE92" s="13"/>
      <c r="NDF92" s="13"/>
      <c r="NDG92" s="13"/>
      <c r="NDH92" s="13"/>
      <c r="NDI92" s="13"/>
      <c r="NDJ92" s="13"/>
      <c r="NDK92" s="13"/>
      <c r="NDL92" s="13"/>
      <c r="NDM92" s="13"/>
      <c r="NDN92" s="13"/>
      <c r="NDO92" s="13"/>
      <c r="NDP92" s="13"/>
      <c r="NDQ92" s="13"/>
      <c r="NDR92" s="13"/>
      <c r="NDS92" s="13"/>
      <c r="NDT92" s="13"/>
      <c r="NDU92" s="13"/>
      <c r="NDV92" s="13"/>
      <c r="NDW92" s="13"/>
      <c r="NDX92" s="13"/>
      <c r="NDY92" s="13"/>
      <c r="NDZ92" s="13"/>
      <c r="NEA92" s="13"/>
      <c r="NEB92" s="13"/>
      <c r="NEC92" s="13"/>
      <c r="NED92" s="13"/>
      <c r="NEE92" s="13"/>
      <c r="NEF92" s="13"/>
      <c r="NEG92" s="13"/>
      <c r="NEH92" s="13"/>
      <c r="NEI92" s="13"/>
      <c r="NEJ92" s="13"/>
      <c r="NEK92" s="13"/>
      <c r="NEL92" s="13"/>
      <c r="NEM92" s="13"/>
      <c r="NEN92" s="13"/>
      <c r="NEO92" s="13"/>
      <c r="NEP92" s="13"/>
      <c r="NEQ92" s="13"/>
      <c r="NER92" s="13"/>
      <c r="NES92" s="13"/>
      <c r="NET92" s="13"/>
      <c r="NEU92" s="13"/>
      <c r="NEV92" s="13"/>
      <c r="NEW92" s="13"/>
      <c r="NEX92" s="13"/>
      <c r="NEY92" s="13"/>
      <c r="NEZ92" s="13"/>
      <c r="NFA92" s="13"/>
      <c r="NFB92" s="13"/>
      <c r="NFC92" s="13"/>
      <c r="NFD92" s="13"/>
      <c r="NFE92" s="13"/>
      <c r="NFF92" s="13"/>
      <c r="NFG92" s="13"/>
      <c r="NFH92" s="13"/>
      <c r="NFI92" s="13"/>
      <c r="NFJ92" s="13"/>
      <c r="NFK92" s="13"/>
      <c r="NFL92" s="13"/>
      <c r="NFM92" s="13"/>
      <c r="NFN92" s="13"/>
      <c r="NFO92" s="13"/>
      <c r="NFP92" s="13"/>
      <c r="NFQ92" s="13"/>
      <c r="NFR92" s="13"/>
      <c r="NFS92" s="13"/>
      <c r="NFT92" s="13"/>
      <c r="NFU92" s="13"/>
      <c r="NFV92" s="13"/>
      <c r="NFW92" s="13"/>
      <c r="NFX92" s="13"/>
      <c r="NFY92" s="13"/>
      <c r="NFZ92" s="13"/>
      <c r="NGA92" s="13"/>
      <c r="NGB92" s="13"/>
      <c r="NGC92" s="13"/>
      <c r="NGD92" s="13"/>
      <c r="NGE92" s="13"/>
      <c r="NGF92" s="13"/>
      <c r="NGG92" s="13"/>
      <c r="NGH92" s="13"/>
      <c r="NGI92" s="13"/>
      <c r="NGJ92" s="13"/>
      <c r="NGK92" s="13"/>
      <c r="NGL92" s="13"/>
      <c r="NGM92" s="13"/>
      <c r="NGN92" s="13"/>
      <c r="NGO92" s="13"/>
      <c r="NGP92" s="13"/>
      <c r="NGQ92" s="13"/>
      <c r="NGR92" s="13"/>
      <c r="NGS92" s="13"/>
      <c r="NGT92" s="13"/>
      <c r="NGU92" s="13"/>
      <c r="NGV92" s="13"/>
      <c r="NGW92" s="13"/>
      <c r="NGX92" s="13"/>
      <c r="NGY92" s="13"/>
      <c r="NGZ92" s="13"/>
      <c r="NHA92" s="13"/>
      <c r="NHB92" s="13"/>
      <c r="NHC92" s="13"/>
      <c r="NHD92" s="13"/>
      <c r="NHE92" s="13"/>
      <c r="NHF92" s="13"/>
      <c r="NHG92" s="13"/>
      <c r="NHH92" s="13"/>
      <c r="NHI92" s="13"/>
      <c r="NHJ92" s="13"/>
      <c r="NHK92" s="13"/>
      <c r="NHL92" s="13"/>
      <c r="NHM92" s="13"/>
      <c r="NHN92" s="13"/>
      <c r="NHO92" s="13"/>
      <c r="NHP92" s="13"/>
      <c r="NHQ92" s="13"/>
      <c r="NHR92" s="13"/>
      <c r="NHS92" s="13"/>
      <c r="NHT92" s="13"/>
      <c r="NHU92" s="13"/>
      <c r="NHV92" s="13"/>
      <c r="NHW92" s="13"/>
      <c r="NHX92" s="13"/>
      <c r="NHY92" s="13"/>
      <c r="NHZ92" s="13"/>
      <c r="NIA92" s="13"/>
      <c r="NIB92" s="13"/>
      <c r="NIC92" s="13"/>
      <c r="NID92" s="13"/>
      <c r="NIE92" s="13"/>
      <c r="NIF92" s="13"/>
      <c r="NIG92" s="13"/>
      <c r="NIH92" s="13"/>
      <c r="NII92" s="13"/>
      <c r="NIJ92" s="13"/>
      <c r="NIK92" s="13"/>
      <c r="NIL92" s="13"/>
      <c r="NIM92" s="13"/>
      <c r="NIN92" s="13"/>
      <c r="NIO92" s="13"/>
      <c r="NIP92" s="13"/>
      <c r="NIQ92" s="13"/>
      <c r="NIR92" s="13"/>
      <c r="NIS92" s="13"/>
      <c r="NIT92" s="13"/>
      <c r="NIU92" s="13"/>
      <c r="NIV92" s="13"/>
      <c r="NIW92" s="13"/>
      <c r="NIX92" s="13"/>
      <c r="NIY92" s="13"/>
      <c r="NIZ92" s="13"/>
      <c r="NJA92" s="13"/>
      <c r="NJB92" s="13"/>
      <c r="NJC92" s="13"/>
      <c r="NJD92" s="13"/>
      <c r="NJE92" s="13"/>
      <c r="NJF92" s="13"/>
      <c r="NJG92" s="13"/>
      <c r="NJH92" s="13"/>
      <c r="NJI92" s="13"/>
      <c r="NJJ92" s="13"/>
      <c r="NJK92" s="13"/>
      <c r="NJL92" s="13"/>
      <c r="NJM92" s="13"/>
      <c r="NJN92" s="13"/>
      <c r="NJO92" s="13"/>
      <c r="NJP92" s="13"/>
      <c r="NJQ92" s="13"/>
      <c r="NJR92" s="13"/>
      <c r="NJS92" s="13"/>
      <c r="NJT92" s="13"/>
      <c r="NJU92" s="13"/>
      <c r="NJV92" s="13"/>
      <c r="NJW92" s="13"/>
      <c r="NJX92" s="13"/>
      <c r="NJY92" s="13"/>
      <c r="NJZ92" s="13"/>
      <c r="NKA92" s="13"/>
      <c r="NKB92" s="13"/>
      <c r="NKC92" s="13"/>
      <c r="NKD92" s="13"/>
      <c r="NKE92" s="13"/>
      <c r="NKF92" s="13"/>
      <c r="NKG92" s="13"/>
      <c r="NKH92" s="13"/>
      <c r="NKI92" s="13"/>
      <c r="NKJ92" s="13"/>
      <c r="NKK92" s="13"/>
      <c r="NKL92" s="13"/>
      <c r="NKM92" s="13"/>
      <c r="NKN92" s="13"/>
      <c r="NKO92" s="13"/>
      <c r="NKP92" s="13"/>
      <c r="NKQ92" s="13"/>
      <c r="NKR92" s="13"/>
      <c r="NKS92" s="13"/>
      <c r="NKT92" s="13"/>
      <c r="NKU92" s="13"/>
      <c r="NKV92" s="13"/>
      <c r="NKW92" s="13"/>
      <c r="NKX92" s="13"/>
      <c r="NKY92" s="13"/>
      <c r="NKZ92" s="13"/>
      <c r="NLA92" s="13"/>
      <c r="NLB92" s="13"/>
      <c r="NLC92" s="13"/>
      <c r="NLD92" s="13"/>
      <c r="NLE92" s="13"/>
      <c r="NLF92" s="13"/>
      <c r="NLG92" s="13"/>
      <c r="NLH92" s="13"/>
      <c r="NLI92" s="13"/>
      <c r="NLJ92" s="13"/>
      <c r="NLK92" s="13"/>
      <c r="NLL92" s="13"/>
      <c r="NLM92" s="13"/>
      <c r="NLN92" s="13"/>
      <c r="NLO92" s="13"/>
      <c r="NLP92" s="13"/>
      <c r="NLQ92" s="13"/>
      <c r="NLR92" s="13"/>
      <c r="NLS92" s="13"/>
      <c r="NLT92" s="13"/>
      <c r="NLU92" s="13"/>
      <c r="NLV92" s="13"/>
      <c r="NLW92" s="13"/>
      <c r="NLX92" s="13"/>
      <c r="NLY92" s="13"/>
      <c r="NLZ92" s="13"/>
      <c r="NMA92" s="13"/>
      <c r="NMB92" s="13"/>
      <c r="NMC92" s="13"/>
      <c r="NMD92" s="13"/>
      <c r="NME92" s="13"/>
      <c r="NMF92" s="13"/>
      <c r="NMG92" s="13"/>
      <c r="NMH92" s="13"/>
      <c r="NMI92" s="13"/>
      <c r="NMJ92" s="13"/>
      <c r="NMK92" s="13"/>
      <c r="NML92" s="13"/>
      <c r="NMM92" s="13"/>
      <c r="NMN92" s="13"/>
      <c r="NMO92" s="13"/>
      <c r="NMP92" s="13"/>
      <c r="NMQ92" s="13"/>
      <c r="NMR92" s="13"/>
      <c r="NMS92" s="13"/>
      <c r="NMT92" s="13"/>
      <c r="NMU92" s="13"/>
      <c r="NMV92" s="13"/>
      <c r="NMW92" s="13"/>
      <c r="NMX92" s="13"/>
      <c r="NMY92" s="13"/>
      <c r="NMZ92" s="13"/>
      <c r="NNA92" s="13"/>
      <c r="NNB92" s="13"/>
      <c r="NNC92" s="13"/>
      <c r="NND92" s="13"/>
      <c r="NNE92" s="13"/>
      <c r="NNF92" s="13"/>
      <c r="NNG92" s="13"/>
      <c r="NNH92" s="13"/>
      <c r="NNI92" s="13"/>
      <c r="NNJ92" s="13"/>
      <c r="NNK92" s="13"/>
      <c r="NNL92" s="13"/>
      <c r="NNM92" s="13"/>
      <c r="NNN92" s="13"/>
      <c r="NNO92" s="13"/>
      <c r="NNP92" s="13"/>
      <c r="NNQ92" s="13"/>
      <c r="NNR92" s="13"/>
      <c r="NNS92" s="13"/>
      <c r="NNT92" s="13"/>
      <c r="NNU92" s="13"/>
      <c r="NNV92" s="13"/>
      <c r="NNW92" s="13"/>
      <c r="NNX92" s="13"/>
      <c r="NNY92" s="13"/>
      <c r="NNZ92" s="13"/>
      <c r="NOA92" s="13"/>
      <c r="NOB92" s="13"/>
      <c r="NOC92" s="13"/>
      <c r="NOD92" s="13"/>
      <c r="NOE92" s="13"/>
      <c r="NOF92" s="13"/>
      <c r="NOG92" s="13"/>
      <c r="NOH92" s="13"/>
      <c r="NOI92" s="13"/>
      <c r="NOJ92" s="13"/>
      <c r="NOK92" s="13"/>
      <c r="NOL92" s="13"/>
      <c r="NOM92" s="13"/>
      <c r="NON92" s="13"/>
      <c r="NOO92" s="13"/>
      <c r="NOP92" s="13"/>
      <c r="NOQ92" s="13"/>
      <c r="NOR92" s="13"/>
      <c r="NOS92" s="13"/>
      <c r="NOT92" s="13"/>
      <c r="NOU92" s="13"/>
      <c r="NOV92" s="13"/>
      <c r="NOW92" s="13"/>
      <c r="NOX92" s="13"/>
      <c r="NOY92" s="13"/>
      <c r="NOZ92" s="13"/>
      <c r="NPA92" s="13"/>
      <c r="NPB92" s="13"/>
      <c r="NPC92" s="13"/>
      <c r="NPD92" s="13"/>
      <c r="NPE92" s="13"/>
      <c r="NPF92" s="13"/>
      <c r="NPG92" s="13"/>
      <c r="NPH92" s="13"/>
      <c r="NPI92" s="13"/>
      <c r="NPJ92" s="13"/>
      <c r="NPK92" s="13"/>
      <c r="NPL92" s="13"/>
      <c r="NPM92" s="13"/>
      <c r="NPN92" s="13"/>
      <c r="NPO92" s="13"/>
      <c r="NPP92" s="13"/>
      <c r="NPQ92" s="13"/>
      <c r="NPR92" s="13"/>
      <c r="NPS92" s="13"/>
      <c r="NPT92" s="13"/>
      <c r="NPU92" s="13"/>
      <c r="NPV92" s="13"/>
      <c r="NPW92" s="13"/>
      <c r="NPX92" s="13"/>
      <c r="NPY92" s="13"/>
      <c r="NPZ92" s="13"/>
      <c r="NQA92" s="13"/>
      <c r="NQB92" s="13"/>
      <c r="NQC92" s="13"/>
      <c r="NQD92" s="13"/>
      <c r="NQE92" s="13"/>
      <c r="NQF92" s="13"/>
      <c r="NQG92" s="13"/>
      <c r="NQH92" s="13"/>
      <c r="NQI92" s="13"/>
      <c r="NQJ92" s="13"/>
      <c r="NQK92" s="13"/>
      <c r="NQL92" s="13"/>
      <c r="NQM92" s="13"/>
      <c r="NQN92" s="13"/>
      <c r="NQO92" s="13"/>
      <c r="NQP92" s="13"/>
      <c r="NQQ92" s="13"/>
      <c r="NQR92" s="13"/>
      <c r="NQS92" s="13"/>
      <c r="NQT92" s="13"/>
      <c r="NQU92" s="13"/>
      <c r="NQV92" s="13"/>
      <c r="NQW92" s="13"/>
      <c r="NQX92" s="13"/>
      <c r="NQY92" s="13"/>
      <c r="NQZ92" s="13"/>
      <c r="NRA92" s="13"/>
      <c r="NRB92" s="13"/>
      <c r="NRC92" s="13"/>
      <c r="NRD92" s="13"/>
      <c r="NRE92" s="13"/>
      <c r="NRF92" s="13"/>
      <c r="NRG92" s="13"/>
      <c r="NRH92" s="13"/>
      <c r="NRI92" s="13"/>
      <c r="NRJ92" s="13"/>
      <c r="NRK92" s="13"/>
      <c r="NRL92" s="13"/>
      <c r="NRM92" s="13"/>
      <c r="NRN92" s="13"/>
      <c r="NRO92" s="13"/>
      <c r="NRP92" s="13"/>
      <c r="NRQ92" s="13"/>
      <c r="NRR92" s="13"/>
      <c r="NRS92" s="13"/>
      <c r="NRT92" s="13"/>
      <c r="NRU92" s="13"/>
      <c r="NRV92" s="13"/>
      <c r="NRW92" s="13"/>
      <c r="NRX92" s="13"/>
      <c r="NRY92" s="13"/>
      <c r="NRZ92" s="13"/>
      <c r="NSA92" s="13"/>
      <c r="NSB92" s="13"/>
      <c r="NSC92" s="13"/>
      <c r="NSD92" s="13"/>
      <c r="NSE92" s="13"/>
      <c r="NSF92" s="13"/>
      <c r="NSG92" s="13"/>
      <c r="NSH92" s="13"/>
      <c r="NSI92" s="13"/>
      <c r="NSJ92" s="13"/>
      <c r="NSK92" s="13"/>
      <c r="NSL92" s="13"/>
      <c r="NSM92" s="13"/>
      <c r="NSN92" s="13"/>
      <c r="NSO92" s="13"/>
      <c r="NSP92" s="13"/>
      <c r="NSQ92" s="13"/>
      <c r="NSR92" s="13"/>
      <c r="NSS92" s="13"/>
      <c r="NST92" s="13"/>
      <c r="NSU92" s="13"/>
      <c r="NSV92" s="13"/>
      <c r="NSW92" s="13"/>
      <c r="NSX92" s="13"/>
      <c r="NSY92" s="13"/>
      <c r="NSZ92" s="13"/>
      <c r="NTA92" s="13"/>
      <c r="NTB92" s="13"/>
      <c r="NTC92" s="13"/>
      <c r="NTD92" s="13"/>
      <c r="NTE92" s="13"/>
      <c r="NTF92" s="13"/>
      <c r="NTG92" s="13"/>
      <c r="NTH92" s="13"/>
      <c r="NTI92" s="13"/>
      <c r="NTJ92" s="13"/>
      <c r="NTK92" s="13"/>
      <c r="NTL92" s="13"/>
      <c r="NTM92" s="13"/>
      <c r="NTN92" s="13"/>
      <c r="NTO92" s="13"/>
      <c r="NTP92" s="13"/>
      <c r="NTQ92" s="13"/>
      <c r="NTR92" s="13"/>
      <c r="NTS92" s="13"/>
      <c r="NTT92" s="13"/>
      <c r="NTU92" s="13"/>
      <c r="NTV92" s="13"/>
      <c r="NTW92" s="13"/>
      <c r="NTX92" s="13"/>
      <c r="NTY92" s="13"/>
      <c r="NTZ92" s="13"/>
      <c r="NUA92" s="13"/>
      <c r="NUB92" s="13"/>
      <c r="NUC92" s="13"/>
      <c r="NUD92" s="13"/>
      <c r="NUE92" s="13"/>
      <c r="NUF92" s="13"/>
      <c r="NUG92" s="13"/>
      <c r="NUH92" s="13"/>
      <c r="NUI92" s="13"/>
      <c r="NUJ92" s="13"/>
      <c r="NUK92" s="13"/>
      <c r="NUL92" s="13"/>
      <c r="NUM92" s="13"/>
      <c r="NUN92" s="13"/>
      <c r="NUO92" s="13"/>
      <c r="NUP92" s="13"/>
      <c r="NUQ92" s="13"/>
      <c r="NUR92" s="13"/>
      <c r="NUS92" s="13"/>
      <c r="NUT92" s="13"/>
      <c r="NUU92" s="13"/>
      <c r="NUV92" s="13"/>
      <c r="NUW92" s="13"/>
      <c r="NUX92" s="13"/>
      <c r="NUY92" s="13"/>
      <c r="NUZ92" s="13"/>
      <c r="NVA92" s="13"/>
      <c r="NVB92" s="13"/>
      <c r="NVC92" s="13"/>
      <c r="NVD92" s="13"/>
      <c r="NVE92" s="13"/>
      <c r="NVF92" s="13"/>
      <c r="NVG92" s="13"/>
      <c r="NVH92" s="13"/>
      <c r="NVI92" s="13"/>
      <c r="NVJ92" s="13"/>
      <c r="NVK92" s="13"/>
      <c r="NVL92" s="13"/>
      <c r="NVM92" s="13"/>
      <c r="NVN92" s="13"/>
      <c r="NVO92" s="13"/>
      <c r="NVP92" s="13"/>
      <c r="NVQ92" s="13"/>
      <c r="NVR92" s="13"/>
      <c r="NVS92" s="13"/>
      <c r="NVT92" s="13"/>
      <c r="NVU92" s="13"/>
      <c r="NVV92" s="13"/>
      <c r="NVW92" s="13"/>
      <c r="NVX92" s="13"/>
      <c r="NVY92" s="13"/>
      <c r="NVZ92" s="13"/>
      <c r="NWA92" s="13"/>
      <c r="NWB92" s="13"/>
      <c r="NWC92" s="13"/>
      <c r="NWD92" s="13"/>
      <c r="NWE92" s="13"/>
      <c r="NWF92" s="13"/>
      <c r="NWG92" s="13"/>
      <c r="NWH92" s="13"/>
      <c r="NWI92" s="13"/>
      <c r="NWJ92" s="13"/>
      <c r="NWK92" s="13"/>
      <c r="NWL92" s="13"/>
      <c r="NWM92" s="13"/>
      <c r="NWN92" s="13"/>
      <c r="NWO92" s="13"/>
      <c r="NWP92" s="13"/>
      <c r="NWQ92" s="13"/>
      <c r="NWR92" s="13"/>
      <c r="NWS92" s="13"/>
      <c r="NWT92" s="13"/>
      <c r="NWU92" s="13"/>
      <c r="NWV92" s="13"/>
      <c r="NWW92" s="13"/>
      <c r="NWX92" s="13"/>
      <c r="NWY92" s="13"/>
      <c r="NWZ92" s="13"/>
      <c r="NXA92" s="13"/>
      <c r="NXB92" s="13"/>
      <c r="NXC92" s="13"/>
      <c r="NXD92" s="13"/>
      <c r="NXE92" s="13"/>
      <c r="NXF92" s="13"/>
      <c r="NXG92" s="13"/>
      <c r="NXH92" s="13"/>
      <c r="NXI92" s="13"/>
      <c r="NXJ92" s="13"/>
      <c r="NXK92" s="13"/>
      <c r="NXL92" s="13"/>
      <c r="NXM92" s="13"/>
      <c r="NXN92" s="13"/>
      <c r="NXO92" s="13"/>
      <c r="NXP92" s="13"/>
      <c r="NXQ92" s="13"/>
      <c r="NXR92" s="13"/>
      <c r="NXS92" s="13"/>
      <c r="NXT92" s="13"/>
      <c r="NXU92" s="13"/>
      <c r="NXV92" s="13"/>
      <c r="NXW92" s="13"/>
      <c r="NXX92" s="13"/>
      <c r="NXY92" s="13"/>
      <c r="NXZ92" s="13"/>
      <c r="NYA92" s="13"/>
      <c r="NYB92" s="13"/>
      <c r="NYC92" s="13"/>
      <c r="NYD92" s="13"/>
      <c r="NYE92" s="13"/>
      <c r="NYF92" s="13"/>
      <c r="NYG92" s="13"/>
      <c r="NYH92" s="13"/>
      <c r="NYI92" s="13"/>
      <c r="NYJ92" s="13"/>
      <c r="NYK92" s="13"/>
      <c r="NYL92" s="13"/>
      <c r="NYM92" s="13"/>
      <c r="NYN92" s="13"/>
      <c r="NYO92" s="13"/>
      <c r="NYP92" s="13"/>
      <c r="NYQ92" s="13"/>
      <c r="NYR92" s="13"/>
      <c r="NYS92" s="13"/>
      <c r="NYT92" s="13"/>
      <c r="NYU92" s="13"/>
      <c r="NYV92" s="13"/>
      <c r="NYW92" s="13"/>
      <c r="NYX92" s="13"/>
      <c r="NYY92" s="13"/>
      <c r="NYZ92" s="13"/>
      <c r="NZA92" s="13"/>
      <c r="NZB92" s="13"/>
      <c r="NZC92" s="13"/>
      <c r="NZD92" s="13"/>
      <c r="NZE92" s="13"/>
      <c r="NZF92" s="13"/>
      <c r="NZG92" s="13"/>
      <c r="NZH92" s="13"/>
      <c r="NZI92" s="13"/>
      <c r="NZJ92" s="13"/>
      <c r="NZK92" s="13"/>
      <c r="NZL92" s="13"/>
      <c r="NZM92" s="13"/>
      <c r="NZN92" s="13"/>
      <c r="NZO92" s="13"/>
      <c r="NZP92" s="13"/>
      <c r="NZQ92" s="13"/>
      <c r="NZR92" s="13"/>
      <c r="NZS92" s="13"/>
      <c r="NZT92" s="13"/>
      <c r="NZU92" s="13"/>
      <c r="NZV92" s="13"/>
      <c r="NZW92" s="13"/>
      <c r="NZX92" s="13"/>
      <c r="NZY92" s="13"/>
      <c r="NZZ92" s="13"/>
      <c r="OAA92" s="13"/>
      <c r="OAB92" s="13"/>
      <c r="OAC92" s="13"/>
      <c r="OAD92" s="13"/>
      <c r="OAE92" s="13"/>
      <c r="OAF92" s="13"/>
      <c r="OAG92" s="13"/>
      <c r="OAH92" s="13"/>
      <c r="OAI92" s="13"/>
      <c r="OAJ92" s="13"/>
      <c r="OAK92" s="13"/>
      <c r="OAL92" s="13"/>
      <c r="OAM92" s="13"/>
      <c r="OAN92" s="13"/>
      <c r="OAO92" s="13"/>
      <c r="OAP92" s="13"/>
      <c r="OAQ92" s="13"/>
      <c r="OAR92" s="13"/>
      <c r="OAS92" s="13"/>
      <c r="OAT92" s="13"/>
      <c r="OAU92" s="13"/>
      <c r="OAV92" s="13"/>
      <c r="OAW92" s="13"/>
      <c r="OAX92" s="13"/>
      <c r="OAY92" s="13"/>
      <c r="OAZ92" s="13"/>
      <c r="OBA92" s="13"/>
      <c r="OBB92" s="13"/>
      <c r="OBC92" s="13"/>
      <c r="OBD92" s="13"/>
      <c r="OBE92" s="13"/>
      <c r="OBF92" s="13"/>
      <c r="OBG92" s="13"/>
      <c r="OBH92" s="13"/>
      <c r="OBI92" s="13"/>
      <c r="OBJ92" s="13"/>
      <c r="OBK92" s="13"/>
      <c r="OBL92" s="13"/>
      <c r="OBM92" s="13"/>
      <c r="OBN92" s="13"/>
      <c r="OBO92" s="13"/>
      <c r="OBP92" s="13"/>
      <c r="OBQ92" s="13"/>
      <c r="OBR92" s="13"/>
      <c r="OBS92" s="13"/>
      <c r="OBT92" s="13"/>
      <c r="OBU92" s="13"/>
      <c r="OBV92" s="13"/>
      <c r="OBW92" s="13"/>
      <c r="OBX92" s="13"/>
      <c r="OBY92" s="13"/>
      <c r="OBZ92" s="13"/>
      <c r="OCA92" s="13"/>
      <c r="OCB92" s="13"/>
      <c r="OCC92" s="13"/>
      <c r="OCD92" s="13"/>
      <c r="OCE92" s="13"/>
      <c r="OCF92" s="13"/>
      <c r="OCG92" s="13"/>
      <c r="OCH92" s="13"/>
      <c r="OCI92" s="13"/>
      <c r="OCJ92" s="13"/>
      <c r="OCK92" s="13"/>
      <c r="OCL92" s="13"/>
      <c r="OCM92" s="13"/>
      <c r="OCN92" s="13"/>
      <c r="OCO92" s="13"/>
      <c r="OCP92" s="13"/>
      <c r="OCQ92" s="13"/>
      <c r="OCR92" s="13"/>
      <c r="OCS92" s="13"/>
      <c r="OCT92" s="13"/>
      <c r="OCU92" s="13"/>
      <c r="OCV92" s="13"/>
      <c r="OCW92" s="13"/>
      <c r="OCX92" s="13"/>
      <c r="OCY92" s="13"/>
      <c r="OCZ92" s="13"/>
      <c r="ODA92" s="13"/>
      <c r="ODB92" s="13"/>
      <c r="ODC92" s="13"/>
      <c r="ODD92" s="13"/>
      <c r="ODE92" s="13"/>
      <c r="ODF92" s="13"/>
      <c r="ODG92" s="13"/>
      <c r="ODH92" s="13"/>
      <c r="ODI92" s="13"/>
      <c r="ODJ92" s="13"/>
      <c r="ODK92" s="13"/>
      <c r="ODL92" s="13"/>
      <c r="ODM92" s="13"/>
      <c r="ODN92" s="13"/>
      <c r="ODO92" s="13"/>
      <c r="ODP92" s="13"/>
      <c r="ODQ92" s="13"/>
      <c r="ODR92" s="13"/>
      <c r="ODS92" s="13"/>
      <c r="ODT92" s="13"/>
      <c r="ODU92" s="13"/>
      <c r="ODV92" s="13"/>
      <c r="ODW92" s="13"/>
      <c r="ODX92" s="13"/>
      <c r="ODY92" s="13"/>
      <c r="ODZ92" s="13"/>
      <c r="OEA92" s="13"/>
      <c r="OEB92" s="13"/>
      <c r="OEC92" s="13"/>
      <c r="OED92" s="13"/>
      <c r="OEE92" s="13"/>
      <c r="OEF92" s="13"/>
      <c r="OEG92" s="13"/>
      <c r="OEH92" s="13"/>
      <c r="OEI92" s="13"/>
      <c r="OEJ92" s="13"/>
      <c r="OEK92" s="13"/>
      <c r="OEL92" s="13"/>
      <c r="OEM92" s="13"/>
      <c r="OEN92" s="13"/>
      <c r="OEO92" s="13"/>
      <c r="OEP92" s="13"/>
      <c r="OEQ92" s="13"/>
      <c r="OER92" s="13"/>
      <c r="OES92" s="13"/>
      <c r="OET92" s="13"/>
      <c r="OEU92" s="13"/>
      <c r="OEV92" s="13"/>
      <c r="OEW92" s="13"/>
      <c r="OEX92" s="13"/>
      <c r="OEY92" s="13"/>
      <c r="OEZ92" s="13"/>
      <c r="OFA92" s="13"/>
      <c r="OFB92" s="13"/>
      <c r="OFC92" s="13"/>
      <c r="OFD92" s="13"/>
      <c r="OFE92" s="13"/>
      <c r="OFF92" s="13"/>
      <c r="OFG92" s="13"/>
      <c r="OFH92" s="13"/>
      <c r="OFI92" s="13"/>
      <c r="OFJ92" s="13"/>
      <c r="OFK92" s="13"/>
      <c r="OFL92" s="13"/>
      <c r="OFM92" s="13"/>
      <c r="OFN92" s="13"/>
      <c r="OFO92" s="13"/>
      <c r="OFP92" s="13"/>
      <c r="OFQ92" s="13"/>
      <c r="OFR92" s="13"/>
      <c r="OFS92" s="13"/>
      <c r="OFT92" s="13"/>
      <c r="OFU92" s="13"/>
      <c r="OFV92" s="13"/>
      <c r="OFW92" s="13"/>
      <c r="OFX92" s="13"/>
      <c r="OFY92" s="13"/>
      <c r="OFZ92" s="13"/>
      <c r="OGA92" s="13"/>
      <c r="OGB92" s="13"/>
      <c r="OGC92" s="13"/>
      <c r="OGD92" s="13"/>
      <c r="OGE92" s="13"/>
      <c r="OGF92" s="13"/>
      <c r="OGG92" s="13"/>
      <c r="OGH92" s="13"/>
      <c r="OGI92" s="13"/>
      <c r="OGJ92" s="13"/>
      <c r="OGK92" s="13"/>
      <c r="OGL92" s="13"/>
      <c r="OGM92" s="13"/>
      <c r="OGN92" s="13"/>
      <c r="OGO92" s="13"/>
      <c r="OGP92" s="13"/>
      <c r="OGQ92" s="13"/>
      <c r="OGR92" s="13"/>
      <c r="OGS92" s="13"/>
      <c r="OGT92" s="13"/>
      <c r="OGU92" s="13"/>
      <c r="OGV92" s="13"/>
      <c r="OGW92" s="13"/>
      <c r="OGX92" s="13"/>
      <c r="OGY92" s="13"/>
      <c r="OGZ92" s="13"/>
      <c r="OHA92" s="13"/>
      <c r="OHB92" s="13"/>
      <c r="OHC92" s="13"/>
      <c r="OHD92" s="13"/>
      <c r="OHE92" s="13"/>
      <c r="OHF92" s="13"/>
      <c r="OHG92" s="13"/>
      <c r="OHH92" s="13"/>
      <c r="OHI92" s="13"/>
      <c r="OHJ92" s="13"/>
      <c r="OHK92" s="13"/>
      <c r="OHL92" s="13"/>
      <c r="OHM92" s="13"/>
      <c r="OHN92" s="13"/>
      <c r="OHO92" s="13"/>
      <c r="OHP92" s="13"/>
      <c r="OHQ92" s="13"/>
      <c r="OHR92" s="13"/>
      <c r="OHS92" s="13"/>
      <c r="OHT92" s="13"/>
      <c r="OHU92" s="13"/>
      <c r="OHV92" s="13"/>
      <c r="OHW92" s="13"/>
      <c r="OHX92" s="13"/>
      <c r="OHY92" s="13"/>
      <c r="OHZ92" s="13"/>
      <c r="OIA92" s="13"/>
      <c r="OIB92" s="13"/>
      <c r="OIC92" s="13"/>
      <c r="OID92" s="13"/>
      <c r="OIE92" s="13"/>
      <c r="OIF92" s="13"/>
      <c r="OIG92" s="13"/>
      <c r="OIH92" s="13"/>
      <c r="OII92" s="13"/>
      <c r="OIJ92" s="13"/>
      <c r="OIK92" s="13"/>
      <c r="OIL92" s="13"/>
      <c r="OIM92" s="13"/>
      <c r="OIN92" s="13"/>
      <c r="OIO92" s="13"/>
      <c r="OIP92" s="13"/>
      <c r="OIQ92" s="13"/>
      <c r="OIR92" s="13"/>
      <c r="OIS92" s="13"/>
      <c r="OIT92" s="13"/>
      <c r="OIU92" s="13"/>
      <c r="OIV92" s="13"/>
      <c r="OIW92" s="13"/>
      <c r="OIX92" s="13"/>
      <c r="OIY92" s="13"/>
      <c r="OIZ92" s="13"/>
      <c r="OJA92" s="13"/>
      <c r="OJB92" s="13"/>
      <c r="OJC92" s="13"/>
      <c r="OJD92" s="13"/>
      <c r="OJE92" s="13"/>
      <c r="OJF92" s="13"/>
      <c r="OJG92" s="13"/>
      <c r="OJH92" s="13"/>
      <c r="OJI92" s="13"/>
      <c r="OJJ92" s="13"/>
      <c r="OJK92" s="13"/>
      <c r="OJL92" s="13"/>
      <c r="OJM92" s="13"/>
      <c r="OJN92" s="13"/>
      <c r="OJO92" s="13"/>
      <c r="OJP92" s="13"/>
      <c r="OJQ92" s="13"/>
      <c r="OJR92" s="13"/>
      <c r="OJS92" s="13"/>
      <c r="OJT92" s="13"/>
      <c r="OJU92" s="13"/>
      <c r="OJV92" s="13"/>
      <c r="OJW92" s="13"/>
      <c r="OJX92" s="13"/>
      <c r="OJY92" s="13"/>
      <c r="OJZ92" s="13"/>
      <c r="OKA92" s="13"/>
      <c r="OKB92" s="13"/>
      <c r="OKC92" s="13"/>
      <c r="OKD92" s="13"/>
      <c r="OKE92" s="13"/>
      <c r="OKF92" s="13"/>
      <c r="OKG92" s="13"/>
      <c r="OKH92" s="13"/>
      <c r="OKI92" s="13"/>
      <c r="OKJ92" s="13"/>
      <c r="OKK92" s="13"/>
      <c r="OKL92" s="13"/>
      <c r="OKM92" s="13"/>
      <c r="OKN92" s="13"/>
      <c r="OKO92" s="13"/>
      <c r="OKP92" s="13"/>
      <c r="OKQ92" s="13"/>
      <c r="OKR92" s="13"/>
      <c r="OKS92" s="13"/>
      <c r="OKT92" s="13"/>
      <c r="OKU92" s="13"/>
      <c r="OKV92" s="13"/>
      <c r="OKW92" s="13"/>
      <c r="OKX92" s="13"/>
      <c r="OKY92" s="13"/>
      <c r="OKZ92" s="13"/>
      <c r="OLA92" s="13"/>
      <c r="OLB92" s="13"/>
      <c r="OLC92" s="13"/>
      <c r="OLD92" s="13"/>
      <c r="OLE92" s="13"/>
      <c r="OLF92" s="13"/>
      <c r="OLG92" s="13"/>
      <c r="OLH92" s="13"/>
      <c r="OLI92" s="13"/>
      <c r="OLJ92" s="13"/>
      <c r="OLK92" s="13"/>
      <c r="OLL92" s="13"/>
      <c r="OLM92" s="13"/>
      <c r="OLN92" s="13"/>
      <c r="OLO92" s="13"/>
      <c r="OLP92" s="13"/>
      <c r="OLQ92" s="13"/>
      <c r="OLR92" s="13"/>
      <c r="OLS92" s="13"/>
      <c r="OLT92" s="13"/>
      <c r="OLU92" s="13"/>
      <c r="OLV92" s="13"/>
      <c r="OLW92" s="13"/>
      <c r="OLX92" s="13"/>
      <c r="OLY92" s="13"/>
      <c r="OLZ92" s="13"/>
      <c r="OMA92" s="13"/>
      <c r="OMB92" s="13"/>
      <c r="OMC92" s="13"/>
      <c r="OMD92" s="13"/>
      <c r="OME92" s="13"/>
      <c r="OMF92" s="13"/>
      <c r="OMG92" s="13"/>
      <c r="OMH92" s="13"/>
      <c r="OMI92" s="13"/>
      <c r="OMJ92" s="13"/>
      <c r="OMK92" s="13"/>
      <c r="OML92" s="13"/>
      <c r="OMM92" s="13"/>
      <c r="OMN92" s="13"/>
      <c r="OMO92" s="13"/>
      <c r="OMP92" s="13"/>
      <c r="OMQ92" s="13"/>
      <c r="OMR92" s="13"/>
      <c r="OMS92" s="13"/>
      <c r="OMT92" s="13"/>
      <c r="OMU92" s="13"/>
      <c r="OMV92" s="13"/>
      <c r="OMW92" s="13"/>
      <c r="OMX92" s="13"/>
      <c r="OMY92" s="13"/>
      <c r="OMZ92" s="13"/>
      <c r="ONA92" s="13"/>
      <c r="ONB92" s="13"/>
      <c r="ONC92" s="13"/>
      <c r="OND92" s="13"/>
      <c r="ONE92" s="13"/>
      <c r="ONF92" s="13"/>
      <c r="ONG92" s="13"/>
      <c r="ONH92" s="13"/>
      <c r="ONI92" s="13"/>
      <c r="ONJ92" s="13"/>
      <c r="ONK92" s="13"/>
      <c r="ONL92" s="13"/>
      <c r="ONM92" s="13"/>
      <c r="ONN92" s="13"/>
      <c r="ONO92" s="13"/>
      <c r="ONP92" s="13"/>
      <c r="ONQ92" s="13"/>
      <c r="ONR92" s="13"/>
      <c r="ONS92" s="13"/>
      <c r="ONT92" s="13"/>
      <c r="ONU92" s="13"/>
      <c r="ONV92" s="13"/>
      <c r="ONW92" s="13"/>
      <c r="ONX92" s="13"/>
      <c r="ONY92" s="13"/>
      <c r="ONZ92" s="13"/>
      <c r="OOA92" s="13"/>
      <c r="OOB92" s="13"/>
      <c r="OOC92" s="13"/>
      <c r="OOD92" s="13"/>
      <c r="OOE92" s="13"/>
      <c r="OOF92" s="13"/>
      <c r="OOG92" s="13"/>
      <c r="OOH92" s="13"/>
      <c r="OOI92" s="13"/>
      <c r="OOJ92" s="13"/>
      <c r="OOK92" s="13"/>
      <c r="OOL92" s="13"/>
      <c r="OOM92" s="13"/>
      <c r="OON92" s="13"/>
      <c r="OOO92" s="13"/>
      <c r="OOP92" s="13"/>
      <c r="OOQ92" s="13"/>
      <c r="OOR92" s="13"/>
      <c r="OOS92" s="13"/>
      <c r="OOT92" s="13"/>
      <c r="OOU92" s="13"/>
      <c r="OOV92" s="13"/>
      <c r="OOW92" s="13"/>
      <c r="OOX92" s="13"/>
      <c r="OOY92" s="13"/>
      <c r="OOZ92" s="13"/>
      <c r="OPA92" s="13"/>
      <c r="OPB92" s="13"/>
      <c r="OPC92" s="13"/>
      <c r="OPD92" s="13"/>
      <c r="OPE92" s="13"/>
      <c r="OPF92" s="13"/>
      <c r="OPG92" s="13"/>
      <c r="OPH92" s="13"/>
      <c r="OPI92" s="13"/>
      <c r="OPJ92" s="13"/>
      <c r="OPK92" s="13"/>
      <c r="OPL92" s="13"/>
      <c r="OPM92" s="13"/>
      <c r="OPN92" s="13"/>
      <c r="OPO92" s="13"/>
      <c r="OPP92" s="13"/>
      <c r="OPQ92" s="13"/>
      <c r="OPR92" s="13"/>
      <c r="OPS92" s="13"/>
      <c r="OPT92" s="13"/>
      <c r="OPU92" s="13"/>
      <c r="OPV92" s="13"/>
      <c r="OPW92" s="13"/>
      <c r="OPX92" s="13"/>
      <c r="OPY92" s="13"/>
      <c r="OPZ92" s="13"/>
      <c r="OQA92" s="13"/>
      <c r="OQB92" s="13"/>
      <c r="OQC92" s="13"/>
      <c r="OQD92" s="13"/>
      <c r="OQE92" s="13"/>
      <c r="OQF92" s="13"/>
      <c r="OQG92" s="13"/>
      <c r="OQH92" s="13"/>
      <c r="OQI92" s="13"/>
      <c r="OQJ92" s="13"/>
      <c r="OQK92" s="13"/>
      <c r="OQL92" s="13"/>
      <c r="OQM92" s="13"/>
      <c r="OQN92" s="13"/>
      <c r="OQO92" s="13"/>
      <c r="OQP92" s="13"/>
      <c r="OQQ92" s="13"/>
      <c r="OQR92" s="13"/>
      <c r="OQS92" s="13"/>
      <c r="OQT92" s="13"/>
      <c r="OQU92" s="13"/>
      <c r="OQV92" s="13"/>
      <c r="OQW92" s="13"/>
      <c r="OQX92" s="13"/>
      <c r="OQY92" s="13"/>
      <c r="OQZ92" s="13"/>
      <c r="ORA92" s="13"/>
      <c r="ORB92" s="13"/>
      <c r="ORC92" s="13"/>
      <c r="ORD92" s="13"/>
      <c r="ORE92" s="13"/>
      <c r="ORF92" s="13"/>
      <c r="ORG92" s="13"/>
      <c r="ORH92" s="13"/>
      <c r="ORI92" s="13"/>
      <c r="ORJ92" s="13"/>
      <c r="ORK92" s="13"/>
      <c r="ORL92" s="13"/>
      <c r="ORM92" s="13"/>
      <c r="ORN92" s="13"/>
      <c r="ORO92" s="13"/>
      <c r="ORP92" s="13"/>
      <c r="ORQ92" s="13"/>
      <c r="ORR92" s="13"/>
      <c r="ORS92" s="13"/>
      <c r="ORT92" s="13"/>
      <c r="ORU92" s="13"/>
      <c r="ORV92" s="13"/>
      <c r="ORW92" s="13"/>
      <c r="ORX92" s="13"/>
      <c r="ORY92" s="13"/>
      <c r="ORZ92" s="13"/>
      <c r="OSA92" s="13"/>
      <c r="OSB92" s="13"/>
      <c r="OSC92" s="13"/>
      <c r="OSD92" s="13"/>
      <c r="OSE92" s="13"/>
      <c r="OSF92" s="13"/>
      <c r="OSG92" s="13"/>
      <c r="OSH92" s="13"/>
      <c r="OSI92" s="13"/>
      <c r="OSJ92" s="13"/>
      <c r="OSK92" s="13"/>
      <c r="OSL92" s="13"/>
      <c r="OSM92" s="13"/>
      <c r="OSN92" s="13"/>
      <c r="OSO92" s="13"/>
      <c r="OSP92" s="13"/>
      <c r="OSQ92" s="13"/>
      <c r="OSR92" s="13"/>
      <c r="OSS92" s="13"/>
      <c r="OST92" s="13"/>
      <c r="OSU92" s="13"/>
      <c r="OSV92" s="13"/>
      <c r="OSW92" s="13"/>
      <c r="OSX92" s="13"/>
      <c r="OSY92" s="13"/>
      <c r="OSZ92" s="13"/>
      <c r="OTA92" s="13"/>
      <c r="OTB92" s="13"/>
      <c r="OTC92" s="13"/>
      <c r="OTD92" s="13"/>
      <c r="OTE92" s="13"/>
      <c r="OTF92" s="13"/>
      <c r="OTG92" s="13"/>
      <c r="OTH92" s="13"/>
      <c r="OTI92" s="13"/>
      <c r="OTJ92" s="13"/>
      <c r="OTK92" s="13"/>
      <c r="OTL92" s="13"/>
      <c r="OTM92" s="13"/>
      <c r="OTN92" s="13"/>
      <c r="OTO92" s="13"/>
      <c r="OTP92" s="13"/>
      <c r="OTQ92" s="13"/>
      <c r="OTR92" s="13"/>
      <c r="OTS92" s="13"/>
      <c r="OTT92" s="13"/>
      <c r="OTU92" s="13"/>
      <c r="OTV92" s="13"/>
      <c r="OTW92" s="13"/>
      <c r="OTX92" s="13"/>
      <c r="OTY92" s="13"/>
      <c r="OTZ92" s="13"/>
      <c r="OUA92" s="13"/>
      <c r="OUB92" s="13"/>
      <c r="OUC92" s="13"/>
      <c r="OUD92" s="13"/>
      <c r="OUE92" s="13"/>
      <c r="OUF92" s="13"/>
      <c r="OUG92" s="13"/>
      <c r="OUH92" s="13"/>
      <c r="OUI92" s="13"/>
      <c r="OUJ92" s="13"/>
      <c r="OUK92" s="13"/>
      <c r="OUL92" s="13"/>
      <c r="OUM92" s="13"/>
      <c r="OUN92" s="13"/>
      <c r="OUO92" s="13"/>
      <c r="OUP92" s="13"/>
      <c r="OUQ92" s="13"/>
      <c r="OUR92" s="13"/>
      <c r="OUS92" s="13"/>
      <c r="OUT92" s="13"/>
      <c r="OUU92" s="13"/>
      <c r="OUV92" s="13"/>
      <c r="OUW92" s="13"/>
      <c r="OUX92" s="13"/>
      <c r="OUY92" s="13"/>
      <c r="OUZ92" s="13"/>
      <c r="OVA92" s="13"/>
      <c r="OVB92" s="13"/>
      <c r="OVC92" s="13"/>
      <c r="OVD92" s="13"/>
      <c r="OVE92" s="13"/>
      <c r="OVF92" s="13"/>
      <c r="OVG92" s="13"/>
      <c r="OVH92" s="13"/>
      <c r="OVI92" s="13"/>
      <c r="OVJ92" s="13"/>
      <c r="OVK92" s="13"/>
      <c r="OVL92" s="13"/>
      <c r="OVM92" s="13"/>
      <c r="OVN92" s="13"/>
      <c r="OVO92" s="13"/>
      <c r="OVP92" s="13"/>
      <c r="OVQ92" s="13"/>
      <c r="OVR92" s="13"/>
      <c r="OVS92" s="13"/>
      <c r="OVT92" s="13"/>
      <c r="OVU92" s="13"/>
      <c r="OVV92" s="13"/>
      <c r="OVW92" s="13"/>
      <c r="OVX92" s="13"/>
      <c r="OVY92" s="13"/>
      <c r="OVZ92" s="13"/>
      <c r="OWA92" s="13"/>
      <c r="OWB92" s="13"/>
      <c r="OWC92" s="13"/>
      <c r="OWD92" s="13"/>
      <c r="OWE92" s="13"/>
      <c r="OWF92" s="13"/>
      <c r="OWG92" s="13"/>
      <c r="OWH92" s="13"/>
      <c r="OWI92" s="13"/>
      <c r="OWJ92" s="13"/>
      <c r="OWK92" s="13"/>
      <c r="OWL92" s="13"/>
      <c r="OWM92" s="13"/>
      <c r="OWN92" s="13"/>
      <c r="OWO92" s="13"/>
      <c r="OWP92" s="13"/>
      <c r="OWQ92" s="13"/>
      <c r="OWR92" s="13"/>
      <c r="OWS92" s="13"/>
      <c r="OWT92" s="13"/>
      <c r="OWU92" s="13"/>
      <c r="OWV92" s="13"/>
      <c r="OWW92" s="13"/>
      <c r="OWX92" s="13"/>
      <c r="OWY92" s="13"/>
      <c r="OWZ92" s="13"/>
      <c r="OXA92" s="13"/>
      <c r="OXB92" s="13"/>
      <c r="OXC92" s="13"/>
      <c r="OXD92" s="13"/>
      <c r="OXE92" s="13"/>
      <c r="OXF92" s="13"/>
      <c r="OXG92" s="13"/>
      <c r="OXH92" s="13"/>
      <c r="OXI92" s="13"/>
      <c r="OXJ92" s="13"/>
      <c r="OXK92" s="13"/>
      <c r="OXL92" s="13"/>
      <c r="OXM92" s="13"/>
      <c r="OXN92" s="13"/>
      <c r="OXO92" s="13"/>
      <c r="OXP92" s="13"/>
      <c r="OXQ92" s="13"/>
      <c r="OXR92" s="13"/>
      <c r="OXS92" s="13"/>
      <c r="OXT92" s="13"/>
      <c r="OXU92" s="13"/>
      <c r="OXV92" s="13"/>
      <c r="OXW92" s="13"/>
      <c r="OXX92" s="13"/>
      <c r="OXY92" s="13"/>
      <c r="OXZ92" s="13"/>
      <c r="OYA92" s="13"/>
      <c r="OYB92" s="13"/>
      <c r="OYC92" s="13"/>
      <c r="OYD92" s="13"/>
      <c r="OYE92" s="13"/>
      <c r="OYF92" s="13"/>
      <c r="OYG92" s="13"/>
      <c r="OYH92" s="13"/>
      <c r="OYI92" s="13"/>
      <c r="OYJ92" s="13"/>
      <c r="OYK92" s="13"/>
      <c r="OYL92" s="13"/>
      <c r="OYM92" s="13"/>
      <c r="OYN92" s="13"/>
      <c r="OYO92" s="13"/>
      <c r="OYP92" s="13"/>
      <c r="OYQ92" s="13"/>
      <c r="OYR92" s="13"/>
      <c r="OYS92" s="13"/>
      <c r="OYT92" s="13"/>
      <c r="OYU92" s="13"/>
      <c r="OYV92" s="13"/>
      <c r="OYW92" s="13"/>
      <c r="OYX92" s="13"/>
      <c r="OYY92" s="13"/>
      <c r="OYZ92" s="13"/>
      <c r="OZA92" s="13"/>
      <c r="OZB92" s="13"/>
      <c r="OZC92" s="13"/>
      <c r="OZD92" s="13"/>
      <c r="OZE92" s="13"/>
      <c r="OZF92" s="13"/>
      <c r="OZG92" s="13"/>
      <c r="OZH92" s="13"/>
      <c r="OZI92" s="13"/>
      <c r="OZJ92" s="13"/>
      <c r="OZK92" s="13"/>
      <c r="OZL92" s="13"/>
      <c r="OZM92" s="13"/>
      <c r="OZN92" s="13"/>
      <c r="OZO92" s="13"/>
      <c r="OZP92" s="13"/>
      <c r="OZQ92" s="13"/>
      <c r="OZR92" s="13"/>
      <c r="OZS92" s="13"/>
      <c r="OZT92" s="13"/>
      <c r="OZU92" s="13"/>
      <c r="OZV92" s="13"/>
      <c r="OZW92" s="13"/>
      <c r="OZX92" s="13"/>
      <c r="OZY92" s="13"/>
      <c r="OZZ92" s="13"/>
      <c r="PAA92" s="13"/>
      <c r="PAB92" s="13"/>
      <c r="PAC92" s="13"/>
      <c r="PAD92" s="13"/>
      <c r="PAE92" s="13"/>
      <c r="PAF92" s="13"/>
      <c r="PAG92" s="13"/>
      <c r="PAH92" s="13"/>
      <c r="PAI92" s="13"/>
      <c r="PAJ92" s="13"/>
      <c r="PAK92" s="13"/>
      <c r="PAL92" s="13"/>
      <c r="PAM92" s="13"/>
      <c r="PAN92" s="13"/>
      <c r="PAO92" s="13"/>
      <c r="PAP92" s="13"/>
      <c r="PAQ92" s="13"/>
      <c r="PAR92" s="13"/>
      <c r="PAS92" s="13"/>
      <c r="PAT92" s="13"/>
      <c r="PAU92" s="13"/>
      <c r="PAV92" s="13"/>
      <c r="PAW92" s="13"/>
      <c r="PAX92" s="13"/>
      <c r="PAY92" s="13"/>
      <c r="PAZ92" s="13"/>
      <c r="PBA92" s="13"/>
      <c r="PBB92" s="13"/>
      <c r="PBC92" s="13"/>
      <c r="PBD92" s="13"/>
      <c r="PBE92" s="13"/>
      <c r="PBF92" s="13"/>
      <c r="PBG92" s="13"/>
      <c r="PBH92" s="13"/>
      <c r="PBI92" s="13"/>
      <c r="PBJ92" s="13"/>
      <c r="PBK92" s="13"/>
      <c r="PBL92" s="13"/>
      <c r="PBM92" s="13"/>
      <c r="PBN92" s="13"/>
      <c r="PBO92" s="13"/>
      <c r="PBP92" s="13"/>
      <c r="PBQ92" s="13"/>
      <c r="PBR92" s="13"/>
      <c r="PBS92" s="13"/>
      <c r="PBT92" s="13"/>
      <c r="PBU92" s="13"/>
      <c r="PBV92" s="13"/>
      <c r="PBW92" s="13"/>
      <c r="PBX92" s="13"/>
      <c r="PBY92" s="13"/>
      <c r="PBZ92" s="13"/>
      <c r="PCA92" s="13"/>
      <c r="PCB92" s="13"/>
      <c r="PCC92" s="13"/>
      <c r="PCD92" s="13"/>
      <c r="PCE92" s="13"/>
      <c r="PCF92" s="13"/>
      <c r="PCG92" s="13"/>
      <c r="PCH92" s="13"/>
      <c r="PCI92" s="13"/>
      <c r="PCJ92" s="13"/>
      <c r="PCK92" s="13"/>
      <c r="PCL92" s="13"/>
      <c r="PCM92" s="13"/>
      <c r="PCN92" s="13"/>
      <c r="PCO92" s="13"/>
      <c r="PCP92" s="13"/>
      <c r="PCQ92" s="13"/>
      <c r="PCR92" s="13"/>
      <c r="PCS92" s="13"/>
      <c r="PCT92" s="13"/>
      <c r="PCU92" s="13"/>
      <c r="PCV92" s="13"/>
      <c r="PCW92" s="13"/>
      <c r="PCX92" s="13"/>
      <c r="PCY92" s="13"/>
      <c r="PCZ92" s="13"/>
      <c r="PDA92" s="13"/>
      <c r="PDB92" s="13"/>
      <c r="PDC92" s="13"/>
      <c r="PDD92" s="13"/>
      <c r="PDE92" s="13"/>
      <c r="PDF92" s="13"/>
      <c r="PDG92" s="13"/>
      <c r="PDH92" s="13"/>
      <c r="PDI92" s="13"/>
      <c r="PDJ92" s="13"/>
      <c r="PDK92" s="13"/>
      <c r="PDL92" s="13"/>
      <c r="PDM92" s="13"/>
      <c r="PDN92" s="13"/>
      <c r="PDO92" s="13"/>
      <c r="PDP92" s="13"/>
      <c r="PDQ92" s="13"/>
      <c r="PDR92" s="13"/>
      <c r="PDS92" s="13"/>
      <c r="PDT92" s="13"/>
      <c r="PDU92" s="13"/>
      <c r="PDV92" s="13"/>
      <c r="PDW92" s="13"/>
      <c r="PDX92" s="13"/>
      <c r="PDY92" s="13"/>
      <c r="PDZ92" s="13"/>
      <c r="PEA92" s="13"/>
      <c r="PEB92" s="13"/>
      <c r="PEC92" s="13"/>
      <c r="PED92" s="13"/>
      <c r="PEE92" s="13"/>
      <c r="PEF92" s="13"/>
      <c r="PEG92" s="13"/>
      <c r="PEH92" s="13"/>
      <c r="PEI92" s="13"/>
      <c r="PEJ92" s="13"/>
      <c r="PEK92" s="13"/>
      <c r="PEL92" s="13"/>
      <c r="PEM92" s="13"/>
      <c r="PEN92" s="13"/>
      <c r="PEO92" s="13"/>
      <c r="PEP92" s="13"/>
      <c r="PEQ92" s="13"/>
      <c r="PER92" s="13"/>
      <c r="PES92" s="13"/>
      <c r="PET92" s="13"/>
      <c r="PEU92" s="13"/>
      <c r="PEV92" s="13"/>
      <c r="PEW92" s="13"/>
      <c r="PEX92" s="13"/>
      <c r="PEY92" s="13"/>
      <c r="PEZ92" s="13"/>
      <c r="PFA92" s="13"/>
      <c r="PFB92" s="13"/>
      <c r="PFC92" s="13"/>
      <c r="PFD92" s="13"/>
      <c r="PFE92" s="13"/>
      <c r="PFF92" s="13"/>
      <c r="PFG92" s="13"/>
      <c r="PFH92" s="13"/>
      <c r="PFI92" s="13"/>
      <c r="PFJ92" s="13"/>
      <c r="PFK92" s="13"/>
      <c r="PFL92" s="13"/>
      <c r="PFM92" s="13"/>
      <c r="PFN92" s="13"/>
      <c r="PFO92" s="13"/>
      <c r="PFP92" s="13"/>
      <c r="PFQ92" s="13"/>
      <c r="PFR92" s="13"/>
      <c r="PFS92" s="13"/>
      <c r="PFT92" s="13"/>
      <c r="PFU92" s="13"/>
      <c r="PFV92" s="13"/>
      <c r="PFW92" s="13"/>
      <c r="PFX92" s="13"/>
      <c r="PFY92" s="13"/>
      <c r="PFZ92" s="13"/>
      <c r="PGA92" s="13"/>
      <c r="PGB92" s="13"/>
      <c r="PGC92" s="13"/>
      <c r="PGD92" s="13"/>
      <c r="PGE92" s="13"/>
      <c r="PGF92" s="13"/>
      <c r="PGG92" s="13"/>
      <c r="PGH92" s="13"/>
      <c r="PGI92" s="13"/>
      <c r="PGJ92" s="13"/>
      <c r="PGK92" s="13"/>
      <c r="PGL92" s="13"/>
      <c r="PGM92" s="13"/>
      <c r="PGN92" s="13"/>
      <c r="PGO92" s="13"/>
      <c r="PGP92" s="13"/>
      <c r="PGQ92" s="13"/>
      <c r="PGR92" s="13"/>
      <c r="PGS92" s="13"/>
      <c r="PGT92" s="13"/>
      <c r="PGU92" s="13"/>
      <c r="PGV92" s="13"/>
      <c r="PGW92" s="13"/>
      <c r="PGX92" s="13"/>
      <c r="PGY92" s="13"/>
      <c r="PGZ92" s="13"/>
      <c r="PHA92" s="13"/>
      <c r="PHB92" s="13"/>
      <c r="PHC92" s="13"/>
      <c r="PHD92" s="13"/>
      <c r="PHE92" s="13"/>
      <c r="PHF92" s="13"/>
      <c r="PHG92" s="13"/>
      <c r="PHH92" s="13"/>
      <c r="PHI92" s="13"/>
      <c r="PHJ92" s="13"/>
      <c r="PHK92" s="13"/>
      <c r="PHL92" s="13"/>
      <c r="PHM92" s="13"/>
      <c r="PHN92" s="13"/>
      <c r="PHO92" s="13"/>
      <c r="PHP92" s="13"/>
      <c r="PHQ92" s="13"/>
      <c r="PHR92" s="13"/>
      <c r="PHS92" s="13"/>
      <c r="PHT92" s="13"/>
      <c r="PHU92" s="13"/>
      <c r="PHV92" s="13"/>
      <c r="PHW92" s="13"/>
      <c r="PHX92" s="13"/>
      <c r="PHY92" s="13"/>
      <c r="PHZ92" s="13"/>
      <c r="PIA92" s="13"/>
      <c r="PIB92" s="13"/>
      <c r="PIC92" s="13"/>
      <c r="PID92" s="13"/>
      <c r="PIE92" s="13"/>
      <c r="PIF92" s="13"/>
      <c r="PIG92" s="13"/>
      <c r="PIH92" s="13"/>
      <c r="PII92" s="13"/>
      <c r="PIJ92" s="13"/>
      <c r="PIK92" s="13"/>
      <c r="PIL92" s="13"/>
      <c r="PIM92" s="13"/>
      <c r="PIN92" s="13"/>
      <c r="PIO92" s="13"/>
      <c r="PIP92" s="13"/>
      <c r="PIQ92" s="13"/>
      <c r="PIR92" s="13"/>
      <c r="PIS92" s="13"/>
      <c r="PIT92" s="13"/>
      <c r="PIU92" s="13"/>
      <c r="PIV92" s="13"/>
      <c r="PIW92" s="13"/>
      <c r="PIX92" s="13"/>
      <c r="PIY92" s="13"/>
      <c r="PIZ92" s="13"/>
      <c r="PJA92" s="13"/>
      <c r="PJB92" s="13"/>
      <c r="PJC92" s="13"/>
      <c r="PJD92" s="13"/>
      <c r="PJE92" s="13"/>
      <c r="PJF92" s="13"/>
      <c r="PJG92" s="13"/>
      <c r="PJH92" s="13"/>
      <c r="PJI92" s="13"/>
      <c r="PJJ92" s="13"/>
      <c r="PJK92" s="13"/>
      <c r="PJL92" s="13"/>
      <c r="PJM92" s="13"/>
      <c r="PJN92" s="13"/>
      <c r="PJO92" s="13"/>
      <c r="PJP92" s="13"/>
      <c r="PJQ92" s="13"/>
      <c r="PJR92" s="13"/>
      <c r="PJS92" s="13"/>
      <c r="PJT92" s="13"/>
      <c r="PJU92" s="13"/>
      <c r="PJV92" s="13"/>
      <c r="PJW92" s="13"/>
      <c r="PJX92" s="13"/>
      <c r="PJY92" s="13"/>
      <c r="PJZ92" s="13"/>
      <c r="PKA92" s="13"/>
      <c r="PKB92" s="13"/>
      <c r="PKC92" s="13"/>
      <c r="PKD92" s="13"/>
      <c r="PKE92" s="13"/>
      <c r="PKF92" s="13"/>
      <c r="PKG92" s="13"/>
      <c r="PKH92" s="13"/>
      <c r="PKI92" s="13"/>
      <c r="PKJ92" s="13"/>
      <c r="PKK92" s="13"/>
      <c r="PKL92" s="13"/>
      <c r="PKM92" s="13"/>
      <c r="PKN92" s="13"/>
      <c r="PKO92" s="13"/>
      <c r="PKP92" s="13"/>
      <c r="PKQ92" s="13"/>
      <c r="PKR92" s="13"/>
      <c r="PKS92" s="13"/>
      <c r="PKT92" s="13"/>
      <c r="PKU92" s="13"/>
      <c r="PKV92" s="13"/>
      <c r="PKW92" s="13"/>
      <c r="PKX92" s="13"/>
      <c r="PKY92" s="13"/>
      <c r="PKZ92" s="13"/>
      <c r="PLA92" s="13"/>
      <c r="PLB92" s="13"/>
      <c r="PLC92" s="13"/>
      <c r="PLD92" s="13"/>
      <c r="PLE92" s="13"/>
      <c r="PLF92" s="13"/>
      <c r="PLG92" s="13"/>
      <c r="PLH92" s="13"/>
      <c r="PLI92" s="13"/>
      <c r="PLJ92" s="13"/>
      <c r="PLK92" s="13"/>
      <c r="PLL92" s="13"/>
      <c r="PLM92" s="13"/>
      <c r="PLN92" s="13"/>
      <c r="PLO92" s="13"/>
      <c r="PLP92" s="13"/>
      <c r="PLQ92" s="13"/>
      <c r="PLR92" s="13"/>
      <c r="PLS92" s="13"/>
      <c r="PLT92" s="13"/>
      <c r="PLU92" s="13"/>
      <c r="PLV92" s="13"/>
      <c r="PLW92" s="13"/>
      <c r="PLX92" s="13"/>
      <c r="PLY92" s="13"/>
      <c r="PLZ92" s="13"/>
      <c r="PMA92" s="13"/>
      <c r="PMB92" s="13"/>
      <c r="PMC92" s="13"/>
      <c r="PMD92" s="13"/>
      <c r="PME92" s="13"/>
      <c r="PMF92" s="13"/>
      <c r="PMG92" s="13"/>
      <c r="PMH92" s="13"/>
      <c r="PMI92" s="13"/>
      <c r="PMJ92" s="13"/>
      <c r="PMK92" s="13"/>
      <c r="PML92" s="13"/>
      <c r="PMM92" s="13"/>
      <c r="PMN92" s="13"/>
      <c r="PMO92" s="13"/>
      <c r="PMP92" s="13"/>
      <c r="PMQ92" s="13"/>
      <c r="PMR92" s="13"/>
      <c r="PMS92" s="13"/>
      <c r="PMT92" s="13"/>
      <c r="PMU92" s="13"/>
      <c r="PMV92" s="13"/>
      <c r="PMW92" s="13"/>
      <c r="PMX92" s="13"/>
      <c r="PMY92" s="13"/>
      <c r="PMZ92" s="13"/>
      <c r="PNA92" s="13"/>
      <c r="PNB92" s="13"/>
      <c r="PNC92" s="13"/>
      <c r="PND92" s="13"/>
      <c r="PNE92" s="13"/>
      <c r="PNF92" s="13"/>
      <c r="PNG92" s="13"/>
      <c r="PNH92" s="13"/>
      <c r="PNI92" s="13"/>
      <c r="PNJ92" s="13"/>
      <c r="PNK92" s="13"/>
      <c r="PNL92" s="13"/>
      <c r="PNM92" s="13"/>
      <c r="PNN92" s="13"/>
      <c r="PNO92" s="13"/>
      <c r="PNP92" s="13"/>
      <c r="PNQ92" s="13"/>
      <c r="PNR92" s="13"/>
      <c r="PNS92" s="13"/>
      <c r="PNT92" s="13"/>
      <c r="PNU92" s="13"/>
      <c r="PNV92" s="13"/>
      <c r="PNW92" s="13"/>
      <c r="PNX92" s="13"/>
      <c r="PNY92" s="13"/>
      <c r="PNZ92" s="13"/>
      <c r="POA92" s="13"/>
      <c r="POB92" s="13"/>
      <c r="POC92" s="13"/>
      <c r="POD92" s="13"/>
      <c r="POE92" s="13"/>
      <c r="POF92" s="13"/>
      <c r="POG92" s="13"/>
      <c r="POH92" s="13"/>
      <c r="POI92" s="13"/>
      <c r="POJ92" s="13"/>
      <c r="POK92" s="13"/>
      <c r="POL92" s="13"/>
      <c r="POM92" s="13"/>
      <c r="PON92" s="13"/>
      <c r="POO92" s="13"/>
      <c r="POP92" s="13"/>
      <c r="POQ92" s="13"/>
      <c r="POR92" s="13"/>
      <c r="POS92" s="13"/>
      <c r="POT92" s="13"/>
      <c r="POU92" s="13"/>
      <c r="POV92" s="13"/>
      <c r="POW92" s="13"/>
      <c r="POX92" s="13"/>
      <c r="POY92" s="13"/>
      <c r="POZ92" s="13"/>
      <c r="PPA92" s="13"/>
      <c r="PPB92" s="13"/>
      <c r="PPC92" s="13"/>
      <c r="PPD92" s="13"/>
      <c r="PPE92" s="13"/>
      <c r="PPF92" s="13"/>
      <c r="PPG92" s="13"/>
      <c r="PPH92" s="13"/>
      <c r="PPI92" s="13"/>
      <c r="PPJ92" s="13"/>
      <c r="PPK92" s="13"/>
      <c r="PPL92" s="13"/>
      <c r="PPM92" s="13"/>
      <c r="PPN92" s="13"/>
      <c r="PPO92" s="13"/>
      <c r="PPP92" s="13"/>
      <c r="PPQ92" s="13"/>
      <c r="PPR92" s="13"/>
      <c r="PPS92" s="13"/>
      <c r="PPT92" s="13"/>
      <c r="PPU92" s="13"/>
      <c r="PPV92" s="13"/>
      <c r="PPW92" s="13"/>
      <c r="PPX92" s="13"/>
      <c r="PPY92" s="13"/>
      <c r="PPZ92" s="13"/>
      <c r="PQA92" s="13"/>
      <c r="PQB92" s="13"/>
      <c r="PQC92" s="13"/>
      <c r="PQD92" s="13"/>
      <c r="PQE92" s="13"/>
      <c r="PQF92" s="13"/>
      <c r="PQG92" s="13"/>
      <c r="PQH92" s="13"/>
      <c r="PQI92" s="13"/>
      <c r="PQJ92" s="13"/>
      <c r="PQK92" s="13"/>
      <c r="PQL92" s="13"/>
      <c r="PQM92" s="13"/>
      <c r="PQN92" s="13"/>
      <c r="PQO92" s="13"/>
      <c r="PQP92" s="13"/>
      <c r="PQQ92" s="13"/>
      <c r="PQR92" s="13"/>
      <c r="PQS92" s="13"/>
      <c r="PQT92" s="13"/>
      <c r="PQU92" s="13"/>
      <c r="PQV92" s="13"/>
      <c r="PQW92" s="13"/>
      <c r="PQX92" s="13"/>
      <c r="PQY92" s="13"/>
      <c r="PQZ92" s="13"/>
      <c r="PRA92" s="13"/>
      <c r="PRB92" s="13"/>
      <c r="PRC92" s="13"/>
      <c r="PRD92" s="13"/>
      <c r="PRE92" s="13"/>
      <c r="PRF92" s="13"/>
      <c r="PRG92" s="13"/>
      <c r="PRH92" s="13"/>
      <c r="PRI92" s="13"/>
      <c r="PRJ92" s="13"/>
      <c r="PRK92" s="13"/>
      <c r="PRL92" s="13"/>
      <c r="PRM92" s="13"/>
      <c r="PRN92" s="13"/>
      <c r="PRO92" s="13"/>
      <c r="PRP92" s="13"/>
      <c r="PRQ92" s="13"/>
      <c r="PRR92" s="13"/>
      <c r="PRS92" s="13"/>
      <c r="PRT92" s="13"/>
      <c r="PRU92" s="13"/>
      <c r="PRV92" s="13"/>
      <c r="PRW92" s="13"/>
      <c r="PRX92" s="13"/>
      <c r="PRY92" s="13"/>
      <c r="PRZ92" s="13"/>
      <c r="PSA92" s="13"/>
      <c r="PSB92" s="13"/>
      <c r="PSC92" s="13"/>
      <c r="PSD92" s="13"/>
      <c r="PSE92" s="13"/>
      <c r="PSF92" s="13"/>
      <c r="PSG92" s="13"/>
      <c r="PSH92" s="13"/>
      <c r="PSI92" s="13"/>
      <c r="PSJ92" s="13"/>
      <c r="PSK92" s="13"/>
      <c r="PSL92" s="13"/>
      <c r="PSM92" s="13"/>
      <c r="PSN92" s="13"/>
      <c r="PSO92" s="13"/>
      <c r="PSP92" s="13"/>
      <c r="PSQ92" s="13"/>
      <c r="PSR92" s="13"/>
      <c r="PSS92" s="13"/>
      <c r="PST92" s="13"/>
      <c r="PSU92" s="13"/>
      <c r="PSV92" s="13"/>
      <c r="PSW92" s="13"/>
      <c r="PSX92" s="13"/>
      <c r="PSY92" s="13"/>
      <c r="PSZ92" s="13"/>
      <c r="PTA92" s="13"/>
      <c r="PTB92" s="13"/>
      <c r="PTC92" s="13"/>
      <c r="PTD92" s="13"/>
      <c r="PTE92" s="13"/>
      <c r="PTF92" s="13"/>
      <c r="PTG92" s="13"/>
      <c r="PTH92" s="13"/>
      <c r="PTI92" s="13"/>
      <c r="PTJ92" s="13"/>
      <c r="PTK92" s="13"/>
      <c r="PTL92" s="13"/>
      <c r="PTM92" s="13"/>
      <c r="PTN92" s="13"/>
      <c r="PTO92" s="13"/>
      <c r="PTP92" s="13"/>
      <c r="PTQ92" s="13"/>
      <c r="PTR92" s="13"/>
      <c r="PTS92" s="13"/>
      <c r="PTT92" s="13"/>
      <c r="PTU92" s="13"/>
      <c r="PTV92" s="13"/>
      <c r="PTW92" s="13"/>
      <c r="PTX92" s="13"/>
      <c r="PTY92" s="13"/>
      <c r="PTZ92" s="13"/>
      <c r="PUA92" s="13"/>
      <c r="PUB92" s="13"/>
      <c r="PUC92" s="13"/>
      <c r="PUD92" s="13"/>
      <c r="PUE92" s="13"/>
      <c r="PUF92" s="13"/>
      <c r="PUG92" s="13"/>
      <c r="PUH92" s="13"/>
      <c r="PUI92" s="13"/>
      <c r="PUJ92" s="13"/>
      <c r="PUK92" s="13"/>
      <c r="PUL92" s="13"/>
      <c r="PUM92" s="13"/>
      <c r="PUN92" s="13"/>
      <c r="PUO92" s="13"/>
      <c r="PUP92" s="13"/>
      <c r="PUQ92" s="13"/>
      <c r="PUR92" s="13"/>
      <c r="PUS92" s="13"/>
      <c r="PUT92" s="13"/>
      <c r="PUU92" s="13"/>
      <c r="PUV92" s="13"/>
      <c r="PUW92" s="13"/>
      <c r="PUX92" s="13"/>
      <c r="PUY92" s="13"/>
      <c r="PUZ92" s="13"/>
      <c r="PVA92" s="13"/>
      <c r="PVB92" s="13"/>
      <c r="PVC92" s="13"/>
      <c r="PVD92" s="13"/>
      <c r="PVE92" s="13"/>
      <c r="PVF92" s="13"/>
      <c r="PVG92" s="13"/>
      <c r="PVH92" s="13"/>
      <c r="PVI92" s="13"/>
      <c r="PVJ92" s="13"/>
      <c r="PVK92" s="13"/>
      <c r="PVL92" s="13"/>
      <c r="PVM92" s="13"/>
      <c r="PVN92" s="13"/>
      <c r="PVO92" s="13"/>
      <c r="PVP92" s="13"/>
      <c r="PVQ92" s="13"/>
      <c r="PVR92" s="13"/>
      <c r="PVS92" s="13"/>
      <c r="PVT92" s="13"/>
      <c r="PVU92" s="13"/>
      <c r="PVV92" s="13"/>
      <c r="PVW92" s="13"/>
      <c r="PVX92" s="13"/>
      <c r="PVY92" s="13"/>
      <c r="PVZ92" s="13"/>
      <c r="PWA92" s="13"/>
      <c r="PWB92" s="13"/>
      <c r="PWC92" s="13"/>
      <c r="PWD92" s="13"/>
      <c r="PWE92" s="13"/>
      <c r="PWF92" s="13"/>
      <c r="PWG92" s="13"/>
      <c r="PWH92" s="13"/>
      <c r="PWI92" s="13"/>
      <c r="PWJ92" s="13"/>
      <c r="PWK92" s="13"/>
      <c r="PWL92" s="13"/>
      <c r="PWM92" s="13"/>
      <c r="PWN92" s="13"/>
      <c r="PWO92" s="13"/>
      <c r="PWP92" s="13"/>
      <c r="PWQ92" s="13"/>
      <c r="PWR92" s="13"/>
      <c r="PWS92" s="13"/>
      <c r="PWT92" s="13"/>
      <c r="PWU92" s="13"/>
      <c r="PWV92" s="13"/>
      <c r="PWW92" s="13"/>
      <c r="PWX92" s="13"/>
      <c r="PWY92" s="13"/>
      <c r="PWZ92" s="13"/>
      <c r="PXA92" s="13"/>
      <c r="PXB92" s="13"/>
      <c r="PXC92" s="13"/>
      <c r="PXD92" s="13"/>
      <c r="PXE92" s="13"/>
      <c r="PXF92" s="13"/>
      <c r="PXG92" s="13"/>
      <c r="PXH92" s="13"/>
      <c r="PXI92" s="13"/>
      <c r="PXJ92" s="13"/>
      <c r="PXK92" s="13"/>
      <c r="PXL92" s="13"/>
      <c r="PXM92" s="13"/>
      <c r="PXN92" s="13"/>
      <c r="PXO92" s="13"/>
      <c r="PXP92" s="13"/>
      <c r="PXQ92" s="13"/>
      <c r="PXR92" s="13"/>
      <c r="PXS92" s="13"/>
      <c r="PXT92" s="13"/>
      <c r="PXU92" s="13"/>
      <c r="PXV92" s="13"/>
      <c r="PXW92" s="13"/>
      <c r="PXX92" s="13"/>
      <c r="PXY92" s="13"/>
      <c r="PXZ92" s="13"/>
      <c r="PYA92" s="13"/>
      <c r="PYB92" s="13"/>
      <c r="PYC92" s="13"/>
      <c r="PYD92" s="13"/>
      <c r="PYE92" s="13"/>
      <c r="PYF92" s="13"/>
      <c r="PYG92" s="13"/>
      <c r="PYH92" s="13"/>
      <c r="PYI92" s="13"/>
      <c r="PYJ92" s="13"/>
      <c r="PYK92" s="13"/>
      <c r="PYL92" s="13"/>
      <c r="PYM92" s="13"/>
      <c r="PYN92" s="13"/>
      <c r="PYO92" s="13"/>
      <c r="PYP92" s="13"/>
      <c r="PYQ92" s="13"/>
      <c r="PYR92" s="13"/>
      <c r="PYS92" s="13"/>
      <c r="PYT92" s="13"/>
      <c r="PYU92" s="13"/>
      <c r="PYV92" s="13"/>
      <c r="PYW92" s="13"/>
      <c r="PYX92" s="13"/>
      <c r="PYY92" s="13"/>
      <c r="PYZ92" s="13"/>
      <c r="PZA92" s="13"/>
      <c r="PZB92" s="13"/>
      <c r="PZC92" s="13"/>
      <c r="PZD92" s="13"/>
      <c r="PZE92" s="13"/>
      <c r="PZF92" s="13"/>
      <c r="PZG92" s="13"/>
      <c r="PZH92" s="13"/>
      <c r="PZI92" s="13"/>
      <c r="PZJ92" s="13"/>
      <c r="PZK92" s="13"/>
      <c r="PZL92" s="13"/>
      <c r="PZM92" s="13"/>
      <c r="PZN92" s="13"/>
      <c r="PZO92" s="13"/>
      <c r="PZP92" s="13"/>
      <c r="PZQ92" s="13"/>
      <c r="PZR92" s="13"/>
      <c r="PZS92" s="13"/>
      <c r="PZT92" s="13"/>
      <c r="PZU92" s="13"/>
      <c r="PZV92" s="13"/>
      <c r="PZW92" s="13"/>
      <c r="PZX92" s="13"/>
      <c r="PZY92" s="13"/>
      <c r="PZZ92" s="13"/>
      <c r="QAA92" s="13"/>
      <c r="QAB92" s="13"/>
      <c r="QAC92" s="13"/>
      <c r="QAD92" s="13"/>
      <c r="QAE92" s="13"/>
      <c r="QAF92" s="13"/>
      <c r="QAG92" s="13"/>
      <c r="QAH92" s="13"/>
      <c r="QAI92" s="13"/>
      <c r="QAJ92" s="13"/>
      <c r="QAK92" s="13"/>
      <c r="QAL92" s="13"/>
      <c r="QAM92" s="13"/>
      <c r="QAN92" s="13"/>
      <c r="QAO92" s="13"/>
      <c r="QAP92" s="13"/>
      <c r="QAQ92" s="13"/>
      <c r="QAR92" s="13"/>
      <c r="QAS92" s="13"/>
      <c r="QAT92" s="13"/>
      <c r="QAU92" s="13"/>
      <c r="QAV92" s="13"/>
      <c r="QAW92" s="13"/>
      <c r="QAX92" s="13"/>
      <c r="QAY92" s="13"/>
      <c r="QAZ92" s="13"/>
      <c r="QBA92" s="13"/>
      <c r="QBB92" s="13"/>
      <c r="QBC92" s="13"/>
      <c r="QBD92" s="13"/>
      <c r="QBE92" s="13"/>
      <c r="QBF92" s="13"/>
      <c r="QBG92" s="13"/>
      <c r="QBH92" s="13"/>
      <c r="QBI92" s="13"/>
      <c r="QBJ92" s="13"/>
      <c r="QBK92" s="13"/>
      <c r="QBL92" s="13"/>
      <c r="QBM92" s="13"/>
      <c r="QBN92" s="13"/>
      <c r="QBO92" s="13"/>
      <c r="QBP92" s="13"/>
      <c r="QBQ92" s="13"/>
      <c r="QBR92" s="13"/>
      <c r="QBS92" s="13"/>
      <c r="QBT92" s="13"/>
      <c r="QBU92" s="13"/>
      <c r="QBV92" s="13"/>
      <c r="QBW92" s="13"/>
      <c r="QBX92" s="13"/>
      <c r="QBY92" s="13"/>
      <c r="QBZ92" s="13"/>
      <c r="QCA92" s="13"/>
      <c r="QCB92" s="13"/>
      <c r="QCC92" s="13"/>
      <c r="QCD92" s="13"/>
      <c r="QCE92" s="13"/>
      <c r="QCF92" s="13"/>
      <c r="QCG92" s="13"/>
      <c r="QCH92" s="13"/>
      <c r="QCI92" s="13"/>
      <c r="QCJ92" s="13"/>
      <c r="QCK92" s="13"/>
      <c r="QCL92" s="13"/>
      <c r="QCM92" s="13"/>
      <c r="QCN92" s="13"/>
      <c r="QCO92" s="13"/>
      <c r="QCP92" s="13"/>
      <c r="QCQ92" s="13"/>
      <c r="QCR92" s="13"/>
      <c r="QCS92" s="13"/>
      <c r="QCT92" s="13"/>
      <c r="QCU92" s="13"/>
      <c r="QCV92" s="13"/>
      <c r="QCW92" s="13"/>
      <c r="QCX92" s="13"/>
      <c r="QCY92" s="13"/>
      <c r="QCZ92" s="13"/>
      <c r="QDA92" s="13"/>
      <c r="QDB92" s="13"/>
      <c r="QDC92" s="13"/>
      <c r="QDD92" s="13"/>
      <c r="QDE92" s="13"/>
      <c r="QDF92" s="13"/>
      <c r="QDG92" s="13"/>
      <c r="QDH92" s="13"/>
      <c r="QDI92" s="13"/>
      <c r="QDJ92" s="13"/>
      <c r="QDK92" s="13"/>
      <c r="QDL92" s="13"/>
      <c r="QDM92" s="13"/>
      <c r="QDN92" s="13"/>
      <c r="QDO92" s="13"/>
      <c r="QDP92" s="13"/>
      <c r="QDQ92" s="13"/>
      <c r="QDR92" s="13"/>
      <c r="QDS92" s="13"/>
      <c r="QDT92" s="13"/>
      <c r="QDU92" s="13"/>
      <c r="QDV92" s="13"/>
      <c r="QDW92" s="13"/>
      <c r="QDX92" s="13"/>
      <c r="QDY92" s="13"/>
      <c r="QDZ92" s="13"/>
      <c r="QEA92" s="13"/>
      <c r="QEB92" s="13"/>
      <c r="QEC92" s="13"/>
      <c r="QED92" s="13"/>
      <c r="QEE92" s="13"/>
      <c r="QEF92" s="13"/>
      <c r="QEG92" s="13"/>
      <c r="QEH92" s="13"/>
      <c r="QEI92" s="13"/>
      <c r="QEJ92" s="13"/>
      <c r="QEK92" s="13"/>
      <c r="QEL92" s="13"/>
      <c r="QEM92" s="13"/>
      <c r="QEN92" s="13"/>
      <c r="QEO92" s="13"/>
      <c r="QEP92" s="13"/>
      <c r="QEQ92" s="13"/>
      <c r="QER92" s="13"/>
      <c r="QES92" s="13"/>
      <c r="QET92" s="13"/>
      <c r="QEU92" s="13"/>
      <c r="QEV92" s="13"/>
      <c r="QEW92" s="13"/>
      <c r="QEX92" s="13"/>
      <c r="QEY92" s="13"/>
      <c r="QEZ92" s="13"/>
      <c r="QFA92" s="13"/>
      <c r="QFB92" s="13"/>
      <c r="QFC92" s="13"/>
      <c r="QFD92" s="13"/>
      <c r="QFE92" s="13"/>
      <c r="QFF92" s="13"/>
      <c r="QFG92" s="13"/>
      <c r="QFH92" s="13"/>
      <c r="QFI92" s="13"/>
      <c r="QFJ92" s="13"/>
      <c r="QFK92" s="13"/>
      <c r="QFL92" s="13"/>
      <c r="QFM92" s="13"/>
      <c r="QFN92" s="13"/>
      <c r="QFO92" s="13"/>
      <c r="QFP92" s="13"/>
      <c r="QFQ92" s="13"/>
      <c r="QFR92" s="13"/>
      <c r="QFS92" s="13"/>
      <c r="QFT92" s="13"/>
      <c r="QFU92" s="13"/>
      <c r="QFV92" s="13"/>
      <c r="QFW92" s="13"/>
      <c r="QFX92" s="13"/>
      <c r="QFY92" s="13"/>
      <c r="QFZ92" s="13"/>
      <c r="QGA92" s="13"/>
      <c r="QGB92" s="13"/>
      <c r="QGC92" s="13"/>
      <c r="QGD92" s="13"/>
      <c r="QGE92" s="13"/>
      <c r="QGF92" s="13"/>
      <c r="QGG92" s="13"/>
      <c r="QGH92" s="13"/>
      <c r="QGI92" s="13"/>
      <c r="QGJ92" s="13"/>
      <c r="QGK92" s="13"/>
      <c r="QGL92" s="13"/>
      <c r="QGM92" s="13"/>
      <c r="QGN92" s="13"/>
      <c r="QGO92" s="13"/>
      <c r="QGP92" s="13"/>
      <c r="QGQ92" s="13"/>
      <c r="QGR92" s="13"/>
      <c r="QGS92" s="13"/>
      <c r="QGT92" s="13"/>
      <c r="QGU92" s="13"/>
      <c r="QGV92" s="13"/>
      <c r="QGW92" s="13"/>
      <c r="QGX92" s="13"/>
      <c r="QGY92" s="13"/>
      <c r="QGZ92" s="13"/>
      <c r="QHA92" s="13"/>
      <c r="QHB92" s="13"/>
      <c r="QHC92" s="13"/>
      <c r="QHD92" s="13"/>
      <c r="QHE92" s="13"/>
      <c r="QHF92" s="13"/>
      <c r="QHG92" s="13"/>
      <c r="QHH92" s="13"/>
      <c r="QHI92" s="13"/>
      <c r="QHJ92" s="13"/>
      <c r="QHK92" s="13"/>
      <c r="QHL92" s="13"/>
      <c r="QHM92" s="13"/>
      <c r="QHN92" s="13"/>
      <c r="QHO92" s="13"/>
      <c r="QHP92" s="13"/>
      <c r="QHQ92" s="13"/>
      <c r="QHR92" s="13"/>
      <c r="QHS92" s="13"/>
      <c r="QHT92" s="13"/>
      <c r="QHU92" s="13"/>
      <c r="QHV92" s="13"/>
      <c r="QHW92" s="13"/>
      <c r="QHX92" s="13"/>
      <c r="QHY92" s="13"/>
      <c r="QHZ92" s="13"/>
      <c r="QIA92" s="13"/>
      <c r="QIB92" s="13"/>
      <c r="QIC92" s="13"/>
      <c r="QID92" s="13"/>
      <c r="QIE92" s="13"/>
      <c r="QIF92" s="13"/>
      <c r="QIG92" s="13"/>
      <c r="QIH92" s="13"/>
      <c r="QII92" s="13"/>
      <c r="QIJ92" s="13"/>
      <c r="QIK92" s="13"/>
      <c r="QIL92" s="13"/>
      <c r="QIM92" s="13"/>
      <c r="QIN92" s="13"/>
      <c r="QIO92" s="13"/>
      <c r="QIP92" s="13"/>
      <c r="QIQ92" s="13"/>
      <c r="QIR92" s="13"/>
      <c r="QIS92" s="13"/>
      <c r="QIT92" s="13"/>
      <c r="QIU92" s="13"/>
      <c r="QIV92" s="13"/>
      <c r="QIW92" s="13"/>
      <c r="QIX92" s="13"/>
      <c r="QIY92" s="13"/>
      <c r="QIZ92" s="13"/>
      <c r="QJA92" s="13"/>
      <c r="QJB92" s="13"/>
      <c r="QJC92" s="13"/>
      <c r="QJD92" s="13"/>
      <c r="QJE92" s="13"/>
      <c r="QJF92" s="13"/>
      <c r="QJG92" s="13"/>
      <c r="QJH92" s="13"/>
      <c r="QJI92" s="13"/>
      <c r="QJJ92" s="13"/>
      <c r="QJK92" s="13"/>
      <c r="QJL92" s="13"/>
      <c r="QJM92" s="13"/>
      <c r="QJN92" s="13"/>
      <c r="QJO92" s="13"/>
      <c r="QJP92" s="13"/>
      <c r="QJQ92" s="13"/>
      <c r="QJR92" s="13"/>
      <c r="QJS92" s="13"/>
      <c r="QJT92" s="13"/>
      <c r="QJU92" s="13"/>
      <c r="QJV92" s="13"/>
      <c r="QJW92" s="13"/>
      <c r="QJX92" s="13"/>
      <c r="QJY92" s="13"/>
      <c r="QJZ92" s="13"/>
      <c r="QKA92" s="13"/>
      <c r="QKB92" s="13"/>
      <c r="QKC92" s="13"/>
      <c r="QKD92" s="13"/>
      <c r="QKE92" s="13"/>
      <c r="QKF92" s="13"/>
      <c r="QKG92" s="13"/>
      <c r="QKH92" s="13"/>
      <c r="QKI92" s="13"/>
      <c r="QKJ92" s="13"/>
      <c r="QKK92" s="13"/>
      <c r="QKL92" s="13"/>
      <c r="QKM92" s="13"/>
      <c r="QKN92" s="13"/>
      <c r="QKO92" s="13"/>
      <c r="QKP92" s="13"/>
      <c r="QKQ92" s="13"/>
      <c r="QKR92" s="13"/>
      <c r="QKS92" s="13"/>
      <c r="QKT92" s="13"/>
      <c r="QKU92" s="13"/>
      <c r="QKV92" s="13"/>
      <c r="QKW92" s="13"/>
      <c r="QKX92" s="13"/>
      <c r="QKY92" s="13"/>
      <c r="QKZ92" s="13"/>
      <c r="QLA92" s="13"/>
      <c r="QLB92" s="13"/>
      <c r="QLC92" s="13"/>
      <c r="QLD92" s="13"/>
      <c r="QLE92" s="13"/>
      <c r="QLF92" s="13"/>
      <c r="QLG92" s="13"/>
      <c r="QLH92" s="13"/>
      <c r="QLI92" s="13"/>
      <c r="QLJ92" s="13"/>
      <c r="QLK92" s="13"/>
      <c r="QLL92" s="13"/>
      <c r="QLM92" s="13"/>
      <c r="QLN92" s="13"/>
      <c r="QLO92" s="13"/>
      <c r="QLP92" s="13"/>
      <c r="QLQ92" s="13"/>
      <c r="QLR92" s="13"/>
      <c r="QLS92" s="13"/>
      <c r="QLT92" s="13"/>
      <c r="QLU92" s="13"/>
      <c r="QLV92" s="13"/>
      <c r="QLW92" s="13"/>
      <c r="QLX92" s="13"/>
      <c r="QLY92" s="13"/>
      <c r="QLZ92" s="13"/>
      <c r="QMA92" s="13"/>
      <c r="QMB92" s="13"/>
      <c r="QMC92" s="13"/>
      <c r="QMD92" s="13"/>
      <c r="QME92" s="13"/>
      <c r="QMF92" s="13"/>
      <c r="QMG92" s="13"/>
      <c r="QMH92" s="13"/>
      <c r="QMI92" s="13"/>
      <c r="QMJ92" s="13"/>
      <c r="QMK92" s="13"/>
      <c r="QML92" s="13"/>
      <c r="QMM92" s="13"/>
      <c r="QMN92" s="13"/>
      <c r="QMO92" s="13"/>
      <c r="QMP92" s="13"/>
      <c r="QMQ92" s="13"/>
      <c r="QMR92" s="13"/>
      <c r="QMS92" s="13"/>
      <c r="QMT92" s="13"/>
      <c r="QMU92" s="13"/>
      <c r="QMV92" s="13"/>
      <c r="QMW92" s="13"/>
      <c r="QMX92" s="13"/>
      <c r="QMY92" s="13"/>
      <c r="QMZ92" s="13"/>
      <c r="QNA92" s="13"/>
      <c r="QNB92" s="13"/>
      <c r="QNC92" s="13"/>
      <c r="QND92" s="13"/>
      <c r="QNE92" s="13"/>
      <c r="QNF92" s="13"/>
      <c r="QNG92" s="13"/>
      <c r="QNH92" s="13"/>
      <c r="QNI92" s="13"/>
      <c r="QNJ92" s="13"/>
      <c r="QNK92" s="13"/>
      <c r="QNL92" s="13"/>
      <c r="QNM92" s="13"/>
      <c r="QNN92" s="13"/>
      <c r="QNO92" s="13"/>
      <c r="QNP92" s="13"/>
      <c r="QNQ92" s="13"/>
      <c r="QNR92" s="13"/>
      <c r="QNS92" s="13"/>
      <c r="QNT92" s="13"/>
      <c r="QNU92" s="13"/>
      <c r="QNV92" s="13"/>
      <c r="QNW92" s="13"/>
      <c r="QNX92" s="13"/>
      <c r="QNY92" s="13"/>
      <c r="QNZ92" s="13"/>
      <c r="QOA92" s="13"/>
      <c r="QOB92" s="13"/>
      <c r="QOC92" s="13"/>
      <c r="QOD92" s="13"/>
      <c r="QOE92" s="13"/>
      <c r="QOF92" s="13"/>
      <c r="QOG92" s="13"/>
      <c r="QOH92" s="13"/>
      <c r="QOI92" s="13"/>
      <c r="QOJ92" s="13"/>
      <c r="QOK92" s="13"/>
      <c r="QOL92" s="13"/>
      <c r="QOM92" s="13"/>
      <c r="QON92" s="13"/>
      <c r="QOO92" s="13"/>
      <c r="QOP92" s="13"/>
      <c r="QOQ92" s="13"/>
      <c r="QOR92" s="13"/>
      <c r="QOS92" s="13"/>
      <c r="QOT92" s="13"/>
      <c r="QOU92" s="13"/>
      <c r="QOV92" s="13"/>
      <c r="QOW92" s="13"/>
      <c r="QOX92" s="13"/>
      <c r="QOY92" s="13"/>
      <c r="QOZ92" s="13"/>
      <c r="QPA92" s="13"/>
      <c r="QPB92" s="13"/>
      <c r="QPC92" s="13"/>
      <c r="QPD92" s="13"/>
      <c r="QPE92" s="13"/>
      <c r="QPF92" s="13"/>
      <c r="QPG92" s="13"/>
      <c r="QPH92" s="13"/>
      <c r="QPI92" s="13"/>
      <c r="QPJ92" s="13"/>
      <c r="QPK92" s="13"/>
      <c r="QPL92" s="13"/>
      <c r="QPM92" s="13"/>
      <c r="QPN92" s="13"/>
      <c r="QPO92" s="13"/>
      <c r="QPP92" s="13"/>
      <c r="QPQ92" s="13"/>
      <c r="QPR92" s="13"/>
      <c r="QPS92" s="13"/>
      <c r="QPT92" s="13"/>
      <c r="QPU92" s="13"/>
      <c r="QPV92" s="13"/>
      <c r="QPW92" s="13"/>
      <c r="QPX92" s="13"/>
      <c r="QPY92" s="13"/>
      <c r="QPZ92" s="13"/>
      <c r="QQA92" s="13"/>
      <c r="QQB92" s="13"/>
      <c r="QQC92" s="13"/>
      <c r="QQD92" s="13"/>
      <c r="QQE92" s="13"/>
      <c r="QQF92" s="13"/>
      <c r="QQG92" s="13"/>
      <c r="QQH92" s="13"/>
      <c r="QQI92" s="13"/>
      <c r="QQJ92" s="13"/>
      <c r="QQK92" s="13"/>
      <c r="QQL92" s="13"/>
      <c r="QQM92" s="13"/>
      <c r="QQN92" s="13"/>
      <c r="QQO92" s="13"/>
      <c r="QQP92" s="13"/>
      <c r="QQQ92" s="13"/>
      <c r="QQR92" s="13"/>
      <c r="QQS92" s="13"/>
      <c r="QQT92" s="13"/>
      <c r="QQU92" s="13"/>
      <c r="QQV92" s="13"/>
      <c r="QQW92" s="13"/>
      <c r="QQX92" s="13"/>
      <c r="QQY92" s="13"/>
      <c r="QQZ92" s="13"/>
      <c r="QRA92" s="13"/>
      <c r="QRB92" s="13"/>
      <c r="QRC92" s="13"/>
      <c r="QRD92" s="13"/>
      <c r="QRE92" s="13"/>
      <c r="QRF92" s="13"/>
      <c r="QRG92" s="13"/>
      <c r="QRH92" s="13"/>
      <c r="QRI92" s="13"/>
      <c r="QRJ92" s="13"/>
      <c r="QRK92" s="13"/>
      <c r="QRL92" s="13"/>
      <c r="QRM92" s="13"/>
      <c r="QRN92" s="13"/>
      <c r="QRO92" s="13"/>
      <c r="QRP92" s="13"/>
      <c r="QRQ92" s="13"/>
      <c r="QRR92" s="13"/>
      <c r="QRS92" s="13"/>
      <c r="QRT92" s="13"/>
      <c r="QRU92" s="13"/>
      <c r="QRV92" s="13"/>
      <c r="QRW92" s="13"/>
      <c r="QRX92" s="13"/>
      <c r="QRY92" s="13"/>
      <c r="QRZ92" s="13"/>
      <c r="QSA92" s="13"/>
      <c r="QSB92" s="13"/>
      <c r="QSC92" s="13"/>
      <c r="QSD92" s="13"/>
      <c r="QSE92" s="13"/>
      <c r="QSF92" s="13"/>
      <c r="QSG92" s="13"/>
      <c r="QSH92" s="13"/>
      <c r="QSI92" s="13"/>
      <c r="QSJ92" s="13"/>
      <c r="QSK92" s="13"/>
      <c r="QSL92" s="13"/>
      <c r="QSM92" s="13"/>
      <c r="QSN92" s="13"/>
      <c r="QSO92" s="13"/>
      <c r="QSP92" s="13"/>
      <c r="QSQ92" s="13"/>
      <c r="QSR92" s="13"/>
      <c r="QSS92" s="13"/>
      <c r="QST92" s="13"/>
      <c r="QSU92" s="13"/>
      <c r="QSV92" s="13"/>
      <c r="QSW92" s="13"/>
      <c r="QSX92" s="13"/>
      <c r="QSY92" s="13"/>
      <c r="QSZ92" s="13"/>
      <c r="QTA92" s="13"/>
      <c r="QTB92" s="13"/>
      <c r="QTC92" s="13"/>
      <c r="QTD92" s="13"/>
      <c r="QTE92" s="13"/>
      <c r="QTF92" s="13"/>
      <c r="QTG92" s="13"/>
      <c r="QTH92" s="13"/>
      <c r="QTI92" s="13"/>
      <c r="QTJ92" s="13"/>
      <c r="QTK92" s="13"/>
      <c r="QTL92" s="13"/>
      <c r="QTM92" s="13"/>
      <c r="QTN92" s="13"/>
      <c r="QTO92" s="13"/>
      <c r="QTP92" s="13"/>
      <c r="QTQ92" s="13"/>
      <c r="QTR92" s="13"/>
      <c r="QTS92" s="13"/>
      <c r="QTT92" s="13"/>
      <c r="QTU92" s="13"/>
      <c r="QTV92" s="13"/>
      <c r="QTW92" s="13"/>
      <c r="QTX92" s="13"/>
      <c r="QTY92" s="13"/>
      <c r="QTZ92" s="13"/>
      <c r="QUA92" s="13"/>
      <c r="QUB92" s="13"/>
      <c r="QUC92" s="13"/>
      <c r="QUD92" s="13"/>
      <c r="QUE92" s="13"/>
      <c r="QUF92" s="13"/>
      <c r="QUG92" s="13"/>
      <c r="QUH92" s="13"/>
      <c r="QUI92" s="13"/>
      <c r="QUJ92" s="13"/>
      <c r="QUK92" s="13"/>
      <c r="QUL92" s="13"/>
      <c r="QUM92" s="13"/>
      <c r="QUN92" s="13"/>
      <c r="QUO92" s="13"/>
      <c r="QUP92" s="13"/>
      <c r="QUQ92" s="13"/>
      <c r="QUR92" s="13"/>
      <c r="QUS92" s="13"/>
      <c r="QUT92" s="13"/>
      <c r="QUU92" s="13"/>
      <c r="QUV92" s="13"/>
      <c r="QUW92" s="13"/>
      <c r="QUX92" s="13"/>
      <c r="QUY92" s="13"/>
      <c r="QUZ92" s="13"/>
      <c r="QVA92" s="13"/>
      <c r="QVB92" s="13"/>
      <c r="QVC92" s="13"/>
      <c r="QVD92" s="13"/>
      <c r="QVE92" s="13"/>
      <c r="QVF92" s="13"/>
      <c r="QVG92" s="13"/>
      <c r="QVH92" s="13"/>
      <c r="QVI92" s="13"/>
      <c r="QVJ92" s="13"/>
      <c r="QVK92" s="13"/>
      <c r="QVL92" s="13"/>
      <c r="QVM92" s="13"/>
      <c r="QVN92" s="13"/>
      <c r="QVO92" s="13"/>
      <c r="QVP92" s="13"/>
      <c r="QVQ92" s="13"/>
      <c r="QVR92" s="13"/>
      <c r="QVS92" s="13"/>
      <c r="QVT92" s="13"/>
      <c r="QVU92" s="13"/>
      <c r="QVV92" s="13"/>
      <c r="QVW92" s="13"/>
      <c r="QVX92" s="13"/>
      <c r="QVY92" s="13"/>
      <c r="QVZ92" s="13"/>
      <c r="QWA92" s="13"/>
      <c r="QWB92" s="13"/>
      <c r="QWC92" s="13"/>
      <c r="QWD92" s="13"/>
      <c r="QWE92" s="13"/>
      <c r="QWF92" s="13"/>
      <c r="QWG92" s="13"/>
      <c r="QWH92" s="13"/>
      <c r="QWI92" s="13"/>
      <c r="QWJ92" s="13"/>
      <c r="QWK92" s="13"/>
      <c r="QWL92" s="13"/>
      <c r="QWM92" s="13"/>
      <c r="QWN92" s="13"/>
      <c r="QWO92" s="13"/>
      <c r="QWP92" s="13"/>
      <c r="QWQ92" s="13"/>
      <c r="QWR92" s="13"/>
      <c r="QWS92" s="13"/>
      <c r="QWT92" s="13"/>
      <c r="QWU92" s="13"/>
      <c r="QWV92" s="13"/>
      <c r="QWW92" s="13"/>
      <c r="QWX92" s="13"/>
      <c r="QWY92" s="13"/>
      <c r="QWZ92" s="13"/>
      <c r="QXA92" s="13"/>
      <c r="QXB92" s="13"/>
      <c r="QXC92" s="13"/>
      <c r="QXD92" s="13"/>
      <c r="QXE92" s="13"/>
      <c r="QXF92" s="13"/>
      <c r="QXG92" s="13"/>
      <c r="QXH92" s="13"/>
      <c r="QXI92" s="13"/>
      <c r="QXJ92" s="13"/>
      <c r="QXK92" s="13"/>
      <c r="QXL92" s="13"/>
      <c r="QXM92" s="13"/>
      <c r="QXN92" s="13"/>
      <c r="QXO92" s="13"/>
      <c r="QXP92" s="13"/>
      <c r="QXQ92" s="13"/>
      <c r="QXR92" s="13"/>
      <c r="QXS92" s="13"/>
      <c r="QXT92" s="13"/>
      <c r="QXU92" s="13"/>
      <c r="QXV92" s="13"/>
      <c r="QXW92" s="13"/>
      <c r="QXX92" s="13"/>
      <c r="QXY92" s="13"/>
      <c r="QXZ92" s="13"/>
      <c r="QYA92" s="13"/>
      <c r="QYB92" s="13"/>
      <c r="QYC92" s="13"/>
      <c r="QYD92" s="13"/>
      <c r="QYE92" s="13"/>
      <c r="QYF92" s="13"/>
      <c r="QYG92" s="13"/>
      <c r="QYH92" s="13"/>
      <c r="QYI92" s="13"/>
      <c r="QYJ92" s="13"/>
      <c r="QYK92" s="13"/>
      <c r="QYL92" s="13"/>
      <c r="QYM92" s="13"/>
      <c r="QYN92" s="13"/>
      <c r="QYO92" s="13"/>
      <c r="QYP92" s="13"/>
      <c r="QYQ92" s="13"/>
      <c r="QYR92" s="13"/>
      <c r="QYS92" s="13"/>
      <c r="QYT92" s="13"/>
      <c r="QYU92" s="13"/>
      <c r="QYV92" s="13"/>
      <c r="QYW92" s="13"/>
      <c r="QYX92" s="13"/>
      <c r="QYY92" s="13"/>
      <c r="QYZ92" s="13"/>
      <c r="QZA92" s="13"/>
      <c r="QZB92" s="13"/>
      <c r="QZC92" s="13"/>
      <c r="QZD92" s="13"/>
      <c r="QZE92" s="13"/>
      <c r="QZF92" s="13"/>
      <c r="QZG92" s="13"/>
      <c r="QZH92" s="13"/>
      <c r="QZI92" s="13"/>
      <c r="QZJ92" s="13"/>
      <c r="QZK92" s="13"/>
      <c r="QZL92" s="13"/>
      <c r="QZM92" s="13"/>
      <c r="QZN92" s="13"/>
      <c r="QZO92" s="13"/>
      <c r="QZP92" s="13"/>
      <c r="QZQ92" s="13"/>
      <c r="QZR92" s="13"/>
      <c r="QZS92" s="13"/>
      <c r="QZT92" s="13"/>
      <c r="QZU92" s="13"/>
      <c r="QZV92" s="13"/>
      <c r="QZW92" s="13"/>
      <c r="QZX92" s="13"/>
      <c r="QZY92" s="13"/>
      <c r="QZZ92" s="13"/>
      <c r="RAA92" s="13"/>
      <c r="RAB92" s="13"/>
      <c r="RAC92" s="13"/>
      <c r="RAD92" s="13"/>
      <c r="RAE92" s="13"/>
      <c r="RAF92" s="13"/>
      <c r="RAG92" s="13"/>
      <c r="RAH92" s="13"/>
      <c r="RAI92" s="13"/>
      <c r="RAJ92" s="13"/>
      <c r="RAK92" s="13"/>
      <c r="RAL92" s="13"/>
      <c r="RAM92" s="13"/>
      <c r="RAN92" s="13"/>
      <c r="RAO92" s="13"/>
      <c r="RAP92" s="13"/>
      <c r="RAQ92" s="13"/>
      <c r="RAR92" s="13"/>
      <c r="RAS92" s="13"/>
      <c r="RAT92" s="13"/>
      <c r="RAU92" s="13"/>
      <c r="RAV92" s="13"/>
      <c r="RAW92" s="13"/>
      <c r="RAX92" s="13"/>
      <c r="RAY92" s="13"/>
      <c r="RAZ92" s="13"/>
      <c r="RBA92" s="13"/>
      <c r="RBB92" s="13"/>
      <c r="RBC92" s="13"/>
      <c r="RBD92" s="13"/>
      <c r="RBE92" s="13"/>
      <c r="RBF92" s="13"/>
      <c r="RBG92" s="13"/>
      <c r="RBH92" s="13"/>
      <c r="RBI92" s="13"/>
      <c r="RBJ92" s="13"/>
      <c r="RBK92" s="13"/>
      <c r="RBL92" s="13"/>
      <c r="RBM92" s="13"/>
      <c r="RBN92" s="13"/>
      <c r="RBO92" s="13"/>
      <c r="RBP92" s="13"/>
      <c r="RBQ92" s="13"/>
      <c r="RBR92" s="13"/>
      <c r="RBS92" s="13"/>
      <c r="RBT92" s="13"/>
      <c r="RBU92" s="13"/>
      <c r="RBV92" s="13"/>
      <c r="RBW92" s="13"/>
      <c r="RBX92" s="13"/>
      <c r="RBY92" s="13"/>
      <c r="RBZ92" s="13"/>
      <c r="RCA92" s="13"/>
      <c r="RCB92" s="13"/>
      <c r="RCC92" s="13"/>
      <c r="RCD92" s="13"/>
      <c r="RCE92" s="13"/>
      <c r="RCF92" s="13"/>
      <c r="RCG92" s="13"/>
      <c r="RCH92" s="13"/>
      <c r="RCI92" s="13"/>
      <c r="RCJ92" s="13"/>
      <c r="RCK92" s="13"/>
      <c r="RCL92" s="13"/>
      <c r="RCM92" s="13"/>
      <c r="RCN92" s="13"/>
      <c r="RCO92" s="13"/>
      <c r="RCP92" s="13"/>
      <c r="RCQ92" s="13"/>
      <c r="RCR92" s="13"/>
      <c r="RCS92" s="13"/>
      <c r="RCT92" s="13"/>
      <c r="RCU92" s="13"/>
      <c r="RCV92" s="13"/>
      <c r="RCW92" s="13"/>
      <c r="RCX92" s="13"/>
      <c r="RCY92" s="13"/>
      <c r="RCZ92" s="13"/>
      <c r="RDA92" s="13"/>
      <c r="RDB92" s="13"/>
      <c r="RDC92" s="13"/>
      <c r="RDD92" s="13"/>
      <c r="RDE92" s="13"/>
      <c r="RDF92" s="13"/>
      <c r="RDG92" s="13"/>
      <c r="RDH92" s="13"/>
      <c r="RDI92" s="13"/>
      <c r="RDJ92" s="13"/>
      <c r="RDK92" s="13"/>
      <c r="RDL92" s="13"/>
      <c r="RDM92" s="13"/>
      <c r="RDN92" s="13"/>
      <c r="RDO92" s="13"/>
      <c r="RDP92" s="13"/>
      <c r="RDQ92" s="13"/>
      <c r="RDR92" s="13"/>
      <c r="RDS92" s="13"/>
      <c r="RDT92" s="13"/>
      <c r="RDU92" s="13"/>
      <c r="RDV92" s="13"/>
      <c r="RDW92" s="13"/>
      <c r="RDX92" s="13"/>
      <c r="RDY92" s="13"/>
      <c r="RDZ92" s="13"/>
      <c r="REA92" s="13"/>
      <c r="REB92" s="13"/>
      <c r="REC92" s="13"/>
      <c r="RED92" s="13"/>
      <c r="REE92" s="13"/>
      <c r="REF92" s="13"/>
      <c r="REG92" s="13"/>
      <c r="REH92" s="13"/>
      <c r="REI92" s="13"/>
      <c r="REJ92" s="13"/>
      <c r="REK92" s="13"/>
      <c r="REL92" s="13"/>
      <c r="REM92" s="13"/>
      <c r="REN92" s="13"/>
      <c r="REO92" s="13"/>
      <c r="REP92" s="13"/>
      <c r="REQ92" s="13"/>
      <c r="RER92" s="13"/>
      <c r="RES92" s="13"/>
      <c r="RET92" s="13"/>
      <c r="REU92" s="13"/>
      <c r="REV92" s="13"/>
      <c r="REW92" s="13"/>
      <c r="REX92" s="13"/>
      <c r="REY92" s="13"/>
      <c r="REZ92" s="13"/>
      <c r="RFA92" s="13"/>
      <c r="RFB92" s="13"/>
      <c r="RFC92" s="13"/>
      <c r="RFD92" s="13"/>
      <c r="RFE92" s="13"/>
      <c r="RFF92" s="13"/>
      <c r="RFG92" s="13"/>
      <c r="RFH92" s="13"/>
      <c r="RFI92" s="13"/>
      <c r="RFJ92" s="13"/>
      <c r="RFK92" s="13"/>
      <c r="RFL92" s="13"/>
      <c r="RFM92" s="13"/>
      <c r="RFN92" s="13"/>
      <c r="RFO92" s="13"/>
      <c r="RFP92" s="13"/>
      <c r="RFQ92" s="13"/>
      <c r="RFR92" s="13"/>
      <c r="RFS92" s="13"/>
      <c r="RFT92" s="13"/>
      <c r="RFU92" s="13"/>
      <c r="RFV92" s="13"/>
      <c r="RFW92" s="13"/>
      <c r="RFX92" s="13"/>
      <c r="RFY92" s="13"/>
      <c r="RFZ92" s="13"/>
      <c r="RGA92" s="13"/>
      <c r="RGB92" s="13"/>
      <c r="RGC92" s="13"/>
      <c r="RGD92" s="13"/>
      <c r="RGE92" s="13"/>
      <c r="RGF92" s="13"/>
      <c r="RGG92" s="13"/>
      <c r="RGH92" s="13"/>
      <c r="RGI92" s="13"/>
      <c r="RGJ92" s="13"/>
      <c r="RGK92" s="13"/>
      <c r="RGL92" s="13"/>
      <c r="RGM92" s="13"/>
      <c r="RGN92" s="13"/>
      <c r="RGO92" s="13"/>
      <c r="RGP92" s="13"/>
      <c r="RGQ92" s="13"/>
      <c r="RGR92" s="13"/>
      <c r="RGS92" s="13"/>
      <c r="RGT92" s="13"/>
      <c r="RGU92" s="13"/>
      <c r="RGV92" s="13"/>
      <c r="RGW92" s="13"/>
      <c r="RGX92" s="13"/>
      <c r="RGY92" s="13"/>
      <c r="RGZ92" s="13"/>
      <c r="RHA92" s="13"/>
      <c r="RHB92" s="13"/>
      <c r="RHC92" s="13"/>
      <c r="RHD92" s="13"/>
      <c r="RHE92" s="13"/>
      <c r="RHF92" s="13"/>
      <c r="RHG92" s="13"/>
      <c r="RHH92" s="13"/>
      <c r="RHI92" s="13"/>
      <c r="RHJ92" s="13"/>
      <c r="RHK92" s="13"/>
      <c r="RHL92" s="13"/>
      <c r="RHM92" s="13"/>
      <c r="RHN92" s="13"/>
      <c r="RHO92" s="13"/>
      <c r="RHP92" s="13"/>
      <c r="RHQ92" s="13"/>
      <c r="RHR92" s="13"/>
      <c r="RHS92" s="13"/>
      <c r="RHT92" s="13"/>
      <c r="RHU92" s="13"/>
      <c r="RHV92" s="13"/>
      <c r="RHW92" s="13"/>
      <c r="RHX92" s="13"/>
      <c r="RHY92" s="13"/>
      <c r="RHZ92" s="13"/>
      <c r="RIA92" s="13"/>
      <c r="RIB92" s="13"/>
      <c r="RIC92" s="13"/>
      <c r="RID92" s="13"/>
      <c r="RIE92" s="13"/>
      <c r="RIF92" s="13"/>
      <c r="RIG92" s="13"/>
      <c r="RIH92" s="13"/>
      <c r="RII92" s="13"/>
      <c r="RIJ92" s="13"/>
      <c r="RIK92" s="13"/>
      <c r="RIL92" s="13"/>
      <c r="RIM92" s="13"/>
      <c r="RIN92" s="13"/>
      <c r="RIO92" s="13"/>
      <c r="RIP92" s="13"/>
      <c r="RIQ92" s="13"/>
      <c r="RIR92" s="13"/>
      <c r="RIS92" s="13"/>
      <c r="RIT92" s="13"/>
      <c r="RIU92" s="13"/>
      <c r="RIV92" s="13"/>
      <c r="RIW92" s="13"/>
      <c r="RIX92" s="13"/>
      <c r="RIY92" s="13"/>
      <c r="RIZ92" s="13"/>
      <c r="RJA92" s="13"/>
      <c r="RJB92" s="13"/>
      <c r="RJC92" s="13"/>
      <c r="RJD92" s="13"/>
      <c r="RJE92" s="13"/>
      <c r="RJF92" s="13"/>
      <c r="RJG92" s="13"/>
      <c r="RJH92" s="13"/>
      <c r="RJI92" s="13"/>
      <c r="RJJ92" s="13"/>
      <c r="RJK92" s="13"/>
      <c r="RJL92" s="13"/>
      <c r="RJM92" s="13"/>
      <c r="RJN92" s="13"/>
      <c r="RJO92" s="13"/>
      <c r="RJP92" s="13"/>
      <c r="RJQ92" s="13"/>
      <c r="RJR92" s="13"/>
      <c r="RJS92" s="13"/>
      <c r="RJT92" s="13"/>
      <c r="RJU92" s="13"/>
      <c r="RJV92" s="13"/>
      <c r="RJW92" s="13"/>
      <c r="RJX92" s="13"/>
      <c r="RJY92" s="13"/>
      <c r="RJZ92" s="13"/>
      <c r="RKA92" s="13"/>
      <c r="RKB92" s="13"/>
      <c r="RKC92" s="13"/>
      <c r="RKD92" s="13"/>
      <c r="RKE92" s="13"/>
      <c r="RKF92" s="13"/>
      <c r="RKG92" s="13"/>
      <c r="RKH92" s="13"/>
      <c r="RKI92" s="13"/>
      <c r="RKJ92" s="13"/>
      <c r="RKK92" s="13"/>
      <c r="RKL92" s="13"/>
      <c r="RKM92" s="13"/>
      <c r="RKN92" s="13"/>
      <c r="RKO92" s="13"/>
      <c r="RKP92" s="13"/>
      <c r="RKQ92" s="13"/>
      <c r="RKR92" s="13"/>
      <c r="RKS92" s="13"/>
      <c r="RKT92" s="13"/>
      <c r="RKU92" s="13"/>
      <c r="RKV92" s="13"/>
      <c r="RKW92" s="13"/>
      <c r="RKX92" s="13"/>
      <c r="RKY92" s="13"/>
      <c r="RKZ92" s="13"/>
      <c r="RLA92" s="13"/>
      <c r="RLB92" s="13"/>
      <c r="RLC92" s="13"/>
      <c r="RLD92" s="13"/>
      <c r="RLE92" s="13"/>
      <c r="RLF92" s="13"/>
      <c r="RLG92" s="13"/>
      <c r="RLH92" s="13"/>
      <c r="RLI92" s="13"/>
      <c r="RLJ92" s="13"/>
      <c r="RLK92" s="13"/>
      <c r="RLL92" s="13"/>
      <c r="RLM92" s="13"/>
      <c r="RLN92" s="13"/>
      <c r="RLO92" s="13"/>
      <c r="RLP92" s="13"/>
      <c r="RLQ92" s="13"/>
      <c r="RLR92" s="13"/>
      <c r="RLS92" s="13"/>
      <c r="RLT92" s="13"/>
      <c r="RLU92" s="13"/>
      <c r="RLV92" s="13"/>
      <c r="RLW92" s="13"/>
      <c r="RLX92" s="13"/>
      <c r="RLY92" s="13"/>
      <c r="RLZ92" s="13"/>
      <c r="RMA92" s="13"/>
      <c r="RMB92" s="13"/>
      <c r="RMC92" s="13"/>
      <c r="RMD92" s="13"/>
      <c r="RME92" s="13"/>
      <c r="RMF92" s="13"/>
      <c r="RMG92" s="13"/>
      <c r="RMH92" s="13"/>
      <c r="RMI92" s="13"/>
      <c r="RMJ92" s="13"/>
      <c r="RMK92" s="13"/>
      <c r="RML92" s="13"/>
      <c r="RMM92" s="13"/>
      <c r="RMN92" s="13"/>
      <c r="RMO92" s="13"/>
      <c r="RMP92" s="13"/>
      <c r="RMQ92" s="13"/>
      <c r="RMR92" s="13"/>
      <c r="RMS92" s="13"/>
      <c r="RMT92" s="13"/>
      <c r="RMU92" s="13"/>
      <c r="RMV92" s="13"/>
      <c r="RMW92" s="13"/>
      <c r="RMX92" s="13"/>
      <c r="RMY92" s="13"/>
      <c r="RMZ92" s="13"/>
      <c r="RNA92" s="13"/>
      <c r="RNB92" s="13"/>
      <c r="RNC92" s="13"/>
      <c r="RND92" s="13"/>
      <c r="RNE92" s="13"/>
      <c r="RNF92" s="13"/>
      <c r="RNG92" s="13"/>
      <c r="RNH92" s="13"/>
      <c r="RNI92" s="13"/>
      <c r="RNJ92" s="13"/>
      <c r="RNK92" s="13"/>
      <c r="RNL92" s="13"/>
      <c r="RNM92" s="13"/>
      <c r="RNN92" s="13"/>
      <c r="RNO92" s="13"/>
      <c r="RNP92" s="13"/>
      <c r="RNQ92" s="13"/>
      <c r="RNR92" s="13"/>
      <c r="RNS92" s="13"/>
      <c r="RNT92" s="13"/>
      <c r="RNU92" s="13"/>
      <c r="RNV92" s="13"/>
      <c r="RNW92" s="13"/>
      <c r="RNX92" s="13"/>
      <c r="RNY92" s="13"/>
      <c r="RNZ92" s="13"/>
      <c r="ROA92" s="13"/>
      <c r="ROB92" s="13"/>
      <c r="ROC92" s="13"/>
      <c r="ROD92" s="13"/>
      <c r="ROE92" s="13"/>
      <c r="ROF92" s="13"/>
      <c r="ROG92" s="13"/>
      <c r="ROH92" s="13"/>
      <c r="ROI92" s="13"/>
      <c r="ROJ92" s="13"/>
      <c r="ROK92" s="13"/>
      <c r="ROL92" s="13"/>
      <c r="ROM92" s="13"/>
      <c r="RON92" s="13"/>
      <c r="ROO92" s="13"/>
      <c r="ROP92" s="13"/>
      <c r="ROQ92" s="13"/>
      <c r="ROR92" s="13"/>
      <c r="ROS92" s="13"/>
      <c r="ROT92" s="13"/>
      <c r="ROU92" s="13"/>
      <c r="ROV92" s="13"/>
      <c r="ROW92" s="13"/>
      <c r="ROX92" s="13"/>
      <c r="ROY92" s="13"/>
      <c r="ROZ92" s="13"/>
      <c r="RPA92" s="13"/>
      <c r="RPB92" s="13"/>
      <c r="RPC92" s="13"/>
      <c r="RPD92" s="13"/>
      <c r="RPE92" s="13"/>
      <c r="RPF92" s="13"/>
      <c r="RPG92" s="13"/>
      <c r="RPH92" s="13"/>
      <c r="RPI92" s="13"/>
      <c r="RPJ92" s="13"/>
      <c r="RPK92" s="13"/>
      <c r="RPL92" s="13"/>
      <c r="RPM92" s="13"/>
      <c r="RPN92" s="13"/>
      <c r="RPO92" s="13"/>
      <c r="RPP92" s="13"/>
      <c r="RPQ92" s="13"/>
      <c r="RPR92" s="13"/>
      <c r="RPS92" s="13"/>
      <c r="RPT92" s="13"/>
      <c r="RPU92" s="13"/>
      <c r="RPV92" s="13"/>
      <c r="RPW92" s="13"/>
      <c r="RPX92" s="13"/>
      <c r="RPY92" s="13"/>
      <c r="RPZ92" s="13"/>
      <c r="RQA92" s="13"/>
      <c r="RQB92" s="13"/>
      <c r="RQC92" s="13"/>
      <c r="RQD92" s="13"/>
      <c r="RQE92" s="13"/>
      <c r="RQF92" s="13"/>
      <c r="RQG92" s="13"/>
      <c r="RQH92" s="13"/>
      <c r="RQI92" s="13"/>
      <c r="RQJ92" s="13"/>
      <c r="RQK92" s="13"/>
      <c r="RQL92" s="13"/>
      <c r="RQM92" s="13"/>
      <c r="RQN92" s="13"/>
      <c r="RQO92" s="13"/>
      <c r="RQP92" s="13"/>
      <c r="RQQ92" s="13"/>
      <c r="RQR92" s="13"/>
      <c r="RQS92" s="13"/>
      <c r="RQT92" s="13"/>
      <c r="RQU92" s="13"/>
      <c r="RQV92" s="13"/>
      <c r="RQW92" s="13"/>
      <c r="RQX92" s="13"/>
      <c r="RQY92" s="13"/>
      <c r="RQZ92" s="13"/>
      <c r="RRA92" s="13"/>
      <c r="RRB92" s="13"/>
      <c r="RRC92" s="13"/>
      <c r="RRD92" s="13"/>
      <c r="RRE92" s="13"/>
      <c r="RRF92" s="13"/>
      <c r="RRG92" s="13"/>
      <c r="RRH92" s="13"/>
      <c r="RRI92" s="13"/>
      <c r="RRJ92" s="13"/>
      <c r="RRK92" s="13"/>
      <c r="RRL92" s="13"/>
      <c r="RRM92" s="13"/>
      <c r="RRN92" s="13"/>
      <c r="RRO92" s="13"/>
      <c r="RRP92" s="13"/>
      <c r="RRQ92" s="13"/>
      <c r="RRR92" s="13"/>
      <c r="RRS92" s="13"/>
      <c r="RRT92" s="13"/>
      <c r="RRU92" s="13"/>
      <c r="RRV92" s="13"/>
      <c r="RRW92" s="13"/>
      <c r="RRX92" s="13"/>
      <c r="RRY92" s="13"/>
      <c r="RRZ92" s="13"/>
      <c r="RSA92" s="13"/>
      <c r="RSB92" s="13"/>
      <c r="RSC92" s="13"/>
      <c r="RSD92" s="13"/>
      <c r="RSE92" s="13"/>
      <c r="RSF92" s="13"/>
      <c r="RSG92" s="13"/>
      <c r="RSH92" s="13"/>
      <c r="RSI92" s="13"/>
      <c r="RSJ92" s="13"/>
      <c r="RSK92" s="13"/>
      <c r="RSL92" s="13"/>
      <c r="RSM92" s="13"/>
      <c r="RSN92" s="13"/>
      <c r="RSO92" s="13"/>
      <c r="RSP92" s="13"/>
      <c r="RSQ92" s="13"/>
      <c r="RSR92" s="13"/>
      <c r="RSS92" s="13"/>
      <c r="RST92" s="13"/>
      <c r="RSU92" s="13"/>
      <c r="RSV92" s="13"/>
      <c r="RSW92" s="13"/>
      <c r="RSX92" s="13"/>
      <c r="RSY92" s="13"/>
      <c r="RSZ92" s="13"/>
      <c r="RTA92" s="13"/>
      <c r="RTB92" s="13"/>
      <c r="RTC92" s="13"/>
      <c r="RTD92" s="13"/>
      <c r="RTE92" s="13"/>
      <c r="RTF92" s="13"/>
      <c r="RTG92" s="13"/>
      <c r="RTH92" s="13"/>
      <c r="RTI92" s="13"/>
      <c r="RTJ92" s="13"/>
      <c r="RTK92" s="13"/>
      <c r="RTL92" s="13"/>
      <c r="RTM92" s="13"/>
      <c r="RTN92" s="13"/>
      <c r="RTO92" s="13"/>
      <c r="RTP92" s="13"/>
      <c r="RTQ92" s="13"/>
      <c r="RTR92" s="13"/>
      <c r="RTS92" s="13"/>
      <c r="RTT92" s="13"/>
      <c r="RTU92" s="13"/>
      <c r="RTV92" s="13"/>
      <c r="RTW92" s="13"/>
      <c r="RTX92" s="13"/>
      <c r="RTY92" s="13"/>
      <c r="RTZ92" s="13"/>
      <c r="RUA92" s="13"/>
      <c r="RUB92" s="13"/>
      <c r="RUC92" s="13"/>
      <c r="RUD92" s="13"/>
      <c r="RUE92" s="13"/>
      <c r="RUF92" s="13"/>
      <c r="RUG92" s="13"/>
      <c r="RUH92" s="13"/>
      <c r="RUI92" s="13"/>
      <c r="RUJ92" s="13"/>
      <c r="RUK92" s="13"/>
      <c r="RUL92" s="13"/>
      <c r="RUM92" s="13"/>
      <c r="RUN92" s="13"/>
      <c r="RUO92" s="13"/>
      <c r="RUP92" s="13"/>
      <c r="RUQ92" s="13"/>
      <c r="RUR92" s="13"/>
      <c r="RUS92" s="13"/>
      <c r="RUT92" s="13"/>
      <c r="RUU92" s="13"/>
      <c r="RUV92" s="13"/>
      <c r="RUW92" s="13"/>
      <c r="RUX92" s="13"/>
      <c r="RUY92" s="13"/>
      <c r="RUZ92" s="13"/>
      <c r="RVA92" s="13"/>
      <c r="RVB92" s="13"/>
      <c r="RVC92" s="13"/>
      <c r="RVD92" s="13"/>
      <c r="RVE92" s="13"/>
      <c r="RVF92" s="13"/>
      <c r="RVG92" s="13"/>
      <c r="RVH92" s="13"/>
      <c r="RVI92" s="13"/>
      <c r="RVJ92" s="13"/>
      <c r="RVK92" s="13"/>
      <c r="RVL92" s="13"/>
      <c r="RVM92" s="13"/>
      <c r="RVN92" s="13"/>
      <c r="RVO92" s="13"/>
      <c r="RVP92" s="13"/>
      <c r="RVQ92" s="13"/>
      <c r="RVR92" s="13"/>
      <c r="RVS92" s="13"/>
      <c r="RVT92" s="13"/>
      <c r="RVU92" s="13"/>
      <c r="RVV92" s="13"/>
      <c r="RVW92" s="13"/>
      <c r="RVX92" s="13"/>
      <c r="RVY92" s="13"/>
      <c r="RVZ92" s="13"/>
      <c r="RWA92" s="13"/>
      <c r="RWB92" s="13"/>
      <c r="RWC92" s="13"/>
      <c r="RWD92" s="13"/>
      <c r="RWE92" s="13"/>
      <c r="RWF92" s="13"/>
      <c r="RWG92" s="13"/>
      <c r="RWH92" s="13"/>
      <c r="RWI92" s="13"/>
      <c r="RWJ92" s="13"/>
      <c r="RWK92" s="13"/>
      <c r="RWL92" s="13"/>
      <c r="RWM92" s="13"/>
      <c r="RWN92" s="13"/>
      <c r="RWO92" s="13"/>
      <c r="RWP92" s="13"/>
      <c r="RWQ92" s="13"/>
      <c r="RWR92" s="13"/>
      <c r="RWS92" s="13"/>
      <c r="RWT92" s="13"/>
      <c r="RWU92" s="13"/>
      <c r="RWV92" s="13"/>
      <c r="RWW92" s="13"/>
      <c r="RWX92" s="13"/>
      <c r="RWY92" s="13"/>
      <c r="RWZ92" s="13"/>
      <c r="RXA92" s="13"/>
      <c r="RXB92" s="13"/>
      <c r="RXC92" s="13"/>
      <c r="RXD92" s="13"/>
      <c r="RXE92" s="13"/>
      <c r="RXF92" s="13"/>
      <c r="RXG92" s="13"/>
      <c r="RXH92" s="13"/>
      <c r="RXI92" s="13"/>
      <c r="RXJ92" s="13"/>
      <c r="RXK92" s="13"/>
      <c r="RXL92" s="13"/>
      <c r="RXM92" s="13"/>
      <c r="RXN92" s="13"/>
      <c r="RXO92" s="13"/>
      <c r="RXP92" s="13"/>
      <c r="RXQ92" s="13"/>
      <c r="RXR92" s="13"/>
      <c r="RXS92" s="13"/>
      <c r="RXT92" s="13"/>
      <c r="RXU92" s="13"/>
      <c r="RXV92" s="13"/>
      <c r="RXW92" s="13"/>
      <c r="RXX92" s="13"/>
      <c r="RXY92" s="13"/>
      <c r="RXZ92" s="13"/>
      <c r="RYA92" s="13"/>
      <c r="RYB92" s="13"/>
      <c r="RYC92" s="13"/>
      <c r="RYD92" s="13"/>
      <c r="RYE92" s="13"/>
      <c r="RYF92" s="13"/>
      <c r="RYG92" s="13"/>
      <c r="RYH92" s="13"/>
      <c r="RYI92" s="13"/>
      <c r="RYJ92" s="13"/>
      <c r="RYK92" s="13"/>
      <c r="RYL92" s="13"/>
      <c r="RYM92" s="13"/>
      <c r="RYN92" s="13"/>
      <c r="RYO92" s="13"/>
      <c r="RYP92" s="13"/>
      <c r="RYQ92" s="13"/>
      <c r="RYR92" s="13"/>
      <c r="RYS92" s="13"/>
      <c r="RYT92" s="13"/>
      <c r="RYU92" s="13"/>
      <c r="RYV92" s="13"/>
      <c r="RYW92" s="13"/>
      <c r="RYX92" s="13"/>
      <c r="RYY92" s="13"/>
      <c r="RYZ92" s="13"/>
      <c r="RZA92" s="13"/>
      <c r="RZB92" s="13"/>
      <c r="RZC92" s="13"/>
      <c r="RZD92" s="13"/>
      <c r="RZE92" s="13"/>
      <c r="RZF92" s="13"/>
      <c r="RZG92" s="13"/>
      <c r="RZH92" s="13"/>
      <c r="RZI92" s="13"/>
      <c r="RZJ92" s="13"/>
      <c r="RZK92" s="13"/>
      <c r="RZL92" s="13"/>
      <c r="RZM92" s="13"/>
      <c r="RZN92" s="13"/>
      <c r="RZO92" s="13"/>
      <c r="RZP92" s="13"/>
      <c r="RZQ92" s="13"/>
      <c r="RZR92" s="13"/>
      <c r="RZS92" s="13"/>
      <c r="RZT92" s="13"/>
      <c r="RZU92" s="13"/>
      <c r="RZV92" s="13"/>
      <c r="RZW92" s="13"/>
      <c r="RZX92" s="13"/>
      <c r="RZY92" s="13"/>
      <c r="RZZ92" s="13"/>
      <c r="SAA92" s="13"/>
      <c r="SAB92" s="13"/>
      <c r="SAC92" s="13"/>
      <c r="SAD92" s="13"/>
      <c r="SAE92" s="13"/>
      <c r="SAF92" s="13"/>
      <c r="SAG92" s="13"/>
      <c r="SAH92" s="13"/>
      <c r="SAI92" s="13"/>
      <c r="SAJ92" s="13"/>
      <c r="SAK92" s="13"/>
      <c r="SAL92" s="13"/>
      <c r="SAM92" s="13"/>
      <c r="SAN92" s="13"/>
      <c r="SAO92" s="13"/>
      <c r="SAP92" s="13"/>
      <c r="SAQ92" s="13"/>
      <c r="SAR92" s="13"/>
      <c r="SAS92" s="13"/>
      <c r="SAT92" s="13"/>
      <c r="SAU92" s="13"/>
      <c r="SAV92" s="13"/>
      <c r="SAW92" s="13"/>
      <c r="SAX92" s="13"/>
      <c r="SAY92" s="13"/>
      <c r="SAZ92" s="13"/>
      <c r="SBA92" s="13"/>
      <c r="SBB92" s="13"/>
      <c r="SBC92" s="13"/>
      <c r="SBD92" s="13"/>
      <c r="SBE92" s="13"/>
      <c r="SBF92" s="13"/>
      <c r="SBG92" s="13"/>
      <c r="SBH92" s="13"/>
      <c r="SBI92" s="13"/>
      <c r="SBJ92" s="13"/>
      <c r="SBK92" s="13"/>
      <c r="SBL92" s="13"/>
      <c r="SBM92" s="13"/>
      <c r="SBN92" s="13"/>
      <c r="SBO92" s="13"/>
      <c r="SBP92" s="13"/>
      <c r="SBQ92" s="13"/>
      <c r="SBR92" s="13"/>
      <c r="SBS92" s="13"/>
      <c r="SBT92" s="13"/>
      <c r="SBU92" s="13"/>
      <c r="SBV92" s="13"/>
      <c r="SBW92" s="13"/>
      <c r="SBX92" s="13"/>
      <c r="SBY92" s="13"/>
      <c r="SBZ92" s="13"/>
      <c r="SCA92" s="13"/>
      <c r="SCB92" s="13"/>
      <c r="SCC92" s="13"/>
      <c r="SCD92" s="13"/>
      <c r="SCE92" s="13"/>
      <c r="SCF92" s="13"/>
      <c r="SCG92" s="13"/>
      <c r="SCH92" s="13"/>
      <c r="SCI92" s="13"/>
      <c r="SCJ92" s="13"/>
      <c r="SCK92" s="13"/>
      <c r="SCL92" s="13"/>
      <c r="SCM92" s="13"/>
      <c r="SCN92" s="13"/>
      <c r="SCO92" s="13"/>
      <c r="SCP92" s="13"/>
      <c r="SCQ92" s="13"/>
      <c r="SCR92" s="13"/>
      <c r="SCS92" s="13"/>
      <c r="SCT92" s="13"/>
      <c r="SCU92" s="13"/>
      <c r="SCV92" s="13"/>
      <c r="SCW92" s="13"/>
      <c r="SCX92" s="13"/>
      <c r="SCY92" s="13"/>
      <c r="SCZ92" s="13"/>
      <c r="SDA92" s="13"/>
      <c r="SDB92" s="13"/>
      <c r="SDC92" s="13"/>
      <c r="SDD92" s="13"/>
      <c r="SDE92" s="13"/>
      <c r="SDF92" s="13"/>
      <c r="SDG92" s="13"/>
      <c r="SDH92" s="13"/>
      <c r="SDI92" s="13"/>
      <c r="SDJ92" s="13"/>
      <c r="SDK92" s="13"/>
      <c r="SDL92" s="13"/>
      <c r="SDM92" s="13"/>
      <c r="SDN92" s="13"/>
      <c r="SDO92" s="13"/>
      <c r="SDP92" s="13"/>
      <c r="SDQ92" s="13"/>
      <c r="SDR92" s="13"/>
      <c r="SDS92" s="13"/>
      <c r="SDT92" s="13"/>
      <c r="SDU92" s="13"/>
      <c r="SDV92" s="13"/>
      <c r="SDW92" s="13"/>
      <c r="SDX92" s="13"/>
      <c r="SDY92" s="13"/>
      <c r="SDZ92" s="13"/>
      <c r="SEA92" s="13"/>
      <c r="SEB92" s="13"/>
      <c r="SEC92" s="13"/>
      <c r="SED92" s="13"/>
      <c r="SEE92" s="13"/>
      <c r="SEF92" s="13"/>
      <c r="SEG92" s="13"/>
      <c r="SEH92" s="13"/>
      <c r="SEI92" s="13"/>
      <c r="SEJ92" s="13"/>
      <c r="SEK92" s="13"/>
      <c r="SEL92" s="13"/>
      <c r="SEM92" s="13"/>
      <c r="SEN92" s="13"/>
      <c r="SEO92" s="13"/>
      <c r="SEP92" s="13"/>
      <c r="SEQ92" s="13"/>
      <c r="SER92" s="13"/>
      <c r="SES92" s="13"/>
      <c r="SET92" s="13"/>
      <c r="SEU92" s="13"/>
      <c r="SEV92" s="13"/>
      <c r="SEW92" s="13"/>
      <c r="SEX92" s="13"/>
      <c r="SEY92" s="13"/>
      <c r="SEZ92" s="13"/>
      <c r="SFA92" s="13"/>
      <c r="SFB92" s="13"/>
      <c r="SFC92" s="13"/>
      <c r="SFD92" s="13"/>
      <c r="SFE92" s="13"/>
      <c r="SFF92" s="13"/>
      <c r="SFG92" s="13"/>
      <c r="SFH92" s="13"/>
      <c r="SFI92" s="13"/>
      <c r="SFJ92" s="13"/>
      <c r="SFK92" s="13"/>
      <c r="SFL92" s="13"/>
      <c r="SFM92" s="13"/>
      <c r="SFN92" s="13"/>
      <c r="SFO92" s="13"/>
      <c r="SFP92" s="13"/>
      <c r="SFQ92" s="13"/>
      <c r="SFR92" s="13"/>
      <c r="SFS92" s="13"/>
      <c r="SFT92" s="13"/>
      <c r="SFU92" s="13"/>
      <c r="SFV92" s="13"/>
      <c r="SFW92" s="13"/>
      <c r="SFX92" s="13"/>
      <c r="SFY92" s="13"/>
      <c r="SFZ92" s="13"/>
      <c r="SGA92" s="13"/>
      <c r="SGB92" s="13"/>
      <c r="SGC92" s="13"/>
      <c r="SGD92" s="13"/>
      <c r="SGE92" s="13"/>
      <c r="SGF92" s="13"/>
      <c r="SGG92" s="13"/>
      <c r="SGH92" s="13"/>
      <c r="SGI92" s="13"/>
      <c r="SGJ92" s="13"/>
      <c r="SGK92" s="13"/>
      <c r="SGL92" s="13"/>
      <c r="SGM92" s="13"/>
      <c r="SGN92" s="13"/>
      <c r="SGO92" s="13"/>
      <c r="SGP92" s="13"/>
      <c r="SGQ92" s="13"/>
      <c r="SGR92" s="13"/>
      <c r="SGS92" s="13"/>
      <c r="SGT92" s="13"/>
      <c r="SGU92" s="13"/>
      <c r="SGV92" s="13"/>
      <c r="SGW92" s="13"/>
      <c r="SGX92" s="13"/>
      <c r="SGY92" s="13"/>
      <c r="SGZ92" s="13"/>
      <c r="SHA92" s="13"/>
      <c r="SHB92" s="13"/>
      <c r="SHC92" s="13"/>
      <c r="SHD92" s="13"/>
      <c r="SHE92" s="13"/>
      <c r="SHF92" s="13"/>
      <c r="SHG92" s="13"/>
      <c r="SHH92" s="13"/>
      <c r="SHI92" s="13"/>
      <c r="SHJ92" s="13"/>
      <c r="SHK92" s="13"/>
      <c r="SHL92" s="13"/>
      <c r="SHM92" s="13"/>
      <c r="SHN92" s="13"/>
      <c r="SHO92" s="13"/>
      <c r="SHP92" s="13"/>
      <c r="SHQ92" s="13"/>
      <c r="SHR92" s="13"/>
      <c r="SHS92" s="13"/>
      <c r="SHT92" s="13"/>
      <c r="SHU92" s="13"/>
      <c r="SHV92" s="13"/>
      <c r="SHW92" s="13"/>
      <c r="SHX92" s="13"/>
      <c r="SHY92" s="13"/>
      <c r="SHZ92" s="13"/>
      <c r="SIA92" s="13"/>
      <c r="SIB92" s="13"/>
      <c r="SIC92" s="13"/>
      <c r="SID92" s="13"/>
      <c r="SIE92" s="13"/>
      <c r="SIF92" s="13"/>
      <c r="SIG92" s="13"/>
      <c r="SIH92" s="13"/>
      <c r="SII92" s="13"/>
      <c r="SIJ92" s="13"/>
      <c r="SIK92" s="13"/>
      <c r="SIL92" s="13"/>
      <c r="SIM92" s="13"/>
      <c r="SIN92" s="13"/>
      <c r="SIO92" s="13"/>
      <c r="SIP92" s="13"/>
      <c r="SIQ92" s="13"/>
      <c r="SIR92" s="13"/>
      <c r="SIS92" s="13"/>
      <c r="SIT92" s="13"/>
      <c r="SIU92" s="13"/>
      <c r="SIV92" s="13"/>
      <c r="SIW92" s="13"/>
      <c r="SIX92" s="13"/>
      <c r="SIY92" s="13"/>
      <c r="SIZ92" s="13"/>
      <c r="SJA92" s="13"/>
      <c r="SJB92" s="13"/>
      <c r="SJC92" s="13"/>
      <c r="SJD92" s="13"/>
      <c r="SJE92" s="13"/>
      <c r="SJF92" s="13"/>
      <c r="SJG92" s="13"/>
      <c r="SJH92" s="13"/>
      <c r="SJI92" s="13"/>
      <c r="SJJ92" s="13"/>
      <c r="SJK92" s="13"/>
      <c r="SJL92" s="13"/>
      <c r="SJM92" s="13"/>
      <c r="SJN92" s="13"/>
      <c r="SJO92" s="13"/>
      <c r="SJP92" s="13"/>
      <c r="SJQ92" s="13"/>
      <c r="SJR92" s="13"/>
      <c r="SJS92" s="13"/>
      <c r="SJT92" s="13"/>
      <c r="SJU92" s="13"/>
      <c r="SJV92" s="13"/>
      <c r="SJW92" s="13"/>
      <c r="SJX92" s="13"/>
      <c r="SJY92" s="13"/>
      <c r="SJZ92" s="13"/>
      <c r="SKA92" s="13"/>
      <c r="SKB92" s="13"/>
      <c r="SKC92" s="13"/>
      <c r="SKD92" s="13"/>
      <c r="SKE92" s="13"/>
      <c r="SKF92" s="13"/>
      <c r="SKG92" s="13"/>
      <c r="SKH92" s="13"/>
      <c r="SKI92" s="13"/>
      <c r="SKJ92" s="13"/>
      <c r="SKK92" s="13"/>
      <c r="SKL92" s="13"/>
      <c r="SKM92" s="13"/>
      <c r="SKN92" s="13"/>
      <c r="SKO92" s="13"/>
      <c r="SKP92" s="13"/>
      <c r="SKQ92" s="13"/>
      <c r="SKR92" s="13"/>
      <c r="SKS92" s="13"/>
      <c r="SKT92" s="13"/>
      <c r="SKU92" s="13"/>
      <c r="SKV92" s="13"/>
      <c r="SKW92" s="13"/>
      <c r="SKX92" s="13"/>
      <c r="SKY92" s="13"/>
      <c r="SKZ92" s="13"/>
      <c r="SLA92" s="13"/>
      <c r="SLB92" s="13"/>
      <c r="SLC92" s="13"/>
      <c r="SLD92" s="13"/>
      <c r="SLE92" s="13"/>
      <c r="SLF92" s="13"/>
      <c r="SLG92" s="13"/>
      <c r="SLH92" s="13"/>
      <c r="SLI92" s="13"/>
      <c r="SLJ92" s="13"/>
      <c r="SLK92" s="13"/>
      <c r="SLL92" s="13"/>
      <c r="SLM92" s="13"/>
      <c r="SLN92" s="13"/>
      <c r="SLO92" s="13"/>
      <c r="SLP92" s="13"/>
      <c r="SLQ92" s="13"/>
      <c r="SLR92" s="13"/>
      <c r="SLS92" s="13"/>
      <c r="SLT92" s="13"/>
      <c r="SLU92" s="13"/>
      <c r="SLV92" s="13"/>
      <c r="SLW92" s="13"/>
      <c r="SLX92" s="13"/>
      <c r="SLY92" s="13"/>
      <c r="SLZ92" s="13"/>
      <c r="SMA92" s="13"/>
      <c r="SMB92" s="13"/>
      <c r="SMC92" s="13"/>
      <c r="SMD92" s="13"/>
      <c r="SME92" s="13"/>
      <c r="SMF92" s="13"/>
      <c r="SMG92" s="13"/>
      <c r="SMH92" s="13"/>
      <c r="SMI92" s="13"/>
      <c r="SMJ92" s="13"/>
      <c r="SMK92" s="13"/>
      <c r="SML92" s="13"/>
      <c r="SMM92" s="13"/>
      <c r="SMN92" s="13"/>
      <c r="SMO92" s="13"/>
      <c r="SMP92" s="13"/>
      <c r="SMQ92" s="13"/>
      <c r="SMR92" s="13"/>
      <c r="SMS92" s="13"/>
      <c r="SMT92" s="13"/>
      <c r="SMU92" s="13"/>
      <c r="SMV92" s="13"/>
      <c r="SMW92" s="13"/>
      <c r="SMX92" s="13"/>
      <c r="SMY92" s="13"/>
      <c r="SMZ92" s="13"/>
      <c r="SNA92" s="13"/>
      <c r="SNB92" s="13"/>
      <c r="SNC92" s="13"/>
      <c r="SND92" s="13"/>
      <c r="SNE92" s="13"/>
      <c r="SNF92" s="13"/>
      <c r="SNG92" s="13"/>
      <c r="SNH92" s="13"/>
      <c r="SNI92" s="13"/>
      <c r="SNJ92" s="13"/>
      <c r="SNK92" s="13"/>
      <c r="SNL92" s="13"/>
      <c r="SNM92" s="13"/>
      <c r="SNN92" s="13"/>
      <c r="SNO92" s="13"/>
      <c r="SNP92" s="13"/>
      <c r="SNQ92" s="13"/>
      <c r="SNR92" s="13"/>
      <c r="SNS92" s="13"/>
      <c r="SNT92" s="13"/>
      <c r="SNU92" s="13"/>
      <c r="SNV92" s="13"/>
      <c r="SNW92" s="13"/>
      <c r="SNX92" s="13"/>
      <c r="SNY92" s="13"/>
      <c r="SNZ92" s="13"/>
      <c r="SOA92" s="13"/>
      <c r="SOB92" s="13"/>
      <c r="SOC92" s="13"/>
      <c r="SOD92" s="13"/>
      <c r="SOE92" s="13"/>
      <c r="SOF92" s="13"/>
      <c r="SOG92" s="13"/>
      <c r="SOH92" s="13"/>
      <c r="SOI92" s="13"/>
      <c r="SOJ92" s="13"/>
      <c r="SOK92" s="13"/>
      <c r="SOL92" s="13"/>
      <c r="SOM92" s="13"/>
      <c r="SON92" s="13"/>
      <c r="SOO92" s="13"/>
      <c r="SOP92" s="13"/>
      <c r="SOQ92" s="13"/>
      <c r="SOR92" s="13"/>
      <c r="SOS92" s="13"/>
      <c r="SOT92" s="13"/>
      <c r="SOU92" s="13"/>
      <c r="SOV92" s="13"/>
      <c r="SOW92" s="13"/>
      <c r="SOX92" s="13"/>
      <c r="SOY92" s="13"/>
      <c r="SOZ92" s="13"/>
      <c r="SPA92" s="13"/>
      <c r="SPB92" s="13"/>
      <c r="SPC92" s="13"/>
      <c r="SPD92" s="13"/>
      <c r="SPE92" s="13"/>
      <c r="SPF92" s="13"/>
      <c r="SPG92" s="13"/>
      <c r="SPH92" s="13"/>
      <c r="SPI92" s="13"/>
      <c r="SPJ92" s="13"/>
      <c r="SPK92" s="13"/>
      <c r="SPL92" s="13"/>
      <c r="SPM92" s="13"/>
      <c r="SPN92" s="13"/>
      <c r="SPO92" s="13"/>
      <c r="SPP92" s="13"/>
      <c r="SPQ92" s="13"/>
      <c r="SPR92" s="13"/>
      <c r="SPS92" s="13"/>
      <c r="SPT92" s="13"/>
      <c r="SPU92" s="13"/>
      <c r="SPV92" s="13"/>
      <c r="SPW92" s="13"/>
      <c r="SPX92" s="13"/>
      <c r="SPY92" s="13"/>
      <c r="SPZ92" s="13"/>
      <c r="SQA92" s="13"/>
      <c r="SQB92" s="13"/>
      <c r="SQC92" s="13"/>
      <c r="SQD92" s="13"/>
      <c r="SQE92" s="13"/>
      <c r="SQF92" s="13"/>
      <c r="SQG92" s="13"/>
      <c r="SQH92" s="13"/>
      <c r="SQI92" s="13"/>
      <c r="SQJ92" s="13"/>
      <c r="SQK92" s="13"/>
      <c r="SQL92" s="13"/>
      <c r="SQM92" s="13"/>
      <c r="SQN92" s="13"/>
      <c r="SQO92" s="13"/>
      <c r="SQP92" s="13"/>
      <c r="SQQ92" s="13"/>
      <c r="SQR92" s="13"/>
      <c r="SQS92" s="13"/>
      <c r="SQT92" s="13"/>
      <c r="SQU92" s="13"/>
      <c r="SQV92" s="13"/>
      <c r="SQW92" s="13"/>
      <c r="SQX92" s="13"/>
      <c r="SQY92" s="13"/>
      <c r="SQZ92" s="13"/>
      <c r="SRA92" s="13"/>
      <c r="SRB92" s="13"/>
      <c r="SRC92" s="13"/>
      <c r="SRD92" s="13"/>
      <c r="SRE92" s="13"/>
      <c r="SRF92" s="13"/>
      <c r="SRG92" s="13"/>
      <c r="SRH92" s="13"/>
      <c r="SRI92" s="13"/>
      <c r="SRJ92" s="13"/>
      <c r="SRK92" s="13"/>
      <c r="SRL92" s="13"/>
      <c r="SRM92" s="13"/>
      <c r="SRN92" s="13"/>
      <c r="SRO92" s="13"/>
      <c r="SRP92" s="13"/>
      <c r="SRQ92" s="13"/>
      <c r="SRR92" s="13"/>
      <c r="SRS92" s="13"/>
      <c r="SRT92" s="13"/>
      <c r="SRU92" s="13"/>
      <c r="SRV92" s="13"/>
      <c r="SRW92" s="13"/>
      <c r="SRX92" s="13"/>
      <c r="SRY92" s="13"/>
      <c r="SRZ92" s="13"/>
      <c r="SSA92" s="13"/>
      <c r="SSB92" s="13"/>
      <c r="SSC92" s="13"/>
      <c r="SSD92" s="13"/>
      <c r="SSE92" s="13"/>
      <c r="SSF92" s="13"/>
      <c r="SSG92" s="13"/>
      <c r="SSH92" s="13"/>
      <c r="SSI92" s="13"/>
      <c r="SSJ92" s="13"/>
      <c r="SSK92" s="13"/>
      <c r="SSL92" s="13"/>
      <c r="SSM92" s="13"/>
      <c r="SSN92" s="13"/>
      <c r="SSO92" s="13"/>
      <c r="SSP92" s="13"/>
      <c r="SSQ92" s="13"/>
      <c r="SSR92" s="13"/>
      <c r="SSS92" s="13"/>
      <c r="SST92" s="13"/>
      <c r="SSU92" s="13"/>
      <c r="SSV92" s="13"/>
      <c r="SSW92" s="13"/>
      <c r="SSX92" s="13"/>
      <c r="SSY92" s="13"/>
      <c r="SSZ92" s="13"/>
      <c r="STA92" s="13"/>
      <c r="STB92" s="13"/>
      <c r="STC92" s="13"/>
      <c r="STD92" s="13"/>
      <c r="STE92" s="13"/>
      <c r="STF92" s="13"/>
      <c r="STG92" s="13"/>
      <c r="STH92" s="13"/>
      <c r="STI92" s="13"/>
      <c r="STJ92" s="13"/>
      <c r="STK92" s="13"/>
      <c r="STL92" s="13"/>
      <c r="STM92" s="13"/>
      <c r="STN92" s="13"/>
      <c r="STO92" s="13"/>
      <c r="STP92" s="13"/>
      <c r="STQ92" s="13"/>
      <c r="STR92" s="13"/>
      <c r="STS92" s="13"/>
      <c r="STT92" s="13"/>
      <c r="STU92" s="13"/>
      <c r="STV92" s="13"/>
      <c r="STW92" s="13"/>
      <c r="STX92" s="13"/>
      <c r="STY92" s="13"/>
      <c r="STZ92" s="13"/>
      <c r="SUA92" s="13"/>
      <c r="SUB92" s="13"/>
      <c r="SUC92" s="13"/>
      <c r="SUD92" s="13"/>
      <c r="SUE92" s="13"/>
      <c r="SUF92" s="13"/>
      <c r="SUG92" s="13"/>
      <c r="SUH92" s="13"/>
      <c r="SUI92" s="13"/>
      <c r="SUJ92" s="13"/>
      <c r="SUK92" s="13"/>
      <c r="SUL92" s="13"/>
      <c r="SUM92" s="13"/>
      <c r="SUN92" s="13"/>
      <c r="SUO92" s="13"/>
      <c r="SUP92" s="13"/>
      <c r="SUQ92" s="13"/>
      <c r="SUR92" s="13"/>
      <c r="SUS92" s="13"/>
      <c r="SUT92" s="13"/>
      <c r="SUU92" s="13"/>
      <c r="SUV92" s="13"/>
      <c r="SUW92" s="13"/>
      <c r="SUX92" s="13"/>
      <c r="SUY92" s="13"/>
      <c r="SUZ92" s="13"/>
      <c r="SVA92" s="13"/>
      <c r="SVB92" s="13"/>
      <c r="SVC92" s="13"/>
      <c r="SVD92" s="13"/>
      <c r="SVE92" s="13"/>
      <c r="SVF92" s="13"/>
      <c r="SVG92" s="13"/>
      <c r="SVH92" s="13"/>
      <c r="SVI92" s="13"/>
      <c r="SVJ92" s="13"/>
      <c r="SVK92" s="13"/>
      <c r="SVL92" s="13"/>
      <c r="SVM92" s="13"/>
      <c r="SVN92" s="13"/>
      <c r="SVO92" s="13"/>
      <c r="SVP92" s="13"/>
      <c r="SVQ92" s="13"/>
      <c r="SVR92" s="13"/>
      <c r="SVS92" s="13"/>
      <c r="SVT92" s="13"/>
      <c r="SVU92" s="13"/>
      <c r="SVV92" s="13"/>
      <c r="SVW92" s="13"/>
      <c r="SVX92" s="13"/>
      <c r="SVY92" s="13"/>
      <c r="SVZ92" s="13"/>
      <c r="SWA92" s="13"/>
      <c r="SWB92" s="13"/>
      <c r="SWC92" s="13"/>
      <c r="SWD92" s="13"/>
      <c r="SWE92" s="13"/>
      <c r="SWF92" s="13"/>
      <c r="SWG92" s="13"/>
      <c r="SWH92" s="13"/>
      <c r="SWI92" s="13"/>
      <c r="SWJ92" s="13"/>
      <c r="SWK92" s="13"/>
      <c r="SWL92" s="13"/>
      <c r="SWM92" s="13"/>
      <c r="SWN92" s="13"/>
      <c r="SWO92" s="13"/>
      <c r="SWP92" s="13"/>
      <c r="SWQ92" s="13"/>
      <c r="SWR92" s="13"/>
      <c r="SWS92" s="13"/>
      <c r="SWT92" s="13"/>
      <c r="SWU92" s="13"/>
      <c r="SWV92" s="13"/>
      <c r="SWW92" s="13"/>
      <c r="SWX92" s="13"/>
      <c r="SWY92" s="13"/>
      <c r="SWZ92" s="13"/>
      <c r="SXA92" s="13"/>
      <c r="SXB92" s="13"/>
      <c r="SXC92" s="13"/>
      <c r="SXD92" s="13"/>
      <c r="SXE92" s="13"/>
      <c r="SXF92" s="13"/>
      <c r="SXG92" s="13"/>
      <c r="SXH92" s="13"/>
      <c r="SXI92" s="13"/>
      <c r="SXJ92" s="13"/>
      <c r="SXK92" s="13"/>
      <c r="SXL92" s="13"/>
      <c r="SXM92" s="13"/>
      <c r="SXN92" s="13"/>
      <c r="SXO92" s="13"/>
      <c r="SXP92" s="13"/>
      <c r="SXQ92" s="13"/>
      <c r="SXR92" s="13"/>
      <c r="SXS92" s="13"/>
      <c r="SXT92" s="13"/>
      <c r="SXU92" s="13"/>
      <c r="SXV92" s="13"/>
      <c r="SXW92" s="13"/>
      <c r="SXX92" s="13"/>
      <c r="SXY92" s="13"/>
      <c r="SXZ92" s="13"/>
      <c r="SYA92" s="13"/>
      <c r="SYB92" s="13"/>
      <c r="SYC92" s="13"/>
      <c r="SYD92" s="13"/>
      <c r="SYE92" s="13"/>
      <c r="SYF92" s="13"/>
      <c r="SYG92" s="13"/>
      <c r="SYH92" s="13"/>
      <c r="SYI92" s="13"/>
      <c r="SYJ92" s="13"/>
      <c r="SYK92" s="13"/>
      <c r="SYL92" s="13"/>
      <c r="SYM92" s="13"/>
      <c r="SYN92" s="13"/>
      <c r="SYO92" s="13"/>
      <c r="SYP92" s="13"/>
      <c r="SYQ92" s="13"/>
      <c r="SYR92" s="13"/>
      <c r="SYS92" s="13"/>
      <c r="SYT92" s="13"/>
      <c r="SYU92" s="13"/>
      <c r="SYV92" s="13"/>
      <c r="SYW92" s="13"/>
      <c r="SYX92" s="13"/>
      <c r="SYY92" s="13"/>
      <c r="SYZ92" s="13"/>
      <c r="SZA92" s="13"/>
      <c r="SZB92" s="13"/>
      <c r="SZC92" s="13"/>
      <c r="SZD92" s="13"/>
      <c r="SZE92" s="13"/>
      <c r="SZF92" s="13"/>
      <c r="SZG92" s="13"/>
      <c r="SZH92" s="13"/>
      <c r="SZI92" s="13"/>
      <c r="SZJ92" s="13"/>
      <c r="SZK92" s="13"/>
      <c r="SZL92" s="13"/>
      <c r="SZM92" s="13"/>
      <c r="SZN92" s="13"/>
      <c r="SZO92" s="13"/>
      <c r="SZP92" s="13"/>
      <c r="SZQ92" s="13"/>
      <c r="SZR92" s="13"/>
      <c r="SZS92" s="13"/>
      <c r="SZT92" s="13"/>
      <c r="SZU92" s="13"/>
      <c r="SZV92" s="13"/>
      <c r="SZW92" s="13"/>
      <c r="SZX92" s="13"/>
      <c r="SZY92" s="13"/>
      <c r="SZZ92" s="13"/>
      <c r="TAA92" s="13"/>
      <c r="TAB92" s="13"/>
      <c r="TAC92" s="13"/>
      <c r="TAD92" s="13"/>
      <c r="TAE92" s="13"/>
      <c r="TAF92" s="13"/>
      <c r="TAG92" s="13"/>
      <c r="TAH92" s="13"/>
      <c r="TAI92" s="13"/>
      <c r="TAJ92" s="13"/>
      <c r="TAK92" s="13"/>
      <c r="TAL92" s="13"/>
      <c r="TAM92" s="13"/>
      <c r="TAN92" s="13"/>
      <c r="TAO92" s="13"/>
      <c r="TAP92" s="13"/>
      <c r="TAQ92" s="13"/>
      <c r="TAR92" s="13"/>
      <c r="TAS92" s="13"/>
      <c r="TAT92" s="13"/>
      <c r="TAU92" s="13"/>
      <c r="TAV92" s="13"/>
      <c r="TAW92" s="13"/>
      <c r="TAX92" s="13"/>
      <c r="TAY92" s="13"/>
      <c r="TAZ92" s="13"/>
      <c r="TBA92" s="13"/>
      <c r="TBB92" s="13"/>
      <c r="TBC92" s="13"/>
      <c r="TBD92" s="13"/>
      <c r="TBE92" s="13"/>
      <c r="TBF92" s="13"/>
      <c r="TBG92" s="13"/>
      <c r="TBH92" s="13"/>
      <c r="TBI92" s="13"/>
      <c r="TBJ92" s="13"/>
      <c r="TBK92" s="13"/>
      <c r="TBL92" s="13"/>
      <c r="TBM92" s="13"/>
      <c r="TBN92" s="13"/>
      <c r="TBO92" s="13"/>
      <c r="TBP92" s="13"/>
      <c r="TBQ92" s="13"/>
      <c r="TBR92" s="13"/>
      <c r="TBS92" s="13"/>
      <c r="TBT92" s="13"/>
      <c r="TBU92" s="13"/>
      <c r="TBV92" s="13"/>
      <c r="TBW92" s="13"/>
      <c r="TBX92" s="13"/>
      <c r="TBY92" s="13"/>
      <c r="TBZ92" s="13"/>
      <c r="TCA92" s="13"/>
      <c r="TCB92" s="13"/>
      <c r="TCC92" s="13"/>
      <c r="TCD92" s="13"/>
      <c r="TCE92" s="13"/>
      <c r="TCF92" s="13"/>
      <c r="TCG92" s="13"/>
      <c r="TCH92" s="13"/>
      <c r="TCI92" s="13"/>
      <c r="TCJ92" s="13"/>
      <c r="TCK92" s="13"/>
      <c r="TCL92" s="13"/>
      <c r="TCM92" s="13"/>
      <c r="TCN92" s="13"/>
      <c r="TCO92" s="13"/>
      <c r="TCP92" s="13"/>
      <c r="TCQ92" s="13"/>
      <c r="TCR92" s="13"/>
      <c r="TCS92" s="13"/>
      <c r="TCT92" s="13"/>
      <c r="TCU92" s="13"/>
      <c r="TCV92" s="13"/>
      <c r="TCW92" s="13"/>
      <c r="TCX92" s="13"/>
      <c r="TCY92" s="13"/>
      <c r="TCZ92" s="13"/>
      <c r="TDA92" s="13"/>
      <c r="TDB92" s="13"/>
      <c r="TDC92" s="13"/>
      <c r="TDD92" s="13"/>
      <c r="TDE92" s="13"/>
      <c r="TDF92" s="13"/>
      <c r="TDG92" s="13"/>
      <c r="TDH92" s="13"/>
      <c r="TDI92" s="13"/>
      <c r="TDJ92" s="13"/>
      <c r="TDK92" s="13"/>
      <c r="TDL92" s="13"/>
      <c r="TDM92" s="13"/>
      <c r="TDN92" s="13"/>
      <c r="TDO92" s="13"/>
      <c r="TDP92" s="13"/>
      <c r="TDQ92" s="13"/>
      <c r="TDR92" s="13"/>
      <c r="TDS92" s="13"/>
      <c r="TDT92" s="13"/>
      <c r="TDU92" s="13"/>
      <c r="TDV92" s="13"/>
      <c r="TDW92" s="13"/>
      <c r="TDX92" s="13"/>
      <c r="TDY92" s="13"/>
      <c r="TDZ92" s="13"/>
      <c r="TEA92" s="13"/>
      <c r="TEB92" s="13"/>
      <c r="TEC92" s="13"/>
      <c r="TED92" s="13"/>
      <c r="TEE92" s="13"/>
      <c r="TEF92" s="13"/>
      <c r="TEG92" s="13"/>
      <c r="TEH92" s="13"/>
      <c r="TEI92" s="13"/>
      <c r="TEJ92" s="13"/>
      <c r="TEK92" s="13"/>
      <c r="TEL92" s="13"/>
      <c r="TEM92" s="13"/>
      <c r="TEN92" s="13"/>
      <c r="TEO92" s="13"/>
      <c r="TEP92" s="13"/>
      <c r="TEQ92" s="13"/>
      <c r="TER92" s="13"/>
      <c r="TES92" s="13"/>
      <c r="TET92" s="13"/>
      <c r="TEU92" s="13"/>
      <c r="TEV92" s="13"/>
      <c r="TEW92" s="13"/>
      <c r="TEX92" s="13"/>
      <c r="TEY92" s="13"/>
      <c r="TEZ92" s="13"/>
      <c r="TFA92" s="13"/>
      <c r="TFB92" s="13"/>
      <c r="TFC92" s="13"/>
      <c r="TFD92" s="13"/>
      <c r="TFE92" s="13"/>
      <c r="TFF92" s="13"/>
      <c r="TFG92" s="13"/>
      <c r="TFH92" s="13"/>
      <c r="TFI92" s="13"/>
      <c r="TFJ92" s="13"/>
      <c r="TFK92" s="13"/>
      <c r="TFL92" s="13"/>
      <c r="TFM92" s="13"/>
      <c r="TFN92" s="13"/>
      <c r="TFO92" s="13"/>
      <c r="TFP92" s="13"/>
      <c r="TFQ92" s="13"/>
      <c r="TFR92" s="13"/>
      <c r="TFS92" s="13"/>
      <c r="TFT92" s="13"/>
      <c r="TFU92" s="13"/>
      <c r="TFV92" s="13"/>
      <c r="TFW92" s="13"/>
      <c r="TFX92" s="13"/>
      <c r="TFY92" s="13"/>
      <c r="TFZ92" s="13"/>
      <c r="TGA92" s="13"/>
      <c r="TGB92" s="13"/>
      <c r="TGC92" s="13"/>
      <c r="TGD92" s="13"/>
      <c r="TGE92" s="13"/>
      <c r="TGF92" s="13"/>
      <c r="TGG92" s="13"/>
      <c r="TGH92" s="13"/>
      <c r="TGI92" s="13"/>
      <c r="TGJ92" s="13"/>
      <c r="TGK92" s="13"/>
      <c r="TGL92" s="13"/>
      <c r="TGM92" s="13"/>
      <c r="TGN92" s="13"/>
      <c r="TGO92" s="13"/>
      <c r="TGP92" s="13"/>
      <c r="TGQ92" s="13"/>
      <c r="TGR92" s="13"/>
      <c r="TGS92" s="13"/>
      <c r="TGT92" s="13"/>
      <c r="TGU92" s="13"/>
      <c r="TGV92" s="13"/>
      <c r="TGW92" s="13"/>
      <c r="TGX92" s="13"/>
      <c r="TGY92" s="13"/>
      <c r="TGZ92" s="13"/>
      <c r="THA92" s="13"/>
      <c r="THB92" s="13"/>
      <c r="THC92" s="13"/>
      <c r="THD92" s="13"/>
      <c r="THE92" s="13"/>
      <c r="THF92" s="13"/>
      <c r="THG92" s="13"/>
      <c r="THH92" s="13"/>
      <c r="THI92" s="13"/>
      <c r="THJ92" s="13"/>
      <c r="THK92" s="13"/>
      <c r="THL92" s="13"/>
      <c r="THM92" s="13"/>
      <c r="THN92" s="13"/>
      <c r="THO92" s="13"/>
      <c r="THP92" s="13"/>
      <c r="THQ92" s="13"/>
      <c r="THR92" s="13"/>
      <c r="THS92" s="13"/>
      <c r="THT92" s="13"/>
      <c r="THU92" s="13"/>
      <c r="THV92" s="13"/>
      <c r="THW92" s="13"/>
      <c r="THX92" s="13"/>
      <c r="THY92" s="13"/>
      <c r="THZ92" s="13"/>
      <c r="TIA92" s="13"/>
      <c r="TIB92" s="13"/>
      <c r="TIC92" s="13"/>
      <c r="TID92" s="13"/>
      <c r="TIE92" s="13"/>
      <c r="TIF92" s="13"/>
      <c r="TIG92" s="13"/>
      <c r="TIH92" s="13"/>
      <c r="TII92" s="13"/>
      <c r="TIJ92" s="13"/>
      <c r="TIK92" s="13"/>
      <c r="TIL92" s="13"/>
      <c r="TIM92" s="13"/>
      <c r="TIN92" s="13"/>
      <c r="TIO92" s="13"/>
      <c r="TIP92" s="13"/>
      <c r="TIQ92" s="13"/>
      <c r="TIR92" s="13"/>
      <c r="TIS92" s="13"/>
      <c r="TIT92" s="13"/>
      <c r="TIU92" s="13"/>
      <c r="TIV92" s="13"/>
      <c r="TIW92" s="13"/>
      <c r="TIX92" s="13"/>
      <c r="TIY92" s="13"/>
      <c r="TIZ92" s="13"/>
      <c r="TJA92" s="13"/>
      <c r="TJB92" s="13"/>
      <c r="TJC92" s="13"/>
      <c r="TJD92" s="13"/>
      <c r="TJE92" s="13"/>
      <c r="TJF92" s="13"/>
      <c r="TJG92" s="13"/>
      <c r="TJH92" s="13"/>
      <c r="TJI92" s="13"/>
      <c r="TJJ92" s="13"/>
      <c r="TJK92" s="13"/>
      <c r="TJL92" s="13"/>
      <c r="TJM92" s="13"/>
      <c r="TJN92" s="13"/>
      <c r="TJO92" s="13"/>
      <c r="TJP92" s="13"/>
      <c r="TJQ92" s="13"/>
      <c r="TJR92" s="13"/>
      <c r="TJS92" s="13"/>
      <c r="TJT92" s="13"/>
      <c r="TJU92" s="13"/>
      <c r="TJV92" s="13"/>
      <c r="TJW92" s="13"/>
      <c r="TJX92" s="13"/>
      <c r="TJY92" s="13"/>
      <c r="TJZ92" s="13"/>
      <c r="TKA92" s="13"/>
      <c r="TKB92" s="13"/>
      <c r="TKC92" s="13"/>
      <c r="TKD92" s="13"/>
      <c r="TKE92" s="13"/>
      <c r="TKF92" s="13"/>
      <c r="TKG92" s="13"/>
      <c r="TKH92" s="13"/>
      <c r="TKI92" s="13"/>
      <c r="TKJ92" s="13"/>
      <c r="TKK92" s="13"/>
      <c r="TKL92" s="13"/>
      <c r="TKM92" s="13"/>
      <c r="TKN92" s="13"/>
      <c r="TKO92" s="13"/>
      <c r="TKP92" s="13"/>
      <c r="TKQ92" s="13"/>
      <c r="TKR92" s="13"/>
      <c r="TKS92" s="13"/>
      <c r="TKT92" s="13"/>
      <c r="TKU92" s="13"/>
      <c r="TKV92" s="13"/>
      <c r="TKW92" s="13"/>
      <c r="TKX92" s="13"/>
      <c r="TKY92" s="13"/>
      <c r="TKZ92" s="13"/>
      <c r="TLA92" s="13"/>
      <c r="TLB92" s="13"/>
      <c r="TLC92" s="13"/>
      <c r="TLD92" s="13"/>
      <c r="TLE92" s="13"/>
      <c r="TLF92" s="13"/>
      <c r="TLG92" s="13"/>
      <c r="TLH92" s="13"/>
      <c r="TLI92" s="13"/>
      <c r="TLJ92" s="13"/>
      <c r="TLK92" s="13"/>
      <c r="TLL92" s="13"/>
      <c r="TLM92" s="13"/>
      <c r="TLN92" s="13"/>
      <c r="TLO92" s="13"/>
      <c r="TLP92" s="13"/>
      <c r="TLQ92" s="13"/>
      <c r="TLR92" s="13"/>
      <c r="TLS92" s="13"/>
      <c r="TLT92" s="13"/>
      <c r="TLU92" s="13"/>
      <c r="TLV92" s="13"/>
      <c r="TLW92" s="13"/>
      <c r="TLX92" s="13"/>
      <c r="TLY92" s="13"/>
      <c r="TLZ92" s="13"/>
      <c r="TMA92" s="13"/>
      <c r="TMB92" s="13"/>
      <c r="TMC92" s="13"/>
      <c r="TMD92" s="13"/>
      <c r="TME92" s="13"/>
      <c r="TMF92" s="13"/>
      <c r="TMG92" s="13"/>
      <c r="TMH92" s="13"/>
      <c r="TMI92" s="13"/>
      <c r="TMJ92" s="13"/>
      <c r="TMK92" s="13"/>
      <c r="TML92" s="13"/>
      <c r="TMM92" s="13"/>
      <c r="TMN92" s="13"/>
      <c r="TMO92" s="13"/>
      <c r="TMP92" s="13"/>
      <c r="TMQ92" s="13"/>
      <c r="TMR92" s="13"/>
      <c r="TMS92" s="13"/>
      <c r="TMT92" s="13"/>
      <c r="TMU92" s="13"/>
      <c r="TMV92" s="13"/>
      <c r="TMW92" s="13"/>
      <c r="TMX92" s="13"/>
      <c r="TMY92" s="13"/>
      <c r="TMZ92" s="13"/>
      <c r="TNA92" s="13"/>
      <c r="TNB92" s="13"/>
      <c r="TNC92" s="13"/>
      <c r="TND92" s="13"/>
      <c r="TNE92" s="13"/>
      <c r="TNF92" s="13"/>
      <c r="TNG92" s="13"/>
      <c r="TNH92" s="13"/>
      <c r="TNI92" s="13"/>
      <c r="TNJ92" s="13"/>
      <c r="TNK92" s="13"/>
      <c r="TNL92" s="13"/>
      <c r="TNM92" s="13"/>
      <c r="TNN92" s="13"/>
      <c r="TNO92" s="13"/>
      <c r="TNP92" s="13"/>
      <c r="TNQ92" s="13"/>
      <c r="TNR92" s="13"/>
      <c r="TNS92" s="13"/>
      <c r="TNT92" s="13"/>
      <c r="TNU92" s="13"/>
      <c r="TNV92" s="13"/>
      <c r="TNW92" s="13"/>
      <c r="TNX92" s="13"/>
      <c r="TNY92" s="13"/>
      <c r="TNZ92" s="13"/>
      <c r="TOA92" s="13"/>
      <c r="TOB92" s="13"/>
      <c r="TOC92" s="13"/>
      <c r="TOD92" s="13"/>
      <c r="TOE92" s="13"/>
      <c r="TOF92" s="13"/>
      <c r="TOG92" s="13"/>
      <c r="TOH92" s="13"/>
      <c r="TOI92" s="13"/>
      <c r="TOJ92" s="13"/>
      <c r="TOK92" s="13"/>
      <c r="TOL92" s="13"/>
      <c r="TOM92" s="13"/>
      <c r="TON92" s="13"/>
      <c r="TOO92" s="13"/>
      <c r="TOP92" s="13"/>
      <c r="TOQ92" s="13"/>
      <c r="TOR92" s="13"/>
      <c r="TOS92" s="13"/>
      <c r="TOT92" s="13"/>
      <c r="TOU92" s="13"/>
      <c r="TOV92" s="13"/>
      <c r="TOW92" s="13"/>
      <c r="TOX92" s="13"/>
      <c r="TOY92" s="13"/>
      <c r="TOZ92" s="13"/>
      <c r="TPA92" s="13"/>
      <c r="TPB92" s="13"/>
      <c r="TPC92" s="13"/>
      <c r="TPD92" s="13"/>
      <c r="TPE92" s="13"/>
      <c r="TPF92" s="13"/>
      <c r="TPG92" s="13"/>
      <c r="TPH92" s="13"/>
      <c r="TPI92" s="13"/>
      <c r="TPJ92" s="13"/>
      <c r="TPK92" s="13"/>
      <c r="TPL92" s="13"/>
      <c r="TPM92" s="13"/>
      <c r="TPN92" s="13"/>
      <c r="TPO92" s="13"/>
      <c r="TPP92" s="13"/>
      <c r="TPQ92" s="13"/>
      <c r="TPR92" s="13"/>
      <c r="TPS92" s="13"/>
      <c r="TPT92" s="13"/>
      <c r="TPU92" s="13"/>
      <c r="TPV92" s="13"/>
      <c r="TPW92" s="13"/>
      <c r="TPX92" s="13"/>
      <c r="TPY92" s="13"/>
      <c r="TPZ92" s="13"/>
      <c r="TQA92" s="13"/>
      <c r="TQB92" s="13"/>
      <c r="TQC92" s="13"/>
      <c r="TQD92" s="13"/>
      <c r="TQE92" s="13"/>
      <c r="TQF92" s="13"/>
      <c r="TQG92" s="13"/>
      <c r="TQH92" s="13"/>
      <c r="TQI92" s="13"/>
      <c r="TQJ92" s="13"/>
      <c r="TQK92" s="13"/>
      <c r="TQL92" s="13"/>
      <c r="TQM92" s="13"/>
      <c r="TQN92" s="13"/>
      <c r="TQO92" s="13"/>
      <c r="TQP92" s="13"/>
      <c r="TQQ92" s="13"/>
      <c r="TQR92" s="13"/>
      <c r="TQS92" s="13"/>
      <c r="TQT92" s="13"/>
      <c r="TQU92" s="13"/>
      <c r="TQV92" s="13"/>
      <c r="TQW92" s="13"/>
      <c r="TQX92" s="13"/>
      <c r="TQY92" s="13"/>
      <c r="TQZ92" s="13"/>
      <c r="TRA92" s="13"/>
      <c r="TRB92" s="13"/>
      <c r="TRC92" s="13"/>
      <c r="TRD92" s="13"/>
      <c r="TRE92" s="13"/>
      <c r="TRF92" s="13"/>
      <c r="TRG92" s="13"/>
      <c r="TRH92" s="13"/>
      <c r="TRI92" s="13"/>
      <c r="TRJ92" s="13"/>
      <c r="TRK92" s="13"/>
      <c r="TRL92" s="13"/>
      <c r="TRM92" s="13"/>
      <c r="TRN92" s="13"/>
      <c r="TRO92" s="13"/>
      <c r="TRP92" s="13"/>
      <c r="TRQ92" s="13"/>
      <c r="TRR92" s="13"/>
      <c r="TRS92" s="13"/>
      <c r="TRT92" s="13"/>
      <c r="TRU92" s="13"/>
      <c r="TRV92" s="13"/>
      <c r="TRW92" s="13"/>
      <c r="TRX92" s="13"/>
      <c r="TRY92" s="13"/>
      <c r="TRZ92" s="13"/>
      <c r="TSA92" s="13"/>
      <c r="TSB92" s="13"/>
      <c r="TSC92" s="13"/>
      <c r="TSD92" s="13"/>
      <c r="TSE92" s="13"/>
      <c r="TSF92" s="13"/>
      <c r="TSG92" s="13"/>
      <c r="TSH92" s="13"/>
      <c r="TSI92" s="13"/>
      <c r="TSJ92" s="13"/>
      <c r="TSK92" s="13"/>
      <c r="TSL92" s="13"/>
      <c r="TSM92" s="13"/>
      <c r="TSN92" s="13"/>
      <c r="TSO92" s="13"/>
      <c r="TSP92" s="13"/>
      <c r="TSQ92" s="13"/>
      <c r="TSR92" s="13"/>
      <c r="TSS92" s="13"/>
      <c r="TST92" s="13"/>
      <c r="TSU92" s="13"/>
      <c r="TSV92" s="13"/>
      <c r="TSW92" s="13"/>
      <c r="TSX92" s="13"/>
      <c r="TSY92" s="13"/>
      <c r="TSZ92" s="13"/>
      <c r="TTA92" s="13"/>
      <c r="TTB92" s="13"/>
      <c r="TTC92" s="13"/>
      <c r="TTD92" s="13"/>
      <c r="TTE92" s="13"/>
      <c r="TTF92" s="13"/>
      <c r="TTG92" s="13"/>
      <c r="TTH92" s="13"/>
      <c r="TTI92" s="13"/>
      <c r="TTJ92" s="13"/>
      <c r="TTK92" s="13"/>
      <c r="TTL92" s="13"/>
      <c r="TTM92" s="13"/>
      <c r="TTN92" s="13"/>
      <c r="TTO92" s="13"/>
      <c r="TTP92" s="13"/>
      <c r="TTQ92" s="13"/>
      <c r="TTR92" s="13"/>
      <c r="TTS92" s="13"/>
      <c r="TTT92" s="13"/>
      <c r="TTU92" s="13"/>
      <c r="TTV92" s="13"/>
      <c r="TTW92" s="13"/>
      <c r="TTX92" s="13"/>
      <c r="TTY92" s="13"/>
      <c r="TTZ92" s="13"/>
      <c r="TUA92" s="13"/>
      <c r="TUB92" s="13"/>
      <c r="TUC92" s="13"/>
      <c r="TUD92" s="13"/>
      <c r="TUE92" s="13"/>
      <c r="TUF92" s="13"/>
      <c r="TUG92" s="13"/>
      <c r="TUH92" s="13"/>
      <c r="TUI92" s="13"/>
      <c r="TUJ92" s="13"/>
      <c r="TUK92" s="13"/>
      <c r="TUL92" s="13"/>
      <c r="TUM92" s="13"/>
      <c r="TUN92" s="13"/>
      <c r="TUO92" s="13"/>
      <c r="TUP92" s="13"/>
      <c r="TUQ92" s="13"/>
      <c r="TUR92" s="13"/>
      <c r="TUS92" s="13"/>
      <c r="TUT92" s="13"/>
      <c r="TUU92" s="13"/>
      <c r="TUV92" s="13"/>
      <c r="TUW92" s="13"/>
      <c r="TUX92" s="13"/>
      <c r="TUY92" s="13"/>
      <c r="TUZ92" s="13"/>
      <c r="TVA92" s="13"/>
      <c r="TVB92" s="13"/>
      <c r="TVC92" s="13"/>
      <c r="TVD92" s="13"/>
      <c r="TVE92" s="13"/>
      <c r="TVF92" s="13"/>
      <c r="TVG92" s="13"/>
      <c r="TVH92" s="13"/>
      <c r="TVI92" s="13"/>
      <c r="TVJ92" s="13"/>
      <c r="TVK92" s="13"/>
      <c r="TVL92" s="13"/>
      <c r="TVM92" s="13"/>
      <c r="TVN92" s="13"/>
      <c r="TVO92" s="13"/>
      <c r="TVP92" s="13"/>
      <c r="TVQ92" s="13"/>
      <c r="TVR92" s="13"/>
      <c r="TVS92" s="13"/>
      <c r="TVT92" s="13"/>
      <c r="TVU92" s="13"/>
      <c r="TVV92" s="13"/>
      <c r="TVW92" s="13"/>
      <c r="TVX92" s="13"/>
      <c r="TVY92" s="13"/>
      <c r="TVZ92" s="13"/>
      <c r="TWA92" s="13"/>
      <c r="TWB92" s="13"/>
      <c r="TWC92" s="13"/>
      <c r="TWD92" s="13"/>
      <c r="TWE92" s="13"/>
      <c r="TWF92" s="13"/>
      <c r="TWG92" s="13"/>
      <c r="TWH92" s="13"/>
      <c r="TWI92" s="13"/>
      <c r="TWJ92" s="13"/>
      <c r="TWK92" s="13"/>
      <c r="TWL92" s="13"/>
      <c r="TWM92" s="13"/>
      <c r="TWN92" s="13"/>
      <c r="TWO92" s="13"/>
      <c r="TWP92" s="13"/>
      <c r="TWQ92" s="13"/>
      <c r="TWR92" s="13"/>
      <c r="TWS92" s="13"/>
      <c r="TWT92" s="13"/>
      <c r="TWU92" s="13"/>
      <c r="TWV92" s="13"/>
      <c r="TWW92" s="13"/>
      <c r="TWX92" s="13"/>
      <c r="TWY92" s="13"/>
      <c r="TWZ92" s="13"/>
      <c r="TXA92" s="13"/>
      <c r="TXB92" s="13"/>
      <c r="TXC92" s="13"/>
      <c r="TXD92" s="13"/>
      <c r="TXE92" s="13"/>
      <c r="TXF92" s="13"/>
      <c r="TXG92" s="13"/>
      <c r="TXH92" s="13"/>
      <c r="TXI92" s="13"/>
      <c r="TXJ92" s="13"/>
      <c r="TXK92" s="13"/>
      <c r="TXL92" s="13"/>
      <c r="TXM92" s="13"/>
      <c r="TXN92" s="13"/>
      <c r="TXO92" s="13"/>
      <c r="TXP92" s="13"/>
      <c r="TXQ92" s="13"/>
      <c r="TXR92" s="13"/>
      <c r="TXS92" s="13"/>
      <c r="TXT92" s="13"/>
      <c r="TXU92" s="13"/>
      <c r="TXV92" s="13"/>
      <c r="TXW92" s="13"/>
      <c r="TXX92" s="13"/>
      <c r="TXY92" s="13"/>
      <c r="TXZ92" s="13"/>
      <c r="TYA92" s="13"/>
      <c r="TYB92" s="13"/>
      <c r="TYC92" s="13"/>
      <c r="TYD92" s="13"/>
      <c r="TYE92" s="13"/>
      <c r="TYF92" s="13"/>
      <c r="TYG92" s="13"/>
      <c r="TYH92" s="13"/>
      <c r="TYI92" s="13"/>
      <c r="TYJ92" s="13"/>
      <c r="TYK92" s="13"/>
      <c r="TYL92" s="13"/>
      <c r="TYM92" s="13"/>
      <c r="TYN92" s="13"/>
      <c r="TYO92" s="13"/>
      <c r="TYP92" s="13"/>
      <c r="TYQ92" s="13"/>
      <c r="TYR92" s="13"/>
      <c r="TYS92" s="13"/>
      <c r="TYT92" s="13"/>
      <c r="TYU92" s="13"/>
      <c r="TYV92" s="13"/>
      <c r="TYW92" s="13"/>
      <c r="TYX92" s="13"/>
      <c r="TYY92" s="13"/>
      <c r="TYZ92" s="13"/>
      <c r="TZA92" s="13"/>
      <c r="TZB92" s="13"/>
      <c r="TZC92" s="13"/>
      <c r="TZD92" s="13"/>
      <c r="TZE92" s="13"/>
      <c r="TZF92" s="13"/>
      <c r="TZG92" s="13"/>
      <c r="TZH92" s="13"/>
      <c r="TZI92" s="13"/>
      <c r="TZJ92" s="13"/>
      <c r="TZK92" s="13"/>
      <c r="TZL92" s="13"/>
      <c r="TZM92" s="13"/>
      <c r="TZN92" s="13"/>
      <c r="TZO92" s="13"/>
      <c r="TZP92" s="13"/>
      <c r="TZQ92" s="13"/>
      <c r="TZR92" s="13"/>
      <c r="TZS92" s="13"/>
      <c r="TZT92" s="13"/>
      <c r="TZU92" s="13"/>
      <c r="TZV92" s="13"/>
      <c r="TZW92" s="13"/>
      <c r="TZX92" s="13"/>
      <c r="TZY92" s="13"/>
      <c r="TZZ92" s="13"/>
      <c r="UAA92" s="13"/>
      <c r="UAB92" s="13"/>
      <c r="UAC92" s="13"/>
      <c r="UAD92" s="13"/>
      <c r="UAE92" s="13"/>
      <c r="UAF92" s="13"/>
      <c r="UAG92" s="13"/>
      <c r="UAH92" s="13"/>
      <c r="UAI92" s="13"/>
      <c r="UAJ92" s="13"/>
      <c r="UAK92" s="13"/>
      <c r="UAL92" s="13"/>
      <c r="UAM92" s="13"/>
      <c r="UAN92" s="13"/>
      <c r="UAO92" s="13"/>
      <c r="UAP92" s="13"/>
      <c r="UAQ92" s="13"/>
      <c r="UAR92" s="13"/>
      <c r="UAS92" s="13"/>
      <c r="UAT92" s="13"/>
      <c r="UAU92" s="13"/>
      <c r="UAV92" s="13"/>
      <c r="UAW92" s="13"/>
      <c r="UAX92" s="13"/>
      <c r="UAY92" s="13"/>
      <c r="UAZ92" s="13"/>
      <c r="UBA92" s="13"/>
      <c r="UBB92" s="13"/>
      <c r="UBC92" s="13"/>
      <c r="UBD92" s="13"/>
      <c r="UBE92" s="13"/>
      <c r="UBF92" s="13"/>
      <c r="UBG92" s="13"/>
      <c r="UBH92" s="13"/>
      <c r="UBI92" s="13"/>
      <c r="UBJ92" s="13"/>
      <c r="UBK92" s="13"/>
      <c r="UBL92" s="13"/>
      <c r="UBM92" s="13"/>
      <c r="UBN92" s="13"/>
      <c r="UBO92" s="13"/>
      <c r="UBP92" s="13"/>
      <c r="UBQ92" s="13"/>
      <c r="UBR92" s="13"/>
      <c r="UBS92" s="13"/>
      <c r="UBT92" s="13"/>
      <c r="UBU92" s="13"/>
      <c r="UBV92" s="13"/>
      <c r="UBW92" s="13"/>
      <c r="UBX92" s="13"/>
      <c r="UBY92" s="13"/>
      <c r="UBZ92" s="13"/>
      <c r="UCA92" s="13"/>
      <c r="UCB92" s="13"/>
      <c r="UCC92" s="13"/>
      <c r="UCD92" s="13"/>
      <c r="UCE92" s="13"/>
      <c r="UCF92" s="13"/>
      <c r="UCG92" s="13"/>
      <c r="UCH92" s="13"/>
      <c r="UCI92" s="13"/>
      <c r="UCJ92" s="13"/>
      <c r="UCK92" s="13"/>
      <c r="UCL92" s="13"/>
      <c r="UCM92" s="13"/>
      <c r="UCN92" s="13"/>
      <c r="UCO92" s="13"/>
      <c r="UCP92" s="13"/>
      <c r="UCQ92" s="13"/>
      <c r="UCR92" s="13"/>
      <c r="UCS92" s="13"/>
      <c r="UCT92" s="13"/>
      <c r="UCU92" s="13"/>
      <c r="UCV92" s="13"/>
      <c r="UCW92" s="13"/>
      <c r="UCX92" s="13"/>
      <c r="UCY92" s="13"/>
      <c r="UCZ92" s="13"/>
      <c r="UDA92" s="13"/>
      <c r="UDB92" s="13"/>
      <c r="UDC92" s="13"/>
      <c r="UDD92" s="13"/>
      <c r="UDE92" s="13"/>
      <c r="UDF92" s="13"/>
      <c r="UDG92" s="13"/>
      <c r="UDH92" s="13"/>
      <c r="UDI92" s="13"/>
      <c r="UDJ92" s="13"/>
      <c r="UDK92" s="13"/>
      <c r="UDL92" s="13"/>
      <c r="UDM92" s="13"/>
      <c r="UDN92" s="13"/>
      <c r="UDO92" s="13"/>
      <c r="UDP92" s="13"/>
      <c r="UDQ92" s="13"/>
      <c r="UDR92" s="13"/>
      <c r="UDS92" s="13"/>
      <c r="UDT92" s="13"/>
      <c r="UDU92" s="13"/>
      <c r="UDV92" s="13"/>
      <c r="UDW92" s="13"/>
      <c r="UDX92" s="13"/>
      <c r="UDY92" s="13"/>
      <c r="UDZ92" s="13"/>
      <c r="UEA92" s="13"/>
      <c r="UEB92" s="13"/>
      <c r="UEC92" s="13"/>
      <c r="UED92" s="13"/>
      <c r="UEE92" s="13"/>
      <c r="UEF92" s="13"/>
      <c r="UEG92" s="13"/>
      <c r="UEH92" s="13"/>
      <c r="UEI92" s="13"/>
      <c r="UEJ92" s="13"/>
      <c r="UEK92" s="13"/>
      <c r="UEL92" s="13"/>
      <c r="UEM92" s="13"/>
      <c r="UEN92" s="13"/>
      <c r="UEO92" s="13"/>
      <c r="UEP92" s="13"/>
      <c r="UEQ92" s="13"/>
      <c r="UER92" s="13"/>
      <c r="UES92" s="13"/>
      <c r="UET92" s="13"/>
      <c r="UEU92" s="13"/>
      <c r="UEV92" s="13"/>
      <c r="UEW92" s="13"/>
      <c r="UEX92" s="13"/>
      <c r="UEY92" s="13"/>
      <c r="UEZ92" s="13"/>
      <c r="UFA92" s="13"/>
      <c r="UFB92" s="13"/>
      <c r="UFC92" s="13"/>
      <c r="UFD92" s="13"/>
      <c r="UFE92" s="13"/>
      <c r="UFF92" s="13"/>
      <c r="UFG92" s="13"/>
      <c r="UFH92" s="13"/>
      <c r="UFI92" s="13"/>
      <c r="UFJ92" s="13"/>
      <c r="UFK92" s="13"/>
      <c r="UFL92" s="13"/>
      <c r="UFM92" s="13"/>
      <c r="UFN92" s="13"/>
      <c r="UFO92" s="13"/>
      <c r="UFP92" s="13"/>
      <c r="UFQ92" s="13"/>
      <c r="UFR92" s="13"/>
      <c r="UFS92" s="13"/>
      <c r="UFT92" s="13"/>
      <c r="UFU92" s="13"/>
      <c r="UFV92" s="13"/>
      <c r="UFW92" s="13"/>
      <c r="UFX92" s="13"/>
      <c r="UFY92" s="13"/>
      <c r="UFZ92" s="13"/>
      <c r="UGA92" s="13"/>
      <c r="UGB92" s="13"/>
      <c r="UGC92" s="13"/>
      <c r="UGD92" s="13"/>
      <c r="UGE92" s="13"/>
      <c r="UGF92" s="13"/>
      <c r="UGG92" s="13"/>
      <c r="UGH92" s="13"/>
      <c r="UGI92" s="13"/>
      <c r="UGJ92" s="13"/>
      <c r="UGK92" s="13"/>
      <c r="UGL92" s="13"/>
      <c r="UGM92" s="13"/>
      <c r="UGN92" s="13"/>
      <c r="UGO92" s="13"/>
      <c r="UGP92" s="13"/>
      <c r="UGQ92" s="13"/>
      <c r="UGR92" s="13"/>
      <c r="UGS92" s="13"/>
      <c r="UGT92" s="13"/>
      <c r="UGU92" s="13"/>
      <c r="UGV92" s="13"/>
      <c r="UGW92" s="13"/>
      <c r="UGX92" s="13"/>
      <c r="UGY92" s="13"/>
      <c r="UGZ92" s="13"/>
      <c r="UHA92" s="13"/>
      <c r="UHB92" s="13"/>
      <c r="UHC92" s="13"/>
      <c r="UHD92" s="13"/>
      <c r="UHE92" s="13"/>
      <c r="UHF92" s="13"/>
      <c r="UHG92" s="13"/>
      <c r="UHH92" s="13"/>
      <c r="UHI92" s="13"/>
      <c r="UHJ92" s="13"/>
      <c r="UHK92" s="13"/>
      <c r="UHL92" s="13"/>
      <c r="UHM92" s="13"/>
      <c r="UHN92" s="13"/>
      <c r="UHO92" s="13"/>
      <c r="UHP92" s="13"/>
      <c r="UHQ92" s="13"/>
      <c r="UHR92" s="13"/>
      <c r="UHS92" s="13"/>
      <c r="UHT92" s="13"/>
      <c r="UHU92" s="13"/>
      <c r="UHV92" s="13"/>
      <c r="UHW92" s="13"/>
      <c r="UHX92" s="13"/>
      <c r="UHY92" s="13"/>
      <c r="UHZ92" s="13"/>
      <c r="UIA92" s="13"/>
      <c r="UIB92" s="13"/>
      <c r="UIC92" s="13"/>
      <c r="UID92" s="13"/>
      <c r="UIE92" s="13"/>
      <c r="UIF92" s="13"/>
      <c r="UIG92" s="13"/>
      <c r="UIH92" s="13"/>
      <c r="UII92" s="13"/>
      <c r="UIJ92" s="13"/>
      <c r="UIK92" s="13"/>
      <c r="UIL92" s="13"/>
      <c r="UIM92" s="13"/>
      <c r="UIN92" s="13"/>
      <c r="UIO92" s="13"/>
      <c r="UIP92" s="13"/>
      <c r="UIQ92" s="13"/>
      <c r="UIR92" s="13"/>
      <c r="UIS92" s="13"/>
      <c r="UIT92" s="13"/>
      <c r="UIU92" s="13"/>
      <c r="UIV92" s="13"/>
      <c r="UIW92" s="13"/>
      <c r="UIX92" s="13"/>
      <c r="UIY92" s="13"/>
      <c r="UIZ92" s="13"/>
      <c r="UJA92" s="13"/>
      <c r="UJB92" s="13"/>
      <c r="UJC92" s="13"/>
      <c r="UJD92" s="13"/>
      <c r="UJE92" s="13"/>
      <c r="UJF92" s="13"/>
      <c r="UJG92" s="13"/>
      <c r="UJH92" s="13"/>
      <c r="UJI92" s="13"/>
      <c r="UJJ92" s="13"/>
      <c r="UJK92" s="13"/>
      <c r="UJL92" s="13"/>
      <c r="UJM92" s="13"/>
      <c r="UJN92" s="13"/>
      <c r="UJO92" s="13"/>
      <c r="UJP92" s="13"/>
      <c r="UJQ92" s="13"/>
      <c r="UJR92" s="13"/>
      <c r="UJS92" s="13"/>
      <c r="UJT92" s="13"/>
      <c r="UJU92" s="13"/>
      <c r="UJV92" s="13"/>
      <c r="UJW92" s="13"/>
      <c r="UJX92" s="13"/>
      <c r="UJY92" s="13"/>
      <c r="UJZ92" s="13"/>
      <c r="UKA92" s="13"/>
      <c r="UKB92" s="13"/>
      <c r="UKC92" s="13"/>
      <c r="UKD92" s="13"/>
      <c r="UKE92" s="13"/>
      <c r="UKF92" s="13"/>
      <c r="UKG92" s="13"/>
      <c r="UKH92" s="13"/>
      <c r="UKI92" s="13"/>
      <c r="UKJ92" s="13"/>
      <c r="UKK92" s="13"/>
      <c r="UKL92" s="13"/>
      <c r="UKM92" s="13"/>
      <c r="UKN92" s="13"/>
      <c r="UKO92" s="13"/>
      <c r="UKP92" s="13"/>
      <c r="UKQ92" s="13"/>
      <c r="UKR92" s="13"/>
      <c r="UKS92" s="13"/>
      <c r="UKT92" s="13"/>
      <c r="UKU92" s="13"/>
      <c r="UKV92" s="13"/>
      <c r="UKW92" s="13"/>
      <c r="UKX92" s="13"/>
      <c r="UKY92" s="13"/>
      <c r="UKZ92" s="13"/>
      <c r="ULA92" s="13"/>
      <c r="ULB92" s="13"/>
      <c r="ULC92" s="13"/>
      <c r="ULD92" s="13"/>
      <c r="ULE92" s="13"/>
      <c r="ULF92" s="13"/>
      <c r="ULG92" s="13"/>
      <c r="ULH92" s="13"/>
      <c r="ULI92" s="13"/>
      <c r="ULJ92" s="13"/>
      <c r="ULK92" s="13"/>
      <c r="ULL92" s="13"/>
      <c r="ULM92" s="13"/>
      <c r="ULN92" s="13"/>
      <c r="ULO92" s="13"/>
      <c r="ULP92" s="13"/>
      <c r="ULQ92" s="13"/>
      <c r="ULR92" s="13"/>
      <c r="ULS92" s="13"/>
      <c r="ULT92" s="13"/>
      <c r="ULU92" s="13"/>
      <c r="ULV92" s="13"/>
      <c r="ULW92" s="13"/>
      <c r="ULX92" s="13"/>
      <c r="ULY92" s="13"/>
      <c r="ULZ92" s="13"/>
      <c r="UMA92" s="13"/>
      <c r="UMB92" s="13"/>
      <c r="UMC92" s="13"/>
      <c r="UMD92" s="13"/>
      <c r="UME92" s="13"/>
      <c r="UMF92" s="13"/>
      <c r="UMG92" s="13"/>
      <c r="UMH92" s="13"/>
      <c r="UMI92" s="13"/>
      <c r="UMJ92" s="13"/>
      <c r="UMK92" s="13"/>
      <c r="UML92" s="13"/>
      <c r="UMM92" s="13"/>
      <c r="UMN92" s="13"/>
      <c r="UMO92" s="13"/>
      <c r="UMP92" s="13"/>
      <c r="UMQ92" s="13"/>
      <c r="UMR92" s="13"/>
      <c r="UMS92" s="13"/>
      <c r="UMT92" s="13"/>
      <c r="UMU92" s="13"/>
      <c r="UMV92" s="13"/>
      <c r="UMW92" s="13"/>
      <c r="UMX92" s="13"/>
      <c r="UMY92" s="13"/>
      <c r="UMZ92" s="13"/>
      <c r="UNA92" s="13"/>
      <c r="UNB92" s="13"/>
      <c r="UNC92" s="13"/>
      <c r="UND92" s="13"/>
      <c r="UNE92" s="13"/>
      <c r="UNF92" s="13"/>
      <c r="UNG92" s="13"/>
      <c r="UNH92" s="13"/>
      <c r="UNI92" s="13"/>
      <c r="UNJ92" s="13"/>
      <c r="UNK92" s="13"/>
      <c r="UNL92" s="13"/>
      <c r="UNM92" s="13"/>
      <c r="UNN92" s="13"/>
      <c r="UNO92" s="13"/>
      <c r="UNP92" s="13"/>
      <c r="UNQ92" s="13"/>
      <c r="UNR92" s="13"/>
      <c r="UNS92" s="13"/>
      <c r="UNT92" s="13"/>
      <c r="UNU92" s="13"/>
      <c r="UNV92" s="13"/>
      <c r="UNW92" s="13"/>
      <c r="UNX92" s="13"/>
      <c r="UNY92" s="13"/>
      <c r="UNZ92" s="13"/>
      <c r="UOA92" s="13"/>
      <c r="UOB92" s="13"/>
      <c r="UOC92" s="13"/>
      <c r="UOD92" s="13"/>
      <c r="UOE92" s="13"/>
      <c r="UOF92" s="13"/>
      <c r="UOG92" s="13"/>
      <c r="UOH92" s="13"/>
      <c r="UOI92" s="13"/>
      <c r="UOJ92" s="13"/>
      <c r="UOK92" s="13"/>
      <c r="UOL92" s="13"/>
      <c r="UOM92" s="13"/>
      <c r="UON92" s="13"/>
      <c r="UOO92" s="13"/>
      <c r="UOP92" s="13"/>
      <c r="UOQ92" s="13"/>
      <c r="UOR92" s="13"/>
      <c r="UOS92" s="13"/>
      <c r="UOT92" s="13"/>
      <c r="UOU92" s="13"/>
      <c r="UOV92" s="13"/>
      <c r="UOW92" s="13"/>
      <c r="UOX92" s="13"/>
      <c r="UOY92" s="13"/>
      <c r="UOZ92" s="13"/>
      <c r="UPA92" s="13"/>
      <c r="UPB92" s="13"/>
      <c r="UPC92" s="13"/>
      <c r="UPD92" s="13"/>
      <c r="UPE92" s="13"/>
      <c r="UPF92" s="13"/>
      <c r="UPG92" s="13"/>
      <c r="UPH92" s="13"/>
      <c r="UPI92" s="13"/>
      <c r="UPJ92" s="13"/>
      <c r="UPK92" s="13"/>
      <c r="UPL92" s="13"/>
      <c r="UPM92" s="13"/>
      <c r="UPN92" s="13"/>
      <c r="UPO92" s="13"/>
      <c r="UPP92" s="13"/>
      <c r="UPQ92" s="13"/>
      <c r="UPR92" s="13"/>
      <c r="UPS92" s="13"/>
      <c r="UPT92" s="13"/>
      <c r="UPU92" s="13"/>
      <c r="UPV92" s="13"/>
      <c r="UPW92" s="13"/>
      <c r="UPX92" s="13"/>
      <c r="UPY92" s="13"/>
      <c r="UPZ92" s="13"/>
      <c r="UQA92" s="13"/>
      <c r="UQB92" s="13"/>
      <c r="UQC92" s="13"/>
      <c r="UQD92" s="13"/>
      <c r="UQE92" s="13"/>
      <c r="UQF92" s="13"/>
      <c r="UQG92" s="13"/>
      <c r="UQH92" s="13"/>
      <c r="UQI92" s="13"/>
      <c r="UQJ92" s="13"/>
      <c r="UQK92" s="13"/>
      <c r="UQL92" s="13"/>
      <c r="UQM92" s="13"/>
      <c r="UQN92" s="13"/>
      <c r="UQO92" s="13"/>
      <c r="UQP92" s="13"/>
      <c r="UQQ92" s="13"/>
      <c r="UQR92" s="13"/>
      <c r="UQS92" s="13"/>
      <c r="UQT92" s="13"/>
      <c r="UQU92" s="13"/>
      <c r="UQV92" s="13"/>
      <c r="UQW92" s="13"/>
      <c r="UQX92" s="13"/>
      <c r="UQY92" s="13"/>
      <c r="UQZ92" s="13"/>
      <c r="URA92" s="13"/>
      <c r="URB92" s="13"/>
      <c r="URC92" s="13"/>
      <c r="URD92" s="13"/>
      <c r="URE92" s="13"/>
      <c r="URF92" s="13"/>
      <c r="URG92" s="13"/>
      <c r="URH92" s="13"/>
      <c r="URI92" s="13"/>
      <c r="URJ92" s="13"/>
      <c r="URK92" s="13"/>
      <c r="URL92" s="13"/>
      <c r="URM92" s="13"/>
      <c r="URN92" s="13"/>
      <c r="URO92" s="13"/>
      <c r="URP92" s="13"/>
      <c r="URQ92" s="13"/>
      <c r="URR92" s="13"/>
      <c r="URS92" s="13"/>
      <c r="URT92" s="13"/>
      <c r="URU92" s="13"/>
      <c r="URV92" s="13"/>
      <c r="URW92" s="13"/>
      <c r="URX92" s="13"/>
      <c r="URY92" s="13"/>
      <c r="URZ92" s="13"/>
      <c r="USA92" s="13"/>
      <c r="USB92" s="13"/>
      <c r="USC92" s="13"/>
      <c r="USD92" s="13"/>
      <c r="USE92" s="13"/>
      <c r="USF92" s="13"/>
      <c r="USG92" s="13"/>
      <c r="USH92" s="13"/>
      <c r="USI92" s="13"/>
      <c r="USJ92" s="13"/>
      <c r="USK92" s="13"/>
      <c r="USL92" s="13"/>
      <c r="USM92" s="13"/>
      <c r="USN92" s="13"/>
      <c r="USO92" s="13"/>
      <c r="USP92" s="13"/>
      <c r="USQ92" s="13"/>
      <c r="USR92" s="13"/>
      <c r="USS92" s="13"/>
      <c r="UST92" s="13"/>
      <c r="USU92" s="13"/>
      <c r="USV92" s="13"/>
      <c r="USW92" s="13"/>
      <c r="USX92" s="13"/>
      <c r="USY92" s="13"/>
      <c r="USZ92" s="13"/>
      <c r="UTA92" s="13"/>
      <c r="UTB92" s="13"/>
      <c r="UTC92" s="13"/>
      <c r="UTD92" s="13"/>
      <c r="UTE92" s="13"/>
      <c r="UTF92" s="13"/>
      <c r="UTG92" s="13"/>
      <c r="UTH92" s="13"/>
      <c r="UTI92" s="13"/>
      <c r="UTJ92" s="13"/>
      <c r="UTK92" s="13"/>
      <c r="UTL92" s="13"/>
      <c r="UTM92" s="13"/>
      <c r="UTN92" s="13"/>
      <c r="UTO92" s="13"/>
      <c r="UTP92" s="13"/>
      <c r="UTQ92" s="13"/>
      <c r="UTR92" s="13"/>
      <c r="UTS92" s="13"/>
      <c r="UTT92" s="13"/>
      <c r="UTU92" s="13"/>
      <c r="UTV92" s="13"/>
      <c r="UTW92" s="13"/>
      <c r="UTX92" s="13"/>
      <c r="UTY92" s="13"/>
      <c r="UTZ92" s="13"/>
      <c r="UUA92" s="13"/>
      <c r="UUB92" s="13"/>
      <c r="UUC92" s="13"/>
      <c r="UUD92" s="13"/>
      <c r="UUE92" s="13"/>
      <c r="UUF92" s="13"/>
      <c r="UUG92" s="13"/>
      <c r="UUH92" s="13"/>
      <c r="UUI92" s="13"/>
      <c r="UUJ92" s="13"/>
      <c r="UUK92" s="13"/>
      <c r="UUL92" s="13"/>
      <c r="UUM92" s="13"/>
      <c r="UUN92" s="13"/>
      <c r="UUO92" s="13"/>
      <c r="UUP92" s="13"/>
      <c r="UUQ92" s="13"/>
      <c r="UUR92" s="13"/>
      <c r="UUS92" s="13"/>
      <c r="UUT92" s="13"/>
      <c r="UUU92" s="13"/>
      <c r="UUV92" s="13"/>
      <c r="UUW92" s="13"/>
      <c r="UUX92" s="13"/>
      <c r="UUY92" s="13"/>
      <c r="UUZ92" s="13"/>
      <c r="UVA92" s="13"/>
      <c r="UVB92" s="13"/>
      <c r="UVC92" s="13"/>
      <c r="UVD92" s="13"/>
      <c r="UVE92" s="13"/>
      <c r="UVF92" s="13"/>
      <c r="UVG92" s="13"/>
      <c r="UVH92" s="13"/>
      <c r="UVI92" s="13"/>
      <c r="UVJ92" s="13"/>
      <c r="UVK92" s="13"/>
      <c r="UVL92" s="13"/>
      <c r="UVM92" s="13"/>
      <c r="UVN92" s="13"/>
      <c r="UVO92" s="13"/>
      <c r="UVP92" s="13"/>
      <c r="UVQ92" s="13"/>
      <c r="UVR92" s="13"/>
      <c r="UVS92" s="13"/>
      <c r="UVT92" s="13"/>
      <c r="UVU92" s="13"/>
      <c r="UVV92" s="13"/>
      <c r="UVW92" s="13"/>
      <c r="UVX92" s="13"/>
      <c r="UVY92" s="13"/>
      <c r="UVZ92" s="13"/>
      <c r="UWA92" s="13"/>
      <c r="UWB92" s="13"/>
      <c r="UWC92" s="13"/>
      <c r="UWD92" s="13"/>
      <c r="UWE92" s="13"/>
      <c r="UWF92" s="13"/>
      <c r="UWG92" s="13"/>
      <c r="UWH92" s="13"/>
      <c r="UWI92" s="13"/>
      <c r="UWJ92" s="13"/>
      <c r="UWK92" s="13"/>
      <c r="UWL92" s="13"/>
      <c r="UWM92" s="13"/>
      <c r="UWN92" s="13"/>
      <c r="UWO92" s="13"/>
      <c r="UWP92" s="13"/>
      <c r="UWQ92" s="13"/>
      <c r="UWR92" s="13"/>
      <c r="UWS92" s="13"/>
      <c r="UWT92" s="13"/>
      <c r="UWU92" s="13"/>
      <c r="UWV92" s="13"/>
      <c r="UWW92" s="13"/>
      <c r="UWX92" s="13"/>
      <c r="UWY92" s="13"/>
      <c r="UWZ92" s="13"/>
      <c r="UXA92" s="13"/>
      <c r="UXB92" s="13"/>
      <c r="UXC92" s="13"/>
      <c r="UXD92" s="13"/>
      <c r="UXE92" s="13"/>
      <c r="UXF92" s="13"/>
      <c r="UXG92" s="13"/>
      <c r="UXH92" s="13"/>
      <c r="UXI92" s="13"/>
      <c r="UXJ92" s="13"/>
      <c r="UXK92" s="13"/>
      <c r="UXL92" s="13"/>
      <c r="UXM92" s="13"/>
      <c r="UXN92" s="13"/>
      <c r="UXO92" s="13"/>
      <c r="UXP92" s="13"/>
      <c r="UXQ92" s="13"/>
      <c r="UXR92" s="13"/>
      <c r="UXS92" s="13"/>
      <c r="UXT92" s="13"/>
      <c r="UXU92" s="13"/>
      <c r="UXV92" s="13"/>
      <c r="UXW92" s="13"/>
      <c r="UXX92" s="13"/>
      <c r="UXY92" s="13"/>
      <c r="UXZ92" s="13"/>
      <c r="UYA92" s="13"/>
      <c r="UYB92" s="13"/>
      <c r="UYC92" s="13"/>
      <c r="UYD92" s="13"/>
      <c r="UYE92" s="13"/>
      <c r="UYF92" s="13"/>
      <c r="UYG92" s="13"/>
      <c r="UYH92" s="13"/>
      <c r="UYI92" s="13"/>
      <c r="UYJ92" s="13"/>
      <c r="UYK92" s="13"/>
      <c r="UYL92" s="13"/>
      <c r="UYM92" s="13"/>
      <c r="UYN92" s="13"/>
      <c r="UYO92" s="13"/>
      <c r="UYP92" s="13"/>
      <c r="UYQ92" s="13"/>
      <c r="UYR92" s="13"/>
      <c r="UYS92" s="13"/>
      <c r="UYT92" s="13"/>
      <c r="UYU92" s="13"/>
      <c r="UYV92" s="13"/>
      <c r="UYW92" s="13"/>
      <c r="UYX92" s="13"/>
      <c r="UYY92" s="13"/>
      <c r="UYZ92" s="13"/>
      <c r="UZA92" s="13"/>
      <c r="UZB92" s="13"/>
      <c r="UZC92" s="13"/>
      <c r="UZD92" s="13"/>
      <c r="UZE92" s="13"/>
      <c r="UZF92" s="13"/>
      <c r="UZG92" s="13"/>
      <c r="UZH92" s="13"/>
      <c r="UZI92" s="13"/>
      <c r="UZJ92" s="13"/>
      <c r="UZK92" s="13"/>
      <c r="UZL92" s="13"/>
      <c r="UZM92" s="13"/>
      <c r="UZN92" s="13"/>
      <c r="UZO92" s="13"/>
      <c r="UZP92" s="13"/>
      <c r="UZQ92" s="13"/>
      <c r="UZR92" s="13"/>
      <c r="UZS92" s="13"/>
      <c r="UZT92" s="13"/>
      <c r="UZU92" s="13"/>
      <c r="UZV92" s="13"/>
      <c r="UZW92" s="13"/>
      <c r="UZX92" s="13"/>
      <c r="UZY92" s="13"/>
      <c r="UZZ92" s="13"/>
      <c r="VAA92" s="13"/>
      <c r="VAB92" s="13"/>
      <c r="VAC92" s="13"/>
      <c r="VAD92" s="13"/>
      <c r="VAE92" s="13"/>
      <c r="VAF92" s="13"/>
      <c r="VAG92" s="13"/>
      <c r="VAH92" s="13"/>
      <c r="VAI92" s="13"/>
      <c r="VAJ92" s="13"/>
      <c r="VAK92" s="13"/>
      <c r="VAL92" s="13"/>
      <c r="VAM92" s="13"/>
      <c r="VAN92" s="13"/>
      <c r="VAO92" s="13"/>
      <c r="VAP92" s="13"/>
      <c r="VAQ92" s="13"/>
      <c r="VAR92" s="13"/>
      <c r="VAS92" s="13"/>
      <c r="VAT92" s="13"/>
      <c r="VAU92" s="13"/>
      <c r="VAV92" s="13"/>
      <c r="VAW92" s="13"/>
      <c r="VAX92" s="13"/>
      <c r="VAY92" s="13"/>
      <c r="VAZ92" s="13"/>
      <c r="VBA92" s="13"/>
      <c r="VBB92" s="13"/>
      <c r="VBC92" s="13"/>
      <c r="VBD92" s="13"/>
      <c r="VBE92" s="13"/>
      <c r="VBF92" s="13"/>
      <c r="VBG92" s="13"/>
      <c r="VBH92" s="13"/>
      <c r="VBI92" s="13"/>
      <c r="VBJ92" s="13"/>
      <c r="VBK92" s="13"/>
      <c r="VBL92" s="13"/>
      <c r="VBM92" s="13"/>
      <c r="VBN92" s="13"/>
      <c r="VBO92" s="13"/>
      <c r="VBP92" s="13"/>
      <c r="VBQ92" s="13"/>
      <c r="VBR92" s="13"/>
      <c r="VBS92" s="13"/>
      <c r="VBT92" s="13"/>
      <c r="VBU92" s="13"/>
      <c r="VBV92" s="13"/>
      <c r="VBW92" s="13"/>
      <c r="VBX92" s="13"/>
      <c r="VBY92" s="13"/>
      <c r="VBZ92" s="13"/>
      <c r="VCA92" s="13"/>
      <c r="VCB92" s="13"/>
      <c r="VCC92" s="13"/>
      <c r="VCD92" s="13"/>
      <c r="VCE92" s="13"/>
      <c r="VCF92" s="13"/>
      <c r="VCG92" s="13"/>
      <c r="VCH92" s="13"/>
      <c r="VCI92" s="13"/>
      <c r="VCJ92" s="13"/>
      <c r="VCK92" s="13"/>
      <c r="VCL92" s="13"/>
      <c r="VCM92" s="13"/>
      <c r="VCN92" s="13"/>
      <c r="VCO92" s="13"/>
      <c r="VCP92" s="13"/>
      <c r="VCQ92" s="13"/>
      <c r="VCR92" s="13"/>
      <c r="VCS92" s="13"/>
      <c r="VCT92" s="13"/>
      <c r="VCU92" s="13"/>
      <c r="VCV92" s="13"/>
      <c r="VCW92" s="13"/>
      <c r="VCX92" s="13"/>
      <c r="VCY92" s="13"/>
      <c r="VCZ92" s="13"/>
      <c r="VDA92" s="13"/>
      <c r="VDB92" s="13"/>
      <c r="VDC92" s="13"/>
      <c r="VDD92" s="13"/>
      <c r="VDE92" s="13"/>
      <c r="VDF92" s="13"/>
      <c r="VDG92" s="13"/>
      <c r="VDH92" s="13"/>
      <c r="VDI92" s="13"/>
      <c r="VDJ92" s="13"/>
      <c r="VDK92" s="13"/>
      <c r="VDL92" s="13"/>
      <c r="VDM92" s="13"/>
      <c r="VDN92" s="13"/>
      <c r="VDO92" s="13"/>
      <c r="VDP92" s="13"/>
      <c r="VDQ92" s="13"/>
      <c r="VDR92" s="13"/>
      <c r="VDS92" s="13"/>
      <c r="VDT92" s="13"/>
      <c r="VDU92" s="13"/>
      <c r="VDV92" s="13"/>
      <c r="VDW92" s="13"/>
      <c r="VDX92" s="13"/>
      <c r="VDY92" s="13"/>
      <c r="VDZ92" s="13"/>
      <c r="VEA92" s="13"/>
      <c r="VEB92" s="13"/>
      <c r="VEC92" s="13"/>
      <c r="VED92" s="13"/>
      <c r="VEE92" s="13"/>
      <c r="VEF92" s="13"/>
      <c r="VEG92" s="13"/>
      <c r="VEH92" s="13"/>
      <c r="VEI92" s="13"/>
      <c r="VEJ92" s="13"/>
      <c r="VEK92" s="13"/>
      <c r="VEL92" s="13"/>
      <c r="VEM92" s="13"/>
      <c r="VEN92" s="13"/>
      <c r="VEO92" s="13"/>
      <c r="VEP92" s="13"/>
      <c r="VEQ92" s="13"/>
      <c r="VER92" s="13"/>
      <c r="VES92" s="13"/>
      <c r="VET92" s="13"/>
      <c r="VEU92" s="13"/>
      <c r="VEV92" s="13"/>
      <c r="VEW92" s="13"/>
      <c r="VEX92" s="13"/>
      <c r="VEY92" s="13"/>
      <c r="VEZ92" s="13"/>
      <c r="VFA92" s="13"/>
      <c r="VFB92" s="13"/>
      <c r="VFC92" s="13"/>
      <c r="VFD92" s="13"/>
      <c r="VFE92" s="13"/>
      <c r="VFF92" s="13"/>
      <c r="VFG92" s="13"/>
      <c r="VFH92" s="13"/>
      <c r="VFI92" s="13"/>
      <c r="VFJ92" s="13"/>
      <c r="VFK92" s="13"/>
      <c r="VFL92" s="13"/>
      <c r="VFM92" s="13"/>
      <c r="VFN92" s="13"/>
      <c r="VFO92" s="13"/>
      <c r="VFP92" s="13"/>
      <c r="VFQ92" s="13"/>
      <c r="VFR92" s="13"/>
      <c r="VFS92" s="13"/>
      <c r="VFT92" s="13"/>
      <c r="VFU92" s="13"/>
      <c r="VFV92" s="13"/>
      <c r="VFW92" s="13"/>
      <c r="VFX92" s="13"/>
      <c r="VFY92" s="13"/>
      <c r="VFZ92" s="13"/>
      <c r="VGA92" s="13"/>
      <c r="VGB92" s="13"/>
      <c r="VGC92" s="13"/>
      <c r="VGD92" s="13"/>
      <c r="VGE92" s="13"/>
      <c r="VGF92" s="13"/>
      <c r="VGG92" s="13"/>
      <c r="VGH92" s="13"/>
      <c r="VGI92" s="13"/>
      <c r="VGJ92" s="13"/>
      <c r="VGK92" s="13"/>
      <c r="VGL92" s="13"/>
      <c r="VGM92" s="13"/>
      <c r="VGN92" s="13"/>
      <c r="VGO92" s="13"/>
      <c r="VGP92" s="13"/>
      <c r="VGQ92" s="13"/>
      <c r="VGR92" s="13"/>
      <c r="VGS92" s="13"/>
      <c r="VGT92" s="13"/>
      <c r="VGU92" s="13"/>
      <c r="VGV92" s="13"/>
      <c r="VGW92" s="13"/>
      <c r="VGX92" s="13"/>
      <c r="VGY92" s="13"/>
      <c r="VGZ92" s="13"/>
      <c r="VHA92" s="13"/>
      <c r="VHB92" s="13"/>
      <c r="VHC92" s="13"/>
      <c r="VHD92" s="13"/>
      <c r="VHE92" s="13"/>
      <c r="VHF92" s="13"/>
      <c r="VHG92" s="13"/>
      <c r="VHH92" s="13"/>
      <c r="VHI92" s="13"/>
      <c r="VHJ92" s="13"/>
      <c r="VHK92" s="13"/>
      <c r="VHL92" s="13"/>
      <c r="VHM92" s="13"/>
      <c r="VHN92" s="13"/>
      <c r="VHO92" s="13"/>
      <c r="VHP92" s="13"/>
      <c r="VHQ92" s="13"/>
      <c r="VHR92" s="13"/>
      <c r="VHS92" s="13"/>
      <c r="VHT92" s="13"/>
      <c r="VHU92" s="13"/>
      <c r="VHV92" s="13"/>
      <c r="VHW92" s="13"/>
      <c r="VHX92" s="13"/>
      <c r="VHY92" s="13"/>
      <c r="VHZ92" s="13"/>
      <c r="VIA92" s="13"/>
      <c r="VIB92" s="13"/>
      <c r="VIC92" s="13"/>
      <c r="VID92" s="13"/>
      <c r="VIE92" s="13"/>
      <c r="VIF92" s="13"/>
      <c r="VIG92" s="13"/>
      <c r="VIH92" s="13"/>
      <c r="VII92" s="13"/>
      <c r="VIJ92" s="13"/>
      <c r="VIK92" s="13"/>
      <c r="VIL92" s="13"/>
      <c r="VIM92" s="13"/>
      <c r="VIN92" s="13"/>
      <c r="VIO92" s="13"/>
      <c r="VIP92" s="13"/>
      <c r="VIQ92" s="13"/>
      <c r="VIR92" s="13"/>
      <c r="VIS92" s="13"/>
      <c r="VIT92" s="13"/>
      <c r="VIU92" s="13"/>
      <c r="VIV92" s="13"/>
      <c r="VIW92" s="13"/>
      <c r="VIX92" s="13"/>
      <c r="VIY92" s="13"/>
      <c r="VIZ92" s="13"/>
      <c r="VJA92" s="13"/>
      <c r="VJB92" s="13"/>
      <c r="VJC92" s="13"/>
      <c r="VJD92" s="13"/>
      <c r="VJE92" s="13"/>
      <c r="VJF92" s="13"/>
      <c r="VJG92" s="13"/>
      <c r="VJH92" s="13"/>
      <c r="VJI92" s="13"/>
      <c r="VJJ92" s="13"/>
      <c r="VJK92" s="13"/>
      <c r="VJL92" s="13"/>
      <c r="VJM92" s="13"/>
      <c r="VJN92" s="13"/>
      <c r="VJO92" s="13"/>
      <c r="VJP92" s="13"/>
      <c r="VJQ92" s="13"/>
      <c r="VJR92" s="13"/>
      <c r="VJS92" s="13"/>
      <c r="VJT92" s="13"/>
      <c r="VJU92" s="13"/>
      <c r="VJV92" s="13"/>
      <c r="VJW92" s="13"/>
      <c r="VJX92" s="13"/>
      <c r="VJY92" s="13"/>
      <c r="VJZ92" s="13"/>
      <c r="VKA92" s="13"/>
      <c r="VKB92" s="13"/>
      <c r="VKC92" s="13"/>
      <c r="VKD92" s="13"/>
      <c r="VKE92" s="13"/>
      <c r="VKF92" s="13"/>
      <c r="VKG92" s="13"/>
      <c r="VKH92" s="13"/>
      <c r="VKI92" s="13"/>
      <c r="VKJ92" s="13"/>
      <c r="VKK92" s="13"/>
      <c r="VKL92" s="13"/>
      <c r="VKM92" s="13"/>
      <c r="VKN92" s="13"/>
      <c r="VKO92" s="13"/>
      <c r="VKP92" s="13"/>
      <c r="VKQ92" s="13"/>
      <c r="VKR92" s="13"/>
      <c r="VKS92" s="13"/>
      <c r="VKT92" s="13"/>
      <c r="VKU92" s="13"/>
      <c r="VKV92" s="13"/>
      <c r="VKW92" s="13"/>
      <c r="VKX92" s="13"/>
      <c r="VKY92" s="13"/>
      <c r="VKZ92" s="13"/>
      <c r="VLA92" s="13"/>
      <c r="VLB92" s="13"/>
      <c r="VLC92" s="13"/>
      <c r="VLD92" s="13"/>
      <c r="VLE92" s="13"/>
      <c r="VLF92" s="13"/>
      <c r="VLG92" s="13"/>
      <c r="VLH92" s="13"/>
      <c r="VLI92" s="13"/>
      <c r="VLJ92" s="13"/>
      <c r="VLK92" s="13"/>
      <c r="VLL92" s="13"/>
      <c r="VLM92" s="13"/>
      <c r="VLN92" s="13"/>
      <c r="VLO92" s="13"/>
      <c r="VLP92" s="13"/>
      <c r="VLQ92" s="13"/>
      <c r="VLR92" s="13"/>
      <c r="VLS92" s="13"/>
      <c r="VLT92" s="13"/>
      <c r="VLU92" s="13"/>
      <c r="VLV92" s="13"/>
      <c r="VLW92" s="13"/>
      <c r="VLX92" s="13"/>
      <c r="VLY92" s="13"/>
      <c r="VLZ92" s="13"/>
      <c r="VMA92" s="13"/>
      <c r="VMB92" s="13"/>
      <c r="VMC92" s="13"/>
      <c r="VMD92" s="13"/>
      <c r="VME92" s="13"/>
      <c r="VMF92" s="13"/>
      <c r="VMG92" s="13"/>
      <c r="VMH92" s="13"/>
      <c r="VMI92" s="13"/>
      <c r="VMJ92" s="13"/>
      <c r="VMK92" s="13"/>
      <c r="VML92" s="13"/>
      <c r="VMM92" s="13"/>
      <c r="VMN92" s="13"/>
      <c r="VMO92" s="13"/>
      <c r="VMP92" s="13"/>
      <c r="VMQ92" s="13"/>
      <c r="VMR92" s="13"/>
      <c r="VMS92" s="13"/>
      <c r="VMT92" s="13"/>
      <c r="VMU92" s="13"/>
      <c r="VMV92" s="13"/>
      <c r="VMW92" s="13"/>
      <c r="VMX92" s="13"/>
      <c r="VMY92" s="13"/>
      <c r="VMZ92" s="13"/>
      <c r="VNA92" s="13"/>
      <c r="VNB92" s="13"/>
      <c r="VNC92" s="13"/>
      <c r="VND92" s="13"/>
      <c r="VNE92" s="13"/>
      <c r="VNF92" s="13"/>
      <c r="VNG92" s="13"/>
      <c r="VNH92" s="13"/>
      <c r="VNI92" s="13"/>
      <c r="VNJ92" s="13"/>
      <c r="VNK92" s="13"/>
      <c r="VNL92" s="13"/>
      <c r="VNM92" s="13"/>
      <c r="VNN92" s="13"/>
      <c r="VNO92" s="13"/>
      <c r="VNP92" s="13"/>
      <c r="VNQ92" s="13"/>
      <c r="VNR92" s="13"/>
      <c r="VNS92" s="13"/>
      <c r="VNT92" s="13"/>
      <c r="VNU92" s="13"/>
      <c r="VNV92" s="13"/>
      <c r="VNW92" s="13"/>
      <c r="VNX92" s="13"/>
      <c r="VNY92" s="13"/>
      <c r="VNZ92" s="13"/>
      <c r="VOA92" s="13"/>
      <c r="VOB92" s="13"/>
      <c r="VOC92" s="13"/>
      <c r="VOD92" s="13"/>
      <c r="VOE92" s="13"/>
      <c r="VOF92" s="13"/>
      <c r="VOG92" s="13"/>
      <c r="VOH92" s="13"/>
      <c r="VOI92" s="13"/>
      <c r="VOJ92" s="13"/>
      <c r="VOK92" s="13"/>
      <c r="VOL92" s="13"/>
      <c r="VOM92" s="13"/>
      <c r="VON92" s="13"/>
      <c r="VOO92" s="13"/>
      <c r="VOP92" s="13"/>
      <c r="VOQ92" s="13"/>
      <c r="VOR92" s="13"/>
      <c r="VOS92" s="13"/>
      <c r="VOT92" s="13"/>
      <c r="VOU92" s="13"/>
      <c r="VOV92" s="13"/>
      <c r="VOW92" s="13"/>
      <c r="VOX92" s="13"/>
      <c r="VOY92" s="13"/>
      <c r="VOZ92" s="13"/>
      <c r="VPA92" s="13"/>
      <c r="VPB92" s="13"/>
      <c r="VPC92" s="13"/>
      <c r="VPD92" s="13"/>
      <c r="VPE92" s="13"/>
      <c r="VPF92" s="13"/>
      <c r="VPG92" s="13"/>
      <c r="VPH92" s="13"/>
      <c r="VPI92" s="13"/>
      <c r="VPJ92" s="13"/>
      <c r="VPK92" s="13"/>
      <c r="VPL92" s="13"/>
      <c r="VPM92" s="13"/>
      <c r="VPN92" s="13"/>
      <c r="VPO92" s="13"/>
      <c r="VPP92" s="13"/>
      <c r="VPQ92" s="13"/>
      <c r="VPR92" s="13"/>
      <c r="VPS92" s="13"/>
      <c r="VPT92" s="13"/>
      <c r="VPU92" s="13"/>
      <c r="VPV92" s="13"/>
      <c r="VPW92" s="13"/>
      <c r="VPX92" s="13"/>
      <c r="VPY92" s="13"/>
      <c r="VPZ92" s="13"/>
      <c r="VQA92" s="13"/>
      <c r="VQB92" s="13"/>
      <c r="VQC92" s="13"/>
      <c r="VQD92" s="13"/>
      <c r="VQE92" s="13"/>
      <c r="VQF92" s="13"/>
      <c r="VQG92" s="13"/>
      <c r="VQH92" s="13"/>
      <c r="VQI92" s="13"/>
      <c r="VQJ92" s="13"/>
      <c r="VQK92" s="13"/>
      <c r="VQL92" s="13"/>
      <c r="VQM92" s="13"/>
      <c r="VQN92" s="13"/>
      <c r="VQO92" s="13"/>
      <c r="VQP92" s="13"/>
      <c r="VQQ92" s="13"/>
      <c r="VQR92" s="13"/>
      <c r="VQS92" s="13"/>
      <c r="VQT92" s="13"/>
      <c r="VQU92" s="13"/>
      <c r="VQV92" s="13"/>
      <c r="VQW92" s="13"/>
      <c r="VQX92" s="13"/>
      <c r="VQY92" s="13"/>
      <c r="VQZ92" s="13"/>
      <c r="VRA92" s="13"/>
      <c r="VRB92" s="13"/>
      <c r="VRC92" s="13"/>
      <c r="VRD92" s="13"/>
      <c r="VRE92" s="13"/>
      <c r="VRF92" s="13"/>
      <c r="VRG92" s="13"/>
      <c r="VRH92" s="13"/>
      <c r="VRI92" s="13"/>
      <c r="VRJ92" s="13"/>
      <c r="VRK92" s="13"/>
      <c r="VRL92" s="13"/>
      <c r="VRM92" s="13"/>
      <c r="VRN92" s="13"/>
      <c r="VRO92" s="13"/>
      <c r="VRP92" s="13"/>
      <c r="VRQ92" s="13"/>
      <c r="VRR92" s="13"/>
      <c r="VRS92" s="13"/>
      <c r="VRT92" s="13"/>
      <c r="VRU92" s="13"/>
      <c r="VRV92" s="13"/>
      <c r="VRW92" s="13"/>
      <c r="VRX92" s="13"/>
      <c r="VRY92" s="13"/>
      <c r="VRZ92" s="13"/>
      <c r="VSA92" s="13"/>
      <c r="VSB92" s="13"/>
      <c r="VSC92" s="13"/>
      <c r="VSD92" s="13"/>
      <c r="VSE92" s="13"/>
      <c r="VSF92" s="13"/>
      <c r="VSG92" s="13"/>
      <c r="VSH92" s="13"/>
      <c r="VSI92" s="13"/>
      <c r="VSJ92" s="13"/>
      <c r="VSK92" s="13"/>
      <c r="VSL92" s="13"/>
      <c r="VSM92" s="13"/>
      <c r="VSN92" s="13"/>
      <c r="VSO92" s="13"/>
      <c r="VSP92" s="13"/>
      <c r="VSQ92" s="13"/>
      <c r="VSR92" s="13"/>
      <c r="VSS92" s="13"/>
      <c r="VST92" s="13"/>
      <c r="VSU92" s="13"/>
      <c r="VSV92" s="13"/>
      <c r="VSW92" s="13"/>
      <c r="VSX92" s="13"/>
      <c r="VSY92" s="13"/>
      <c r="VSZ92" s="13"/>
      <c r="VTA92" s="13"/>
      <c r="VTB92" s="13"/>
      <c r="VTC92" s="13"/>
      <c r="VTD92" s="13"/>
      <c r="VTE92" s="13"/>
      <c r="VTF92" s="13"/>
      <c r="VTG92" s="13"/>
      <c r="VTH92" s="13"/>
      <c r="VTI92" s="13"/>
      <c r="VTJ92" s="13"/>
      <c r="VTK92" s="13"/>
      <c r="VTL92" s="13"/>
      <c r="VTM92" s="13"/>
      <c r="VTN92" s="13"/>
      <c r="VTO92" s="13"/>
      <c r="VTP92" s="13"/>
      <c r="VTQ92" s="13"/>
      <c r="VTR92" s="13"/>
      <c r="VTS92" s="13"/>
      <c r="VTT92" s="13"/>
      <c r="VTU92" s="13"/>
      <c r="VTV92" s="13"/>
      <c r="VTW92" s="13"/>
      <c r="VTX92" s="13"/>
      <c r="VTY92" s="13"/>
      <c r="VTZ92" s="13"/>
      <c r="VUA92" s="13"/>
      <c r="VUB92" s="13"/>
      <c r="VUC92" s="13"/>
      <c r="VUD92" s="13"/>
      <c r="VUE92" s="13"/>
      <c r="VUF92" s="13"/>
      <c r="VUG92" s="13"/>
      <c r="VUH92" s="13"/>
      <c r="VUI92" s="13"/>
      <c r="VUJ92" s="13"/>
      <c r="VUK92" s="13"/>
      <c r="VUL92" s="13"/>
      <c r="VUM92" s="13"/>
      <c r="VUN92" s="13"/>
      <c r="VUO92" s="13"/>
      <c r="VUP92" s="13"/>
      <c r="VUQ92" s="13"/>
      <c r="VUR92" s="13"/>
      <c r="VUS92" s="13"/>
      <c r="VUT92" s="13"/>
      <c r="VUU92" s="13"/>
      <c r="VUV92" s="13"/>
      <c r="VUW92" s="13"/>
      <c r="VUX92" s="13"/>
      <c r="VUY92" s="13"/>
      <c r="VUZ92" s="13"/>
      <c r="VVA92" s="13"/>
      <c r="VVB92" s="13"/>
      <c r="VVC92" s="13"/>
      <c r="VVD92" s="13"/>
      <c r="VVE92" s="13"/>
      <c r="VVF92" s="13"/>
      <c r="VVG92" s="13"/>
      <c r="VVH92" s="13"/>
      <c r="VVI92" s="13"/>
      <c r="VVJ92" s="13"/>
      <c r="VVK92" s="13"/>
      <c r="VVL92" s="13"/>
      <c r="VVM92" s="13"/>
      <c r="VVN92" s="13"/>
      <c r="VVO92" s="13"/>
      <c r="VVP92" s="13"/>
      <c r="VVQ92" s="13"/>
      <c r="VVR92" s="13"/>
      <c r="VVS92" s="13"/>
      <c r="VVT92" s="13"/>
      <c r="VVU92" s="13"/>
      <c r="VVV92" s="13"/>
      <c r="VVW92" s="13"/>
      <c r="VVX92" s="13"/>
      <c r="VVY92" s="13"/>
      <c r="VVZ92" s="13"/>
      <c r="VWA92" s="13"/>
      <c r="VWB92" s="13"/>
      <c r="VWC92" s="13"/>
      <c r="VWD92" s="13"/>
      <c r="VWE92" s="13"/>
      <c r="VWF92" s="13"/>
      <c r="VWG92" s="13"/>
      <c r="VWH92" s="13"/>
      <c r="VWI92" s="13"/>
      <c r="VWJ92" s="13"/>
      <c r="VWK92" s="13"/>
      <c r="VWL92" s="13"/>
      <c r="VWM92" s="13"/>
      <c r="VWN92" s="13"/>
      <c r="VWO92" s="13"/>
      <c r="VWP92" s="13"/>
      <c r="VWQ92" s="13"/>
      <c r="VWR92" s="13"/>
      <c r="VWS92" s="13"/>
      <c r="VWT92" s="13"/>
      <c r="VWU92" s="13"/>
      <c r="VWV92" s="13"/>
      <c r="VWW92" s="13"/>
      <c r="VWX92" s="13"/>
      <c r="VWY92" s="13"/>
      <c r="VWZ92" s="13"/>
      <c r="VXA92" s="13"/>
      <c r="VXB92" s="13"/>
      <c r="VXC92" s="13"/>
      <c r="VXD92" s="13"/>
      <c r="VXE92" s="13"/>
      <c r="VXF92" s="13"/>
      <c r="VXG92" s="13"/>
      <c r="VXH92" s="13"/>
      <c r="VXI92" s="13"/>
      <c r="VXJ92" s="13"/>
      <c r="VXK92" s="13"/>
      <c r="VXL92" s="13"/>
      <c r="VXM92" s="13"/>
      <c r="VXN92" s="13"/>
      <c r="VXO92" s="13"/>
      <c r="VXP92" s="13"/>
      <c r="VXQ92" s="13"/>
      <c r="VXR92" s="13"/>
      <c r="VXS92" s="13"/>
      <c r="VXT92" s="13"/>
      <c r="VXU92" s="13"/>
      <c r="VXV92" s="13"/>
      <c r="VXW92" s="13"/>
      <c r="VXX92" s="13"/>
      <c r="VXY92" s="13"/>
      <c r="VXZ92" s="13"/>
      <c r="VYA92" s="13"/>
      <c r="VYB92" s="13"/>
      <c r="VYC92" s="13"/>
      <c r="VYD92" s="13"/>
      <c r="VYE92" s="13"/>
      <c r="VYF92" s="13"/>
      <c r="VYG92" s="13"/>
      <c r="VYH92" s="13"/>
      <c r="VYI92" s="13"/>
      <c r="VYJ92" s="13"/>
      <c r="VYK92" s="13"/>
      <c r="VYL92" s="13"/>
      <c r="VYM92" s="13"/>
      <c r="VYN92" s="13"/>
      <c r="VYO92" s="13"/>
      <c r="VYP92" s="13"/>
      <c r="VYQ92" s="13"/>
      <c r="VYR92" s="13"/>
      <c r="VYS92" s="13"/>
      <c r="VYT92" s="13"/>
      <c r="VYU92" s="13"/>
      <c r="VYV92" s="13"/>
      <c r="VYW92" s="13"/>
      <c r="VYX92" s="13"/>
      <c r="VYY92" s="13"/>
      <c r="VYZ92" s="13"/>
      <c r="VZA92" s="13"/>
      <c r="VZB92" s="13"/>
      <c r="VZC92" s="13"/>
      <c r="VZD92" s="13"/>
      <c r="VZE92" s="13"/>
      <c r="VZF92" s="13"/>
      <c r="VZG92" s="13"/>
      <c r="VZH92" s="13"/>
      <c r="VZI92" s="13"/>
      <c r="VZJ92" s="13"/>
      <c r="VZK92" s="13"/>
      <c r="VZL92" s="13"/>
      <c r="VZM92" s="13"/>
      <c r="VZN92" s="13"/>
      <c r="VZO92" s="13"/>
      <c r="VZP92" s="13"/>
      <c r="VZQ92" s="13"/>
      <c r="VZR92" s="13"/>
      <c r="VZS92" s="13"/>
      <c r="VZT92" s="13"/>
      <c r="VZU92" s="13"/>
      <c r="VZV92" s="13"/>
      <c r="VZW92" s="13"/>
      <c r="VZX92" s="13"/>
      <c r="VZY92" s="13"/>
      <c r="VZZ92" s="13"/>
      <c r="WAA92" s="13"/>
      <c r="WAB92" s="13"/>
      <c r="WAC92" s="13"/>
      <c r="WAD92" s="13"/>
      <c r="WAE92" s="13"/>
      <c r="WAF92" s="13"/>
      <c r="WAG92" s="13"/>
      <c r="WAH92" s="13"/>
      <c r="WAI92" s="13"/>
      <c r="WAJ92" s="13"/>
      <c r="WAK92" s="13"/>
      <c r="WAL92" s="13"/>
      <c r="WAM92" s="13"/>
      <c r="WAN92" s="13"/>
      <c r="WAO92" s="13"/>
      <c r="WAP92" s="13"/>
      <c r="WAQ92" s="13"/>
      <c r="WAR92" s="13"/>
      <c r="WAS92" s="13"/>
      <c r="WAT92" s="13"/>
      <c r="WAU92" s="13"/>
      <c r="WAV92" s="13"/>
      <c r="WAW92" s="13"/>
      <c r="WAX92" s="13"/>
      <c r="WAY92" s="13"/>
      <c r="WAZ92" s="13"/>
      <c r="WBA92" s="13"/>
      <c r="WBB92" s="13"/>
      <c r="WBC92" s="13"/>
      <c r="WBD92" s="13"/>
      <c r="WBE92" s="13"/>
      <c r="WBF92" s="13"/>
      <c r="WBG92" s="13"/>
      <c r="WBH92" s="13"/>
      <c r="WBI92" s="13"/>
      <c r="WBJ92" s="13"/>
      <c r="WBK92" s="13"/>
      <c r="WBL92" s="13"/>
      <c r="WBM92" s="13"/>
      <c r="WBN92" s="13"/>
      <c r="WBO92" s="13"/>
      <c r="WBP92" s="13"/>
      <c r="WBQ92" s="13"/>
      <c r="WBR92" s="13"/>
      <c r="WBS92" s="13"/>
      <c r="WBT92" s="13"/>
      <c r="WBU92" s="13"/>
      <c r="WBV92" s="13"/>
      <c r="WBW92" s="13"/>
      <c r="WBX92" s="13"/>
      <c r="WBY92" s="13"/>
      <c r="WBZ92" s="13"/>
      <c r="WCA92" s="13"/>
      <c r="WCB92" s="13"/>
      <c r="WCC92" s="13"/>
      <c r="WCD92" s="13"/>
      <c r="WCE92" s="13"/>
      <c r="WCF92" s="13"/>
      <c r="WCG92" s="13"/>
      <c r="WCH92" s="13"/>
      <c r="WCI92" s="13"/>
      <c r="WCJ92" s="13"/>
      <c r="WCK92" s="13"/>
      <c r="WCL92" s="13"/>
      <c r="WCM92" s="13"/>
      <c r="WCN92" s="13"/>
      <c r="WCO92" s="13"/>
      <c r="WCP92" s="13"/>
      <c r="WCQ92" s="13"/>
      <c r="WCR92" s="13"/>
      <c r="WCS92" s="13"/>
      <c r="WCT92" s="13"/>
      <c r="WCU92" s="13"/>
      <c r="WCV92" s="13"/>
      <c r="WCW92" s="13"/>
      <c r="WCX92" s="13"/>
      <c r="WCY92" s="13"/>
      <c r="WCZ92" s="13"/>
      <c r="WDA92" s="13"/>
      <c r="WDB92" s="13"/>
      <c r="WDC92" s="13"/>
      <c r="WDD92" s="13"/>
      <c r="WDE92" s="13"/>
      <c r="WDF92" s="13"/>
      <c r="WDG92" s="13"/>
      <c r="WDH92" s="13"/>
      <c r="WDI92" s="13"/>
      <c r="WDJ92" s="13"/>
      <c r="WDK92" s="13"/>
      <c r="WDL92" s="13"/>
      <c r="WDM92" s="13"/>
      <c r="WDN92" s="13"/>
      <c r="WDO92" s="13"/>
      <c r="WDP92" s="13"/>
      <c r="WDQ92" s="13"/>
      <c r="WDR92" s="13"/>
      <c r="WDS92" s="13"/>
      <c r="WDT92" s="13"/>
      <c r="WDU92" s="13"/>
      <c r="WDV92" s="13"/>
      <c r="WDW92" s="13"/>
      <c r="WDX92" s="13"/>
      <c r="WDY92" s="13"/>
      <c r="WDZ92" s="13"/>
      <c r="WEA92" s="13"/>
      <c r="WEB92" s="13"/>
      <c r="WEC92" s="13"/>
      <c r="WED92" s="13"/>
      <c r="WEE92" s="13"/>
      <c r="WEF92" s="13"/>
      <c r="WEG92" s="13"/>
      <c r="WEH92" s="13"/>
      <c r="WEI92" s="13"/>
      <c r="WEJ92" s="13"/>
      <c r="WEK92" s="13"/>
      <c r="WEL92" s="13"/>
      <c r="WEM92" s="13"/>
      <c r="WEN92" s="13"/>
      <c r="WEO92" s="13"/>
      <c r="WEP92" s="13"/>
      <c r="WEQ92" s="13"/>
      <c r="WER92" s="13"/>
      <c r="WES92" s="13"/>
      <c r="WET92" s="13"/>
      <c r="WEU92" s="13"/>
      <c r="WEV92" s="13"/>
      <c r="WEW92" s="13"/>
      <c r="WEX92" s="13"/>
      <c r="WEY92" s="13"/>
      <c r="WEZ92" s="13"/>
      <c r="WFA92" s="13"/>
      <c r="WFB92" s="13"/>
      <c r="WFC92" s="13"/>
      <c r="WFD92" s="13"/>
      <c r="WFE92" s="13"/>
      <c r="WFF92" s="13"/>
      <c r="WFG92" s="13"/>
      <c r="WFH92" s="13"/>
      <c r="WFI92" s="13"/>
      <c r="WFJ92" s="13"/>
      <c r="WFK92" s="13"/>
      <c r="WFL92" s="13"/>
      <c r="WFM92" s="13"/>
      <c r="WFN92" s="13"/>
      <c r="WFO92" s="13"/>
      <c r="WFP92" s="13"/>
      <c r="WFQ92" s="13"/>
      <c r="WFR92" s="13"/>
      <c r="WFS92" s="13"/>
      <c r="WFT92" s="13"/>
      <c r="WFU92" s="13"/>
      <c r="WFV92" s="13"/>
      <c r="WFW92" s="13"/>
      <c r="WFX92" s="13"/>
      <c r="WFY92" s="13"/>
      <c r="WFZ92" s="13"/>
      <c r="WGA92" s="13"/>
      <c r="WGB92" s="13"/>
      <c r="WGC92" s="13"/>
      <c r="WGD92" s="13"/>
      <c r="WGE92" s="13"/>
      <c r="WGF92" s="13"/>
      <c r="WGG92" s="13"/>
      <c r="WGH92" s="13"/>
      <c r="WGI92" s="13"/>
      <c r="WGJ92" s="13"/>
      <c r="WGK92" s="13"/>
      <c r="WGL92" s="13"/>
      <c r="WGM92" s="13"/>
      <c r="WGN92" s="13"/>
      <c r="WGO92" s="13"/>
      <c r="WGP92" s="13"/>
      <c r="WGQ92" s="13"/>
      <c r="WGR92" s="13"/>
      <c r="WGS92" s="13"/>
      <c r="WGT92" s="13"/>
      <c r="WGU92" s="13"/>
      <c r="WGV92" s="13"/>
      <c r="WGW92" s="13"/>
      <c r="WGX92" s="13"/>
      <c r="WGY92" s="13"/>
      <c r="WGZ92" s="13"/>
      <c r="WHA92" s="13"/>
      <c r="WHB92" s="13"/>
      <c r="WHC92" s="13"/>
      <c r="WHD92" s="13"/>
      <c r="WHE92" s="13"/>
      <c r="WHF92" s="13"/>
      <c r="WHG92" s="13"/>
      <c r="WHH92" s="13"/>
      <c r="WHI92" s="13"/>
      <c r="WHJ92" s="13"/>
      <c r="WHK92" s="13"/>
      <c r="WHL92" s="13"/>
      <c r="WHM92" s="13"/>
      <c r="WHN92" s="13"/>
      <c r="WHO92" s="13"/>
      <c r="WHP92" s="13"/>
      <c r="WHQ92" s="13"/>
      <c r="WHR92" s="13"/>
      <c r="WHS92" s="13"/>
      <c r="WHT92" s="13"/>
      <c r="WHU92" s="13"/>
      <c r="WHV92" s="13"/>
      <c r="WHW92" s="13"/>
      <c r="WHX92" s="13"/>
      <c r="WHY92" s="13"/>
      <c r="WHZ92" s="13"/>
      <c r="WIA92" s="13"/>
      <c r="WIB92" s="13"/>
      <c r="WIC92" s="13"/>
      <c r="WID92" s="13"/>
      <c r="WIE92" s="13"/>
      <c r="WIF92" s="13"/>
      <c r="WIG92" s="13"/>
      <c r="WIH92" s="13"/>
      <c r="WII92" s="13"/>
      <c r="WIJ92" s="13"/>
      <c r="WIK92" s="13"/>
      <c r="WIL92" s="13"/>
      <c r="WIM92" s="13"/>
      <c r="WIN92" s="13"/>
      <c r="WIO92" s="13"/>
      <c r="WIP92" s="13"/>
      <c r="WIQ92" s="13"/>
      <c r="WIR92" s="13"/>
      <c r="WIS92" s="13"/>
      <c r="WIT92" s="13"/>
      <c r="WIU92" s="13"/>
      <c r="WIV92" s="13"/>
      <c r="WIW92" s="13"/>
      <c r="WIX92" s="13"/>
      <c r="WIY92" s="13"/>
      <c r="WIZ92" s="13"/>
      <c r="WJA92" s="13"/>
      <c r="WJB92" s="13"/>
      <c r="WJC92" s="13"/>
      <c r="WJD92" s="13"/>
      <c r="WJE92" s="13"/>
      <c r="WJF92" s="13"/>
      <c r="WJG92" s="13"/>
      <c r="WJH92" s="13"/>
      <c r="WJI92" s="13"/>
      <c r="WJJ92" s="13"/>
      <c r="WJK92" s="13"/>
      <c r="WJL92" s="13"/>
      <c r="WJM92" s="13"/>
      <c r="WJN92" s="13"/>
      <c r="WJO92" s="13"/>
      <c r="WJP92" s="13"/>
      <c r="WJQ92" s="13"/>
      <c r="WJR92" s="13"/>
      <c r="WJS92" s="13"/>
      <c r="WJT92" s="13"/>
      <c r="WJU92" s="13"/>
      <c r="WJV92" s="13"/>
      <c r="WJW92" s="13"/>
      <c r="WJX92" s="13"/>
      <c r="WJY92" s="13"/>
      <c r="WJZ92" s="13"/>
      <c r="WKA92" s="13"/>
      <c r="WKB92" s="13"/>
      <c r="WKC92" s="13"/>
      <c r="WKD92" s="13"/>
      <c r="WKE92" s="13"/>
      <c r="WKF92" s="13"/>
      <c r="WKG92" s="13"/>
      <c r="WKH92" s="13"/>
      <c r="WKI92" s="13"/>
      <c r="WKJ92" s="13"/>
      <c r="WKK92" s="13"/>
      <c r="WKL92" s="13"/>
      <c r="WKM92" s="13"/>
      <c r="WKN92" s="13"/>
      <c r="WKO92" s="13"/>
      <c r="WKP92" s="13"/>
      <c r="WKQ92" s="13"/>
      <c r="WKR92" s="13"/>
      <c r="WKS92" s="13"/>
      <c r="WKT92" s="13"/>
      <c r="WKU92" s="13"/>
      <c r="WKV92" s="13"/>
      <c r="WKW92" s="13"/>
      <c r="WKX92" s="13"/>
      <c r="WKY92" s="13"/>
      <c r="WKZ92" s="13"/>
      <c r="WLA92" s="13"/>
      <c r="WLB92" s="13"/>
      <c r="WLC92" s="13"/>
      <c r="WLD92" s="13"/>
      <c r="WLE92" s="13"/>
      <c r="WLF92" s="13"/>
      <c r="WLG92" s="13"/>
      <c r="WLH92" s="13"/>
      <c r="WLI92" s="13"/>
      <c r="WLJ92" s="13"/>
      <c r="WLK92" s="13"/>
      <c r="WLL92" s="13"/>
      <c r="WLM92" s="13"/>
      <c r="WLN92" s="13"/>
      <c r="WLO92" s="13"/>
      <c r="WLP92" s="13"/>
      <c r="WLQ92" s="13"/>
      <c r="WLR92" s="13"/>
      <c r="WLS92" s="13"/>
      <c r="WLT92" s="13"/>
      <c r="WLU92" s="13"/>
      <c r="WLV92" s="13"/>
      <c r="WLW92" s="13"/>
      <c r="WLX92" s="13"/>
      <c r="WLY92" s="13"/>
      <c r="WLZ92" s="13"/>
      <c r="WMA92" s="13"/>
      <c r="WMB92" s="13"/>
      <c r="WMC92" s="13"/>
      <c r="WMD92" s="13"/>
      <c r="WME92" s="13"/>
      <c r="WMF92" s="13"/>
      <c r="WMG92" s="13"/>
      <c r="WMH92" s="13"/>
      <c r="WMI92" s="13"/>
      <c r="WMJ92" s="13"/>
      <c r="WMK92" s="13"/>
      <c r="WML92" s="13"/>
      <c r="WMM92" s="13"/>
      <c r="WMN92" s="13"/>
      <c r="WMO92" s="13"/>
      <c r="WMP92" s="13"/>
      <c r="WMQ92" s="13"/>
      <c r="WMR92" s="13"/>
      <c r="WMS92" s="13"/>
      <c r="WMT92" s="13"/>
      <c r="WMU92" s="13"/>
      <c r="WMV92" s="13"/>
      <c r="WMW92" s="13"/>
      <c r="WMX92" s="13"/>
      <c r="WMY92" s="13"/>
      <c r="WMZ92" s="13"/>
      <c r="WNA92" s="13"/>
      <c r="WNB92" s="13"/>
      <c r="WNC92" s="13"/>
      <c r="WND92" s="13"/>
      <c r="WNE92" s="13"/>
      <c r="WNF92" s="13"/>
      <c r="WNG92" s="13"/>
      <c r="WNH92" s="13"/>
      <c r="WNI92" s="13"/>
      <c r="WNJ92" s="13"/>
      <c r="WNK92" s="13"/>
      <c r="WNL92" s="13"/>
      <c r="WNM92" s="13"/>
      <c r="WNN92" s="13"/>
      <c r="WNO92" s="13"/>
      <c r="WNP92" s="13"/>
      <c r="WNQ92" s="13"/>
      <c r="WNR92" s="13"/>
      <c r="WNS92" s="13"/>
      <c r="WNT92" s="13"/>
      <c r="WNU92" s="13"/>
      <c r="WNV92" s="13"/>
      <c r="WNW92" s="13"/>
      <c r="WNX92" s="13"/>
      <c r="WNY92" s="13"/>
      <c r="WNZ92" s="13"/>
      <c r="WOA92" s="13"/>
      <c r="WOB92" s="13"/>
      <c r="WOC92" s="13"/>
      <c r="WOD92" s="13"/>
      <c r="WOE92" s="13"/>
      <c r="WOF92" s="13"/>
      <c r="WOG92" s="13"/>
      <c r="WOH92" s="13"/>
      <c r="WOI92" s="13"/>
      <c r="WOJ92" s="13"/>
      <c r="WOK92" s="13"/>
      <c r="WOL92" s="13"/>
      <c r="WOM92" s="13"/>
      <c r="WON92" s="13"/>
      <c r="WOO92" s="13"/>
      <c r="WOP92" s="13"/>
      <c r="WOQ92" s="13"/>
      <c r="WOR92" s="13"/>
      <c r="WOS92" s="13"/>
      <c r="WOT92" s="13"/>
      <c r="WOU92" s="13"/>
      <c r="WOV92" s="13"/>
      <c r="WOW92" s="13"/>
      <c r="WOX92" s="13"/>
      <c r="WOY92" s="13"/>
      <c r="WOZ92" s="13"/>
      <c r="WPA92" s="13"/>
      <c r="WPB92" s="13"/>
      <c r="WPC92" s="13"/>
      <c r="WPD92" s="13"/>
      <c r="WPE92" s="13"/>
      <c r="WPF92" s="13"/>
      <c r="WPG92" s="13"/>
      <c r="WPH92" s="13"/>
      <c r="WPI92" s="13"/>
      <c r="WPJ92" s="13"/>
      <c r="WPK92" s="13"/>
      <c r="WPL92" s="13"/>
      <c r="WPM92" s="13"/>
      <c r="WPN92" s="13"/>
      <c r="WPO92" s="13"/>
      <c r="WPP92" s="13"/>
      <c r="WPQ92" s="13"/>
      <c r="WPR92" s="13"/>
      <c r="WPS92" s="13"/>
      <c r="WPT92" s="13"/>
      <c r="WPU92" s="13"/>
      <c r="WPV92" s="13"/>
      <c r="WPW92" s="13"/>
      <c r="WPX92" s="13"/>
      <c r="WPY92" s="13"/>
      <c r="WPZ92" s="13"/>
      <c r="WQA92" s="13"/>
      <c r="WQB92" s="13"/>
      <c r="WQC92" s="13"/>
      <c r="WQD92" s="13"/>
      <c r="WQE92" s="13"/>
      <c r="WQF92" s="13"/>
      <c r="WQG92" s="13"/>
      <c r="WQH92" s="13"/>
      <c r="WQI92" s="13"/>
      <c r="WQJ92" s="13"/>
      <c r="WQK92" s="13"/>
      <c r="WQL92" s="13"/>
      <c r="WQM92" s="13"/>
      <c r="WQN92" s="13"/>
      <c r="WQO92" s="13"/>
      <c r="WQP92" s="13"/>
      <c r="WQQ92" s="13"/>
      <c r="WQR92" s="13"/>
      <c r="WQS92" s="13"/>
      <c r="WQT92" s="13"/>
      <c r="WQU92" s="13"/>
      <c r="WQV92" s="13"/>
      <c r="WQW92" s="13"/>
      <c r="WQX92" s="13"/>
      <c r="WQY92" s="13"/>
      <c r="WQZ92" s="13"/>
      <c r="WRA92" s="13"/>
      <c r="WRB92" s="13"/>
      <c r="WRC92" s="13"/>
      <c r="WRD92" s="13"/>
      <c r="WRE92" s="13"/>
      <c r="WRF92" s="13"/>
      <c r="WRG92" s="13"/>
      <c r="WRH92" s="13"/>
      <c r="WRI92" s="13"/>
      <c r="WRJ92" s="13"/>
      <c r="WRK92" s="13"/>
      <c r="WRL92" s="13"/>
      <c r="WRM92" s="13"/>
      <c r="WRN92" s="13"/>
      <c r="WRO92" s="13"/>
      <c r="WRP92" s="13"/>
      <c r="WRQ92" s="13"/>
      <c r="WRR92" s="13"/>
      <c r="WRS92" s="13"/>
      <c r="WRT92" s="13"/>
      <c r="WRU92" s="13"/>
      <c r="WRV92" s="13"/>
      <c r="WRW92" s="13"/>
      <c r="WRX92" s="13"/>
      <c r="WRY92" s="13"/>
      <c r="WRZ92" s="13"/>
      <c r="WSA92" s="13"/>
      <c r="WSB92" s="13"/>
      <c r="WSC92" s="13"/>
      <c r="WSD92" s="13"/>
      <c r="WSE92" s="13"/>
      <c r="WSF92" s="13"/>
      <c r="WSG92" s="13"/>
      <c r="WSH92" s="13"/>
      <c r="WSI92" s="13"/>
      <c r="WSJ92" s="13"/>
      <c r="WSK92" s="13"/>
      <c r="WSL92" s="13"/>
      <c r="WSM92" s="13"/>
      <c r="WSN92" s="13"/>
      <c r="WSO92" s="13"/>
      <c r="WSP92" s="13"/>
      <c r="WSQ92" s="13"/>
      <c r="WSR92" s="13"/>
      <c r="WSS92" s="13"/>
      <c r="WST92" s="13"/>
      <c r="WSU92" s="13"/>
      <c r="WSV92" s="13"/>
      <c r="WSW92" s="13"/>
      <c r="WSX92" s="13"/>
      <c r="WSY92" s="13"/>
      <c r="WSZ92" s="13"/>
      <c r="WTA92" s="13"/>
      <c r="WTB92" s="13"/>
      <c r="WTC92" s="13"/>
      <c r="WTD92" s="13"/>
      <c r="WTE92" s="13"/>
      <c r="WTF92" s="13"/>
      <c r="WTG92" s="13"/>
      <c r="WTH92" s="13"/>
      <c r="WTI92" s="13"/>
      <c r="WTJ92" s="13"/>
      <c r="WTK92" s="13"/>
      <c r="WTL92" s="13"/>
      <c r="WTM92" s="13"/>
      <c r="WTN92" s="13"/>
      <c r="WTO92" s="13"/>
      <c r="WTP92" s="13"/>
      <c r="WTQ92" s="13"/>
      <c r="WTR92" s="13"/>
      <c r="WTS92" s="13"/>
      <c r="WTT92" s="13"/>
      <c r="WTU92" s="13"/>
      <c r="WTV92" s="13"/>
      <c r="WTW92" s="13"/>
      <c r="WTX92" s="13"/>
      <c r="WTY92" s="13"/>
      <c r="WTZ92" s="13"/>
      <c r="WUA92" s="13"/>
      <c r="WUB92" s="13"/>
      <c r="WUC92" s="13"/>
      <c r="WUD92" s="13"/>
      <c r="WUE92" s="13"/>
      <c r="WUF92" s="13"/>
      <c r="WUG92" s="13"/>
      <c r="WUH92" s="13"/>
      <c r="WUI92" s="13"/>
      <c r="WUJ92" s="13"/>
      <c r="WUK92" s="13"/>
      <c r="WUL92" s="13"/>
      <c r="WUM92" s="13"/>
      <c r="WUN92" s="13"/>
      <c r="WUO92" s="13"/>
      <c r="WUP92" s="13"/>
      <c r="WUQ92" s="13"/>
      <c r="WUR92" s="13"/>
      <c r="WUS92" s="13"/>
      <c r="WUT92" s="13"/>
      <c r="WUU92" s="13"/>
      <c r="WUV92" s="13"/>
      <c r="WUW92" s="13"/>
      <c r="WUX92" s="13"/>
      <c r="WUY92" s="13"/>
      <c r="WUZ92" s="13"/>
      <c r="WVA92" s="13"/>
      <c r="WVB92" s="13"/>
      <c r="WVC92" s="13"/>
      <c r="WVD92" s="13"/>
      <c r="WVE92" s="13"/>
      <c r="WVF92" s="13"/>
      <c r="WVG92" s="13"/>
      <c r="WVH92" s="13"/>
      <c r="WVI92" s="13"/>
      <c r="WVJ92" s="13"/>
      <c r="WVK92" s="13"/>
      <c r="WVL92" s="13"/>
      <c r="WVM92" s="13"/>
      <c r="WVN92" s="13"/>
      <c r="WVO92" s="13"/>
      <c r="WVP92" s="13"/>
      <c r="WVQ92" s="13"/>
      <c r="WVR92" s="13"/>
      <c r="WVS92" s="13"/>
      <c r="WVT92" s="13"/>
      <c r="WVU92" s="13"/>
      <c r="WVV92" s="13"/>
      <c r="WVW92" s="13"/>
      <c r="WVX92" s="13"/>
      <c r="WVY92" s="13"/>
      <c r="WVZ92" s="13"/>
      <c r="WWA92" s="13"/>
      <c r="WWB92" s="13"/>
      <c r="WWC92" s="13"/>
      <c r="WWD92" s="13"/>
      <c r="WWE92" s="13"/>
      <c r="WWF92" s="13"/>
      <c r="WWG92" s="13"/>
      <c r="WWH92" s="13"/>
      <c r="WWI92" s="13"/>
      <c r="WWJ92" s="13"/>
      <c r="WWK92" s="13"/>
      <c r="WWL92" s="13"/>
      <c r="WWM92" s="13"/>
      <c r="WWN92" s="13"/>
      <c r="WWO92" s="13"/>
      <c r="WWP92" s="13"/>
      <c r="WWQ92" s="13"/>
      <c r="WWR92" s="13"/>
      <c r="WWS92" s="13"/>
      <c r="WWT92" s="13"/>
      <c r="WWU92" s="13"/>
      <c r="WWV92" s="13"/>
      <c r="WWW92" s="13"/>
      <c r="WWX92" s="13"/>
      <c r="WWY92" s="13"/>
      <c r="WWZ92" s="13"/>
      <c r="WXA92" s="13"/>
      <c r="WXB92" s="13"/>
      <c r="WXC92" s="13"/>
      <c r="WXD92" s="13"/>
      <c r="WXE92" s="13"/>
      <c r="WXF92" s="13"/>
      <c r="WXG92" s="13"/>
      <c r="WXH92" s="13"/>
      <c r="WXI92" s="13"/>
      <c r="WXJ92" s="13"/>
      <c r="WXK92" s="13"/>
      <c r="WXL92" s="13"/>
      <c r="WXM92" s="13"/>
      <c r="WXN92" s="13"/>
      <c r="WXO92" s="13"/>
      <c r="WXP92" s="13"/>
      <c r="WXQ92" s="13"/>
      <c r="WXR92" s="13"/>
      <c r="WXS92" s="13"/>
      <c r="WXT92" s="13"/>
      <c r="WXU92" s="13"/>
      <c r="WXV92" s="13"/>
      <c r="WXW92" s="13"/>
      <c r="WXX92" s="13"/>
      <c r="WXY92" s="13"/>
      <c r="WXZ92" s="13"/>
      <c r="WYA92" s="13"/>
      <c r="WYB92" s="13"/>
      <c r="WYC92" s="13"/>
      <c r="WYD92" s="13"/>
      <c r="WYE92" s="13"/>
      <c r="WYF92" s="13"/>
      <c r="WYG92" s="13"/>
      <c r="WYH92" s="13"/>
      <c r="WYI92" s="13"/>
      <c r="WYJ92" s="13"/>
      <c r="WYK92" s="13"/>
      <c r="WYL92" s="13"/>
      <c r="WYM92" s="13"/>
      <c r="WYN92" s="13"/>
      <c r="WYO92" s="13"/>
      <c r="WYP92" s="13"/>
      <c r="WYQ92" s="13"/>
      <c r="WYR92" s="13"/>
      <c r="WYS92" s="13"/>
      <c r="WYT92" s="13"/>
      <c r="WYU92" s="13"/>
      <c r="WYV92" s="13"/>
      <c r="WYW92" s="13"/>
      <c r="WYX92" s="13"/>
      <c r="WYY92" s="13"/>
      <c r="WYZ92" s="13"/>
      <c r="WZA92" s="13"/>
      <c r="WZB92" s="13"/>
      <c r="WZC92" s="13"/>
      <c r="WZD92" s="13"/>
      <c r="WZE92" s="13"/>
      <c r="WZF92" s="13"/>
      <c r="WZG92" s="13"/>
      <c r="WZH92" s="13"/>
      <c r="WZI92" s="13"/>
      <c r="WZJ92" s="13"/>
      <c r="WZK92" s="13"/>
      <c r="WZL92" s="13"/>
      <c r="WZM92" s="13"/>
      <c r="WZN92" s="13"/>
      <c r="WZO92" s="13"/>
      <c r="WZP92" s="13"/>
      <c r="WZQ92" s="13"/>
      <c r="WZR92" s="13"/>
      <c r="WZS92" s="13"/>
      <c r="WZT92" s="13"/>
      <c r="WZU92" s="13"/>
      <c r="WZV92" s="13"/>
      <c r="WZW92" s="13"/>
      <c r="WZX92" s="13"/>
      <c r="WZY92" s="13"/>
      <c r="WZZ92" s="13"/>
      <c r="XAA92" s="13"/>
      <c r="XAB92" s="13"/>
      <c r="XAC92" s="13"/>
      <c r="XAD92" s="13"/>
      <c r="XAE92" s="13"/>
      <c r="XAF92" s="13"/>
      <c r="XAG92" s="13"/>
      <c r="XAH92" s="13"/>
      <c r="XAI92" s="13"/>
      <c r="XAJ92" s="13"/>
      <c r="XAK92" s="13"/>
      <c r="XAL92" s="13"/>
      <c r="XAM92" s="13"/>
      <c r="XAN92" s="13"/>
      <c r="XAO92" s="13"/>
      <c r="XAP92" s="13"/>
      <c r="XAQ92" s="13"/>
      <c r="XAR92" s="13"/>
      <c r="XAS92" s="13"/>
      <c r="XAT92" s="13"/>
      <c r="XAU92" s="13"/>
      <c r="XAV92" s="13"/>
      <c r="XAW92" s="13"/>
      <c r="XAX92" s="13"/>
      <c r="XAY92" s="13"/>
      <c r="XAZ92" s="13"/>
      <c r="XBA92" s="13"/>
      <c r="XBB92" s="13"/>
      <c r="XBC92" s="13"/>
      <c r="XBD92" s="13"/>
      <c r="XBE92" s="13"/>
      <c r="XBF92" s="13"/>
      <c r="XBG92" s="13"/>
      <c r="XBH92" s="13"/>
      <c r="XBI92" s="13"/>
      <c r="XBJ92" s="13"/>
      <c r="XBK92" s="13"/>
      <c r="XBL92" s="13"/>
      <c r="XBM92" s="13"/>
      <c r="XBN92" s="13"/>
      <c r="XBO92" s="13"/>
      <c r="XBP92" s="13"/>
      <c r="XBQ92" s="13"/>
      <c r="XBR92" s="13"/>
      <c r="XBS92" s="13"/>
      <c r="XBT92" s="13"/>
      <c r="XBU92" s="13"/>
      <c r="XBV92" s="13"/>
      <c r="XBW92" s="13"/>
      <c r="XBX92" s="13"/>
      <c r="XBY92" s="13"/>
      <c r="XBZ92" s="13"/>
      <c r="XCA92" s="13"/>
      <c r="XCB92" s="13"/>
      <c r="XCC92" s="13"/>
      <c r="XCD92" s="13"/>
      <c r="XCE92" s="13"/>
      <c r="XCF92" s="13"/>
      <c r="XCG92" s="13"/>
      <c r="XCH92" s="13"/>
      <c r="XCI92" s="13"/>
      <c r="XCJ92" s="13"/>
      <c r="XCK92" s="13"/>
      <c r="XCL92" s="13"/>
      <c r="XCM92" s="13"/>
      <c r="XCN92" s="13"/>
      <c r="XCO92" s="13"/>
      <c r="XCP92" s="13"/>
      <c r="XCQ92" s="13"/>
      <c r="XCR92" s="13"/>
      <c r="XCS92" s="13"/>
      <c r="XCT92" s="13"/>
      <c r="XCU92" s="13"/>
      <c r="XCV92" s="13"/>
      <c r="XCW92" s="13"/>
      <c r="XCX92" s="13"/>
      <c r="XCY92" s="13"/>
      <c r="XCZ92" s="13"/>
      <c r="XDA92" s="13"/>
      <c r="XDB92" s="13"/>
      <c r="XDC92" s="13"/>
      <c r="XDD92" s="13"/>
      <c r="XDE92" s="13"/>
      <c r="XDF92" s="13"/>
      <c r="XDG92" s="13"/>
      <c r="XDH92" s="13"/>
      <c r="XDI92" s="13"/>
      <c r="XDJ92" s="13"/>
      <c r="XDK92" s="13"/>
      <c r="XDL92" s="13"/>
      <c r="XDM92" s="13"/>
      <c r="XDN92" s="13"/>
      <c r="XDO92" s="13"/>
      <c r="XDP92" s="13"/>
      <c r="XDQ92" s="13"/>
      <c r="XDR92" s="13"/>
      <c r="XDS92" s="13"/>
      <c r="XDT92" s="13"/>
      <c r="XDU92" s="13"/>
      <c r="XDV92" s="13"/>
      <c r="XDW92" s="13"/>
      <c r="XDX92" s="13"/>
      <c r="XDY92" s="13"/>
      <c r="XDZ92" s="13"/>
      <c r="XEA92" s="13"/>
      <c r="XEB92" s="13"/>
      <c r="XEC92" s="13"/>
      <c r="XED92" s="13"/>
      <c r="XEE92" s="13"/>
      <c r="XEF92" s="13"/>
      <c r="XEG92" s="13"/>
      <c r="XEH92" s="13"/>
      <c r="XEI92" s="13"/>
      <c r="XEJ92" s="13"/>
      <c r="XEK92" s="13"/>
      <c r="XEL92" s="13"/>
      <c r="XEM92" s="13"/>
      <c r="XEN92" s="13"/>
      <c r="XEO92" s="13"/>
      <c r="XEP92" s="13"/>
      <c r="XEQ92" s="13"/>
      <c r="XER92" s="13"/>
      <c r="XES92" s="13"/>
      <c r="XET92" s="13"/>
      <c r="XEU92" s="13"/>
      <c r="XEV92" s="13"/>
      <c r="XEW92" s="13"/>
      <c r="XEX92" s="13"/>
      <c r="XEY92" s="13"/>
      <c r="XEZ92" s="13"/>
      <c r="XFA92" s="13"/>
      <c r="XFB92" s="13"/>
      <c r="XFC92" s="13"/>
      <c r="XFD92" s="13"/>
    </row>
    <row r="93" spans="1:16384" x14ac:dyDescent="0.2">
      <c r="A93" s="6" t="s">
        <v>187</v>
      </c>
      <c r="B93" s="30">
        <v>7.13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  <c r="XEY93" s="13"/>
      <c r="XEZ93" s="13"/>
      <c r="XFA93" s="13"/>
      <c r="XFB93" s="13"/>
      <c r="XFC93" s="13"/>
      <c r="XFD93" s="13"/>
    </row>
    <row r="94" spans="1:16384" x14ac:dyDescent="0.2">
      <c r="A94" s="6" t="s">
        <v>60</v>
      </c>
      <c r="B94" s="30">
        <v>23.43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/>
      <c r="DRF94" s="13"/>
      <c r="DRG94" s="13"/>
      <c r="DRH94" s="13"/>
      <c r="DRI94" s="13"/>
      <c r="DRJ94" s="13"/>
      <c r="DRK94" s="13"/>
      <c r="DRL94" s="13"/>
      <c r="DRM94" s="13"/>
      <c r="DRN94" s="13"/>
      <c r="DRO94" s="13"/>
      <c r="DRP94" s="13"/>
      <c r="DRQ94" s="13"/>
      <c r="DRR94" s="13"/>
      <c r="DRS94" s="13"/>
      <c r="DRT94" s="13"/>
      <c r="DRU94" s="13"/>
      <c r="DRV94" s="13"/>
      <c r="DRW94" s="13"/>
      <c r="DRX94" s="13"/>
      <c r="DRY94" s="13"/>
      <c r="DRZ94" s="13"/>
      <c r="DSA94" s="13"/>
      <c r="DSB94" s="13"/>
      <c r="DSC94" s="13"/>
      <c r="DSD94" s="13"/>
      <c r="DSE94" s="13"/>
      <c r="DSF94" s="13"/>
      <c r="DSG94" s="13"/>
      <c r="DSH94" s="13"/>
      <c r="DSI94" s="13"/>
      <c r="DSJ94" s="13"/>
      <c r="DSK94" s="13"/>
      <c r="DSL94" s="13"/>
      <c r="DSM94" s="13"/>
      <c r="DSN94" s="13"/>
      <c r="DSO94" s="13"/>
      <c r="DSP94" s="13"/>
      <c r="DSQ94" s="13"/>
      <c r="DSR94" s="13"/>
      <c r="DSS94" s="13"/>
      <c r="DST94" s="13"/>
      <c r="DSU94" s="13"/>
      <c r="DSV94" s="13"/>
      <c r="DSW94" s="13"/>
      <c r="DSX94" s="13"/>
      <c r="DSY94" s="13"/>
      <c r="DSZ94" s="13"/>
      <c r="DTA94" s="13"/>
      <c r="DTB94" s="13"/>
      <c r="DTC94" s="13"/>
      <c r="DTD94" s="13"/>
      <c r="DTE94" s="13"/>
      <c r="DTF94" s="13"/>
      <c r="DTG94" s="13"/>
      <c r="DTH94" s="13"/>
      <c r="DTI94" s="13"/>
      <c r="DTJ94" s="13"/>
      <c r="DTK94" s="13"/>
      <c r="DTL94" s="13"/>
      <c r="DTM94" s="13"/>
      <c r="DTN94" s="13"/>
      <c r="DTO94" s="13"/>
      <c r="DTP94" s="13"/>
      <c r="DTQ94" s="13"/>
      <c r="DTR94" s="13"/>
      <c r="DTS94" s="13"/>
      <c r="DTT94" s="13"/>
      <c r="DTU94" s="13"/>
      <c r="DTV94" s="13"/>
      <c r="DTW94" s="13"/>
      <c r="DTX94" s="13"/>
      <c r="DTY94" s="13"/>
      <c r="DTZ94" s="13"/>
      <c r="DUA94" s="13"/>
      <c r="DUB94" s="13"/>
      <c r="DUC94" s="13"/>
      <c r="DUD94" s="13"/>
      <c r="DUE94" s="13"/>
      <c r="DUF94" s="13"/>
      <c r="DUG94" s="13"/>
      <c r="DUH94" s="13"/>
      <c r="DUI94" s="13"/>
      <c r="DUJ94" s="13"/>
      <c r="DUK94" s="13"/>
      <c r="DUL94" s="13"/>
      <c r="DUM94" s="13"/>
      <c r="DUN94" s="13"/>
      <c r="DUO94" s="13"/>
      <c r="DUP94" s="13"/>
      <c r="DUQ94" s="13"/>
      <c r="DUR94" s="13"/>
      <c r="DUS94" s="13"/>
      <c r="DUT94" s="13"/>
      <c r="DUU94" s="13"/>
      <c r="DUV94" s="13"/>
      <c r="DUW94" s="13"/>
      <c r="DUX94" s="13"/>
      <c r="DUY94" s="13"/>
      <c r="DUZ94" s="13"/>
      <c r="DVA94" s="13"/>
      <c r="DVB94" s="13"/>
      <c r="DVC94" s="13"/>
      <c r="DVD94" s="13"/>
      <c r="DVE94" s="13"/>
      <c r="DVF94" s="13"/>
      <c r="DVG94" s="13"/>
      <c r="DVH94" s="13"/>
      <c r="DVI94" s="13"/>
      <c r="DVJ94" s="13"/>
      <c r="DVK94" s="13"/>
      <c r="DVL94" s="13"/>
      <c r="DVM94" s="13"/>
      <c r="DVN94" s="13"/>
      <c r="DVO94" s="13"/>
      <c r="DVP94" s="13"/>
      <c r="DVQ94" s="13"/>
      <c r="DVR94" s="13"/>
      <c r="DVS94" s="13"/>
      <c r="DVT94" s="13"/>
      <c r="DVU94" s="13"/>
      <c r="DVV94" s="13"/>
      <c r="DVW94" s="13"/>
      <c r="DVX94" s="13"/>
      <c r="DVY94" s="13"/>
      <c r="DVZ94" s="13"/>
      <c r="DWA94" s="13"/>
      <c r="DWB94" s="13"/>
      <c r="DWC94" s="13"/>
      <c r="DWD94" s="13"/>
      <c r="DWE94" s="13"/>
      <c r="DWF94" s="13"/>
      <c r="DWG94" s="13"/>
      <c r="DWH94" s="13"/>
      <c r="DWI94" s="13"/>
      <c r="DWJ94" s="13"/>
      <c r="DWK94" s="13"/>
      <c r="DWL94" s="13"/>
      <c r="DWM94" s="13"/>
      <c r="DWN94" s="13"/>
      <c r="DWO94" s="13"/>
      <c r="DWP94" s="13"/>
      <c r="DWQ94" s="13"/>
      <c r="DWR94" s="13"/>
      <c r="DWS94" s="13"/>
      <c r="DWT94" s="13"/>
      <c r="DWU94" s="13"/>
      <c r="DWV94" s="13"/>
      <c r="DWW94" s="13"/>
      <c r="DWX94" s="13"/>
      <c r="DWY94" s="13"/>
      <c r="DWZ94" s="13"/>
      <c r="DXA94" s="13"/>
      <c r="DXB94" s="13"/>
      <c r="DXC94" s="13"/>
      <c r="DXD94" s="13"/>
      <c r="DXE94" s="13"/>
      <c r="DXF94" s="13"/>
      <c r="DXG94" s="13"/>
      <c r="DXH94" s="13"/>
      <c r="DXI94" s="13"/>
      <c r="DXJ94" s="13"/>
      <c r="DXK94" s="13"/>
      <c r="DXL94" s="13"/>
      <c r="DXM94" s="13"/>
      <c r="DXN94" s="13"/>
      <c r="DXO94" s="13"/>
      <c r="DXP94" s="13"/>
      <c r="DXQ94" s="13"/>
      <c r="DXR94" s="13"/>
      <c r="DXS94" s="13"/>
      <c r="DXT94" s="13"/>
      <c r="DXU94" s="13"/>
      <c r="DXV94" s="13"/>
      <c r="DXW94" s="13"/>
      <c r="DXX94" s="13"/>
      <c r="DXY94" s="13"/>
      <c r="DXZ94" s="13"/>
      <c r="DYA94" s="13"/>
      <c r="DYB94" s="13"/>
      <c r="DYC94" s="13"/>
      <c r="DYD94" s="13"/>
      <c r="DYE94" s="13"/>
      <c r="DYF94" s="13"/>
      <c r="DYG94" s="13"/>
      <c r="DYH94" s="13"/>
      <c r="DYI94" s="13"/>
      <c r="DYJ94" s="13"/>
      <c r="DYK94" s="13"/>
      <c r="DYL94" s="13"/>
      <c r="DYM94" s="13"/>
      <c r="DYN94" s="13"/>
      <c r="DYO94" s="13"/>
      <c r="DYP94" s="13"/>
      <c r="DYQ94" s="13"/>
      <c r="DYR94" s="13"/>
      <c r="DYS94" s="13"/>
      <c r="DYT94" s="13"/>
      <c r="DYU94" s="13"/>
      <c r="DYV94" s="13"/>
      <c r="DYW94" s="13"/>
      <c r="DYX94" s="13"/>
      <c r="DYY94" s="13"/>
      <c r="DYZ94" s="13"/>
      <c r="DZA94" s="13"/>
      <c r="DZB94" s="13"/>
      <c r="DZC94" s="13"/>
      <c r="DZD94" s="13"/>
      <c r="DZE94" s="13"/>
      <c r="DZF94" s="13"/>
      <c r="DZG94" s="13"/>
      <c r="DZH94" s="13"/>
      <c r="DZI94" s="13"/>
      <c r="DZJ94" s="13"/>
      <c r="DZK94" s="13"/>
      <c r="DZL94" s="13"/>
      <c r="DZM94" s="13"/>
      <c r="DZN94" s="13"/>
      <c r="DZO94" s="13"/>
      <c r="DZP94" s="13"/>
      <c r="DZQ94" s="13"/>
      <c r="DZR94" s="13"/>
      <c r="DZS94" s="13"/>
      <c r="DZT94" s="13"/>
      <c r="DZU94" s="13"/>
      <c r="DZV94" s="13"/>
      <c r="DZW94" s="13"/>
      <c r="DZX94" s="13"/>
      <c r="DZY94" s="13"/>
      <c r="DZZ94" s="13"/>
      <c r="EAA94" s="13"/>
      <c r="EAB94" s="13"/>
      <c r="EAC94" s="13"/>
      <c r="EAD94" s="13"/>
      <c r="EAE94" s="13"/>
      <c r="EAF94" s="13"/>
      <c r="EAG94" s="13"/>
      <c r="EAH94" s="13"/>
      <c r="EAI94" s="13"/>
      <c r="EAJ94" s="13"/>
      <c r="EAK94" s="13"/>
      <c r="EAL94" s="13"/>
      <c r="EAM94" s="13"/>
      <c r="EAN94" s="13"/>
      <c r="EAO94" s="13"/>
      <c r="EAP94" s="13"/>
      <c r="EAQ94" s="13"/>
      <c r="EAR94" s="13"/>
      <c r="EAS94" s="13"/>
      <c r="EAT94" s="13"/>
      <c r="EAU94" s="13"/>
      <c r="EAV94" s="13"/>
      <c r="EAW94" s="13"/>
      <c r="EAX94" s="13"/>
      <c r="EAY94" s="13"/>
      <c r="EAZ94" s="13"/>
      <c r="EBA94" s="13"/>
      <c r="EBB94" s="13"/>
      <c r="EBC94" s="13"/>
      <c r="EBD94" s="13"/>
      <c r="EBE94" s="13"/>
      <c r="EBF94" s="13"/>
      <c r="EBG94" s="13"/>
      <c r="EBH94" s="13"/>
      <c r="EBI94" s="13"/>
      <c r="EBJ94" s="13"/>
      <c r="EBK94" s="13"/>
      <c r="EBL94" s="13"/>
      <c r="EBM94" s="13"/>
      <c r="EBN94" s="13"/>
      <c r="EBO94" s="13"/>
      <c r="EBP94" s="13"/>
      <c r="EBQ94" s="13"/>
      <c r="EBR94" s="13"/>
      <c r="EBS94" s="13"/>
      <c r="EBT94" s="13"/>
      <c r="EBU94" s="13"/>
      <c r="EBV94" s="13"/>
      <c r="EBW94" s="13"/>
      <c r="EBX94" s="13"/>
      <c r="EBY94" s="13"/>
      <c r="EBZ94" s="13"/>
      <c r="ECA94" s="13"/>
      <c r="ECB94" s="13"/>
      <c r="ECC94" s="13"/>
      <c r="ECD94" s="13"/>
      <c r="ECE94" s="13"/>
      <c r="ECF94" s="13"/>
      <c r="ECG94" s="13"/>
      <c r="ECH94" s="13"/>
      <c r="ECI94" s="13"/>
      <c r="ECJ94" s="13"/>
      <c r="ECK94" s="13"/>
      <c r="ECL94" s="13"/>
      <c r="ECM94" s="13"/>
      <c r="ECN94" s="13"/>
      <c r="ECO94" s="13"/>
      <c r="ECP94" s="13"/>
      <c r="ECQ94" s="13"/>
      <c r="ECR94" s="13"/>
      <c r="ECS94" s="13"/>
      <c r="ECT94" s="13"/>
      <c r="ECU94" s="13"/>
      <c r="ECV94" s="13"/>
      <c r="ECW94" s="13"/>
      <c r="ECX94" s="13"/>
      <c r="ECY94" s="13"/>
      <c r="ECZ94" s="13"/>
      <c r="EDA94" s="13"/>
      <c r="EDB94" s="13"/>
      <c r="EDC94" s="13"/>
      <c r="EDD94" s="13"/>
      <c r="EDE94" s="13"/>
      <c r="EDF94" s="13"/>
      <c r="EDG94" s="13"/>
      <c r="EDH94" s="13"/>
      <c r="EDI94" s="13"/>
      <c r="EDJ94" s="13"/>
      <c r="EDK94" s="13"/>
      <c r="EDL94" s="13"/>
      <c r="EDM94" s="13"/>
      <c r="EDN94" s="13"/>
      <c r="EDO94" s="13"/>
      <c r="EDP94" s="13"/>
      <c r="EDQ94" s="13"/>
      <c r="EDR94" s="13"/>
      <c r="EDS94" s="13"/>
      <c r="EDT94" s="13"/>
      <c r="EDU94" s="13"/>
      <c r="EDV94" s="13"/>
      <c r="EDW94" s="13"/>
      <c r="EDX94" s="13"/>
      <c r="EDY94" s="13"/>
      <c r="EDZ94" s="13"/>
      <c r="EEA94" s="13"/>
      <c r="EEB94" s="13"/>
      <c r="EEC94" s="13"/>
      <c r="EED94" s="13"/>
      <c r="EEE94" s="13"/>
      <c r="EEF94" s="13"/>
      <c r="EEG94" s="13"/>
      <c r="EEH94" s="13"/>
      <c r="EEI94" s="13"/>
      <c r="EEJ94" s="13"/>
      <c r="EEK94" s="13"/>
      <c r="EEL94" s="13"/>
      <c r="EEM94" s="13"/>
      <c r="EEN94" s="13"/>
      <c r="EEO94" s="13"/>
      <c r="EEP94" s="13"/>
      <c r="EEQ94" s="13"/>
      <c r="EER94" s="13"/>
      <c r="EES94" s="13"/>
      <c r="EET94" s="13"/>
      <c r="EEU94" s="13"/>
      <c r="EEV94" s="13"/>
      <c r="EEW94" s="13"/>
      <c r="EEX94" s="13"/>
      <c r="EEY94" s="13"/>
      <c r="EEZ94" s="13"/>
      <c r="EFA94" s="13"/>
      <c r="EFB94" s="13"/>
      <c r="EFC94" s="13"/>
      <c r="EFD94" s="13"/>
      <c r="EFE94" s="13"/>
      <c r="EFF94" s="13"/>
      <c r="EFG94" s="13"/>
      <c r="EFH94" s="13"/>
      <c r="EFI94" s="13"/>
      <c r="EFJ94" s="13"/>
      <c r="EFK94" s="13"/>
      <c r="EFL94" s="13"/>
      <c r="EFM94" s="13"/>
      <c r="EFN94" s="13"/>
      <c r="EFO94" s="13"/>
      <c r="EFP94" s="13"/>
      <c r="EFQ94" s="13"/>
      <c r="EFR94" s="13"/>
      <c r="EFS94" s="13"/>
      <c r="EFT94" s="13"/>
      <c r="EFU94" s="13"/>
      <c r="EFV94" s="13"/>
      <c r="EFW94" s="13"/>
      <c r="EFX94" s="13"/>
      <c r="EFY94" s="13"/>
      <c r="EFZ94" s="13"/>
      <c r="EGA94" s="13"/>
      <c r="EGB94" s="13"/>
      <c r="EGC94" s="13"/>
      <c r="EGD94" s="13"/>
      <c r="EGE94" s="13"/>
      <c r="EGF94" s="13"/>
      <c r="EGG94" s="13"/>
      <c r="EGH94" s="13"/>
      <c r="EGI94" s="13"/>
      <c r="EGJ94" s="13"/>
      <c r="EGK94" s="13"/>
      <c r="EGL94" s="13"/>
      <c r="EGM94" s="13"/>
      <c r="EGN94" s="13"/>
      <c r="EGO94" s="13"/>
      <c r="EGP94" s="13"/>
      <c r="EGQ94" s="13"/>
      <c r="EGR94" s="13"/>
      <c r="EGS94" s="13"/>
      <c r="EGT94" s="13"/>
      <c r="EGU94" s="13"/>
      <c r="EGV94" s="13"/>
      <c r="EGW94" s="13"/>
      <c r="EGX94" s="13"/>
      <c r="EGY94" s="13"/>
      <c r="EGZ94" s="13"/>
      <c r="EHA94" s="13"/>
      <c r="EHB94" s="13"/>
      <c r="EHC94" s="13"/>
      <c r="EHD94" s="13"/>
      <c r="EHE94" s="13"/>
      <c r="EHF94" s="13"/>
      <c r="EHG94" s="13"/>
      <c r="EHH94" s="13"/>
      <c r="EHI94" s="13"/>
      <c r="EHJ94" s="13"/>
      <c r="EHK94" s="13"/>
      <c r="EHL94" s="13"/>
      <c r="EHM94" s="13"/>
      <c r="EHN94" s="13"/>
      <c r="EHO94" s="13"/>
      <c r="EHP94" s="13"/>
      <c r="EHQ94" s="13"/>
      <c r="EHR94" s="13"/>
      <c r="EHS94" s="13"/>
      <c r="EHT94" s="13"/>
      <c r="EHU94" s="13"/>
      <c r="EHV94" s="13"/>
      <c r="EHW94" s="13"/>
      <c r="EHX94" s="13"/>
      <c r="EHY94" s="13"/>
      <c r="EHZ94" s="13"/>
      <c r="EIA94" s="13"/>
      <c r="EIB94" s="13"/>
      <c r="EIC94" s="13"/>
      <c r="EID94" s="13"/>
      <c r="EIE94" s="13"/>
      <c r="EIF94" s="13"/>
      <c r="EIG94" s="13"/>
      <c r="EIH94" s="13"/>
      <c r="EII94" s="13"/>
      <c r="EIJ94" s="13"/>
      <c r="EIK94" s="13"/>
      <c r="EIL94" s="13"/>
      <c r="EIM94" s="13"/>
      <c r="EIN94" s="13"/>
      <c r="EIO94" s="13"/>
      <c r="EIP94" s="13"/>
      <c r="EIQ94" s="13"/>
      <c r="EIR94" s="13"/>
      <c r="EIS94" s="13"/>
      <c r="EIT94" s="13"/>
      <c r="EIU94" s="13"/>
      <c r="EIV94" s="13"/>
      <c r="EIW94" s="13"/>
      <c r="EIX94" s="13"/>
      <c r="EIY94" s="13"/>
      <c r="EIZ94" s="13"/>
      <c r="EJA94" s="13"/>
      <c r="EJB94" s="13"/>
      <c r="EJC94" s="13"/>
      <c r="EJD94" s="13"/>
      <c r="EJE94" s="13"/>
      <c r="EJF94" s="13"/>
      <c r="EJG94" s="13"/>
      <c r="EJH94" s="13"/>
      <c r="EJI94" s="13"/>
      <c r="EJJ94" s="13"/>
      <c r="EJK94" s="13"/>
      <c r="EJL94" s="13"/>
      <c r="EJM94" s="13"/>
      <c r="EJN94" s="13"/>
      <c r="EJO94" s="13"/>
      <c r="EJP94" s="13"/>
      <c r="EJQ94" s="13"/>
      <c r="EJR94" s="13"/>
      <c r="EJS94" s="13"/>
      <c r="EJT94" s="13"/>
      <c r="EJU94" s="13"/>
      <c r="EJV94" s="13"/>
      <c r="EJW94" s="13"/>
      <c r="EJX94" s="13"/>
      <c r="EJY94" s="13"/>
      <c r="EJZ94" s="13"/>
      <c r="EKA94" s="13"/>
      <c r="EKB94" s="13"/>
      <c r="EKC94" s="13"/>
      <c r="EKD94" s="13"/>
      <c r="EKE94" s="13"/>
      <c r="EKF94" s="13"/>
      <c r="EKG94" s="13"/>
      <c r="EKH94" s="13"/>
      <c r="EKI94" s="13"/>
      <c r="EKJ94" s="13"/>
      <c r="EKK94" s="13"/>
      <c r="EKL94" s="13"/>
      <c r="EKM94" s="13"/>
      <c r="EKN94" s="13"/>
      <c r="EKO94" s="13"/>
      <c r="EKP94" s="13"/>
      <c r="EKQ94" s="13"/>
      <c r="EKR94" s="13"/>
      <c r="EKS94" s="13"/>
      <c r="EKT94" s="13"/>
      <c r="EKU94" s="13"/>
      <c r="EKV94" s="13"/>
      <c r="EKW94" s="13"/>
      <c r="EKX94" s="13"/>
      <c r="EKY94" s="13"/>
      <c r="EKZ94" s="13"/>
      <c r="ELA94" s="13"/>
      <c r="ELB94" s="13"/>
      <c r="ELC94" s="13"/>
      <c r="ELD94" s="13"/>
      <c r="ELE94" s="13"/>
      <c r="ELF94" s="13"/>
      <c r="ELG94" s="13"/>
      <c r="ELH94" s="13"/>
      <c r="ELI94" s="13"/>
      <c r="ELJ94" s="13"/>
      <c r="ELK94" s="13"/>
      <c r="ELL94" s="13"/>
      <c r="ELM94" s="13"/>
      <c r="ELN94" s="13"/>
      <c r="ELO94" s="13"/>
      <c r="ELP94" s="13"/>
      <c r="ELQ94" s="13"/>
      <c r="ELR94" s="13"/>
      <c r="ELS94" s="13"/>
      <c r="ELT94" s="13"/>
      <c r="ELU94" s="13"/>
      <c r="ELV94" s="13"/>
      <c r="ELW94" s="13"/>
      <c r="ELX94" s="13"/>
      <c r="ELY94" s="13"/>
      <c r="ELZ94" s="13"/>
      <c r="EMA94" s="13"/>
      <c r="EMB94" s="13"/>
      <c r="EMC94" s="13"/>
      <c r="EMD94" s="13"/>
      <c r="EME94" s="13"/>
      <c r="EMF94" s="13"/>
      <c r="EMG94" s="13"/>
      <c r="EMH94" s="13"/>
      <c r="EMI94" s="13"/>
      <c r="EMJ94" s="13"/>
      <c r="EMK94" s="13"/>
      <c r="EML94" s="13"/>
      <c r="EMM94" s="13"/>
      <c r="EMN94" s="13"/>
      <c r="EMO94" s="13"/>
      <c r="EMP94" s="13"/>
      <c r="EMQ94" s="13"/>
      <c r="EMR94" s="13"/>
      <c r="EMS94" s="13"/>
      <c r="EMT94" s="13"/>
      <c r="EMU94" s="13"/>
      <c r="EMV94" s="13"/>
      <c r="EMW94" s="13"/>
      <c r="EMX94" s="13"/>
      <c r="EMY94" s="13"/>
      <c r="EMZ94" s="13"/>
      <c r="ENA94" s="13"/>
      <c r="ENB94" s="13"/>
      <c r="ENC94" s="13"/>
      <c r="END94" s="13"/>
      <c r="ENE94" s="13"/>
      <c r="ENF94" s="13"/>
      <c r="ENG94" s="13"/>
      <c r="ENH94" s="13"/>
      <c r="ENI94" s="13"/>
      <c r="ENJ94" s="13"/>
      <c r="ENK94" s="13"/>
      <c r="ENL94" s="13"/>
      <c r="ENM94" s="13"/>
      <c r="ENN94" s="13"/>
      <c r="ENO94" s="13"/>
      <c r="ENP94" s="13"/>
      <c r="ENQ94" s="13"/>
      <c r="ENR94" s="13"/>
      <c r="ENS94" s="13"/>
      <c r="ENT94" s="13"/>
      <c r="ENU94" s="13"/>
      <c r="ENV94" s="13"/>
      <c r="ENW94" s="13"/>
      <c r="ENX94" s="13"/>
      <c r="ENY94" s="13"/>
      <c r="ENZ94" s="13"/>
      <c r="EOA94" s="13"/>
      <c r="EOB94" s="13"/>
      <c r="EOC94" s="13"/>
      <c r="EOD94" s="13"/>
      <c r="EOE94" s="13"/>
      <c r="EOF94" s="13"/>
      <c r="EOG94" s="13"/>
      <c r="EOH94" s="13"/>
      <c r="EOI94" s="13"/>
      <c r="EOJ94" s="13"/>
      <c r="EOK94" s="13"/>
      <c r="EOL94" s="13"/>
      <c r="EOM94" s="13"/>
      <c r="EON94" s="13"/>
      <c r="EOO94" s="13"/>
      <c r="EOP94" s="13"/>
      <c r="EOQ94" s="13"/>
      <c r="EOR94" s="13"/>
      <c r="EOS94" s="13"/>
      <c r="EOT94" s="13"/>
      <c r="EOU94" s="13"/>
      <c r="EOV94" s="13"/>
      <c r="EOW94" s="13"/>
      <c r="EOX94" s="13"/>
      <c r="EOY94" s="13"/>
      <c r="EOZ94" s="13"/>
      <c r="EPA94" s="13"/>
      <c r="EPB94" s="13"/>
      <c r="EPC94" s="13"/>
      <c r="EPD94" s="13"/>
      <c r="EPE94" s="13"/>
      <c r="EPF94" s="13"/>
      <c r="EPG94" s="13"/>
      <c r="EPH94" s="13"/>
      <c r="EPI94" s="13"/>
      <c r="EPJ94" s="13"/>
      <c r="EPK94" s="13"/>
      <c r="EPL94" s="13"/>
      <c r="EPM94" s="13"/>
      <c r="EPN94" s="13"/>
      <c r="EPO94" s="13"/>
      <c r="EPP94" s="13"/>
      <c r="EPQ94" s="13"/>
      <c r="EPR94" s="13"/>
      <c r="EPS94" s="13"/>
      <c r="EPT94" s="13"/>
      <c r="EPU94" s="13"/>
      <c r="EPV94" s="13"/>
      <c r="EPW94" s="13"/>
      <c r="EPX94" s="13"/>
      <c r="EPY94" s="13"/>
      <c r="EPZ94" s="13"/>
      <c r="EQA94" s="13"/>
      <c r="EQB94" s="13"/>
      <c r="EQC94" s="13"/>
      <c r="EQD94" s="13"/>
      <c r="EQE94" s="13"/>
      <c r="EQF94" s="13"/>
      <c r="EQG94" s="13"/>
      <c r="EQH94" s="13"/>
      <c r="EQI94" s="13"/>
      <c r="EQJ94" s="13"/>
      <c r="EQK94" s="13"/>
      <c r="EQL94" s="13"/>
      <c r="EQM94" s="13"/>
      <c r="EQN94" s="13"/>
      <c r="EQO94" s="13"/>
      <c r="EQP94" s="13"/>
      <c r="EQQ94" s="13"/>
      <c r="EQR94" s="13"/>
      <c r="EQS94" s="13"/>
      <c r="EQT94" s="13"/>
      <c r="EQU94" s="13"/>
      <c r="EQV94" s="13"/>
      <c r="EQW94" s="13"/>
      <c r="EQX94" s="13"/>
      <c r="EQY94" s="13"/>
      <c r="EQZ94" s="13"/>
      <c r="ERA94" s="13"/>
      <c r="ERB94" s="13"/>
      <c r="ERC94" s="13"/>
      <c r="ERD94" s="13"/>
      <c r="ERE94" s="13"/>
      <c r="ERF94" s="13"/>
      <c r="ERG94" s="13"/>
      <c r="ERH94" s="13"/>
      <c r="ERI94" s="13"/>
      <c r="ERJ94" s="13"/>
      <c r="ERK94" s="13"/>
      <c r="ERL94" s="13"/>
      <c r="ERM94" s="13"/>
      <c r="ERN94" s="13"/>
      <c r="ERO94" s="13"/>
      <c r="ERP94" s="13"/>
      <c r="ERQ94" s="13"/>
      <c r="ERR94" s="13"/>
      <c r="ERS94" s="13"/>
      <c r="ERT94" s="13"/>
      <c r="ERU94" s="13"/>
      <c r="ERV94" s="13"/>
      <c r="ERW94" s="13"/>
      <c r="ERX94" s="13"/>
      <c r="ERY94" s="13"/>
      <c r="ERZ94" s="13"/>
      <c r="ESA94" s="13"/>
      <c r="ESB94" s="13"/>
      <c r="ESC94" s="13"/>
      <c r="ESD94" s="13"/>
      <c r="ESE94" s="13"/>
      <c r="ESF94" s="13"/>
      <c r="ESG94" s="13"/>
      <c r="ESH94" s="13"/>
      <c r="ESI94" s="13"/>
      <c r="ESJ94" s="13"/>
      <c r="ESK94" s="13"/>
      <c r="ESL94" s="13"/>
      <c r="ESM94" s="13"/>
      <c r="ESN94" s="13"/>
      <c r="ESO94" s="13"/>
      <c r="ESP94" s="13"/>
      <c r="ESQ94" s="13"/>
      <c r="ESR94" s="13"/>
      <c r="ESS94" s="13"/>
      <c r="EST94" s="13"/>
      <c r="ESU94" s="13"/>
      <c r="ESV94" s="13"/>
      <c r="ESW94" s="13"/>
      <c r="ESX94" s="13"/>
      <c r="ESY94" s="13"/>
      <c r="ESZ94" s="13"/>
      <c r="ETA94" s="13"/>
      <c r="ETB94" s="13"/>
      <c r="ETC94" s="13"/>
      <c r="ETD94" s="13"/>
      <c r="ETE94" s="13"/>
      <c r="ETF94" s="13"/>
      <c r="ETG94" s="13"/>
      <c r="ETH94" s="13"/>
      <c r="ETI94" s="13"/>
      <c r="ETJ94" s="13"/>
      <c r="ETK94" s="13"/>
      <c r="ETL94" s="13"/>
      <c r="ETM94" s="13"/>
      <c r="ETN94" s="13"/>
      <c r="ETO94" s="13"/>
      <c r="ETP94" s="13"/>
      <c r="ETQ94" s="13"/>
      <c r="ETR94" s="13"/>
      <c r="ETS94" s="13"/>
      <c r="ETT94" s="13"/>
      <c r="ETU94" s="13"/>
      <c r="ETV94" s="13"/>
      <c r="ETW94" s="13"/>
      <c r="ETX94" s="13"/>
      <c r="ETY94" s="13"/>
      <c r="ETZ94" s="13"/>
      <c r="EUA94" s="13"/>
      <c r="EUB94" s="13"/>
      <c r="EUC94" s="13"/>
      <c r="EUD94" s="13"/>
      <c r="EUE94" s="13"/>
      <c r="EUF94" s="13"/>
      <c r="EUG94" s="13"/>
      <c r="EUH94" s="13"/>
      <c r="EUI94" s="13"/>
      <c r="EUJ94" s="13"/>
      <c r="EUK94" s="13"/>
      <c r="EUL94" s="13"/>
      <c r="EUM94" s="13"/>
      <c r="EUN94" s="13"/>
      <c r="EUO94" s="13"/>
      <c r="EUP94" s="13"/>
      <c r="EUQ94" s="13"/>
      <c r="EUR94" s="13"/>
      <c r="EUS94" s="13"/>
      <c r="EUT94" s="13"/>
      <c r="EUU94" s="13"/>
      <c r="EUV94" s="13"/>
      <c r="EUW94" s="13"/>
      <c r="EUX94" s="13"/>
      <c r="EUY94" s="13"/>
      <c r="EUZ94" s="13"/>
      <c r="EVA94" s="13"/>
      <c r="EVB94" s="13"/>
      <c r="EVC94" s="13"/>
      <c r="EVD94" s="13"/>
      <c r="EVE94" s="13"/>
      <c r="EVF94" s="13"/>
      <c r="EVG94" s="13"/>
      <c r="EVH94" s="13"/>
      <c r="EVI94" s="13"/>
      <c r="EVJ94" s="13"/>
      <c r="EVK94" s="13"/>
      <c r="EVL94" s="13"/>
      <c r="EVM94" s="13"/>
      <c r="EVN94" s="13"/>
      <c r="EVO94" s="13"/>
      <c r="EVP94" s="13"/>
      <c r="EVQ94" s="13"/>
      <c r="EVR94" s="13"/>
      <c r="EVS94" s="13"/>
      <c r="EVT94" s="13"/>
      <c r="EVU94" s="13"/>
      <c r="EVV94" s="13"/>
      <c r="EVW94" s="13"/>
      <c r="EVX94" s="13"/>
      <c r="EVY94" s="13"/>
      <c r="EVZ94" s="13"/>
      <c r="EWA94" s="13"/>
      <c r="EWB94" s="13"/>
      <c r="EWC94" s="13"/>
      <c r="EWD94" s="13"/>
      <c r="EWE94" s="13"/>
      <c r="EWF94" s="13"/>
      <c r="EWG94" s="13"/>
      <c r="EWH94" s="13"/>
      <c r="EWI94" s="13"/>
      <c r="EWJ94" s="13"/>
      <c r="EWK94" s="13"/>
      <c r="EWL94" s="13"/>
      <c r="EWM94" s="13"/>
      <c r="EWN94" s="13"/>
      <c r="EWO94" s="13"/>
      <c r="EWP94" s="13"/>
      <c r="EWQ94" s="13"/>
      <c r="EWR94" s="13"/>
      <c r="EWS94" s="13"/>
      <c r="EWT94" s="13"/>
      <c r="EWU94" s="13"/>
      <c r="EWV94" s="13"/>
      <c r="EWW94" s="13"/>
      <c r="EWX94" s="13"/>
      <c r="EWY94" s="13"/>
      <c r="EWZ94" s="13"/>
      <c r="EXA94" s="13"/>
      <c r="EXB94" s="13"/>
      <c r="EXC94" s="13"/>
      <c r="EXD94" s="13"/>
      <c r="EXE94" s="13"/>
      <c r="EXF94" s="13"/>
      <c r="EXG94" s="13"/>
      <c r="EXH94" s="13"/>
      <c r="EXI94" s="13"/>
      <c r="EXJ94" s="13"/>
      <c r="EXK94" s="13"/>
      <c r="EXL94" s="13"/>
      <c r="EXM94" s="13"/>
      <c r="EXN94" s="13"/>
      <c r="EXO94" s="13"/>
      <c r="EXP94" s="13"/>
      <c r="EXQ94" s="13"/>
      <c r="EXR94" s="13"/>
      <c r="EXS94" s="13"/>
      <c r="EXT94" s="13"/>
      <c r="EXU94" s="13"/>
      <c r="EXV94" s="13"/>
      <c r="EXW94" s="13"/>
      <c r="EXX94" s="13"/>
      <c r="EXY94" s="13"/>
      <c r="EXZ94" s="13"/>
      <c r="EYA94" s="13"/>
      <c r="EYB94" s="13"/>
      <c r="EYC94" s="13"/>
      <c r="EYD94" s="13"/>
      <c r="EYE94" s="13"/>
      <c r="EYF94" s="13"/>
      <c r="EYG94" s="13"/>
      <c r="EYH94" s="13"/>
      <c r="EYI94" s="13"/>
      <c r="EYJ94" s="13"/>
      <c r="EYK94" s="13"/>
      <c r="EYL94" s="13"/>
      <c r="EYM94" s="13"/>
      <c r="EYN94" s="13"/>
      <c r="EYO94" s="13"/>
      <c r="EYP94" s="13"/>
      <c r="EYQ94" s="13"/>
      <c r="EYR94" s="13"/>
      <c r="EYS94" s="13"/>
      <c r="EYT94" s="13"/>
      <c r="EYU94" s="13"/>
      <c r="EYV94" s="13"/>
      <c r="EYW94" s="13"/>
      <c r="EYX94" s="13"/>
      <c r="EYY94" s="13"/>
      <c r="EYZ94" s="13"/>
      <c r="EZA94" s="13"/>
      <c r="EZB94" s="13"/>
      <c r="EZC94" s="13"/>
      <c r="EZD94" s="13"/>
      <c r="EZE94" s="13"/>
      <c r="EZF94" s="13"/>
      <c r="EZG94" s="13"/>
      <c r="EZH94" s="13"/>
      <c r="EZI94" s="13"/>
      <c r="EZJ94" s="13"/>
      <c r="EZK94" s="13"/>
      <c r="EZL94" s="13"/>
      <c r="EZM94" s="13"/>
      <c r="EZN94" s="13"/>
      <c r="EZO94" s="13"/>
      <c r="EZP94" s="13"/>
      <c r="EZQ94" s="13"/>
      <c r="EZR94" s="13"/>
      <c r="EZS94" s="13"/>
      <c r="EZT94" s="13"/>
      <c r="EZU94" s="13"/>
      <c r="EZV94" s="13"/>
      <c r="EZW94" s="13"/>
      <c r="EZX94" s="13"/>
      <c r="EZY94" s="13"/>
      <c r="EZZ94" s="13"/>
      <c r="FAA94" s="13"/>
      <c r="FAB94" s="13"/>
      <c r="FAC94" s="13"/>
      <c r="FAD94" s="13"/>
      <c r="FAE94" s="13"/>
      <c r="FAF94" s="13"/>
      <c r="FAG94" s="13"/>
      <c r="FAH94" s="13"/>
      <c r="FAI94" s="13"/>
      <c r="FAJ94" s="13"/>
      <c r="FAK94" s="13"/>
      <c r="FAL94" s="13"/>
      <c r="FAM94" s="13"/>
      <c r="FAN94" s="13"/>
      <c r="FAO94" s="13"/>
      <c r="FAP94" s="13"/>
      <c r="FAQ94" s="13"/>
      <c r="FAR94" s="13"/>
      <c r="FAS94" s="13"/>
      <c r="FAT94" s="13"/>
      <c r="FAU94" s="13"/>
      <c r="FAV94" s="13"/>
      <c r="FAW94" s="13"/>
      <c r="FAX94" s="13"/>
      <c r="FAY94" s="13"/>
      <c r="FAZ94" s="13"/>
      <c r="FBA94" s="13"/>
      <c r="FBB94" s="13"/>
      <c r="FBC94" s="13"/>
      <c r="FBD94" s="13"/>
      <c r="FBE94" s="13"/>
      <c r="FBF94" s="13"/>
      <c r="FBG94" s="13"/>
      <c r="FBH94" s="13"/>
      <c r="FBI94" s="13"/>
      <c r="FBJ94" s="13"/>
      <c r="FBK94" s="13"/>
      <c r="FBL94" s="13"/>
      <c r="FBM94" s="13"/>
      <c r="FBN94" s="13"/>
      <c r="FBO94" s="13"/>
      <c r="FBP94" s="13"/>
      <c r="FBQ94" s="13"/>
      <c r="FBR94" s="13"/>
      <c r="FBS94" s="13"/>
      <c r="FBT94" s="13"/>
      <c r="FBU94" s="13"/>
      <c r="FBV94" s="13"/>
      <c r="FBW94" s="13"/>
      <c r="FBX94" s="13"/>
      <c r="FBY94" s="13"/>
      <c r="FBZ94" s="13"/>
      <c r="FCA94" s="13"/>
      <c r="FCB94" s="13"/>
      <c r="FCC94" s="13"/>
      <c r="FCD94" s="13"/>
      <c r="FCE94" s="13"/>
      <c r="FCF94" s="13"/>
      <c r="FCG94" s="13"/>
      <c r="FCH94" s="13"/>
      <c r="FCI94" s="13"/>
      <c r="FCJ94" s="13"/>
      <c r="FCK94" s="13"/>
      <c r="FCL94" s="13"/>
      <c r="FCM94" s="13"/>
      <c r="FCN94" s="13"/>
      <c r="FCO94" s="13"/>
      <c r="FCP94" s="13"/>
      <c r="FCQ94" s="13"/>
      <c r="FCR94" s="13"/>
      <c r="FCS94" s="13"/>
      <c r="FCT94" s="13"/>
      <c r="FCU94" s="13"/>
      <c r="FCV94" s="13"/>
      <c r="FCW94" s="13"/>
      <c r="FCX94" s="13"/>
      <c r="FCY94" s="13"/>
      <c r="FCZ94" s="13"/>
      <c r="FDA94" s="13"/>
      <c r="FDB94" s="13"/>
      <c r="FDC94" s="13"/>
      <c r="FDD94" s="13"/>
      <c r="FDE94" s="13"/>
      <c r="FDF94" s="13"/>
      <c r="FDG94" s="13"/>
      <c r="FDH94" s="13"/>
      <c r="FDI94" s="13"/>
      <c r="FDJ94" s="13"/>
      <c r="FDK94" s="13"/>
      <c r="FDL94" s="13"/>
      <c r="FDM94" s="13"/>
      <c r="FDN94" s="13"/>
      <c r="FDO94" s="13"/>
      <c r="FDP94" s="13"/>
      <c r="FDQ94" s="13"/>
      <c r="FDR94" s="13"/>
      <c r="FDS94" s="13"/>
      <c r="FDT94" s="13"/>
      <c r="FDU94" s="13"/>
      <c r="FDV94" s="13"/>
      <c r="FDW94" s="13"/>
      <c r="FDX94" s="13"/>
      <c r="FDY94" s="13"/>
      <c r="FDZ94" s="13"/>
      <c r="FEA94" s="13"/>
      <c r="FEB94" s="13"/>
      <c r="FEC94" s="13"/>
      <c r="FED94" s="13"/>
      <c r="FEE94" s="13"/>
      <c r="FEF94" s="13"/>
      <c r="FEG94" s="13"/>
      <c r="FEH94" s="13"/>
      <c r="FEI94" s="13"/>
      <c r="FEJ94" s="13"/>
      <c r="FEK94" s="13"/>
      <c r="FEL94" s="13"/>
      <c r="FEM94" s="13"/>
      <c r="FEN94" s="13"/>
      <c r="FEO94" s="13"/>
      <c r="FEP94" s="13"/>
      <c r="FEQ94" s="13"/>
      <c r="FER94" s="13"/>
      <c r="FES94" s="13"/>
      <c r="FET94" s="13"/>
      <c r="FEU94" s="13"/>
      <c r="FEV94" s="13"/>
      <c r="FEW94" s="13"/>
      <c r="FEX94" s="13"/>
      <c r="FEY94" s="13"/>
      <c r="FEZ94" s="13"/>
      <c r="FFA94" s="13"/>
      <c r="FFB94" s="13"/>
      <c r="FFC94" s="13"/>
      <c r="FFD94" s="13"/>
      <c r="FFE94" s="13"/>
      <c r="FFF94" s="13"/>
      <c r="FFG94" s="13"/>
      <c r="FFH94" s="13"/>
      <c r="FFI94" s="13"/>
      <c r="FFJ94" s="13"/>
      <c r="FFK94" s="13"/>
      <c r="FFL94" s="13"/>
      <c r="FFM94" s="13"/>
      <c r="FFN94" s="13"/>
      <c r="FFO94" s="13"/>
      <c r="FFP94" s="13"/>
      <c r="FFQ94" s="13"/>
      <c r="FFR94" s="13"/>
      <c r="FFS94" s="13"/>
      <c r="FFT94" s="13"/>
      <c r="FFU94" s="13"/>
      <c r="FFV94" s="13"/>
      <c r="FFW94" s="13"/>
      <c r="FFX94" s="13"/>
      <c r="FFY94" s="13"/>
      <c r="FFZ94" s="13"/>
      <c r="FGA94" s="13"/>
      <c r="FGB94" s="13"/>
      <c r="FGC94" s="13"/>
      <c r="FGD94" s="13"/>
      <c r="FGE94" s="13"/>
      <c r="FGF94" s="13"/>
      <c r="FGG94" s="13"/>
      <c r="FGH94" s="13"/>
      <c r="FGI94" s="13"/>
      <c r="FGJ94" s="13"/>
      <c r="FGK94" s="13"/>
      <c r="FGL94" s="13"/>
      <c r="FGM94" s="13"/>
      <c r="FGN94" s="13"/>
      <c r="FGO94" s="13"/>
      <c r="FGP94" s="13"/>
      <c r="FGQ94" s="13"/>
      <c r="FGR94" s="13"/>
      <c r="FGS94" s="13"/>
      <c r="FGT94" s="13"/>
      <c r="FGU94" s="13"/>
      <c r="FGV94" s="13"/>
      <c r="FGW94" s="13"/>
      <c r="FGX94" s="13"/>
      <c r="FGY94" s="13"/>
      <c r="FGZ94" s="13"/>
      <c r="FHA94" s="13"/>
      <c r="FHB94" s="13"/>
      <c r="FHC94" s="13"/>
      <c r="FHD94" s="13"/>
      <c r="FHE94" s="13"/>
      <c r="FHF94" s="13"/>
      <c r="FHG94" s="13"/>
      <c r="FHH94" s="13"/>
      <c r="FHI94" s="13"/>
      <c r="FHJ94" s="13"/>
      <c r="FHK94" s="13"/>
      <c r="FHL94" s="13"/>
      <c r="FHM94" s="13"/>
      <c r="FHN94" s="13"/>
      <c r="FHO94" s="13"/>
      <c r="FHP94" s="13"/>
      <c r="FHQ94" s="13"/>
      <c r="FHR94" s="13"/>
      <c r="FHS94" s="13"/>
      <c r="FHT94" s="13"/>
      <c r="FHU94" s="13"/>
      <c r="FHV94" s="13"/>
      <c r="FHW94" s="13"/>
      <c r="FHX94" s="13"/>
      <c r="FHY94" s="13"/>
      <c r="FHZ94" s="13"/>
      <c r="FIA94" s="13"/>
      <c r="FIB94" s="13"/>
      <c r="FIC94" s="13"/>
      <c r="FID94" s="13"/>
      <c r="FIE94" s="13"/>
      <c r="FIF94" s="13"/>
      <c r="FIG94" s="13"/>
      <c r="FIH94" s="13"/>
      <c r="FII94" s="13"/>
      <c r="FIJ94" s="13"/>
      <c r="FIK94" s="13"/>
      <c r="FIL94" s="13"/>
      <c r="FIM94" s="13"/>
      <c r="FIN94" s="13"/>
      <c r="FIO94" s="13"/>
      <c r="FIP94" s="13"/>
      <c r="FIQ94" s="13"/>
      <c r="FIR94" s="13"/>
      <c r="FIS94" s="13"/>
      <c r="FIT94" s="13"/>
      <c r="FIU94" s="13"/>
      <c r="FIV94" s="13"/>
      <c r="FIW94" s="13"/>
      <c r="FIX94" s="13"/>
      <c r="FIY94" s="13"/>
      <c r="FIZ94" s="13"/>
      <c r="FJA94" s="13"/>
      <c r="FJB94" s="13"/>
      <c r="FJC94" s="13"/>
      <c r="FJD94" s="13"/>
      <c r="FJE94" s="13"/>
      <c r="FJF94" s="13"/>
      <c r="FJG94" s="13"/>
      <c r="FJH94" s="13"/>
      <c r="FJI94" s="13"/>
      <c r="FJJ94" s="13"/>
      <c r="FJK94" s="13"/>
      <c r="FJL94" s="13"/>
      <c r="FJM94" s="13"/>
      <c r="FJN94" s="13"/>
      <c r="FJO94" s="13"/>
      <c r="FJP94" s="13"/>
      <c r="FJQ94" s="13"/>
      <c r="FJR94" s="13"/>
      <c r="FJS94" s="13"/>
      <c r="FJT94" s="13"/>
      <c r="FJU94" s="13"/>
      <c r="FJV94" s="13"/>
      <c r="FJW94" s="13"/>
      <c r="FJX94" s="13"/>
      <c r="FJY94" s="13"/>
      <c r="FJZ94" s="13"/>
      <c r="FKA94" s="13"/>
      <c r="FKB94" s="13"/>
      <c r="FKC94" s="13"/>
      <c r="FKD94" s="13"/>
      <c r="FKE94" s="13"/>
      <c r="FKF94" s="13"/>
      <c r="FKG94" s="13"/>
      <c r="FKH94" s="13"/>
      <c r="FKI94" s="13"/>
      <c r="FKJ94" s="13"/>
      <c r="FKK94" s="13"/>
      <c r="FKL94" s="13"/>
      <c r="FKM94" s="13"/>
      <c r="FKN94" s="13"/>
      <c r="FKO94" s="13"/>
      <c r="FKP94" s="13"/>
      <c r="FKQ94" s="13"/>
      <c r="FKR94" s="13"/>
      <c r="FKS94" s="13"/>
      <c r="FKT94" s="13"/>
      <c r="FKU94" s="13"/>
      <c r="FKV94" s="13"/>
      <c r="FKW94" s="13"/>
      <c r="FKX94" s="13"/>
      <c r="FKY94" s="13"/>
      <c r="FKZ94" s="13"/>
      <c r="FLA94" s="13"/>
      <c r="FLB94" s="13"/>
      <c r="FLC94" s="13"/>
      <c r="FLD94" s="13"/>
      <c r="FLE94" s="13"/>
      <c r="FLF94" s="13"/>
      <c r="FLG94" s="13"/>
      <c r="FLH94" s="13"/>
      <c r="FLI94" s="13"/>
      <c r="FLJ94" s="13"/>
      <c r="FLK94" s="13"/>
      <c r="FLL94" s="13"/>
      <c r="FLM94" s="13"/>
      <c r="FLN94" s="13"/>
      <c r="FLO94" s="13"/>
      <c r="FLP94" s="13"/>
      <c r="FLQ94" s="13"/>
      <c r="FLR94" s="13"/>
      <c r="FLS94" s="13"/>
      <c r="FLT94" s="13"/>
      <c r="FLU94" s="13"/>
      <c r="FLV94" s="13"/>
      <c r="FLW94" s="13"/>
      <c r="FLX94" s="13"/>
      <c r="FLY94" s="13"/>
      <c r="FLZ94" s="13"/>
      <c r="FMA94" s="13"/>
      <c r="FMB94" s="13"/>
      <c r="FMC94" s="13"/>
      <c r="FMD94" s="13"/>
      <c r="FME94" s="13"/>
      <c r="FMF94" s="13"/>
      <c r="FMG94" s="13"/>
      <c r="FMH94" s="13"/>
      <c r="FMI94" s="13"/>
      <c r="FMJ94" s="13"/>
      <c r="FMK94" s="13"/>
      <c r="FML94" s="13"/>
      <c r="FMM94" s="13"/>
      <c r="FMN94" s="13"/>
      <c r="FMO94" s="13"/>
      <c r="FMP94" s="13"/>
      <c r="FMQ94" s="13"/>
      <c r="FMR94" s="13"/>
      <c r="FMS94" s="13"/>
      <c r="FMT94" s="13"/>
      <c r="FMU94" s="13"/>
      <c r="FMV94" s="13"/>
      <c r="FMW94" s="13"/>
      <c r="FMX94" s="13"/>
      <c r="FMY94" s="13"/>
      <c r="FMZ94" s="13"/>
      <c r="FNA94" s="13"/>
      <c r="FNB94" s="13"/>
      <c r="FNC94" s="13"/>
      <c r="FND94" s="13"/>
      <c r="FNE94" s="13"/>
      <c r="FNF94" s="13"/>
      <c r="FNG94" s="13"/>
      <c r="FNH94" s="13"/>
      <c r="FNI94" s="13"/>
      <c r="FNJ94" s="13"/>
      <c r="FNK94" s="13"/>
      <c r="FNL94" s="13"/>
      <c r="FNM94" s="13"/>
      <c r="FNN94" s="13"/>
      <c r="FNO94" s="13"/>
      <c r="FNP94" s="13"/>
      <c r="FNQ94" s="13"/>
      <c r="FNR94" s="13"/>
      <c r="FNS94" s="13"/>
      <c r="FNT94" s="13"/>
      <c r="FNU94" s="13"/>
      <c r="FNV94" s="13"/>
      <c r="FNW94" s="13"/>
      <c r="FNX94" s="13"/>
      <c r="FNY94" s="13"/>
      <c r="FNZ94" s="13"/>
      <c r="FOA94" s="13"/>
      <c r="FOB94" s="13"/>
      <c r="FOC94" s="13"/>
      <c r="FOD94" s="13"/>
      <c r="FOE94" s="13"/>
      <c r="FOF94" s="13"/>
      <c r="FOG94" s="13"/>
      <c r="FOH94" s="13"/>
      <c r="FOI94" s="13"/>
      <c r="FOJ94" s="13"/>
      <c r="FOK94" s="13"/>
      <c r="FOL94" s="13"/>
      <c r="FOM94" s="13"/>
      <c r="FON94" s="13"/>
      <c r="FOO94" s="13"/>
      <c r="FOP94" s="13"/>
      <c r="FOQ94" s="13"/>
      <c r="FOR94" s="13"/>
      <c r="FOS94" s="13"/>
      <c r="FOT94" s="13"/>
      <c r="FOU94" s="13"/>
      <c r="FOV94" s="13"/>
      <c r="FOW94" s="13"/>
      <c r="FOX94" s="13"/>
      <c r="FOY94" s="13"/>
      <c r="FOZ94" s="13"/>
      <c r="FPA94" s="13"/>
      <c r="FPB94" s="13"/>
      <c r="FPC94" s="13"/>
      <c r="FPD94" s="13"/>
      <c r="FPE94" s="13"/>
      <c r="FPF94" s="13"/>
      <c r="FPG94" s="13"/>
      <c r="FPH94" s="13"/>
      <c r="FPI94" s="13"/>
      <c r="FPJ94" s="13"/>
      <c r="FPK94" s="13"/>
      <c r="FPL94" s="13"/>
      <c r="FPM94" s="13"/>
      <c r="FPN94" s="13"/>
      <c r="FPO94" s="13"/>
      <c r="FPP94" s="13"/>
      <c r="FPQ94" s="13"/>
      <c r="FPR94" s="13"/>
      <c r="FPS94" s="13"/>
      <c r="FPT94" s="13"/>
      <c r="FPU94" s="13"/>
      <c r="FPV94" s="13"/>
      <c r="FPW94" s="13"/>
      <c r="FPX94" s="13"/>
      <c r="FPY94" s="13"/>
      <c r="FPZ94" s="13"/>
      <c r="FQA94" s="13"/>
      <c r="FQB94" s="13"/>
      <c r="FQC94" s="13"/>
      <c r="FQD94" s="13"/>
      <c r="FQE94" s="13"/>
      <c r="FQF94" s="13"/>
      <c r="FQG94" s="13"/>
      <c r="FQH94" s="13"/>
      <c r="FQI94" s="13"/>
      <c r="FQJ94" s="13"/>
      <c r="FQK94" s="13"/>
      <c r="FQL94" s="13"/>
      <c r="FQM94" s="13"/>
      <c r="FQN94" s="13"/>
      <c r="FQO94" s="13"/>
      <c r="FQP94" s="13"/>
      <c r="FQQ94" s="13"/>
      <c r="FQR94" s="13"/>
      <c r="FQS94" s="13"/>
      <c r="FQT94" s="13"/>
      <c r="FQU94" s="13"/>
      <c r="FQV94" s="13"/>
      <c r="FQW94" s="13"/>
      <c r="FQX94" s="13"/>
      <c r="FQY94" s="13"/>
      <c r="FQZ94" s="13"/>
      <c r="FRA94" s="13"/>
      <c r="FRB94" s="13"/>
      <c r="FRC94" s="13"/>
      <c r="FRD94" s="13"/>
      <c r="FRE94" s="13"/>
      <c r="FRF94" s="13"/>
      <c r="FRG94" s="13"/>
      <c r="FRH94" s="13"/>
      <c r="FRI94" s="13"/>
      <c r="FRJ94" s="13"/>
      <c r="FRK94" s="13"/>
      <c r="FRL94" s="13"/>
      <c r="FRM94" s="13"/>
      <c r="FRN94" s="13"/>
      <c r="FRO94" s="13"/>
      <c r="FRP94" s="13"/>
      <c r="FRQ94" s="13"/>
      <c r="FRR94" s="13"/>
      <c r="FRS94" s="13"/>
      <c r="FRT94" s="13"/>
      <c r="FRU94" s="13"/>
      <c r="FRV94" s="13"/>
      <c r="FRW94" s="13"/>
      <c r="FRX94" s="13"/>
      <c r="FRY94" s="13"/>
      <c r="FRZ94" s="13"/>
      <c r="FSA94" s="13"/>
      <c r="FSB94" s="13"/>
      <c r="FSC94" s="13"/>
      <c r="FSD94" s="13"/>
      <c r="FSE94" s="13"/>
      <c r="FSF94" s="13"/>
      <c r="FSG94" s="13"/>
      <c r="FSH94" s="13"/>
      <c r="FSI94" s="13"/>
      <c r="FSJ94" s="13"/>
      <c r="FSK94" s="13"/>
      <c r="FSL94" s="13"/>
      <c r="FSM94" s="13"/>
      <c r="FSN94" s="13"/>
      <c r="FSO94" s="13"/>
      <c r="FSP94" s="13"/>
      <c r="FSQ94" s="13"/>
      <c r="FSR94" s="13"/>
      <c r="FSS94" s="13"/>
      <c r="FST94" s="13"/>
      <c r="FSU94" s="13"/>
      <c r="FSV94" s="13"/>
      <c r="FSW94" s="13"/>
      <c r="FSX94" s="13"/>
      <c r="FSY94" s="13"/>
      <c r="FSZ94" s="13"/>
      <c r="FTA94" s="13"/>
      <c r="FTB94" s="13"/>
      <c r="FTC94" s="13"/>
      <c r="FTD94" s="13"/>
      <c r="FTE94" s="13"/>
      <c r="FTF94" s="13"/>
      <c r="FTG94" s="13"/>
      <c r="FTH94" s="13"/>
      <c r="FTI94" s="13"/>
      <c r="FTJ94" s="13"/>
      <c r="FTK94" s="13"/>
      <c r="FTL94" s="13"/>
      <c r="FTM94" s="13"/>
      <c r="FTN94" s="13"/>
      <c r="FTO94" s="13"/>
      <c r="FTP94" s="13"/>
      <c r="FTQ94" s="13"/>
      <c r="FTR94" s="13"/>
      <c r="FTS94" s="13"/>
      <c r="FTT94" s="13"/>
      <c r="FTU94" s="13"/>
      <c r="FTV94" s="13"/>
      <c r="FTW94" s="13"/>
      <c r="FTX94" s="13"/>
      <c r="FTY94" s="13"/>
      <c r="FTZ94" s="13"/>
      <c r="FUA94" s="13"/>
      <c r="FUB94" s="13"/>
      <c r="FUC94" s="13"/>
      <c r="FUD94" s="13"/>
      <c r="FUE94" s="13"/>
      <c r="FUF94" s="13"/>
      <c r="FUG94" s="13"/>
      <c r="FUH94" s="13"/>
      <c r="FUI94" s="13"/>
      <c r="FUJ94" s="13"/>
      <c r="FUK94" s="13"/>
      <c r="FUL94" s="13"/>
      <c r="FUM94" s="13"/>
      <c r="FUN94" s="13"/>
      <c r="FUO94" s="13"/>
      <c r="FUP94" s="13"/>
      <c r="FUQ94" s="13"/>
      <c r="FUR94" s="13"/>
      <c r="FUS94" s="13"/>
      <c r="FUT94" s="13"/>
      <c r="FUU94" s="13"/>
      <c r="FUV94" s="13"/>
      <c r="FUW94" s="13"/>
      <c r="FUX94" s="13"/>
      <c r="FUY94" s="13"/>
      <c r="FUZ94" s="13"/>
      <c r="FVA94" s="13"/>
      <c r="FVB94" s="13"/>
      <c r="FVC94" s="13"/>
      <c r="FVD94" s="13"/>
      <c r="FVE94" s="13"/>
      <c r="FVF94" s="13"/>
      <c r="FVG94" s="13"/>
      <c r="FVH94" s="13"/>
      <c r="FVI94" s="13"/>
      <c r="FVJ94" s="13"/>
      <c r="FVK94" s="13"/>
      <c r="FVL94" s="13"/>
      <c r="FVM94" s="13"/>
      <c r="FVN94" s="13"/>
      <c r="FVO94" s="13"/>
      <c r="FVP94" s="13"/>
      <c r="FVQ94" s="13"/>
      <c r="FVR94" s="13"/>
      <c r="FVS94" s="13"/>
      <c r="FVT94" s="13"/>
      <c r="FVU94" s="13"/>
      <c r="FVV94" s="13"/>
      <c r="FVW94" s="13"/>
      <c r="FVX94" s="13"/>
      <c r="FVY94" s="13"/>
      <c r="FVZ94" s="13"/>
      <c r="FWA94" s="13"/>
      <c r="FWB94" s="13"/>
      <c r="FWC94" s="13"/>
      <c r="FWD94" s="13"/>
      <c r="FWE94" s="13"/>
      <c r="FWF94" s="13"/>
      <c r="FWG94" s="13"/>
      <c r="FWH94" s="13"/>
      <c r="FWI94" s="13"/>
      <c r="FWJ94" s="13"/>
      <c r="FWK94" s="13"/>
      <c r="FWL94" s="13"/>
      <c r="FWM94" s="13"/>
      <c r="FWN94" s="13"/>
      <c r="FWO94" s="13"/>
      <c r="FWP94" s="13"/>
      <c r="FWQ94" s="13"/>
      <c r="FWR94" s="13"/>
      <c r="FWS94" s="13"/>
      <c r="FWT94" s="13"/>
      <c r="FWU94" s="13"/>
      <c r="FWV94" s="13"/>
      <c r="FWW94" s="13"/>
      <c r="FWX94" s="13"/>
      <c r="FWY94" s="13"/>
      <c r="FWZ94" s="13"/>
      <c r="FXA94" s="13"/>
      <c r="FXB94" s="13"/>
      <c r="FXC94" s="13"/>
      <c r="FXD94" s="13"/>
      <c r="FXE94" s="13"/>
      <c r="FXF94" s="13"/>
      <c r="FXG94" s="13"/>
      <c r="FXH94" s="13"/>
      <c r="FXI94" s="13"/>
      <c r="FXJ94" s="13"/>
      <c r="FXK94" s="13"/>
      <c r="FXL94" s="13"/>
      <c r="FXM94" s="13"/>
      <c r="FXN94" s="13"/>
      <c r="FXO94" s="13"/>
      <c r="FXP94" s="13"/>
      <c r="FXQ94" s="13"/>
      <c r="FXR94" s="13"/>
      <c r="FXS94" s="13"/>
      <c r="FXT94" s="13"/>
      <c r="FXU94" s="13"/>
      <c r="FXV94" s="13"/>
      <c r="FXW94" s="13"/>
      <c r="FXX94" s="13"/>
      <c r="FXY94" s="13"/>
      <c r="FXZ94" s="13"/>
      <c r="FYA94" s="13"/>
      <c r="FYB94" s="13"/>
      <c r="FYC94" s="13"/>
      <c r="FYD94" s="13"/>
      <c r="FYE94" s="13"/>
      <c r="FYF94" s="13"/>
      <c r="FYG94" s="13"/>
      <c r="FYH94" s="13"/>
      <c r="FYI94" s="13"/>
      <c r="FYJ94" s="13"/>
      <c r="FYK94" s="13"/>
      <c r="FYL94" s="13"/>
      <c r="FYM94" s="13"/>
      <c r="FYN94" s="13"/>
      <c r="FYO94" s="13"/>
      <c r="FYP94" s="13"/>
      <c r="FYQ94" s="13"/>
      <c r="FYR94" s="13"/>
      <c r="FYS94" s="13"/>
      <c r="FYT94" s="13"/>
      <c r="FYU94" s="13"/>
      <c r="FYV94" s="13"/>
      <c r="FYW94" s="13"/>
      <c r="FYX94" s="13"/>
      <c r="FYY94" s="13"/>
      <c r="FYZ94" s="13"/>
      <c r="FZA94" s="13"/>
      <c r="FZB94" s="13"/>
      <c r="FZC94" s="13"/>
      <c r="FZD94" s="13"/>
      <c r="FZE94" s="13"/>
      <c r="FZF94" s="13"/>
      <c r="FZG94" s="13"/>
      <c r="FZH94" s="13"/>
      <c r="FZI94" s="13"/>
      <c r="FZJ94" s="13"/>
      <c r="FZK94" s="13"/>
      <c r="FZL94" s="13"/>
      <c r="FZM94" s="13"/>
      <c r="FZN94" s="13"/>
      <c r="FZO94" s="13"/>
      <c r="FZP94" s="13"/>
      <c r="FZQ94" s="13"/>
      <c r="FZR94" s="13"/>
      <c r="FZS94" s="13"/>
      <c r="FZT94" s="13"/>
      <c r="FZU94" s="13"/>
      <c r="FZV94" s="13"/>
      <c r="FZW94" s="13"/>
      <c r="FZX94" s="13"/>
      <c r="FZY94" s="13"/>
      <c r="FZZ94" s="13"/>
      <c r="GAA94" s="13"/>
      <c r="GAB94" s="13"/>
      <c r="GAC94" s="13"/>
      <c r="GAD94" s="13"/>
      <c r="GAE94" s="13"/>
      <c r="GAF94" s="13"/>
      <c r="GAG94" s="13"/>
      <c r="GAH94" s="13"/>
      <c r="GAI94" s="13"/>
      <c r="GAJ94" s="13"/>
      <c r="GAK94" s="13"/>
      <c r="GAL94" s="13"/>
      <c r="GAM94" s="13"/>
      <c r="GAN94" s="13"/>
      <c r="GAO94" s="13"/>
      <c r="GAP94" s="13"/>
      <c r="GAQ94" s="13"/>
      <c r="GAR94" s="13"/>
      <c r="GAS94" s="13"/>
      <c r="GAT94" s="13"/>
      <c r="GAU94" s="13"/>
      <c r="GAV94" s="13"/>
      <c r="GAW94" s="13"/>
      <c r="GAX94" s="13"/>
      <c r="GAY94" s="13"/>
      <c r="GAZ94" s="13"/>
      <c r="GBA94" s="13"/>
      <c r="GBB94" s="13"/>
      <c r="GBC94" s="13"/>
      <c r="GBD94" s="13"/>
      <c r="GBE94" s="13"/>
      <c r="GBF94" s="13"/>
      <c r="GBG94" s="13"/>
      <c r="GBH94" s="13"/>
      <c r="GBI94" s="13"/>
      <c r="GBJ94" s="13"/>
      <c r="GBK94" s="13"/>
      <c r="GBL94" s="13"/>
      <c r="GBM94" s="13"/>
      <c r="GBN94" s="13"/>
      <c r="GBO94" s="13"/>
      <c r="GBP94" s="13"/>
      <c r="GBQ94" s="13"/>
      <c r="GBR94" s="13"/>
      <c r="GBS94" s="13"/>
      <c r="GBT94" s="13"/>
      <c r="GBU94" s="13"/>
      <c r="GBV94" s="13"/>
      <c r="GBW94" s="13"/>
      <c r="GBX94" s="13"/>
      <c r="GBY94" s="13"/>
      <c r="GBZ94" s="13"/>
      <c r="GCA94" s="13"/>
      <c r="GCB94" s="13"/>
      <c r="GCC94" s="13"/>
      <c r="GCD94" s="13"/>
      <c r="GCE94" s="13"/>
      <c r="GCF94" s="13"/>
      <c r="GCG94" s="13"/>
      <c r="GCH94" s="13"/>
      <c r="GCI94" s="13"/>
      <c r="GCJ94" s="13"/>
      <c r="GCK94" s="13"/>
      <c r="GCL94" s="13"/>
      <c r="GCM94" s="13"/>
      <c r="GCN94" s="13"/>
      <c r="GCO94" s="13"/>
      <c r="GCP94" s="13"/>
      <c r="GCQ94" s="13"/>
      <c r="GCR94" s="13"/>
      <c r="GCS94" s="13"/>
      <c r="GCT94" s="13"/>
      <c r="GCU94" s="13"/>
      <c r="GCV94" s="13"/>
      <c r="GCW94" s="13"/>
      <c r="GCX94" s="13"/>
      <c r="GCY94" s="13"/>
      <c r="GCZ94" s="13"/>
      <c r="GDA94" s="13"/>
      <c r="GDB94" s="13"/>
      <c r="GDC94" s="13"/>
      <c r="GDD94" s="13"/>
      <c r="GDE94" s="13"/>
      <c r="GDF94" s="13"/>
      <c r="GDG94" s="13"/>
      <c r="GDH94" s="13"/>
      <c r="GDI94" s="13"/>
      <c r="GDJ94" s="13"/>
      <c r="GDK94" s="13"/>
      <c r="GDL94" s="13"/>
      <c r="GDM94" s="13"/>
      <c r="GDN94" s="13"/>
      <c r="GDO94" s="13"/>
      <c r="GDP94" s="13"/>
      <c r="GDQ94" s="13"/>
      <c r="GDR94" s="13"/>
      <c r="GDS94" s="13"/>
      <c r="GDT94" s="13"/>
      <c r="GDU94" s="13"/>
      <c r="GDV94" s="13"/>
      <c r="GDW94" s="13"/>
      <c r="GDX94" s="13"/>
      <c r="GDY94" s="13"/>
      <c r="GDZ94" s="13"/>
      <c r="GEA94" s="13"/>
      <c r="GEB94" s="13"/>
      <c r="GEC94" s="13"/>
      <c r="GED94" s="13"/>
      <c r="GEE94" s="13"/>
      <c r="GEF94" s="13"/>
      <c r="GEG94" s="13"/>
      <c r="GEH94" s="13"/>
      <c r="GEI94" s="13"/>
      <c r="GEJ94" s="13"/>
      <c r="GEK94" s="13"/>
      <c r="GEL94" s="13"/>
      <c r="GEM94" s="13"/>
      <c r="GEN94" s="13"/>
      <c r="GEO94" s="13"/>
      <c r="GEP94" s="13"/>
      <c r="GEQ94" s="13"/>
      <c r="GER94" s="13"/>
      <c r="GES94" s="13"/>
      <c r="GET94" s="13"/>
      <c r="GEU94" s="13"/>
      <c r="GEV94" s="13"/>
      <c r="GEW94" s="13"/>
      <c r="GEX94" s="13"/>
      <c r="GEY94" s="13"/>
      <c r="GEZ94" s="13"/>
      <c r="GFA94" s="13"/>
      <c r="GFB94" s="13"/>
      <c r="GFC94" s="13"/>
      <c r="GFD94" s="13"/>
      <c r="GFE94" s="13"/>
      <c r="GFF94" s="13"/>
      <c r="GFG94" s="13"/>
      <c r="GFH94" s="13"/>
      <c r="GFI94" s="13"/>
      <c r="GFJ94" s="13"/>
      <c r="GFK94" s="13"/>
      <c r="GFL94" s="13"/>
      <c r="GFM94" s="13"/>
      <c r="GFN94" s="13"/>
      <c r="GFO94" s="13"/>
      <c r="GFP94" s="13"/>
      <c r="GFQ94" s="13"/>
      <c r="GFR94" s="13"/>
      <c r="GFS94" s="13"/>
      <c r="GFT94" s="13"/>
      <c r="GFU94" s="13"/>
      <c r="GFV94" s="13"/>
      <c r="GFW94" s="13"/>
      <c r="GFX94" s="13"/>
      <c r="GFY94" s="13"/>
      <c r="GFZ94" s="13"/>
      <c r="GGA94" s="13"/>
      <c r="GGB94" s="13"/>
      <c r="GGC94" s="13"/>
      <c r="GGD94" s="13"/>
      <c r="GGE94" s="13"/>
      <c r="GGF94" s="13"/>
      <c r="GGG94" s="13"/>
      <c r="GGH94" s="13"/>
      <c r="GGI94" s="13"/>
      <c r="GGJ94" s="13"/>
      <c r="GGK94" s="13"/>
      <c r="GGL94" s="13"/>
      <c r="GGM94" s="13"/>
      <c r="GGN94" s="13"/>
      <c r="GGO94" s="13"/>
      <c r="GGP94" s="13"/>
      <c r="GGQ94" s="13"/>
      <c r="GGR94" s="13"/>
      <c r="GGS94" s="13"/>
      <c r="GGT94" s="13"/>
      <c r="GGU94" s="13"/>
      <c r="GGV94" s="13"/>
      <c r="GGW94" s="13"/>
      <c r="GGX94" s="13"/>
      <c r="GGY94" s="13"/>
      <c r="GGZ94" s="13"/>
      <c r="GHA94" s="13"/>
      <c r="GHB94" s="13"/>
      <c r="GHC94" s="13"/>
      <c r="GHD94" s="13"/>
      <c r="GHE94" s="13"/>
      <c r="GHF94" s="13"/>
      <c r="GHG94" s="13"/>
      <c r="GHH94" s="13"/>
      <c r="GHI94" s="13"/>
      <c r="GHJ94" s="13"/>
      <c r="GHK94" s="13"/>
      <c r="GHL94" s="13"/>
      <c r="GHM94" s="13"/>
      <c r="GHN94" s="13"/>
      <c r="GHO94" s="13"/>
      <c r="GHP94" s="13"/>
      <c r="GHQ94" s="13"/>
      <c r="GHR94" s="13"/>
      <c r="GHS94" s="13"/>
      <c r="GHT94" s="13"/>
      <c r="GHU94" s="13"/>
      <c r="GHV94" s="13"/>
      <c r="GHW94" s="13"/>
      <c r="GHX94" s="13"/>
      <c r="GHY94" s="13"/>
      <c r="GHZ94" s="13"/>
      <c r="GIA94" s="13"/>
      <c r="GIB94" s="13"/>
      <c r="GIC94" s="13"/>
      <c r="GID94" s="13"/>
      <c r="GIE94" s="13"/>
      <c r="GIF94" s="13"/>
      <c r="GIG94" s="13"/>
      <c r="GIH94" s="13"/>
      <c r="GII94" s="13"/>
      <c r="GIJ94" s="13"/>
      <c r="GIK94" s="13"/>
      <c r="GIL94" s="13"/>
      <c r="GIM94" s="13"/>
      <c r="GIN94" s="13"/>
      <c r="GIO94" s="13"/>
      <c r="GIP94" s="13"/>
      <c r="GIQ94" s="13"/>
      <c r="GIR94" s="13"/>
      <c r="GIS94" s="13"/>
      <c r="GIT94" s="13"/>
      <c r="GIU94" s="13"/>
      <c r="GIV94" s="13"/>
      <c r="GIW94" s="13"/>
      <c r="GIX94" s="13"/>
      <c r="GIY94" s="13"/>
      <c r="GIZ94" s="13"/>
      <c r="GJA94" s="13"/>
      <c r="GJB94" s="13"/>
      <c r="GJC94" s="13"/>
      <c r="GJD94" s="13"/>
      <c r="GJE94" s="13"/>
      <c r="GJF94" s="13"/>
      <c r="GJG94" s="13"/>
      <c r="GJH94" s="13"/>
      <c r="GJI94" s="13"/>
      <c r="GJJ94" s="13"/>
      <c r="GJK94" s="13"/>
      <c r="GJL94" s="13"/>
      <c r="GJM94" s="13"/>
      <c r="GJN94" s="13"/>
      <c r="GJO94" s="13"/>
      <c r="GJP94" s="13"/>
      <c r="GJQ94" s="13"/>
      <c r="GJR94" s="13"/>
      <c r="GJS94" s="13"/>
      <c r="GJT94" s="13"/>
      <c r="GJU94" s="13"/>
      <c r="GJV94" s="13"/>
      <c r="GJW94" s="13"/>
      <c r="GJX94" s="13"/>
      <c r="GJY94" s="13"/>
      <c r="GJZ94" s="13"/>
      <c r="GKA94" s="13"/>
      <c r="GKB94" s="13"/>
      <c r="GKC94" s="13"/>
      <c r="GKD94" s="13"/>
      <c r="GKE94" s="13"/>
      <c r="GKF94" s="13"/>
      <c r="GKG94" s="13"/>
      <c r="GKH94" s="13"/>
      <c r="GKI94" s="13"/>
      <c r="GKJ94" s="13"/>
      <c r="GKK94" s="13"/>
      <c r="GKL94" s="13"/>
      <c r="GKM94" s="13"/>
      <c r="GKN94" s="13"/>
      <c r="GKO94" s="13"/>
      <c r="GKP94" s="13"/>
      <c r="GKQ94" s="13"/>
      <c r="GKR94" s="13"/>
      <c r="GKS94" s="13"/>
      <c r="GKT94" s="13"/>
      <c r="GKU94" s="13"/>
      <c r="GKV94" s="13"/>
      <c r="GKW94" s="13"/>
      <c r="GKX94" s="13"/>
      <c r="GKY94" s="13"/>
      <c r="GKZ94" s="13"/>
      <c r="GLA94" s="13"/>
      <c r="GLB94" s="13"/>
      <c r="GLC94" s="13"/>
      <c r="GLD94" s="13"/>
      <c r="GLE94" s="13"/>
      <c r="GLF94" s="13"/>
      <c r="GLG94" s="13"/>
      <c r="GLH94" s="13"/>
      <c r="GLI94" s="13"/>
      <c r="GLJ94" s="13"/>
      <c r="GLK94" s="13"/>
      <c r="GLL94" s="13"/>
      <c r="GLM94" s="13"/>
      <c r="GLN94" s="13"/>
      <c r="GLO94" s="13"/>
      <c r="GLP94" s="13"/>
      <c r="GLQ94" s="13"/>
      <c r="GLR94" s="13"/>
      <c r="GLS94" s="13"/>
      <c r="GLT94" s="13"/>
      <c r="GLU94" s="13"/>
      <c r="GLV94" s="13"/>
      <c r="GLW94" s="13"/>
      <c r="GLX94" s="13"/>
      <c r="GLY94" s="13"/>
      <c r="GLZ94" s="13"/>
      <c r="GMA94" s="13"/>
      <c r="GMB94" s="13"/>
      <c r="GMC94" s="13"/>
      <c r="GMD94" s="13"/>
      <c r="GME94" s="13"/>
      <c r="GMF94" s="13"/>
      <c r="GMG94" s="13"/>
      <c r="GMH94" s="13"/>
      <c r="GMI94" s="13"/>
      <c r="GMJ94" s="13"/>
      <c r="GMK94" s="13"/>
      <c r="GML94" s="13"/>
      <c r="GMM94" s="13"/>
      <c r="GMN94" s="13"/>
      <c r="GMO94" s="13"/>
      <c r="GMP94" s="13"/>
      <c r="GMQ94" s="13"/>
      <c r="GMR94" s="13"/>
      <c r="GMS94" s="13"/>
      <c r="GMT94" s="13"/>
      <c r="GMU94" s="13"/>
      <c r="GMV94" s="13"/>
      <c r="GMW94" s="13"/>
      <c r="GMX94" s="13"/>
      <c r="GMY94" s="13"/>
      <c r="GMZ94" s="13"/>
      <c r="GNA94" s="13"/>
      <c r="GNB94" s="13"/>
      <c r="GNC94" s="13"/>
      <c r="GND94" s="13"/>
      <c r="GNE94" s="13"/>
      <c r="GNF94" s="13"/>
      <c r="GNG94" s="13"/>
      <c r="GNH94" s="13"/>
      <c r="GNI94" s="13"/>
      <c r="GNJ94" s="13"/>
      <c r="GNK94" s="13"/>
      <c r="GNL94" s="13"/>
      <c r="GNM94" s="13"/>
      <c r="GNN94" s="13"/>
      <c r="GNO94" s="13"/>
      <c r="GNP94" s="13"/>
      <c r="GNQ94" s="13"/>
      <c r="GNR94" s="13"/>
      <c r="GNS94" s="13"/>
      <c r="GNT94" s="13"/>
      <c r="GNU94" s="13"/>
      <c r="GNV94" s="13"/>
      <c r="GNW94" s="13"/>
      <c r="GNX94" s="13"/>
      <c r="GNY94" s="13"/>
      <c r="GNZ94" s="13"/>
      <c r="GOA94" s="13"/>
      <c r="GOB94" s="13"/>
      <c r="GOC94" s="13"/>
      <c r="GOD94" s="13"/>
      <c r="GOE94" s="13"/>
      <c r="GOF94" s="13"/>
      <c r="GOG94" s="13"/>
      <c r="GOH94" s="13"/>
      <c r="GOI94" s="13"/>
      <c r="GOJ94" s="13"/>
      <c r="GOK94" s="13"/>
      <c r="GOL94" s="13"/>
      <c r="GOM94" s="13"/>
      <c r="GON94" s="13"/>
      <c r="GOO94" s="13"/>
      <c r="GOP94" s="13"/>
      <c r="GOQ94" s="13"/>
      <c r="GOR94" s="13"/>
      <c r="GOS94" s="13"/>
      <c r="GOT94" s="13"/>
      <c r="GOU94" s="13"/>
      <c r="GOV94" s="13"/>
      <c r="GOW94" s="13"/>
      <c r="GOX94" s="13"/>
      <c r="GOY94" s="13"/>
      <c r="GOZ94" s="13"/>
      <c r="GPA94" s="13"/>
      <c r="GPB94" s="13"/>
      <c r="GPC94" s="13"/>
      <c r="GPD94" s="13"/>
      <c r="GPE94" s="13"/>
      <c r="GPF94" s="13"/>
      <c r="GPG94" s="13"/>
      <c r="GPH94" s="13"/>
      <c r="GPI94" s="13"/>
      <c r="GPJ94" s="13"/>
      <c r="GPK94" s="13"/>
      <c r="GPL94" s="13"/>
      <c r="GPM94" s="13"/>
      <c r="GPN94" s="13"/>
      <c r="GPO94" s="13"/>
      <c r="GPP94" s="13"/>
      <c r="GPQ94" s="13"/>
      <c r="GPR94" s="13"/>
      <c r="GPS94" s="13"/>
      <c r="GPT94" s="13"/>
      <c r="GPU94" s="13"/>
      <c r="GPV94" s="13"/>
      <c r="GPW94" s="13"/>
      <c r="GPX94" s="13"/>
      <c r="GPY94" s="13"/>
      <c r="GPZ94" s="13"/>
      <c r="GQA94" s="13"/>
      <c r="GQB94" s="13"/>
      <c r="GQC94" s="13"/>
      <c r="GQD94" s="13"/>
      <c r="GQE94" s="13"/>
      <c r="GQF94" s="13"/>
      <c r="GQG94" s="13"/>
      <c r="GQH94" s="13"/>
      <c r="GQI94" s="13"/>
      <c r="GQJ94" s="13"/>
      <c r="GQK94" s="13"/>
      <c r="GQL94" s="13"/>
      <c r="GQM94" s="13"/>
      <c r="GQN94" s="13"/>
      <c r="GQO94" s="13"/>
      <c r="GQP94" s="13"/>
      <c r="GQQ94" s="13"/>
      <c r="GQR94" s="13"/>
      <c r="GQS94" s="13"/>
      <c r="GQT94" s="13"/>
      <c r="GQU94" s="13"/>
      <c r="GQV94" s="13"/>
      <c r="GQW94" s="13"/>
      <c r="GQX94" s="13"/>
      <c r="GQY94" s="13"/>
      <c r="GQZ94" s="13"/>
      <c r="GRA94" s="13"/>
      <c r="GRB94" s="13"/>
      <c r="GRC94" s="13"/>
      <c r="GRD94" s="13"/>
      <c r="GRE94" s="13"/>
      <c r="GRF94" s="13"/>
      <c r="GRG94" s="13"/>
      <c r="GRH94" s="13"/>
      <c r="GRI94" s="13"/>
      <c r="GRJ94" s="13"/>
      <c r="GRK94" s="13"/>
      <c r="GRL94" s="13"/>
      <c r="GRM94" s="13"/>
      <c r="GRN94" s="13"/>
      <c r="GRO94" s="13"/>
      <c r="GRP94" s="13"/>
      <c r="GRQ94" s="13"/>
      <c r="GRR94" s="13"/>
      <c r="GRS94" s="13"/>
      <c r="GRT94" s="13"/>
      <c r="GRU94" s="13"/>
      <c r="GRV94" s="13"/>
      <c r="GRW94" s="13"/>
      <c r="GRX94" s="13"/>
      <c r="GRY94" s="13"/>
      <c r="GRZ94" s="13"/>
      <c r="GSA94" s="13"/>
      <c r="GSB94" s="13"/>
      <c r="GSC94" s="13"/>
      <c r="GSD94" s="13"/>
      <c r="GSE94" s="13"/>
      <c r="GSF94" s="13"/>
      <c r="GSG94" s="13"/>
      <c r="GSH94" s="13"/>
      <c r="GSI94" s="13"/>
      <c r="GSJ94" s="13"/>
      <c r="GSK94" s="13"/>
      <c r="GSL94" s="13"/>
      <c r="GSM94" s="13"/>
      <c r="GSN94" s="13"/>
      <c r="GSO94" s="13"/>
      <c r="GSP94" s="13"/>
      <c r="GSQ94" s="13"/>
      <c r="GSR94" s="13"/>
      <c r="GSS94" s="13"/>
      <c r="GST94" s="13"/>
      <c r="GSU94" s="13"/>
      <c r="GSV94" s="13"/>
      <c r="GSW94" s="13"/>
      <c r="GSX94" s="13"/>
      <c r="GSY94" s="13"/>
      <c r="GSZ94" s="13"/>
      <c r="GTA94" s="13"/>
      <c r="GTB94" s="13"/>
      <c r="GTC94" s="13"/>
      <c r="GTD94" s="13"/>
      <c r="GTE94" s="13"/>
      <c r="GTF94" s="13"/>
      <c r="GTG94" s="13"/>
      <c r="GTH94" s="13"/>
      <c r="GTI94" s="13"/>
      <c r="GTJ94" s="13"/>
      <c r="GTK94" s="13"/>
      <c r="GTL94" s="13"/>
      <c r="GTM94" s="13"/>
      <c r="GTN94" s="13"/>
      <c r="GTO94" s="13"/>
      <c r="GTP94" s="13"/>
      <c r="GTQ94" s="13"/>
      <c r="GTR94" s="13"/>
      <c r="GTS94" s="13"/>
      <c r="GTT94" s="13"/>
      <c r="GTU94" s="13"/>
      <c r="GTV94" s="13"/>
      <c r="GTW94" s="13"/>
      <c r="GTX94" s="13"/>
      <c r="GTY94" s="13"/>
      <c r="GTZ94" s="13"/>
      <c r="GUA94" s="13"/>
      <c r="GUB94" s="13"/>
      <c r="GUC94" s="13"/>
      <c r="GUD94" s="13"/>
      <c r="GUE94" s="13"/>
      <c r="GUF94" s="13"/>
      <c r="GUG94" s="13"/>
      <c r="GUH94" s="13"/>
      <c r="GUI94" s="13"/>
      <c r="GUJ94" s="13"/>
      <c r="GUK94" s="13"/>
      <c r="GUL94" s="13"/>
      <c r="GUM94" s="13"/>
      <c r="GUN94" s="13"/>
      <c r="GUO94" s="13"/>
      <c r="GUP94" s="13"/>
      <c r="GUQ94" s="13"/>
      <c r="GUR94" s="13"/>
      <c r="GUS94" s="13"/>
      <c r="GUT94" s="13"/>
      <c r="GUU94" s="13"/>
      <c r="GUV94" s="13"/>
      <c r="GUW94" s="13"/>
      <c r="GUX94" s="13"/>
      <c r="GUY94" s="13"/>
      <c r="GUZ94" s="13"/>
      <c r="GVA94" s="13"/>
      <c r="GVB94" s="13"/>
      <c r="GVC94" s="13"/>
      <c r="GVD94" s="13"/>
      <c r="GVE94" s="13"/>
      <c r="GVF94" s="13"/>
      <c r="GVG94" s="13"/>
      <c r="GVH94" s="13"/>
      <c r="GVI94" s="13"/>
      <c r="GVJ94" s="13"/>
      <c r="GVK94" s="13"/>
      <c r="GVL94" s="13"/>
      <c r="GVM94" s="13"/>
      <c r="GVN94" s="13"/>
      <c r="GVO94" s="13"/>
      <c r="GVP94" s="13"/>
      <c r="GVQ94" s="13"/>
      <c r="GVR94" s="13"/>
      <c r="GVS94" s="13"/>
      <c r="GVT94" s="13"/>
      <c r="GVU94" s="13"/>
      <c r="GVV94" s="13"/>
      <c r="GVW94" s="13"/>
      <c r="GVX94" s="13"/>
      <c r="GVY94" s="13"/>
      <c r="GVZ94" s="13"/>
      <c r="GWA94" s="13"/>
      <c r="GWB94" s="13"/>
      <c r="GWC94" s="13"/>
      <c r="GWD94" s="13"/>
      <c r="GWE94" s="13"/>
      <c r="GWF94" s="13"/>
      <c r="GWG94" s="13"/>
      <c r="GWH94" s="13"/>
      <c r="GWI94" s="13"/>
      <c r="GWJ94" s="13"/>
      <c r="GWK94" s="13"/>
      <c r="GWL94" s="13"/>
      <c r="GWM94" s="13"/>
      <c r="GWN94" s="13"/>
      <c r="GWO94" s="13"/>
      <c r="GWP94" s="13"/>
      <c r="GWQ94" s="13"/>
      <c r="GWR94" s="13"/>
      <c r="GWS94" s="13"/>
      <c r="GWT94" s="13"/>
      <c r="GWU94" s="13"/>
      <c r="GWV94" s="13"/>
      <c r="GWW94" s="13"/>
      <c r="GWX94" s="13"/>
      <c r="GWY94" s="13"/>
      <c r="GWZ94" s="13"/>
      <c r="GXA94" s="13"/>
      <c r="GXB94" s="13"/>
      <c r="GXC94" s="13"/>
      <c r="GXD94" s="13"/>
      <c r="GXE94" s="13"/>
      <c r="GXF94" s="13"/>
      <c r="GXG94" s="13"/>
      <c r="GXH94" s="13"/>
      <c r="GXI94" s="13"/>
      <c r="GXJ94" s="13"/>
      <c r="GXK94" s="13"/>
      <c r="GXL94" s="13"/>
      <c r="GXM94" s="13"/>
      <c r="GXN94" s="13"/>
      <c r="GXO94" s="13"/>
      <c r="GXP94" s="13"/>
      <c r="GXQ94" s="13"/>
      <c r="GXR94" s="13"/>
      <c r="GXS94" s="13"/>
      <c r="GXT94" s="13"/>
      <c r="GXU94" s="13"/>
      <c r="GXV94" s="13"/>
      <c r="GXW94" s="13"/>
      <c r="GXX94" s="13"/>
      <c r="GXY94" s="13"/>
      <c r="GXZ94" s="13"/>
      <c r="GYA94" s="13"/>
      <c r="GYB94" s="13"/>
      <c r="GYC94" s="13"/>
      <c r="GYD94" s="13"/>
      <c r="GYE94" s="13"/>
      <c r="GYF94" s="13"/>
      <c r="GYG94" s="13"/>
      <c r="GYH94" s="13"/>
      <c r="GYI94" s="13"/>
      <c r="GYJ94" s="13"/>
      <c r="GYK94" s="13"/>
      <c r="GYL94" s="13"/>
      <c r="GYM94" s="13"/>
      <c r="GYN94" s="13"/>
      <c r="GYO94" s="13"/>
      <c r="GYP94" s="13"/>
      <c r="GYQ94" s="13"/>
      <c r="GYR94" s="13"/>
      <c r="GYS94" s="13"/>
      <c r="GYT94" s="13"/>
      <c r="GYU94" s="13"/>
      <c r="GYV94" s="13"/>
      <c r="GYW94" s="13"/>
      <c r="GYX94" s="13"/>
      <c r="GYY94" s="13"/>
      <c r="GYZ94" s="13"/>
      <c r="GZA94" s="13"/>
      <c r="GZB94" s="13"/>
      <c r="GZC94" s="13"/>
      <c r="GZD94" s="13"/>
      <c r="GZE94" s="13"/>
      <c r="GZF94" s="13"/>
      <c r="GZG94" s="13"/>
      <c r="GZH94" s="13"/>
      <c r="GZI94" s="13"/>
      <c r="GZJ94" s="13"/>
      <c r="GZK94" s="13"/>
      <c r="GZL94" s="13"/>
      <c r="GZM94" s="13"/>
      <c r="GZN94" s="13"/>
      <c r="GZO94" s="13"/>
      <c r="GZP94" s="13"/>
      <c r="GZQ94" s="13"/>
      <c r="GZR94" s="13"/>
      <c r="GZS94" s="13"/>
      <c r="GZT94" s="13"/>
      <c r="GZU94" s="13"/>
      <c r="GZV94" s="13"/>
      <c r="GZW94" s="13"/>
      <c r="GZX94" s="13"/>
      <c r="GZY94" s="13"/>
      <c r="GZZ94" s="13"/>
      <c r="HAA94" s="13"/>
      <c r="HAB94" s="13"/>
      <c r="HAC94" s="13"/>
      <c r="HAD94" s="13"/>
      <c r="HAE94" s="13"/>
      <c r="HAF94" s="13"/>
      <c r="HAG94" s="13"/>
      <c r="HAH94" s="13"/>
      <c r="HAI94" s="13"/>
      <c r="HAJ94" s="13"/>
      <c r="HAK94" s="13"/>
      <c r="HAL94" s="13"/>
      <c r="HAM94" s="13"/>
      <c r="HAN94" s="13"/>
      <c r="HAO94" s="13"/>
      <c r="HAP94" s="13"/>
      <c r="HAQ94" s="13"/>
      <c r="HAR94" s="13"/>
      <c r="HAS94" s="13"/>
      <c r="HAT94" s="13"/>
      <c r="HAU94" s="13"/>
      <c r="HAV94" s="13"/>
      <c r="HAW94" s="13"/>
      <c r="HAX94" s="13"/>
      <c r="HAY94" s="13"/>
      <c r="HAZ94" s="13"/>
      <c r="HBA94" s="13"/>
      <c r="HBB94" s="13"/>
      <c r="HBC94" s="13"/>
      <c r="HBD94" s="13"/>
      <c r="HBE94" s="13"/>
      <c r="HBF94" s="13"/>
      <c r="HBG94" s="13"/>
      <c r="HBH94" s="13"/>
      <c r="HBI94" s="13"/>
      <c r="HBJ94" s="13"/>
      <c r="HBK94" s="13"/>
      <c r="HBL94" s="13"/>
      <c r="HBM94" s="13"/>
      <c r="HBN94" s="13"/>
      <c r="HBO94" s="13"/>
      <c r="HBP94" s="13"/>
      <c r="HBQ94" s="13"/>
      <c r="HBR94" s="13"/>
      <c r="HBS94" s="13"/>
      <c r="HBT94" s="13"/>
      <c r="HBU94" s="13"/>
      <c r="HBV94" s="13"/>
      <c r="HBW94" s="13"/>
      <c r="HBX94" s="13"/>
      <c r="HBY94" s="13"/>
      <c r="HBZ94" s="13"/>
      <c r="HCA94" s="13"/>
      <c r="HCB94" s="13"/>
      <c r="HCC94" s="13"/>
      <c r="HCD94" s="13"/>
      <c r="HCE94" s="13"/>
      <c r="HCF94" s="13"/>
      <c r="HCG94" s="13"/>
      <c r="HCH94" s="13"/>
      <c r="HCI94" s="13"/>
      <c r="HCJ94" s="13"/>
      <c r="HCK94" s="13"/>
      <c r="HCL94" s="13"/>
      <c r="HCM94" s="13"/>
      <c r="HCN94" s="13"/>
      <c r="HCO94" s="13"/>
      <c r="HCP94" s="13"/>
      <c r="HCQ94" s="13"/>
      <c r="HCR94" s="13"/>
      <c r="HCS94" s="13"/>
      <c r="HCT94" s="13"/>
      <c r="HCU94" s="13"/>
      <c r="HCV94" s="13"/>
      <c r="HCW94" s="13"/>
      <c r="HCX94" s="13"/>
      <c r="HCY94" s="13"/>
      <c r="HCZ94" s="13"/>
      <c r="HDA94" s="13"/>
      <c r="HDB94" s="13"/>
      <c r="HDC94" s="13"/>
      <c r="HDD94" s="13"/>
      <c r="HDE94" s="13"/>
      <c r="HDF94" s="13"/>
      <c r="HDG94" s="13"/>
      <c r="HDH94" s="13"/>
      <c r="HDI94" s="13"/>
      <c r="HDJ94" s="13"/>
      <c r="HDK94" s="13"/>
      <c r="HDL94" s="13"/>
      <c r="HDM94" s="13"/>
      <c r="HDN94" s="13"/>
      <c r="HDO94" s="13"/>
      <c r="HDP94" s="13"/>
      <c r="HDQ94" s="13"/>
      <c r="HDR94" s="13"/>
      <c r="HDS94" s="13"/>
      <c r="HDT94" s="13"/>
      <c r="HDU94" s="13"/>
      <c r="HDV94" s="13"/>
      <c r="HDW94" s="13"/>
      <c r="HDX94" s="13"/>
      <c r="HDY94" s="13"/>
      <c r="HDZ94" s="13"/>
      <c r="HEA94" s="13"/>
      <c r="HEB94" s="13"/>
      <c r="HEC94" s="13"/>
      <c r="HED94" s="13"/>
      <c r="HEE94" s="13"/>
      <c r="HEF94" s="13"/>
      <c r="HEG94" s="13"/>
      <c r="HEH94" s="13"/>
      <c r="HEI94" s="13"/>
      <c r="HEJ94" s="13"/>
      <c r="HEK94" s="13"/>
      <c r="HEL94" s="13"/>
      <c r="HEM94" s="13"/>
      <c r="HEN94" s="13"/>
      <c r="HEO94" s="13"/>
      <c r="HEP94" s="13"/>
      <c r="HEQ94" s="13"/>
      <c r="HER94" s="13"/>
      <c r="HES94" s="13"/>
      <c r="HET94" s="13"/>
      <c r="HEU94" s="13"/>
      <c r="HEV94" s="13"/>
      <c r="HEW94" s="13"/>
      <c r="HEX94" s="13"/>
      <c r="HEY94" s="13"/>
      <c r="HEZ94" s="13"/>
      <c r="HFA94" s="13"/>
      <c r="HFB94" s="13"/>
      <c r="HFC94" s="13"/>
      <c r="HFD94" s="13"/>
      <c r="HFE94" s="13"/>
      <c r="HFF94" s="13"/>
      <c r="HFG94" s="13"/>
      <c r="HFH94" s="13"/>
      <c r="HFI94" s="13"/>
      <c r="HFJ94" s="13"/>
      <c r="HFK94" s="13"/>
      <c r="HFL94" s="13"/>
      <c r="HFM94" s="13"/>
      <c r="HFN94" s="13"/>
      <c r="HFO94" s="13"/>
      <c r="HFP94" s="13"/>
      <c r="HFQ94" s="13"/>
      <c r="HFR94" s="13"/>
      <c r="HFS94" s="13"/>
      <c r="HFT94" s="13"/>
      <c r="HFU94" s="13"/>
      <c r="HFV94" s="13"/>
      <c r="HFW94" s="13"/>
      <c r="HFX94" s="13"/>
      <c r="HFY94" s="13"/>
      <c r="HFZ94" s="13"/>
      <c r="HGA94" s="13"/>
      <c r="HGB94" s="13"/>
      <c r="HGC94" s="13"/>
      <c r="HGD94" s="13"/>
      <c r="HGE94" s="13"/>
      <c r="HGF94" s="13"/>
      <c r="HGG94" s="13"/>
      <c r="HGH94" s="13"/>
      <c r="HGI94" s="13"/>
      <c r="HGJ94" s="13"/>
      <c r="HGK94" s="13"/>
      <c r="HGL94" s="13"/>
      <c r="HGM94" s="13"/>
      <c r="HGN94" s="13"/>
      <c r="HGO94" s="13"/>
      <c r="HGP94" s="13"/>
      <c r="HGQ94" s="13"/>
      <c r="HGR94" s="13"/>
      <c r="HGS94" s="13"/>
      <c r="HGT94" s="13"/>
      <c r="HGU94" s="13"/>
      <c r="HGV94" s="13"/>
      <c r="HGW94" s="13"/>
      <c r="HGX94" s="13"/>
      <c r="HGY94" s="13"/>
      <c r="HGZ94" s="13"/>
      <c r="HHA94" s="13"/>
      <c r="HHB94" s="13"/>
      <c r="HHC94" s="13"/>
      <c r="HHD94" s="13"/>
      <c r="HHE94" s="13"/>
      <c r="HHF94" s="13"/>
      <c r="HHG94" s="13"/>
      <c r="HHH94" s="13"/>
      <c r="HHI94" s="13"/>
      <c r="HHJ94" s="13"/>
      <c r="HHK94" s="13"/>
      <c r="HHL94" s="13"/>
      <c r="HHM94" s="13"/>
      <c r="HHN94" s="13"/>
      <c r="HHO94" s="13"/>
      <c r="HHP94" s="13"/>
      <c r="HHQ94" s="13"/>
      <c r="HHR94" s="13"/>
      <c r="HHS94" s="13"/>
      <c r="HHT94" s="13"/>
      <c r="HHU94" s="13"/>
      <c r="HHV94" s="13"/>
      <c r="HHW94" s="13"/>
      <c r="HHX94" s="13"/>
      <c r="HHY94" s="13"/>
      <c r="HHZ94" s="13"/>
      <c r="HIA94" s="13"/>
      <c r="HIB94" s="13"/>
      <c r="HIC94" s="13"/>
      <c r="HID94" s="13"/>
      <c r="HIE94" s="13"/>
      <c r="HIF94" s="13"/>
      <c r="HIG94" s="13"/>
      <c r="HIH94" s="13"/>
      <c r="HII94" s="13"/>
      <c r="HIJ94" s="13"/>
      <c r="HIK94" s="13"/>
      <c r="HIL94" s="13"/>
      <c r="HIM94" s="13"/>
      <c r="HIN94" s="13"/>
      <c r="HIO94" s="13"/>
      <c r="HIP94" s="13"/>
      <c r="HIQ94" s="13"/>
      <c r="HIR94" s="13"/>
      <c r="HIS94" s="13"/>
      <c r="HIT94" s="13"/>
      <c r="HIU94" s="13"/>
      <c r="HIV94" s="13"/>
      <c r="HIW94" s="13"/>
      <c r="HIX94" s="13"/>
      <c r="HIY94" s="13"/>
      <c r="HIZ94" s="13"/>
      <c r="HJA94" s="13"/>
      <c r="HJB94" s="13"/>
      <c r="HJC94" s="13"/>
      <c r="HJD94" s="13"/>
      <c r="HJE94" s="13"/>
      <c r="HJF94" s="13"/>
      <c r="HJG94" s="13"/>
      <c r="HJH94" s="13"/>
      <c r="HJI94" s="13"/>
      <c r="HJJ94" s="13"/>
      <c r="HJK94" s="13"/>
      <c r="HJL94" s="13"/>
      <c r="HJM94" s="13"/>
      <c r="HJN94" s="13"/>
      <c r="HJO94" s="13"/>
      <c r="HJP94" s="13"/>
      <c r="HJQ94" s="13"/>
      <c r="HJR94" s="13"/>
      <c r="HJS94" s="13"/>
      <c r="HJT94" s="13"/>
      <c r="HJU94" s="13"/>
      <c r="HJV94" s="13"/>
      <c r="HJW94" s="13"/>
      <c r="HJX94" s="13"/>
      <c r="HJY94" s="13"/>
      <c r="HJZ94" s="13"/>
      <c r="HKA94" s="13"/>
      <c r="HKB94" s="13"/>
      <c r="HKC94" s="13"/>
      <c r="HKD94" s="13"/>
      <c r="HKE94" s="13"/>
      <c r="HKF94" s="13"/>
      <c r="HKG94" s="13"/>
      <c r="HKH94" s="13"/>
      <c r="HKI94" s="13"/>
      <c r="HKJ94" s="13"/>
      <c r="HKK94" s="13"/>
      <c r="HKL94" s="13"/>
      <c r="HKM94" s="13"/>
      <c r="HKN94" s="13"/>
      <c r="HKO94" s="13"/>
      <c r="HKP94" s="13"/>
      <c r="HKQ94" s="13"/>
      <c r="HKR94" s="13"/>
      <c r="HKS94" s="13"/>
      <c r="HKT94" s="13"/>
      <c r="HKU94" s="13"/>
      <c r="HKV94" s="13"/>
      <c r="HKW94" s="13"/>
      <c r="HKX94" s="13"/>
      <c r="HKY94" s="13"/>
      <c r="HKZ94" s="13"/>
      <c r="HLA94" s="13"/>
      <c r="HLB94" s="13"/>
      <c r="HLC94" s="13"/>
      <c r="HLD94" s="13"/>
      <c r="HLE94" s="13"/>
      <c r="HLF94" s="13"/>
      <c r="HLG94" s="13"/>
      <c r="HLH94" s="13"/>
      <c r="HLI94" s="13"/>
      <c r="HLJ94" s="13"/>
      <c r="HLK94" s="13"/>
      <c r="HLL94" s="13"/>
      <c r="HLM94" s="13"/>
      <c r="HLN94" s="13"/>
      <c r="HLO94" s="13"/>
      <c r="HLP94" s="13"/>
      <c r="HLQ94" s="13"/>
      <c r="HLR94" s="13"/>
      <c r="HLS94" s="13"/>
      <c r="HLT94" s="13"/>
      <c r="HLU94" s="13"/>
      <c r="HLV94" s="13"/>
      <c r="HLW94" s="13"/>
      <c r="HLX94" s="13"/>
      <c r="HLY94" s="13"/>
      <c r="HLZ94" s="13"/>
      <c r="HMA94" s="13"/>
      <c r="HMB94" s="13"/>
      <c r="HMC94" s="13"/>
      <c r="HMD94" s="13"/>
      <c r="HME94" s="13"/>
      <c r="HMF94" s="13"/>
      <c r="HMG94" s="13"/>
      <c r="HMH94" s="13"/>
      <c r="HMI94" s="13"/>
      <c r="HMJ94" s="13"/>
      <c r="HMK94" s="13"/>
      <c r="HML94" s="13"/>
      <c r="HMM94" s="13"/>
      <c r="HMN94" s="13"/>
      <c r="HMO94" s="13"/>
      <c r="HMP94" s="13"/>
      <c r="HMQ94" s="13"/>
      <c r="HMR94" s="13"/>
      <c r="HMS94" s="13"/>
      <c r="HMT94" s="13"/>
      <c r="HMU94" s="13"/>
      <c r="HMV94" s="13"/>
      <c r="HMW94" s="13"/>
      <c r="HMX94" s="13"/>
      <c r="HMY94" s="13"/>
      <c r="HMZ94" s="13"/>
      <c r="HNA94" s="13"/>
      <c r="HNB94" s="13"/>
      <c r="HNC94" s="13"/>
      <c r="HND94" s="13"/>
      <c r="HNE94" s="13"/>
      <c r="HNF94" s="13"/>
      <c r="HNG94" s="13"/>
      <c r="HNH94" s="13"/>
      <c r="HNI94" s="13"/>
      <c r="HNJ94" s="13"/>
      <c r="HNK94" s="13"/>
      <c r="HNL94" s="13"/>
      <c r="HNM94" s="13"/>
      <c r="HNN94" s="13"/>
      <c r="HNO94" s="13"/>
      <c r="HNP94" s="13"/>
      <c r="HNQ94" s="13"/>
      <c r="HNR94" s="13"/>
      <c r="HNS94" s="13"/>
      <c r="HNT94" s="13"/>
      <c r="HNU94" s="13"/>
      <c r="HNV94" s="13"/>
      <c r="HNW94" s="13"/>
      <c r="HNX94" s="13"/>
      <c r="HNY94" s="13"/>
      <c r="HNZ94" s="13"/>
      <c r="HOA94" s="13"/>
      <c r="HOB94" s="13"/>
      <c r="HOC94" s="13"/>
      <c r="HOD94" s="13"/>
      <c r="HOE94" s="13"/>
      <c r="HOF94" s="13"/>
      <c r="HOG94" s="13"/>
      <c r="HOH94" s="13"/>
      <c r="HOI94" s="13"/>
      <c r="HOJ94" s="13"/>
      <c r="HOK94" s="13"/>
      <c r="HOL94" s="13"/>
      <c r="HOM94" s="13"/>
      <c r="HON94" s="13"/>
      <c r="HOO94" s="13"/>
      <c r="HOP94" s="13"/>
      <c r="HOQ94" s="13"/>
      <c r="HOR94" s="13"/>
      <c r="HOS94" s="13"/>
      <c r="HOT94" s="13"/>
      <c r="HOU94" s="13"/>
      <c r="HOV94" s="13"/>
      <c r="HOW94" s="13"/>
      <c r="HOX94" s="13"/>
      <c r="HOY94" s="13"/>
      <c r="HOZ94" s="13"/>
      <c r="HPA94" s="13"/>
      <c r="HPB94" s="13"/>
      <c r="HPC94" s="13"/>
      <c r="HPD94" s="13"/>
      <c r="HPE94" s="13"/>
      <c r="HPF94" s="13"/>
      <c r="HPG94" s="13"/>
      <c r="HPH94" s="13"/>
      <c r="HPI94" s="13"/>
      <c r="HPJ94" s="13"/>
      <c r="HPK94" s="13"/>
      <c r="HPL94" s="13"/>
      <c r="HPM94" s="13"/>
      <c r="HPN94" s="13"/>
      <c r="HPO94" s="13"/>
      <c r="HPP94" s="13"/>
      <c r="HPQ94" s="13"/>
      <c r="HPR94" s="13"/>
      <c r="HPS94" s="13"/>
      <c r="HPT94" s="13"/>
      <c r="HPU94" s="13"/>
      <c r="HPV94" s="13"/>
      <c r="HPW94" s="13"/>
      <c r="HPX94" s="13"/>
      <c r="HPY94" s="13"/>
      <c r="HPZ94" s="13"/>
      <c r="HQA94" s="13"/>
      <c r="HQB94" s="13"/>
      <c r="HQC94" s="13"/>
      <c r="HQD94" s="13"/>
      <c r="HQE94" s="13"/>
      <c r="HQF94" s="13"/>
      <c r="HQG94" s="13"/>
      <c r="HQH94" s="13"/>
      <c r="HQI94" s="13"/>
      <c r="HQJ94" s="13"/>
      <c r="HQK94" s="13"/>
      <c r="HQL94" s="13"/>
      <c r="HQM94" s="13"/>
      <c r="HQN94" s="13"/>
      <c r="HQO94" s="13"/>
      <c r="HQP94" s="13"/>
      <c r="HQQ94" s="13"/>
      <c r="HQR94" s="13"/>
      <c r="HQS94" s="13"/>
      <c r="HQT94" s="13"/>
      <c r="HQU94" s="13"/>
      <c r="HQV94" s="13"/>
      <c r="HQW94" s="13"/>
      <c r="HQX94" s="13"/>
      <c r="HQY94" s="13"/>
      <c r="HQZ94" s="13"/>
      <c r="HRA94" s="13"/>
      <c r="HRB94" s="13"/>
      <c r="HRC94" s="13"/>
      <c r="HRD94" s="13"/>
      <c r="HRE94" s="13"/>
      <c r="HRF94" s="13"/>
      <c r="HRG94" s="13"/>
      <c r="HRH94" s="13"/>
      <c r="HRI94" s="13"/>
      <c r="HRJ94" s="13"/>
      <c r="HRK94" s="13"/>
      <c r="HRL94" s="13"/>
      <c r="HRM94" s="13"/>
      <c r="HRN94" s="13"/>
      <c r="HRO94" s="13"/>
      <c r="HRP94" s="13"/>
      <c r="HRQ94" s="13"/>
      <c r="HRR94" s="13"/>
      <c r="HRS94" s="13"/>
      <c r="HRT94" s="13"/>
      <c r="HRU94" s="13"/>
      <c r="HRV94" s="13"/>
      <c r="HRW94" s="13"/>
      <c r="HRX94" s="13"/>
      <c r="HRY94" s="13"/>
      <c r="HRZ94" s="13"/>
      <c r="HSA94" s="13"/>
      <c r="HSB94" s="13"/>
      <c r="HSC94" s="13"/>
      <c r="HSD94" s="13"/>
      <c r="HSE94" s="13"/>
      <c r="HSF94" s="13"/>
      <c r="HSG94" s="13"/>
      <c r="HSH94" s="13"/>
      <c r="HSI94" s="13"/>
      <c r="HSJ94" s="13"/>
      <c r="HSK94" s="13"/>
      <c r="HSL94" s="13"/>
      <c r="HSM94" s="13"/>
      <c r="HSN94" s="13"/>
      <c r="HSO94" s="13"/>
      <c r="HSP94" s="13"/>
      <c r="HSQ94" s="13"/>
      <c r="HSR94" s="13"/>
      <c r="HSS94" s="13"/>
      <c r="HST94" s="13"/>
      <c r="HSU94" s="13"/>
      <c r="HSV94" s="13"/>
      <c r="HSW94" s="13"/>
      <c r="HSX94" s="13"/>
      <c r="HSY94" s="13"/>
      <c r="HSZ94" s="13"/>
      <c r="HTA94" s="13"/>
      <c r="HTB94" s="13"/>
      <c r="HTC94" s="13"/>
      <c r="HTD94" s="13"/>
      <c r="HTE94" s="13"/>
      <c r="HTF94" s="13"/>
      <c r="HTG94" s="13"/>
      <c r="HTH94" s="13"/>
      <c r="HTI94" s="13"/>
      <c r="HTJ94" s="13"/>
      <c r="HTK94" s="13"/>
      <c r="HTL94" s="13"/>
      <c r="HTM94" s="13"/>
      <c r="HTN94" s="13"/>
      <c r="HTO94" s="13"/>
      <c r="HTP94" s="13"/>
      <c r="HTQ94" s="13"/>
      <c r="HTR94" s="13"/>
      <c r="HTS94" s="13"/>
      <c r="HTT94" s="13"/>
      <c r="HTU94" s="13"/>
      <c r="HTV94" s="13"/>
      <c r="HTW94" s="13"/>
      <c r="HTX94" s="13"/>
      <c r="HTY94" s="13"/>
      <c r="HTZ94" s="13"/>
      <c r="HUA94" s="13"/>
      <c r="HUB94" s="13"/>
      <c r="HUC94" s="13"/>
      <c r="HUD94" s="13"/>
      <c r="HUE94" s="13"/>
      <c r="HUF94" s="13"/>
      <c r="HUG94" s="13"/>
      <c r="HUH94" s="13"/>
      <c r="HUI94" s="13"/>
      <c r="HUJ94" s="13"/>
      <c r="HUK94" s="13"/>
      <c r="HUL94" s="13"/>
      <c r="HUM94" s="13"/>
      <c r="HUN94" s="13"/>
      <c r="HUO94" s="13"/>
      <c r="HUP94" s="13"/>
      <c r="HUQ94" s="13"/>
      <c r="HUR94" s="13"/>
      <c r="HUS94" s="13"/>
      <c r="HUT94" s="13"/>
      <c r="HUU94" s="13"/>
      <c r="HUV94" s="13"/>
      <c r="HUW94" s="13"/>
      <c r="HUX94" s="13"/>
      <c r="HUY94" s="13"/>
      <c r="HUZ94" s="13"/>
      <c r="HVA94" s="13"/>
      <c r="HVB94" s="13"/>
      <c r="HVC94" s="13"/>
      <c r="HVD94" s="13"/>
      <c r="HVE94" s="13"/>
      <c r="HVF94" s="13"/>
      <c r="HVG94" s="13"/>
      <c r="HVH94" s="13"/>
      <c r="HVI94" s="13"/>
      <c r="HVJ94" s="13"/>
      <c r="HVK94" s="13"/>
      <c r="HVL94" s="13"/>
      <c r="HVM94" s="13"/>
      <c r="HVN94" s="13"/>
      <c r="HVO94" s="13"/>
      <c r="HVP94" s="13"/>
      <c r="HVQ94" s="13"/>
      <c r="HVR94" s="13"/>
      <c r="HVS94" s="13"/>
      <c r="HVT94" s="13"/>
      <c r="HVU94" s="13"/>
      <c r="HVV94" s="13"/>
      <c r="HVW94" s="13"/>
      <c r="HVX94" s="13"/>
      <c r="HVY94" s="13"/>
      <c r="HVZ94" s="13"/>
      <c r="HWA94" s="13"/>
      <c r="HWB94" s="13"/>
      <c r="HWC94" s="13"/>
      <c r="HWD94" s="13"/>
      <c r="HWE94" s="13"/>
      <c r="HWF94" s="13"/>
      <c r="HWG94" s="13"/>
      <c r="HWH94" s="13"/>
      <c r="HWI94" s="13"/>
      <c r="HWJ94" s="13"/>
      <c r="HWK94" s="13"/>
      <c r="HWL94" s="13"/>
      <c r="HWM94" s="13"/>
      <c r="HWN94" s="13"/>
      <c r="HWO94" s="13"/>
      <c r="HWP94" s="13"/>
      <c r="HWQ94" s="13"/>
      <c r="HWR94" s="13"/>
      <c r="HWS94" s="13"/>
      <c r="HWT94" s="13"/>
      <c r="HWU94" s="13"/>
      <c r="HWV94" s="13"/>
      <c r="HWW94" s="13"/>
      <c r="HWX94" s="13"/>
      <c r="HWY94" s="13"/>
      <c r="HWZ94" s="13"/>
      <c r="HXA94" s="13"/>
      <c r="HXB94" s="13"/>
      <c r="HXC94" s="13"/>
      <c r="HXD94" s="13"/>
      <c r="HXE94" s="13"/>
      <c r="HXF94" s="13"/>
      <c r="HXG94" s="13"/>
      <c r="HXH94" s="13"/>
      <c r="HXI94" s="13"/>
      <c r="HXJ94" s="13"/>
      <c r="HXK94" s="13"/>
      <c r="HXL94" s="13"/>
      <c r="HXM94" s="13"/>
      <c r="HXN94" s="13"/>
      <c r="HXO94" s="13"/>
      <c r="HXP94" s="13"/>
      <c r="HXQ94" s="13"/>
      <c r="HXR94" s="13"/>
      <c r="HXS94" s="13"/>
      <c r="HXT94" s="13"/>
      <c r="HXU94" s="13"/>
      <c r="HXV94" s="13"/>
      <c r="HXW94" s="13"/>
      <c r="HXX94" s="13"/>
      <c r="HXY94" s="13"/>
      <c r="HXZ94" s="13"/>
      <c r="HYA94" s="13"/>
      <c r="HYB94" s="13"/>
      <c r="HYC94" s="13"/>
      <c r="HYD94" s="13"/>
      <c r="HYE94" s="13"/>
      <c r="HYF94" s="13"/>
      <c r="HYG94" s="13"/>
      <c r="HYH94" s="13"/>
      <c r="HYI94" s="13"/>
      <c r="HYJ94" s="13"/>
      <c r="HYK94" s="13"/>
      <c r="HYL94" s="13"/>
      <c r="HYM94" s="13"/>
      <c r="HYN94" s="13"/>
      <c r="HYO94" s="13"/>
      <c r="HYP94" s="13"/>
      <c r="HYQ94" s="13"/>
      <c r="HYR94" s="13"/>
      <c r="HYS94" s="13"/>
      <c r="HYT94" s="13"/>
      <c r="HYU94" s="13"/>
      <c r="HYV94" s="13"/>
      <c r="HYW94" s="13"/>
      <c r="HYX94" s="13"/>
      <c r="HYY94" s="13"/>
      <c r="HYZ94" s="13"/>
      <c r="HZA94" s="13"/>
      <c r="HZB94" s="13"/>
      <c r="HZC94" s="13"/>
      <c r="HZD94" s="13"/>
      <c r="HZE94" s="13"/>
      <c r="HZF94" s="13"/>
      <c r="HZG94" s="13"/>
      <c r="HZH94" s="13"/>
      <c r="HZI94" s="13"/>
      <c r="HZJ94" s="13"/>
      <c r="HZK94" s="13"/>
      <c r="HZL94" s="13"/>
      <c r="HZM94" s="13"/>
      <c r="HZN94" s="13"/>
      <c r="HZO94" s="13"/>
      <c r="HZP94" s="13"/>
      <c r="HZQ94" s="13"/>
      <c r="HZR94" s="13"/>
      <c r="HZS94" s="13"/>
      <c r="HZT94" s="13"/>
      <c r="HZU94" s="13"/>
      <c r="HZV94" s="13"/>
      <c r="HZW94" s="13"/>
      <c r="HZX94" s="13"/>
      <c r="HZY94" s="13"/>
      <c r="HZZ94" s="13"/>
      <c r="IAA94" s="13"/>
      <c r="IAB94" s="13"/>
      <c r="IAC94" s="13"/>
      <c r="IAD94" s="13"/>
      <c r="IAE94" s="13"/>
      <c r="IAF94" s="13"/>
      <c r="IAG94" s="13"/>
      <c r="IAH94" s="13"/>
      <c r="IAI94" s="13"/>
      <c r="IAJ94" s="13"/>
      <c r="IAK94" s="13"/>
      <c r="IAL94" s="13"/>
      <c r="IAM94" s="13"/>
      <c r="IAN94" s="13"/>
      <c r="IAO94" s="13"/>
      <c r="IAP94" s="13"/>
      <c r="IAQ94" s="13"/>
      <c r="IAR94" s="13"/>
      <c r="IAS94" s="13"/>
      <c r="IAT94" s="13"/>
      <c r="IAU94" s="13"/>
      <c r="IAV94" s="13"/>
      <c r="IAW94" s="13"/>
      <c r="IAX94" s="13"/>
      <c r="IAY94" s="13"/>
      <c r="IAZ94" s="13"/>
      <c r="IBA94" s="13"/>
      <c r="IBB94" s="13"/>
      <c r="IBC94" s="13"/>
      <c r="IBD94" s="13"/>
      <c r="IBE94" s="13"/>
      <c r="IBF94" s="13"/>
      <c r="IBG94" s="13"/>
      <c r="IBH94" s="13"/>
      <c r="IBI94" s="13"/>
      <c r="IBJ94" s="13"/>
      <c r="IBK94" s="13"/>
      <c r="IBL94" s="13"/>
      <c r="IBM94" s="13"/>
      <c r="IBN94" s="13"/>
      <c r="IBO94" s="13"/>
      <c r="IBP94" s="13"/>
      <c r="IBQ94" s="13"/>
      <c r="IBR94" s="13"/>
      <c r="IBS94" s="13"/>
      <c r="IBT94" s="13"/>
      <c r="IBU94" s="13"/>
      <c r="IBV94" s="13"/>
      <c r="IBW94" s="13"/>
      <c r="IBX94" s="13"/>
      <c r="IBY94" s="13"/>
      <c r="IBZ94" s="13"/>
      <c r="ICA94" s="13"/>
      <c r="ICB94" s="13"/>
      <c r="ICC94" s="13"/>
      <c r="ICD94" s="13"/>
      <c r="ICE94" s="13"/>
      <c r="ICF94" s="13"/>
      <c r="ICG94" s="13"/>
      <c r="ICH94" s="13"/>
      <c r="ICI94" s="13"/>
      <c r="ICJ94" s="13"/>
      <c r="ICK94" s="13"/>
      <c r="ICL94" s="13"/>
      <c r="ICM94" s="13"/>
      <c r="ICN94" s="13"/>
      <c r="ICO94" s="13"/>
      <c r="ICP94" s="13"/>
      <c r="ICQ94" s="13"/>
      <c r="ICR94" s="13"/>
      <c r="ICS94" s="13"/>
      <c r="ICT94" s="13"/>
      <c r="ICU94" s="13"/>
      <c r="ICV94" s="13"/>
      <c r="ICW94" s="13"/>
      <c r="ICX94" s="13"/>
      <c r="ICY94" s="13"/>
      <c r="ICZ94" s="13"/>
      <c r="IDA94" s="13"/>
      <c r="IDB94" s="13"/>
      <c r="IDC94" s="13"/>
      <c r="IDD94" s="13"/>
      <c r="IDE94" s="13"/>
      <c r="IDF94" s="13"/>
      <c r="IDG94" s="13"/>
      <c r="IDH94" s="13"/>
      <c r="IDI94" s="13"/>
      <c r="IDJ94" s="13"/>
      <c r="IDK94" s="13"/>
      <c r="IDL94" s="13"/>
      <c r="IDM94" s="13"/>
      <c r="IDN94" s="13"/>
      <c r="IDO94" s="13"/>
      <c r="IDP94" s="13"/>
      <c r="IDQ94" s="13"/>
      <c r="IDR94" s="13"/>
      <c r="IDS94" s="13"/>
      <c r="IDT94" s="13"/>
      <c r="IDU94" s="13"/>
      <c r="IDV94" s="13"/>
      <c r="IDW94" s="13"/>
      <c r="IDX94" s="13"/>
      <c r="IDY94" s="13"/>
      <c r="IDZ94" s="13"/>
      <c r="IEA94" s="13"/>
      <c r="IEB94" s="13"/>
      <c r="IEC94" s="13"/>
      <c r="IED94" s="13"/>
      <c r="IEE94" s="13"/>
      <c r="IEF94" s="13"/>
      <c r="IEG94" s="13"/>
      <c r="IEH94" s="13"/>
      <c r="IEI94" s="13"/>
      <c r="IEJ94" s="13"/>
      <c r="IEK94" s="13"/>
      <c r="IEL94" s="13"/>
      <c r="IEM94" s="13"/>
      <c r="IEN94" s="13"/>
      <c r="IEO94" s="13"/>
      <c r="IEP94" s="13"/>
      <c r="IEQ94" s="13"/>
      <c r="IER94" s="13"/>
      <c r="IES94" s="13"/>
      <c r="IET94" s="13"/>
      <c r="IEU94" s="13"/>
      <c r="IEV94" s="13"/>
      <c r="IEW94" s="13"/>
      <c r="IEX94" s="13"/>
      <c r="IEY94" s="13"/>
      <c r="IEZ94" s="13"/>
      <c r="IFA94" s="13"/>
      <c r="IFB94" s="13"/>
      <c r="IFC94" s="13"/>
      <c r="IFD94" s="13"/>
      <c r="IFE94" s="13"/>
      <c r="IFF94" s="13"/>
      <c r="IFG94" s="13"/>
      <c r="IFH94" s="13"/>
      <c r="IFI94" s="13"/>
      <c r="IFJ94" s="13"/>
      <c r="IFK94" s="13"/>
      <c r="IFL94" s="13"/>
      <c r="IFM94" s="13"/>
      <c r="IFN94" s="13"/>
      <c r="IFO94" s="13"/>
      <c r="IFP94" s="13"/>
      <c r="IFQ94" s="13"/>
      <c r="IFR94" s="13"/>
      <c r="IFS94" s="13"/>
      <c r="IFT94" s="13"/>
      <c r="IFU94" s="13"/>
      <c r="IFV94" s="13"/>
      <c r="IFW94" s="13"/>
      <c r="IFX94" s="13"/>
      <c r="IFY94" s="13"/>
      <c r="IFZ94" s="13"/>
      <c r="IGA94" s="13"/>
      <c r="IGB94" s="13"/>
      <c r="IGC94" s="13"/>
      <c r="IGD94" s="13"/>
      <c r="IGE94" s="13"/>
      <c r="IGF94" s="13"/>
      <c r="IGG94" s="13"/>
      <c r="IGH94" s="13"/>
      <c r="IGI94" s="13"/>
      <c r="IGJ94" s="13"/>
      <c r="IGK94" s="13"/>
      <c r="IGL94" s="13"/>
      <c r="IGM94" s="13"/>
      <c r="IGN94" s="13"/>
      <c r="IGO94" s="13"/>
      <c r="IGP94" s="13"/>
      <c r="IGQ94" s="13"/>
      <c r="IGR94" s="13"/>
      <c r="IGS94" s="13"/>
      <c r="IGT94" s="13"/>
      <c r="IGU94" s="13"/>
      <c r="IGV94" s="13"/>
      <c r="IGW94" s="13"/>
      <c r="IGX94" s="13"/>
      <c r="IGY94" s="13"/>
      <c r="IGZ94" s="13"/>
      <c r="IHA94" s="13"/>
      <c r="IHB94" s="13"/>
      <c r="IHC94" s="13"/>
      <c r="IHD94" s="13"/>
      <c r="IHE94" s="13"/>
      <c r="IHF94" s="13"/>
      <c r="IHG94" s="13"/>
      <c r="IHH94" s="13"/>
      <c r="IHI94" s="13"/>
      <c r="IHJ94" s="13"/>
      <c r="IHK94" s="13"/>
      <c r="IHL94" s="13"/>
      <c r="IHM94" s="13"/>
      <c r="IHN94" s="13"/>
      <c r="IHO94" s="13"/>
      <c r="IHP94" s="13"/>
      <c r="IHQ94" s="13"/>
      <c r="IHR94" s="13"/>
      <c r="IHS94" s="13"/>
      <c r="IHT94" s="13"/>
      <c r="IHU94" s="13"/>
      <c r="IHV94" s="13"/>
      <c r="IHW94" s="13"/>
      <c r="IHX94" s="13"/>
      <c r="IHY94" s="13"/>
      <c r="IHZ94" s="13"/>
      <c r="IIA94" s="13"/>
      <c r="IIB94" s="13"/>
      <c r="IIC94" s="13"/>
      <c r="IID94" s="13"/>
      <c r="IIE94" s="13"/>
      <c r="IIF94" s="13"/>
      <c r="IIG94" s="13"/>
      <c r="IIH94" s="13"/>
      <c r="III94" s="13"/>
      <c r="IIJ94" s="13"/>
      <c r="IIK94" s="13"/>
      <c r="IIL94" s="13"/>
      <c r="IIM94" s="13"/>
      <c r="IIN94" s="13"/>
      <c r="IIO94" s="13"/>
      <c r="IIP94" s="13"/>
      <c r="IIQ94" s="13"/>
      <c r="IIR94" s="13"/>
      <c r="IIS94" s="13"/>
      <c r="IIT94" s="13"/>
      <c r="IIU94" s="13"/>
      <c r="IIV94" s="13"/>
      <c r="IIW94" s="13"/>
      <c r="IIX94" s="13"/>
      <c r="IIY94" s="13"/>
      <c r="IIZ94" s="13"/>
      <c r="IJA94" s="13"/>
      <c r="IJB94" s="13"/>
      <c r="IJC94" s="13"/>
      <c r="IJD94" s="13"/>
      <c r="IJE94" s="13"/>
      <c r="IJF94" s="13"/>
      <c r="IJG94" s="13"/>
      <c r="IJH94" s="13"/>
      <c r="IJI94" s="13"/>
      <c r="IJJ94" s="13"/>
      <c r="IJK94" s="13"/>
      <c r="IJL94" s="13"/>
      <c r="IJM94" s="13"/>
      <c r="IJN94" s="13"/>
      <c r="IJO94" s="13"/>
      <c r="IJP94" s="13"/>
      <c r="IJQ94" s="13"/>
      <c r="IJR94" s="13"/>
      <c r="IJS94" s="13"/>
      <c r="IJT94" s="13"/>
      <c r="IJU94" s="13"/>
      <c r="IJV94" s="13"/>
      <c r="IJW94" s="13"/>
      <c r="IJX94" s="13"/>
      <c r="IJY94" s="13"/>
      <c r="IJZ94" s="13"/>
      <c r="IKA94" s="13"/>
      <c r="IKB94" s="13"/>
      <c r="IKC94" s="13"/>
      <c r="IKD94" s="13"/>
      <c r="IKE94" s="13"/>
      <c r="IKF94" s="13"/>
      <c r="IKG94" s="13"/>
      <c r="IKH94" s="13"/>
      <c r="IKI94" s="13"/>
      <c r="IKJ94" s="13"/>
      <c r="IKK94" s="13"/>
      <c r="IKL94" s="13"/>
      <c r="IKM94" s="13"/>
      <c r="IKN94" s="13"/>
      <c r="IKO94" s="13"/>
      <c r="IKP94" s="13"/>
      <c r="IKQ94" s="13"/>
      <c r="IKR94" s="13"/>
      <c r="IKS94" s="13"/>
      <c r="IKT94" s="13"/>
      <c r="IKU94" s="13"/>
      <c r="IKV94" s="13"/>
      <c r="IKW94" s="13"/>
      <c r="IKX94" s="13"/>
      <c r="IKY94" s="13"/>
      <c r="IKZ94" s="13"/>
      <c r="ILA94" s="13"/>
      <c r="ILB94" s="13"/>
      <c r="ILC94" s="13"/>
      <c r="ILD94" s="13"/>
      <c r="ILE94" s="13"/>
      <c r="ILF94" s="13"/>
      <c r="ILG94" s="13"/>
      <c r="ILH94" s="13"/>
      <c r="ILI94" s="13"/>
      <c r="ILJ94" s="13"/>
      <c r="ILK94" s="13"/>
      <c r="ILL94" s="13"/>
      <c r="ILM94" s="13"/>
      <c r="ILN94" s="13"/>
      <c r="ILO94" s="13"/>
      <c r="ILP94" s="13"/>
      <c r="ILQ94" s="13"/>
      <c r="ILR94" s="13"/>
      <c r="ILS94" s="13"/>
      <c r="ILT94" s="13"/>
      <c r="ILU94" s="13"/>
      <c r="ILV94" s="13"/>
      <c r="ILW94" s="13"/>
      <c r="ILX94" s="13"/>
      <c r="ILY94" s="13"/>
      <c r="ILZ94" s="13"/>
      <c r="IMA94" s="13"/>
      <c r="IMB94" s="13"/>
      <c r="IMC94" s="13"/>
      <c r="IMD94" s="13"/>
      <c r="IME94" s="13"/>
      <c r="IMF94" s="13"/>
      <c r="IMG94" s="13"/>
      <c r="IMH94" s="13"/>
      <c r="IMI94" s="13"/>
      <c r="IMJ94" s="13"/>
      <c r="IMK94" s="13"/>
      <c r="IML94" s="13"/>
      <c r="IMM94" s="13"/>
      <c r="IMN94" s="13"/>
      <c r="IMO94" s="13"/>
      <c r="IMP94" s="13"/>
      <c r="IMQ94" s="13"/>
      <c r="IMR94" s="13"/>
      <c r="IMS94" s="13"/>
      <c r="IMT94" s="13"/>
      <c r="IMU94" s="13"/>
      <c r="IMV94" s="13"/>
      <c r="IMW94" s="13"/>
      <c r="IMX94" s="13"/>
      <c r="IMY94" s="13"/>
      <c r="IMZ94" s="13"/>
      <c r="INA94" s="13"/>
      <c r="INB94" s="13"/>
      <c r="INC94" s="13"/>
      <c r="IND94" s="13"/>
      <c r="INE94" s="13"/>
      <c r="INF94" s="13"/>
      <c r="ING94" s="13"/>
      <c r="INH94" s="13"/>
      <c r="INI94" s="13"/>
      <c r="INJ94" s="13"/>
      <c r="INK94" s="13"/>
      <c r="INL94" s="13"/>
      <c r="INM94" s="13"/>
      <c r="INN94" s="13"/>
      <c r="INO94" s="13"/>
      <c r="INP94" s="13"/>
      <c r="INQ94" s="13"/>
      <c r="INR94" s="13"/>
      <c r="INS94" s="13"/>
      <c r="INT94" s="13"/>
      <c r="INU94" s="13"/>
      <c r="INV94" s="13"/>
      <c r="INW94" s="13"/>
      <c r="INX94" s="13"/>
      <c r="INY94" s="13"/>
      <c r="INZ94" s="13"/>
      <c r="IOA94" s="13"/>
      <c r="IOB94" s="13"/>
      <c r="IOC94" s="13"/>
      <c r="IOD94" s="13"/>
      <c r="IOE94" s="13"/>
      <c r="IOF94" s="13"/>
      <c r="IOG94" s="13"/>
      <c r="IOH94" s="13"/>
      <c r="IOI94" s="13"/>
      <c r="IOJ94" s="13"/>
      <c r="IOK94" s="13"/>
      <c r="IOL94" s="13"/>
      <c r="IOM94" s="13"/>
      <c r="ION94" s="13"/>
      <c r="IOO94" s="13"/>
      <c r="IOP94" s="13"/>
      <c r="IOQ94" s="13"/>
      <c r="IOR94" s="13"/>
      <c r="IOS94" s="13"/>
      <c r="IOT94" s="13"/>
      <c r="IOU94" s="13"/>
      <c r="IOV94" s="13"/>
      <c r="IOW94" s="13"/>
      <c r="IOX94" s="13"/>
      <c r="IOY94" s="13"/>
      <c r="IOZ94" s="13"/>
      <c r="IPA94" s="13"/>
      <c r="IPB94" s="13"/>
      <c r="IPC94" s="13"/>
      <c r="IPD94" s="13"/>
      <c r="IPE94" s="13"/>
      <c r="IPF94" s="13"/>
      <c r="IPG94" s="13"/>
      <c r="IPH94" s="13"/>
      <c r="IPI94" s="13"/>
      <c r="IPJ94" s="13"/>
      <c r="IPK94" s="13"/>
      <c r="IPL94" s="13"/>
      <c r="IPM94" s="13"/>
      <c r="IPN94" s="13"/>
      <c r="IPO94" s="13"/>
      <c r="IPP94" s="13"/>
      <c r="IPQ94" s="13"/>
      <c r="IPR94" s="13"/>
      <c r="IPS94" s="13"/>
      <c r="IPT94" s="13"/>
      <c r="IPU94" s="13"/>
      <c r="IPV94" s="13"/>
      <c r="IPW94" s="13"/>
      <c r="IPX94" s="13"/>
      <c r="IPY94" s="13"/>
      <c r="IPZ94" s="13"/>
      <c r="IQA94" s="13"/>
      <c r="IQB94" s="13"/>
      <c r="IQC94" s="13"/>
      <c r="IQD94" s="13"/>
      <c r="IQE94" s="13"/>
      <c r="IQF94" s="13"/>
      <c r="IQG94" s="13"/>
      <c r="IQH94" s="13"/>
      <c r="IQI94" s="13"/>
      <c r="IQJ94" s="13"/>
      <c r="IQK94" s="13"/>
      <c r="IQL94" s="13"/>
      <c r="IQM94" s="13"/>
      <c r="IQN94" s="13"/>
      <c r="IQO94" s="13"/>
      <c r="IQP94" s="13"/>
      <c r="IQQ94" s="13"/>
      <c r="IQR94" s="13"/>
      <c r="IQS94" s="13"/>
      <c r="IQT94" s="13"/>
      <c r="IQU94" s="13"/>
      <c r="IQV94" s="13"/>
      <c r="IQW94" s="13"/>
      <c r="IQX94" s="13"/>
      <c r="IQY94" s="13"/>
      <c r="IQZ94" s="13"/>
      <c r="IRA94" s="13"/>
      <c r="IRB94" s="13"/>
      <c r="IRC94" s="13"/>
      <c r="IRD94" s="13"/>
      <c r="IRE94" s="13"/>
      <c r="IRF94" s="13"/>
      <c r="IRG94" s="13"/>
      <c r="IRH94" s="13"/>
      <c r="IRI94" s="13"/>
      <c r="IRJ94" s="13"/>
      <c r="IRK94" s="13"/>
      <c r="IRL94" s="13"/>
      <c r="IRM94" s="13"/>
      <c r="IRN94" s="13"/>
      <c r="IRO94" s="13"/>
      <c r="IRP94" s="13"/>
      <c r="IRQ94" s="13"/>
      <c r="IRR94" s="13"/>
      <c r="IRS94" s="13"/>
      <c r="IRT94" s="13"/>
      <c r="IRU94" s="13"/>
      <c r="IRV94" s="13"/>
      <c r="IRW94" s="13"/>
      <c r="IRX94" s="13"/>
      <c r="IRY94" s="13"/>
      <c r="IRZ94" s="13"/>
      <c r="ISA94" s="13"/>
      <c r="ISB94" s="13"/>
      <c r="ISC94" s="13"/>
      <c r="ISD94" s="13"/>
      <c r="ISE94" s="13"/>
      <c r="ISF94" s="13"/>
      <c r="ISG94" s="13"/>
      <c r="ISH94" s="13"/>
      <c r="ISI94" s="13"/>
      <c r="ISJ94" s="13"/>
      <c r="ISK94" s="13"/>
      <c r="ISL94" s="13"/>
      <c r="ISM94" s="13"/>
      <c r="ISN94" s="13"/>
      <c r="ISO94" s="13"/>
      <c r="ISP94" s="13"/>
      <c r="ISQ94" s="13"/>
      <c r="ISR94" s="13"/>
      <c r="ISS94" s="13"/>
      <c r="IST94" s="13"/>
      <c r="ISU94" s="13"/>
      <c r="ISV94" s="13"/>
      <c r="ISW94" s="13"/>
      <c r="ISX94" s="13"/>
      <c r="ISY94" s="13"/>
      <c r="ISZ94" s="13"/>
      <c r="ITA94" s="13"/>
      <c r="ITB94" s="13"/>
      <c r="ITC94" s="13"/>
      <c r="ITD94" s="13"/>
      <c r="ITE94" s="13"/>
      <c r="ITF94" s="13"/>
      <c r="ITG94" s="13"/>
      <c r="ITH94" s="13"/>
      <c r="ITI94" s="13"/>
      <c r="ITJ94" s="13"/>
      <c r="ITK94" s="13"/>
      <c r="ITL94" s="13"/>
      <c r="ITM94" s="13"/>
      <c r="ITN94" s="13"/>
      <c r="ITO94" s="13"/>
      <c r="ITP94" s="13"/>
      <c r="ITQ94" s="13"/>
      <c r="ITR94" s="13"/>
      <c r="ITS94" s="13"/>
      <c r="ITT94" s="13"/>
      <c r="ITU94" s="13"/>
      <c r="ITV94" s="13"/>
      <c r="ITW94" s="13"/>
      <c r="ITX94" s="13"/>
      <c r="ITY94" s="13"/>
      <c r="ITZ94" s="13"/>
      <c r="IUA94" s="13"/>
      <c r="IUB94" s="13"/>
      <c r="IUC94" s="13"/>
      <c r="IUD94" s="13"/>
      <c r="IUE94" s="13"/>
      <c r="IUF94" s="13"/>
      <c r="IUG94" s="13"/>
      <c r="IUH94" s="13"/>
      <c r="IUI94" s="13"/>
      <c r="IUJ94" s="13"/>
      <c r="IUK94" s="13"/>
      <c r="IUL94" s="13"/>
      <c r="IUM94" s="13"/>
      <c r="IUN94" s="13"/>
      <c r="IUO94" s="13"/>
      <c r="IUP94" s="13"/>
      <c r="IUQ94" s="13"/>
      <c r="IUR94" s="13"/>
      <c r="IUS94" s="13"/>
      <c r="IUT94" s="13"/>
      <c r="IUU94" s="13"/>
      <c r="IUV94" s="13"/>
      <c r="IUW94" s="13"/>
      <c r="IUX94" s="13"/>
      <c r="IUY94" s="13"/>
      <c r="IUZ94" s="13"/>
      <c r="IVA94" s="13"/>
      <c r="IVB94" s="13"/>
      <c r="IVC94" s="13"/>
      <c r="IVD94" s="13"/>
      <c r="IVE94" s="13"/>
      <c r="IVF94" s="13"/>
      <c r="IVG94" s="13"/>
      <c r="IVH94" s="13"/>
      <c r="IVI94" s="13"/>
      <c r="IVJ94" s="13"/>
      <c r="IVK94" s="13"/>
      <c r="IVL94" s="13"/>
      <c r="IVM94" s="13"/>
      <c r="IVN94" s="13"/>
      <c r="IVO94" s="13"/>
      <c r="IVP94" s="13"/>
      <c r="IVQ94" s="13"/>
      <c r="IVR94" s="13"/>
      <c r="IVS94" s="13"/>
      <c r="IVT94" s="13"/>
      <c r="IVU94" s="13"/>
      <c r="IVV94" s="13"/>
      <c r="IVW94" s="13"/>
      <c r="IVX94" s="13"/>
      <c r="IVY94" s="13"/>
      <c r="IVZ94" s="13"/>
      <c r="IWA94" s="13"/>
      <c r="IWB94" s="13"/>
      <c r="IWC94" s="13"/>
      <c r="IWD94" s="13"/>
      <c r="IWE94" s="13"/>
      <c r="IWF94" s="13"/>
      <c r="IWG94" s="13"/>
      <c r="IWH94" s="13"/>
      <c r="IWI94" s="13"/>
      <c r="IWJ94" s="13"/>
      <c r="IWK94" s="13"/>
      <c r="IWL94" s="13"/>
      <c r="IWM94" s="13"/>
      <c r="IWN94" s="13"/>
      <c r="IWO94" s="13"/>
      <c r="IWP94" s="13"/>
      <c r="IWQ94" s="13"/>
      <c r="IWR94" s="13"/>
      <c r="IWS94" s="13"/>
      <c r="IWT94" s="13"/>
      <c r="IWU94" s="13"/>
      <c r="IWV94" s="13"/>
      <c r="IWW94" s="13"/>
      <c r="IWX94" s="13"/>
      <c r="IWY94" s="13"/>
      <c r="IWZ94" s="13"/>
      <c r="IXA94" s="13"/>
      <c r="IXB94" s="13"/>
      <c r="IXC94" s="13"/>
      <c r="IXD94" s="13"/>
      <c r="IXE94" s="13"/>
      <c r="IXF94" s="13"/>
      <c r="IXG94" s="13"/>
      <c r="IXH94" s="13"/>
      <c r="IXI94" s="13"/>
      <c r="IXJ94" s="13"/>
      <c r="IXK94" s="13"/>
      <c r="IXL94" s="13"/>
      <c r="IXM94" s="13"/>
      <c r="IXN94" s="13"/>
      <c r="IXO94" s="13"/>
      <c r="IXP94" s="13"/>
      <c r="IXQ94" s="13"/>
      <c r="IXR94" s="13"/>
      <c r="IXS94" s="13"/>
      <c r="IXT94" s="13"/>
      <c r="IXU94" s="13"/>
      <c r="IXV94" s="13"/>
      <c r="IXW94" s="13"/>
      <c r="IXX94" s="13"/>
      <c r="IXY94" s="13"/>
      <c r="IXZ94" s="13"/>
      <c r="IYA94" s="13"/>
      <c r="IYB94" s="13"/>
      <c r="IYC94" s="13"/>
      <c r="IYD94" s="13"/>
      <c r="IYE94" s="13"/>
      <c r="IYF94" s="13"/>
      <c r="IYG94" s="13"/>
      <c r="IYH94" s="13"/>
      <c r="IYI94" s="13"/>
      <c r="IYJ94" s="13"/>
      <c r="IYK94" s="13"/>
      <c r="IYL94" s="13"/>
      <c r="IYM94" s="13"/>
      <c r="IYN94" s="13"/>
      <c r="IYO94" s="13"/>
      <c r="IYP94" s="13"/>
      <c r="IYQ94" s="13"/>
      <c r="IYR94" s="13"/>
      <c r="IYS94" s="13"/>
      <c r="IYT94" s="13"/>
      <c r="IYU94" s="13"/>
      <c r="IYV94" s="13"/>
      <c r="IYW94" s="13"/>
      <c r="IYX94" s="13"/>
      <c r="IYY94" s="13"/>
      <c r="IYZ94" s="13"/>
      <c r="IZA94" s="13"/>
      <c r="IZB94" s="13"/>
      <c r="IZC94" s="13"/>
      <c r="IZD94" s="13"/>
      <c r="IZE94" s="13"/>
      <c r="IZF94" s="13"/>
      <c r="IZG94" s="13"/>
      <c r="IZH94" s="13"/>
      <c r="IZI94" s="13"/>
      <c r="IZJ94" s="13"/>
      <c r="IZK94" s="13"/>
      <c r="IZL94" s="13"/>
      <c r="IZM94" s="13"/>
      <c r="IZN94" s="13"/>
      <c r="IZO94" s="13"/>
      <c r="IZP94" s="13"/>
      <c r="IZQ94" s="13"/>
      <c r="IZR94" s="13"/>
      <c r="IZS94" s="13"/>
      <c r="IZT94" s="13"/>
      <c r="IZU94" s="13"/>
      <c r="IZV94" s="13"/>
      <c r="IZW94" s="13"/>
      <c r="IZX94" s="13"/>
      <c r="IZY94" s="13"/>
      <c r="IZZ94" s="13"/>
      <c r="JAA94" s="13"/>
      <c r="JAB94" s="13"/>
      <c r="JAC94" s="13"/>
      <c r="JAD94" s="13"/>
      <c r="JAE94" s="13"/>
      <c r="JAF94" s="13"/>
      <c r="JAG94" s="13"/>
      <c r="JAH94" s="13"/>
      <c r="JAI94" s="13"/>
      <c r="JAJ94" s="13"/>
      <c r="JAK94" s="13"/>
      <c r="JAL94" s="13"/>
      <c r="JAM94" s="13"/>
      <c r="JAN94" s="13"/>
      <c r="JAO94" s="13"/>
      <c r="JAP94" s="13"/>
      <c r="JAQ94" s="13"/>
      <c r="JAR94" s="13"/>
      <c r="JAS94" s="13"/>
      <c r="JAT94" s="13"/>
      <c r="JAU94" s="13"/>
      <c r="JAV94" s="13"/>
      <c r="JAW94" s="13"/>
      <c r="JAX94" s="13"/>
      <c r="JAY94" s="13"/>
      <c r="JAZ94" s="13"/>
      <c r="JBA94" s="13"/>
      <c r="JBB94" s="13"/>
      <c r="JBC94" s="13"/>
      <c r="JBD94" s="13"/>
      <c r="JBE94" s="13"/>
      <c r="JBF94" s="13"/>
      <c r="JBG94" s="13"/>
      <c r="JBH94" s="13"/>
      <c r="JBI94" s="13"/>
      <c r="JBJ94" s="13"/>
      <c r="JBK94" s="13"/>
      <c r="JBL94" s="13"/>
      <c r="JBM94" s="13"/>
      <c r="JBN94" s="13"/>
      <c r="JBO94" s="13"/>
      <c r="JBP94" s="13"/>
      <c r="JBQ94" s="13"/>
      <c r="JBR94" s="13"/>
      <c r="JBS94" s="13"/>
      <c r="JBT94" s="13"/>
      <c r="JBU94" s="13"/>
      <c r="JBV94" s="13"/>
      <c r="JBW94" s="13"/>
      <c r="JBX94" s="13"/>
      <c r="JBY94" s="13"/>
      <c r="JBZ94" s="13"/>
      <c r="JCA94" s="13"/>
      <c r="JCB94" s="13"/>
      <c r="JCC94" s="13"/>
      <c r="JCD94" s="13"/>
      <c r="JCE94" s="13"/>
      <c r="JCF94" s="13"/>
      <c r="JCG94" s="13"/>
      <c r="JCH94" s="13"/>
      <c r="JCI94" s="13"/>
      <c r="JCJ94" s="13"/>
      <c r="JCK94" s="13"/>
      <c r="JCL94" s="13"/>
      <c r="JCM94" s="13"/>
      <c r="JCN94" s="13"/>
      <c r="JCO94" s="13"/>
      <c r="JCP94" s="13"/>
      <c r="JCQ94" s="13"/>
      <c r="JCR94" s="13"/>
      <c r="JCS94" s="13"/>
      <c r="JCT94" s="13"/>
      <c r="JCU94" s="13"/>
      <c r="JCV94" s="13"/>
      <c r="JCW94" s="13"/>
      <c r="JCX94" s="13"/>
      <c r="JCY94" s="13"/>
      <c r="JCZ94" s="13"/>
      <c r="JDA94" s="13"/>
      <c r="JDB94" s="13"/>
      <c r="JDC94" s="13"/>
      <c r="JDD94" s="13"/>
      <c r="JDE94" s="13"/>
      <c r="JDF94" s="13"/>
      <c r="JDG94" s="13"/>
      <c r="JDH94" s="13"/>
      <c r="JDI94" s="13"/>
      <c r="JDJ94" s="13"/>
      <c r="JDK94" s="13"/>
      <c r="JDL94" s="13"/>
      <c r="JDM94" s="13"/>
      <c r="JDN94" s="13"/>
      <c r="JDO94" s="13"/>
      <c r="JDP94" s="13"/>
      <c r="JDQ94" s="13"/>
      <c r="JDR94" s="13"/>
      <c r="JDS94" s="13"/>
      <c r="JDT94" s="13"/>
      <c r="JDU94" s="13"/>
      <c r="JDV94" s="13"/>
      <c r="JDW94" s="13"/>
      <c r="JDX94" s="13"/>
      <c r="JDY94" s="13"/>
      <c r="JDZ94" s="13"/>
      <c r="JEA94" s="13"/>
      <c r="JEB94" s="13"/>
      <c r="JEC94" s="13"/>
      <c r="JED94" s="13"/>
      <c r="JEE94" s="13"/>
      <c r="JEF94" s="13"/>
      <c r="JEG94" s="13"/>
      <c r="JEH94" s="13"/>
      <c r="JEI94" s="13"/>
      <c r="JEJ94" s="13"/>
      <c r="JEK94" s="13"/>
      <c r="JEL94" s="13"/>
      <c r="JEM94" s="13"/>
      <c r="JEN94" s="13"/>
      <c r="JEO94" s="13"/>
      <c r="JEP94" s="13"/>
      <c r="JEQ94" s="13"/>
      <c r="JER94" s="13"/>
      <c r="JES94" s="13"/>
      <c r="JET94" s="13"/>
      <c r="JEU94" s="13"/>
      <c r="JEV94" s="13"/>
      <c r="JEW94" s="13"/>
      <c r="JEX94" s="13"/>
      <c r="JEY94" s="13"/>
      <c r="JEZ94" s="13"/>
      <c r="JFA94" s="13"/>
      <c r="JFB94" s="13"/>
      <c r="JFC94" s="13"/>
      <c r="JFD94" s="13"/>
      <c r="JFE94" s="13"/>
      <c r="JFF94" s="13"/>
      <c r="JFG94" s="13"/>
      <c r="JFH94" s="13"/>
      <c r="JFI94" s="13"/>
      <c r="JFJ94" s="13"/>
      <c r="JFK94" s="13"/>
      <c r="JFL94" s="13"/>
      <c r="JFM94" s="13"/>
      <c r="JFN94" s="13"/>
      <c r="JFO94" s="13"/>
      <c r="JFP94" s="13"/>
      <c r="JFQ94" s="13"/>
      <c r="JFR94" s="13"/>
      <c r="JFS94" s="13"/>
      <c r="JFT94" s="13"/>
      <c r="JFU94" s="13"/>
      <c r="JFV94" s="13"/>
      <c r="JFW94" s="13"/>
      <c r="JFX94" s="13"/>
      <c r="JFY94" s="13"/>
      <c r="JFZ94" s="13"/>
      <c r="JGA94" s="13"/>
      <c r="JGB94" s="13"/>
      <c r="JGC94" s="13"/>
      <c r="JGD94" s="13"/>
      <c r="JGE94" s="13"/>
      <c r="JGF94" s="13"/>
      <c r="JGG94" s="13"/>
      <c r="JGH94" s="13"/>
      <c r="JGI94" s="13"/>
      <c r="JGJ94" s="13"/>
      <c r="JGK94" s="13"/>
      <c r="JGL94" s="13"/>
      <c r="JGM94" s="13"/>
      <c r="JGN94" s="13"/>
      <c r="JGO94" s="13"/>
      <c r="JGP94" s="13"/>
      <c r="JGQ94" s="13"/>
      <c r="JGR94" s="13"/>
      <c r="JGS94" s="13"/>
      <c r="JGT94" s="13"/>
      <c r="JGU94" s="13"/>
      <c r="JGV94" s="13"/>
      <c r="JGW94" s="13"/>
      <c r="JGX94" s="13"/>
      <c r="JGY94" s="13"/>
      <c r="JGZ94" s="13"/>
      <c r="JHA94" s="13"/>
      <c r="JHB94" s="13"/>
      <c r="JHC94" s="13"/>
      <c r="JHD94" s="13"/>
      <c r="JHE94" s="13"/>
      <c r="JHF94" s="13"/>
      <c r="JHG94" s="13"/>
      <c r="JHH94" s="13"/>
      <c r="JHI94" s="13"/>
      <c r="JHJ94" s="13"/>
      <c r="JHK94" s="13"/>
      <c r="JHL94" s="13"/>
      <c r="JHM94" s="13"/>
      <c r="JHN94" s="13"/>
      <c r="JHO94" s="13"/>
      <c r="JHP94" s="13"/>
      <c r="JHQ94" s="13"/>
      <c r="JHR94" s="13"/>
      <c r="JHS94" s="13"/>
      <c r="JHT94" s="13"/>
      <c r="JHU94" s="13"/>
      <c r="JHV94" s="13"/>
      <c r="JHW94" s="13"/>
      <c r="JHX94" s="13"/>
      <c r="JHY94" s="13"/>
      <c r="JHZ94" s="13"/>
      <c r="JIA94" s="13"/>
      <c r="JIB94" s="13"/>
      <c r="JIC94" s="13"/>
      <c r="JID94" s="13"/>
      <c r="JIE94" s="13"/>
      <c r="JIF94" s="13"/>
      <c r="JIG94" s="13"/>
      <c r="JIH94" s="13"/>
      <c r="JII94" s="13"/>
      <c r="JIJ94" s="13"/>
      <c r="JIK94" s="13"/>
      <c r="JIL94" s="13"/>
      <c r="JIM94" s="13"/>
      <c r="JIN94" s="13"/>
      <c r="JIO94" s="13"/>
      <c r="JIP94" s="13"/>
      <c r="JIQ94" s="13"/>
      <c r="JIR94" s="13"/>
      <c r="JIS94" s="13"/>
      <c r="JIT94" s="13"/>
      <c r="JIU94" s="13"/>
      <c r="JIV94" s="13"/>
      <c r="JIW94" s="13"/>
      <c r="JIX94" s="13"/>
      <c r="JIY94" s="13"/>
      <c r="JIZ94" s="13"/>
      <c r="JJA94" s="13"/>
      <c r="JJB94" s="13"/>
      <c r="JJC94" s="13"/>
      <c r="JJD94" s="13"/>
      <c r="JJE94" s="13"/>
      <c r="JJF94" s="13"/>
      <c r="JJG94" s="13"/>
      <c r="JJH94" s="13"/>
      <c r="JJI94" s="13"/>
      <c r="JJJ94" s="13"/>
      <c r="JJK94" s="13"/>
      <c r="JJL94" s="13"/>
      <c r="JJM94" s="13"/>
      <c r="JJN94" s="13"/>
      <c r="JJO94" s="13"/>
      <c r="JJP94" s="13"/>
      <c r="JJQ94" s="13"/>
      <c r="JJR94" s="13"/>
      <c r="JJS94" s="13"/>
      <c r="JJT94" s="13"/>
      <c r="JJU94" s="13"/>
      <c r="JJV94" s="13"/>
      <c r="JJW94" s="13"/>
      <c r="JJX94" s="13"/>
      <c r="JJY94" s="13"/>
      <c r="JJZ94" s="13"/>
      <c r="JKA94" s="13"/>
      <c r="JKB94" s="13"/>
      <c r="JKC94" s="13"/>
      <c r="JKD94" s="13"/>
      <c r="JKE94" s="13"/>
      <c r="JKF94" s="13"/>
      <c r="JKG94" s="13"/>
      <c r="JKH94" s="13"/>
      <c r="JKI94" s="13"/>
      <c r="JKJ94" s="13"/>
      <c r="JKK94" s="13"/>
      <c r="JKL94" s="13"/>
      <c r="JKM94" s="13"/>
      <c r="JKN94" s="13"/>
      <c r="JKO94" s="13"/>
      <c r="JKP94" s="13"/>
      <c r="JKQ94" s="13"/>
      <c r="JKR94" s="13"/>
      <c r="JKS94" s="13"/>
      <c r="JKT94" s="13"/>
      <c r="JKU94" s="13"/>
      <c r="JKV94" s="13"/>
      <c r="JKW94" s="13"/>
      <c r="JKX94" s="13"/>
      <c r="JKY94" s="13"/>
      <c r="JKZ94" s="13"/>
      <c r="JLA94" s="13"/>
      <c r="JLB94" s="13"/>
      <c r="JLC94" s="13"/>
      <c r="JLD94" s="13"/>
      <c r="JLE94" s="13"/>
      <c r="JLF94" s="13"/>
      <c r="JLG94" s="13"/>
      <c r="JLH94" s="13"/>
      <c r="JLI94" s="13"/>
      <c r="JLJ94" s="13"/>
      <c r="JLK94" s="13"/>
      <c r="JLL94" s="13"/>
      <c r="JLM94" s="13"/>
      <c r="JLN94" s="13"/>
      <c r="JLO94" s="13"/>
      <c r="JLP94" s="13"/>
      <c r="JLQ94" s="13"/>
      <c r="JLR94" s="13"/>
      <c r="JLS94" s="13"/>
      <c r="JLT94" s="13"/>
      <c r="JLU94" s="13"/>
      <c r="JLV94" s="13"/>
      <c r="JLW94" s="13"/>
      <c r="JLX94" s="13"/>
      <c r="JLY94" s="13"/>
      <c r="JLZ94" s="13"/>
      <c r="JMA94" s="13"/>
      <c r="JMB94" s="13"/>
      <c r="JMC94" s="13"/>
      <c r="JMD94" s="13"/>
      <c r="JME94" s="13"/>
      <c r="JMF94" s="13"/>
      <c r="JMG94" s="13"/>
      <c r="JMH94" s="13"/>
      <c r="JMI94" s="13"/>
      <c r="JMJ94" s="13"/>
      <c r="JMK94" s="13"/>
      <c r="JML94" s="13"/>
      <c r="JMM94" s="13"/>
      <c r="JMN94" s="13"/>
      <c r="JMO94" s="13"/>
      <c r="JMP94" s="13"/>
      <c r="JMQ94" s="13"/>
      <c r="JMR94" s="13"/>
      <c r="JMS94" s="13"/>
      <c r="JMT94" s="13"/>
      <c r="JMU94" s="13"/>
      <c r="JMV94" s="13"/>
      <c r="JMW94" s="13"/>
      <c r="JMX94" s="13"/>
      <c r="JMY94" s="13"/>
      <c r="JMZ94" s="13"/>
      <c r="JNA94" s="13"/>
      <c r="JNB94" s="13"/>
      <c r="JNC94" s="13"/>
      <c r="JND94" s="13"/>
      <c r="JNE94" s="13"/>
      <c r="JNF94" s="13"/>
      <c r="JNG94" s="13"/>
      <c r="JNH94" s="13"/>
      <c r="JNI94" s="13"/>
      <c r="JNJ94" s="13"/>
      <c r="JNK94" s="13"/>
      <c r="JNL94" s="13"/>
      <c r="JNM94" s="13"/>
      <c r="JNN94" s="13"/>
      <c r="JNO94" s="13"/>
      <c r="JNP94" s="13"/>
      <c r="JNQ94" s="13"/>
      <c r="JNR94" s="13"/>
      <c r="JNS94" s="13"/>
      <c r="JNT94" s="13"/>
      <c r="JNU94" s="13"/>
      <c r="JNV94" s="13"/>
      <c r="JNW94" s="13"/>
      <c r="JNX94" s="13"/>
      <c r="JNY94" s="13"/>
      <c r="JNZ94" s="13"/>
      <c r="JOA94" s="13"/>
      <c r="JOB94" s="13"/>
      <c r="JOC94" s="13"/>
      <c r="JOD94" s="13"/>
      <c r="JOE94" s="13"/>
      <c r="JOF94" s="13"/>
      <c r="JOG94" s="13"/>
      <c r="JOH94" s="13"/>
      <c r="JOI94" s="13"/>
      <c r="JOJ94" s="13"/>
      <c r="JOK94" s="13"/>
      <c r="JOL94" s="13"/>
      <c r="JOM94" s="13"/>
      <c r="JON94" s="13"/>
      <c r="JOO94" s="13"/>
      <c r="JOP94" s="13"/>
      <c r="JOQ94" s="13"/>
      <c r="JOR94" s="13"/>
      <c r="JOS94" s="13"/>
      <c r="JOT94" s="13"/>
      <c r="JOU94" s="13"/>
      <c r="JOV94" s="13"/>
      <c r="JOW94" s="13"/>
      <c r="JOX94" s="13"/>
      <c r="JOY94" s="13"/>
      <c r="JOZ94" s="13"/>
      <c r="JPA94" s="13"/>
      <c r="JPB94" s="13"/>
      <c r="JPC94" s="13"/>
      <c r="JPD94" s="13"/>
      <c r="JPE94" s="13"/>
      <c r="JPF94" s="13"/>
      <c r="JPG94" s="13"/>
      <c r="JPH94" s="13"/>
      <c r="JPI94" s="13"/>
      <c r="JPJ94" s="13"/>
      <c r="JPK94" s="13"/>
      <c r="JPL94" s="13"/>
      <c r="JPM94" s="13"/>
      <c r="JPN94" s="13"/>
      <c r="JPO94" s="13"/>
      <c r="JPP94" s="13"/>
      <c r="JPQ94" s="13"/>
      <c r="JPR94" s="13"/>
      <c r="JPS94" s="13"/>
      <c r="JPT94" s="13"/>
      <c r="JPU94" s="13"/>
      <c r="JPV94" s="13"/>
      <c r="JPW94" s="13"/>
      <c r="JPX94" s="13"/>
      <c r="JPY94" s="13"/>
      <c r="JPZ94" s="13"/>
      <c r="JQA94" s="13"/>
      <c r="JQB94" s="13"/>
      <c r="JQC94" s="13"/>
      <c r="JQD94" s="13"/>
      <c r="JQE94" s="13"/>
      <c r="JQF94" s="13"/>
      <c r="JQG94" s="13"/>
      <c r="JQH94" s="13"/>
      <c r="JQI94" s="13"/>
      <c r="JQJ94" s="13"/>
      <c r="JQK94" s="13"/>
      <c r="JQL94" s="13"/>
      <c r="JQM94" s="13"/>
      <c r="JQN94" s="13"/>
      <c r="JQO94" s="13"/>
      <c r="JQP94" s="13"/>
      <c r="JQQ94" s="13"/>
      <c r="JQR94" s="13"/>
      <c r="JQS94" s="13"/>
      <c r="JQT94" s="13"/>
      <c r="JQU94" s="13"/>
      <c r="JQV94" s="13"/>
      <c r="JQW94" s="13"/>
      <c r="JQX94" s="13"/>
      <c r="JQY94" s="13"/>
      <c r="JQZ94" s="13"/>
      <c r="JRA94" s="13"/>
      <c r="JRB94" s="13"/>
      <c r="JRC94" s="13"/>
      <c r="JRD94" s="13"/>
      <c r="JRE94" s="13"/>
      <c r="JRF94" s="13"/>
      <c r="JRG94" s="13"/>
      <c r="JRH94" s="13"/>
      <c r="JRI94" s="13"/>
      <c r="JRJ94" s="13"/>
      <c r="JRK94" s="13"/>
      <c r="JRL94" s="13"/>
      <c r="JRM94" s="13"/>
      <c r="JRN94" s="13"/>
      <c r="JRO94" s="13"/>
      <c r="JRP94" s="13"/>
      <c r="JRQ94" s="13"/>
      <c r="JRR94" s="13"/>
      <c r="JRS94" s="13"/>
      <c r="JRT94" s="13"/>
      <c r="JRU94" s="13"/>
      <c r="JRV94" s="13"/>
      <c r="JRW94" s="13"/>
      <c r="JRX94" s="13"/>
      <c r="JRY94" s="13"/>
      <c r="JRZ94" s="13"/>
      <c r="JSA94" s="13"/>
      <c r="JSB94" s="13"/>
      <c r="JSC94" s="13"/>
      <c r="JSD94" s="13"/>
      <c r="JSE94" s="13"/>
      <c r="JSF94" s="13"/>
      <c r="JSG94" s="13"/>
      <c r="JSH94" s="13"/>
      <c r="JSI94" s="13"/>
      <c r="JSJ94" s="13"/>
      <c r="JSK94" s="13"/>
      <c r="JSL94" s="13"/>
      <c r="JSM94" s="13"/>
      <c r="JSN94" s="13"/>
      <c r="JSO94" s="13"/>
      <c r="JSP94" s="13"/>
      <c r="JSQ94" s="13"/>
      <c r="JSR94" s="13"/>
      <c r="JSS94" s="13"/>
      <c r="JST94" s="13"/>
      <c r="JSU94" s="13"/>
      <c r="JSV94" s="13"/>
      <c r="JSW94" s="13"/>
      <c r="JSX94" s="13"/>
      <c r="JSY94" s="13"/>
      <c r="JSZ94" s="13"/>
      <c r="JTA94" s="13"/>
      <c r="JTB94" s="13"/>
      <c r="JTC94" s="13"/>
      <c r="JTD94" s="13"/>
      <c r="JTE94" s="13"/>
      <c r="JTF94" s="13"/>
      <c r="JTG94" s="13"/>
      <c r="JTH94" s="13"/>
      <c r="JTI94" s="13"/>
      <c r="JTJ94" s="13"/>
      <c r="JTK94" s="13"/>
      <c r="JTL94" s="13"/>
      <c r="JTM94" s="13"/>
      <c r="JTN94" s="13"/>
      <c r="JTO94" s="13"/>
      <c r="JTP94" s="13"/>
      <c r="JTQ94" s="13"/>
      <c r="JTR94" s="13"/>
      <c r="JTS94" s="13"/>
      <c r="JTT94" s="13"/>
      <c r="JTU94" s="13"/>
      <c r="JTV94" s="13"/>
      <c r="JTW94" s="13"/>
      <c r="JTX94" s="13"/>
      <c r="JTY94" s="13"/>
      <c r="JTZ94" s="13"/>
      <c r="JUA94" s="13"/>
      <c r="JUB94" s="13"/>
      <c r="JUC94" s="13"/>
      <c r="JUD94" s="13"/>
      <c r="JUE94" s="13"/>
      <c r="JUF94" s="13"/>
      <c r="JUG94" s="13"/>
      <c r="JUH94" s="13"/>
      <c r="JUI94" s="13"/>
      <c r="JUJ94" s="13"/>
      <c r="JUK94" s="13"/>
      <c r="JUL94" s="13"/>
      <c r="JUM94" s="13"/>
      <c r="JUN94" s="13"/>
      <c r="JUO94" s="13"/>
      <c r="JUP94" s="13"/>
      <c r="JUQ94" s="13"/>
      <c r="JUR94" s="13"/>
      <c r="JUS94" s="13"/>
      <c r="JUT94" s="13"/>
      <c r="JUU94" s="13"/>
      <c r="JUV94" s="13"/>
      <c r="JUW94" s="13"/>
      <c r="JUX94" s="13"/>
      <c r="JUY94" s="13"/>
      <c r="JUZ94" s="13"/>
      <c r="JVA94" s="13"/>
      <c r="JVB94" s="13"/>
      <c r="JVC94" s="13"/>
      <c r="JVD94" s="13"/>
      <c r="JVE94" s="13"/>
      <c r="JVF94" s="13"/>
      <c r="JVG94" s="13"/>
      <c r="JVH94" s="13"/>
      <c r="JVI94" s="13"/>
      <c r="JVJ94" s="13"/>
      <c r="JVK94" s="13"/>
      <c r="JVL94" s="13"/>
      <c r="JVM94" s="13"/>
      <c r="JVN94" s="13"/>
      <c r="JVO94" s="13"/>
      <c r="JVP94" s="13"/>
      <c r="JVQ94" s="13"/>
      <c r="JVR94" s="13"/>
      <c r="JVS94" s="13"/>
      <c r="JVT94" s="13"/>
      <c r="JVU94" s="13"/>
      <c r="JVV94" s="13"/>
      <c r="JVW94" s="13"/>
      <c r="JVX94" s="13"/>
      <c r="JVY94" s="13"/>
      <c r="JVZ94" s="13"/>
      <c r="JWA94" s="13"/>
      <c r="JWB94" s="13"/>
      <c r="JWC94" s="13"/>
      <c r="JWD94" s="13"/>
      <c r="JWE94" s="13"/>
      <c r="JWF94" s="13"/>
      <c r="JWG94" s="13"/>
      <c r="JWH94" s="13"/>
      <c r="JWI94" s="13"/>
      <c r="JWJ94" s="13"/>
      <c r="JWK94" s="13"/>
      <c r="JWL94" s="13"/>
      <c r="JWM94" s="13"/>
      <c r="JWN94" s="13"/>
      <c r="JWO94" s="13"/>
      <c r="JWP94" s="13"/>
      <c r="JWQ94" s="13"/>
      <c r="JWR94" s="13"/>
      <c r="JWS94" s="13"/>
      <c r="JWT94" s="13"/>
      <c r="JWU94" s="13"/>
      <c r="JWV94" s="13"/>
      <c r="JWW94" s="13"/>
      <c r="JWX94" s="13"/>
      <c r="JWY94" s="13"/>
      <c r="JWZ94" s="13"/>
      <c r="JXA94" s="13"/>
      <c r="JXB94" s="13"/>
      <c r="JXC94" s="13"/>
      <c r="JXD94" s="13"/>
      <c r="JXE94" s="13"/>
      <c r="JXF94" s="13"/>
      <c r="JXG94" s="13"/>
      <c r="JXH94" s="13"/>
      <c r="JXI94" s="13"/>
      <c r="JXJ94" s="13"/>
      <c r="JXK94" s="13"/>
      <c r="JXL94" s="13"/>
      <c r="JXM94" s="13"/>
      <c r="JXN94" s="13"/>
      <c r="JXO94" s="13"/>
      <c r="JXP94" s="13"/>
      <c r="JXQ94" s="13"/>
      <c r="JXR94" s="13"/>
      <c r="JXS94" s="13"/>
      <c r="JXT94" s="13"/>
      <c r="JXU94" s="13"/>
      <c r="JXV94" s="13"/>
      <c r="JXW94" s="13"/>
      <c r="JXX94" s="13"/>
      <c r="JXY94" s="13"/>
      <c r="JXZ94" s="13"/>
      <c r="JYA94" s="13"/>
      <c r="JYB94" s="13"/>
      <c r="JYC94" s="13"/>
      <c r="JYD94" s="13"/>
      <c r="JYE94" s="13"/>
      <c r="JYF94" s="13"/>
      <c r="JYG94" s="13"/>
      <c r="JYH94" s="13"/>
      <c r="JYI94" s="13"/>
      <c r="JYJ94" s="13"/>
      <c r="JYK94" s="13"/>
      <c r="JYL94" s="13"/>
      <c r="JYM94" s="13"/>
      <c r="JYN94" s="13"/>
      <c r="JYO94" s="13"/>
      <c r="JYP94" s="13"/>
      <c r="JYQ94" s="13"/>
      <c r="JYR94" s="13"/>
      <c r="JYS94" s="13"/>
      <c r="JYT94" s="13"/>
      <c r="JYU94" s="13"/>
      <c r="JYV94" s="13"/>
      <c r="JYW94" s="13"/>
      <c r="JYX94" s="13"/>
      <c r="JYY94" s="13"/>
      <c r="JYZ94" s="13"/>
      <c r="JZA94" s="13"/>
      <c r="JZB94" s="13"/>
      <c r="JZC94" s="13"/>
      <c r="JZD94" s="13"/>
      <c r="JZE94" s="13"/>
      <c r="JZF94" s="13"/>
      <c r="JZG94" s="13"/>
      <c r="JZH94" s="13"/>
      <c r="JZI94" s="13"/>
      <c r="JZJ94" s="13"/>
      <c r="JZK94" s="13"/>
      <c r="JZL94" s="13"/>
      <c r="JZM94" s="13"/>
      <c r="JZN94" s="13"/>
      <c r="JZO94" s="13"/>
      <c r="JZP94" s="13"/>
      <c r="JZQ94" s="13"/>
      <c r="JZR94" s="13"/>
      <c r="JZS94" s="13"/>
      <c r="JZT94" s="13"/>
      <c r="JZU94" s="13"/>
      <c r="JZV94" s="13"/>
      <c r="JZW94" s="13"/>
      <c r="JZX94" s="13"/>
      <c r="JZY94" s="13"/>
      <c r="JZZ94" s="13"/>
      <c r="KAA94" s="13"/>
      <c r="KAB94" s="13"/>
      <c r="KAC94" s="13"/>
      <c r="KAD94" s="13"/>
      <c r="KAE94" s="13"/>
      <c r="KAF94" s="13"/>
      <c r="KAG94" s="13"/>
      <c r="KAH94" s="13"/>
      <c r="KAI94" s="13"/>
      <c r="KAJ94" s="13"/>
      <c r="KAK94" s="13"/>
      <c r="KAL94" s="13"/>
      <c r="KAM94" s="13"/>
      <c r="KAN94" s="13"/>
      <c r="KAO94" s="13"/>
      <c r="KAP94" s="13"/>
      <c r="KAQ94" s="13"/>
      <c r="KAR94" s="13"/>
      <c r="KAS94" s="13"/>
      <c r="KAT94" s="13"/>
      <c r="KAU94" s="13"/>
      <c r="KAV94" s="13"/>
      <c r="KAW94" s="13"/>
      <c r="KAX94" s="13"/>
      <c r="KAY94" s="13"/>
      <c r="KAZ94" s="13"/>
      <c r="KBA94" s="13"/>
      <c r="KBB94" s="13"/>
      <c r="KBC94" s="13"/>
      <c r="KBD94" s="13"/>
      <c r="KBE94" s="13"/>
      <c r="KBF94" s="13"/>
      <c r="KBG94" s="13"/>
      <c r="KBH94" s="13"/>
      <c r="KBI94" s="13"/>
      <c r="KBJ94" s="13"/>
      <c r="KBK94" s="13"/>
      <c r="KBL94" s="13"/>
      <c r="KBM94" s="13"/>
      <c r="KBN94" s="13"/>
      <c r="KBO94" s="13"/>
      <c r="KBP94" s="13"/>
      <c r="KBQ94" s="13"/>
      <c r="KBR94" s="13"/>
      <c r="KBS94" s="13"/>
      <c r="KBT94" s="13"/>
      <c r="KBU94" s="13"/>
      <c r="KBV94" s="13"/>
      <c r="KBW94" s="13"/>
      <c r="KBX94" s="13"/>
      <c r="KBY94" s="13"/>
      <c r="KBZ94" s="13"/>
      <c r="KCA94" s="13"/>
      <c r="KCB94" s="13"/>
      <c r="KCC94" s="13"/>
      <c r="KCD94" s="13"/>
      <c r="KCE94" s="13"/>
      <c r="KCF94" s="13"/>
      <c r="KCG94" s="13"/>
      <c r="KCH94" s="13"/>
      <c r="KCI94" s="13"/>
      <c r="KCJ94" s="13"/>
      <c r="KCK94" s="13"/>
      <c r="KCL94" s="13"/>
      <c r="KCM94" s="13"/>
      <c r="KCN94" s="13"/>
      <c r="KCO94" s="13"/>
      <c r="KCP94" s="13"/>
      <c r="KCQ94" s="13"/>
      <c r="KCR94" s="13"/>
      <c r="KCS94" s="13"/>
      <c r="KCT94" s="13"/>
      <c r="KCU94" s="13"/>
      <c r="KCV94" s="13"/>
      <c r="KCW94" s="13"/>
      <c r="KCX94" s="13"/>
      <c r="KCY94" s="13"/>
      <c r="KCZ94" s="13"/>
      <c r="KDA94" s="13"/>
      <c r="KDB94" s="13"/>
      <c r="KDC94" s="13"/>
      <c r="KDD94" s="13"/>
      <c r="KDE94" s="13"/>
      <c r="KDF94" s="13"/>
      <c r="KDG94" s="13"/>
      <c r="KDH94" s="13"/>
      <c r="KDI94" s="13"/>
      <c r="KDJ94" s="13"/>
      <c r="KDK94" s="13"/>
      <c r="KDL94" s="13"/>
      <c r="KDM94" s="13"/>
      <c r="KDN94" s="13"/>
      <c r="KDO94" s="13"/>
      <c r="KDP94" s="13"/>
      <c r="KDQ94" s="13"/>
      <c r="KDR94" s="13"/>
      <c r="KDS94" s="13"/>
      <c r="KDT94" s="13"/>
      <c r="KDU94" s="13"/>
      <c r="KDV94" s="13"/>
      <c r="KDW94" s="13"/>
      <c r="KDX94" s="13"/>
      <c r="KDY94" s="13"/>
      <c r="KDZ94" s="13"/>
      <c r="KEA94" s="13"/>
      <c r="KEB94" s="13"/>
      <c r="KEC94" s="13"/>
      <c r="KED94" s="13"/>
      <c r="KEE94" s="13"/>
      <c r="KEF94" s="13"/>
      <c r="KEG94" s="13"/>
      <c r="KEH94" s="13"/>
      <c r="KEI94" s="13"/>
      <c r="KEJ94" s="13"/>
      <c r="KEK94" s="13"/>
      <c r="KEL94" s="13"/>
      <c r="KEM94" s="13"/>
      <c r="KEN94" s="13"/>
      <c r="KEO94" s="13"/>
      <c r="KEP94" s="13"/>
      <c r="KEQ94" s="13"/>
      <c r="KER94" s="13"/>
      <c r="KES94" s="13"/>
      <c r="KET94" s="13"/>
      <c r="KEU94" s="13"/>
      <c r="KEV94" s="13"/>
      <c r="KEW94" s="13"/>
      <c r="KEX94" s="13"/>
      <c r="KEY94" s="13"/>
      <c r="KEZ94" s="13"/>
      <c r="KFA94" s="13"/>
      <c r="KFB94" s="13"/>
      <c r="KFC94" s="13"/>
      <c r="KFD94" s="13"/>
      <c r="KFE94" s="13"/>
      <c r="KFF94" s="13"/>
      <c r="KFG94" s="13"/>
      <c r="KFH94" s="13"/>
      <c r="KFI94" s="13"/>
      <c r="KFJ94" s="13"/>
      <c r="KFK94" s="13"/>
      <c r="KFL94" s="13"/>
      <c r="KFM94" s="13"/>
      <c r="KFN94" s="13"/>
      <c r="KFO94" s="13"/>
      <c r="KFP94" s="13"/>
      <c r="KFQ94" s="13"/>
      <c r="KFR94" s="13"/>
      <c r="KFS94" s="13"/>
      <c r="KFT94" s="13"/>
      <c r="KFU94" s="13"/>
      <c r="KFV94" s="13"/>
      <c r="KFW94" s="13"/>
      <c r="KFX94" s="13"/>
      <c r="KFY94" s="13"/>
      <c r="KFZ94" s="13"/>
      <c r="KGA94" s="13"/>
      <c r="KGB94" s="13"/>
      <c r="KGC94" s="13"/>
      <c r="KGD94" s="13"/>
      <c r="KGE94" s="13"/>
      <c r="KGF94" s="13"/>
      <c r="KGG94" s="13"/>
      <c r="KGH94" s="13"/>
      <c r="KGI94" s="13"/>
      <c r="KGJ94" s="13"/>
      <c r="KGK94" s="13"/>
      <c r="KGL94" s="13"/>
      <c r="KGM94" s="13"/>
      <c r="KGN94" s="13"/>
      <c r="KGO94" s="13"/>
      <c r="KGP94" s="13"/>
      <c r="KGQ94" s="13"/>
      <c r="KGR94" s="13"/>
      <c r="KGS94" s="13"/>
      <c r="KGT94" s="13"/>
      <c r="KGU94" s="13"/>
      <c r="KGV94" s="13"/>
      <c r="KGW94" s="13"/>
      <c r="KGX94" s="13"/>
      <c r="KGY94" s="13"/>
      <c r="KGZ94" s="13"/>
      <c r="KHA94" s="13"/>
      <c r="KHB94" s="13"/>
      <c r="KHC94" s="13"/>
      <c r="KHD94" s="13"/>
      <c r="KHE94" s="13"/>
      <c r="KHF94" s="13"/>
      <c r="KHG94" s="13"/>
      <c r="KHH94" s="13"/>
      <c r="KHI94" s="13"/>
      <c r="KHJ94" s="13"/>
      <c r="KHK94" s="13"/>
      <c r="KHL94" s="13"/>
      <c r="KHM94" s="13"/>
      <c r="KHN94" s="13"/>
      <c r="KHO94" s="13"/>
      <c r="KHP94" s="13"/>
      <c r="KHQ94" s="13"/>
      <c r="KHR94" s="13"/>
      <c r="KHS94" s="13"/>
      <c r="KHT94" s="13"/>
      <c r="KHU94" s="13"/>
      <c r="KHV94" s="13"/>
      <c r="KHW94" s="13"/>
      <c r="KHX94" s="13"/>
      <c r="KHY94" s="13"/>
      <c r="KHZ94" s="13"/>
      <c r="KIA94" s="13"/>
      <c r="KIB94" s="13"/>
      <c r="KIC94" s="13"/>
      <c r="KID94" s="13"/>
      <c r="KIE94" s="13"/>
      <c r="KIF94" s="13"/>
      <c r="KIG94" s="13"/>
      <c r="KIH94" s="13"/>
      <c r="KII94" s="13"/>
      <c r="KIJ94" s="13"/>
      <c r="KIK94" s="13"/>
      <c r="KIL94" s="13"/>
      <c r="KIM94" s="13"/>
      <c r="KIN94" s="13"/>
      <c r="KIO94" s="13"/>
      <c r="KIP94" s="13"/>
      <c r="KIQ94" s="13"/>
      <c r="KIR94" s="13"/>
      <c r="KIS94" s="13"/>
      <c r="KIT94" s="13"/>
      <c r="KIU94" s="13"/>
      <c r="KIV94" s="13"/>
      <c r="KIW94" s="13"/>
      <c r="KIX94" s="13"/>
      <c r="KIY94" s="13"/>
      <c r="KIZ94" s="13"/>
      <c r="KJA94" s="13"/>
      <c r="KJB94" s="13"/>
      <c r="KJC94" s="13"/>
      <c r="KJD94" s="13"/>
      <c r="KJE94" s="13"/>
      <c r="KJF94" s="13"/>
      <c r="KJG94" s="13"/>
      <c r="KJH94" s="13"/>
      <c r="KJI94" s="13"/>
      <c r="KJJ94" s="13"/>
      <c r="KJK94" s="13"/>
      <c r="KJL94" s="13"/>
      <c r="KJM94" s="13"/>
      <c r="KJN94" s="13"/>
      <c r="KJO94" s="13"/>
      <c r="KJP94" s="13"/>
      <c r="KJQ94" s="13"/>
      <c r="KJR94" s="13"/>
      <c r="KJS94" s="13"/>
      <c r="KJT94" s="13"/>
      <c r="KJU94" s="13"/>
      <c r="KJV94" s="13"/>
      <c r="KJW94" s="13"/>
      <c r="KJX94" s="13"/>
      <c r="KJY94" s="13"/>
      <c r="KJZ94" s="13"/>
      <c r="KKA94" s="13"/>
      <c r="KKB94" s="13"/>
      <c r="KKC94" s="13"/>
      <c r="KKD94" s="13"/>
      <c r="KKE94" s="13"/>
      <c r="KKF94" s="13"/>
      <c r="KKG94" s="13"/>
      <c r="KKH94" s="13"/>
      <c r="KKI94" s="13"/>
      <c r="KKJ94" s="13"/>
      <c r="KKK94" s="13"/>
      <c r="KKL94" s="13"/>
      <c r="KKM94" s="13"/>
      <c r="KKN94" s="13"/>
      <c r="KKO94" s="13"/>
      <c r="KKP94" s="13"/>
      <c r="KKQ94" s="13"/>
      <c r="KKR94" s="13"/>
      <c r="KKS94" s="13"/>
      <c r="KKT94" s="13"/>
      <c r="KKU94" s="13"/>
      <c r="KKV94" s="13"/>
      <c r="KKW94" s="13"/>
      <c r="KKX94" s="13"/>
      <c r="KKY94" s="13"/>
      <c r="KKZ94" s="13"/>
      <c r="KLA94" s="13"/>
      <c r="KLB94" s="13"/>
      <c r="KLC94" s="13"/>
      <c r="KLD94" s="13"/>
      <c r="KLE94" s="13"/>
      <c r="KLF94" s="13"/>
      <c r="KLG94" s="13"/>
      <c r="KLH94" s="13"/>
      <c r="KLI94" s="13"/>
      <c r="KLJ94" s="13"/>
      <c r="KLK94" s="13"/>
      <c r="KLL94" s="13"/>
      <c r="KLM94" s="13"/>
      <c r="KLN94" s="13"/>
      <c r="KLO94" s="13"/>
      <c r="KLP94" s="13"/>
      <c r="KLQ94" s="13"/>
      <c r="KLR94" s="13"/>
      <c r="KLS94" s="13"/>
      <c r="KLT94" s="13"/>
      <c r="KLU94" s="13"/>
      <c r="KLV94" s="13"/>
      <c r="KLW94" s="13"/>
      <c r="KLX94" s="13"/>
      <c r="KLY94" s="13"/>
      <c r="KLZ94" s="13"/>
      <c r="KMA94" s="13"/>
      <c r="KMB94" s="13"/>
      <c r="KMC94" s="13"/>
      <c r="KMD94" s="13"/>
      <c r="KME94" s="13"/>
      <c r="KMF94" s="13"/>
      <c r="KMG94" s="13"/>
      <c r="KMH94" s="13"/>
      <c r="KMI94" s="13"/>
      <c r="KMJ94" s="13"/>
      <c r="KMK94" s="13"/>
      <c r="KML94" s="13"/>
      <c r="KMM94" s="13"/>
      <c r="KMN94" s="13"/>
      <c r="KMO94" s="13"/>
      <c r="KMP94" s="13"/>
      <c r="KMQ94" s="13"/>
      <c r="KMR94" s="13"/>
      <c r="KMS94" s="13"/>
      <c r="KMT94" s="13"/>
      <c r="KMU94" s="13"/>
      <c r="KMV94" s="13"/>
      <c r="KMW94" s="13"/>
      <c r="KMX94" s="13"/>
      <c r="KMY94" s="13"/>
      <c r="KMZ94" s="13"/>
      <c r="KNA94" s="13"/>
      <c r="KNB94" s="13"/>
      <c r="KNC94" s="13"/>
      <c r="KND94" s="13"/>
      <c r="KNE94" s="13"/>
      <c r="KNF94" s="13"/>
      <c r="KNG94" s="13"/>
      <c r="KNH94" s="13"/>
      <c r="KNI94" s="13"/>
      <c r="KNJ94" s="13"/>
      <c r="KNK94" s="13"/>
      <c r="KNL94" s="13"/>
      <c r="KNM94" s="13"/>
      <c r="KNN94" s="13"/>
      <c r="KNO94" s="13"/>
      <c r="KNP94" s="13"/>
      <c r="KNQ94" s="13"/>
      <c r="KNR94" s="13"/>
      <c r="KNS94" s="13"/>
      <c r="KNT94" s="13"/>
      <c r="KNU94" s="13"/>
      <c r="KNV94" s="13"/>
      <c r="KNW94" s="13"/>
      <c r="KNX94" s="13"/>
      <c r="KNY94" s="13"/>
      <c r="KNZ94" s="13"/>
      <c r="KOA94" s="13"/>
      <c r="KOB94" s="13"/>
      <c r="KOC94" s="13"/>
      <c r="KOD94" s="13"/>
      <c r="KOE94" s="13"/>
      <c r="KOF94" s="13"/>
      <c r="KOG94" s="13"/>
      <c r="KOH94" s="13"/>
      <c r="KOI94" s="13"/>
      <c r="KOJ94" s="13"/>
      <c r="KOK94" s="13"/>
      <c r="KOL94" s="13"/>
      <c r="KOM94" s="13"/>
      <c r="KON94" s="13"/>
      <c r="KOO94" s="13"/>
      <c r="KOP94" s="13"/>
      <c r="KOQ94" s="13"/>
      <c r="KOR94" s="13"/>
      <c r="KOS94" s="13"/>
      <c r="KOT94" s="13"/>
      <c r="KOU94" s="13"/>
      <c r="KOV94" s="13"/>
      <c r="KOW94" s="13"/>
      <c r="KOX94" s="13"/>
      <c r="KOY94" s="13"/>
      <c r="KOZ94" s="13"/>
      <c r="KPA94" s="13"/>
      <c r="KPB94" s="13"/>
      <c r="KPC94" s="13"/>
      <c r="KPD94" s="13"/>
      <c r="KPE94" s="13"/>
      <c r="KPF94" s="13"/>
      <c r="KPG94" s="13"/>
      <c r="KPH94" s="13"/>
      <c r="KPI94" s="13"/>
      <c r="KPJ94" s="13"/>
      <c r="KPK94" s="13"/>
      <c r="KPL94" s="13"/>
      <c r="KPM94" s="13"/>
      <c r="KPN94" s="13"/>
      <c r="KPO94" s="13"/>
      <c r="KPP94" s="13"/>
      <c r="KPQ94" s="13"/>
      <c r="KPR94" s="13"/>
      <c r="KPS94" s="13"/>
      <c r="KPT94" s="13"/>
      <c r="KPU94" s="13"/>
      <c r="KPV94" s="13"/>
      <c r="KPW94" s="13"/>
      <c r="KPX94" s="13"/>
      <c r="KPY94" s="13"/>
      <c r="KPZ94" s="13"/>
      <c r="KQA94" s="13"/>
      <c r="KQB94" s="13"/>
      <c r="KQC94" s="13"/>
      <c r="KQD94" s="13"/>
      <c r="KQE94" s="13"/>
      <c r="KQF94" s="13"/>
      <c r="KQG94" s="13"/>
      <c r="KQH94" s="13"/>
      <c r="KQI94" s="13"/>
      <c r="KQJ94" s="13"/>
      <c r="KQK94" s="13"/>
      <c r="KQL94" s="13"/>
      <c r="KQM94" s="13"/>
      <c r="KQN94" s="13"/>
      <c r="KQO94" s="13"/>
      <c r="KQP94" s="13"/>
      <c r="KQQ94" s="13"/>
      <c r="KQR94" s="13"/>
      <c r="KQS94" s="13"/>
      <c r="KQT94" s="13"/>
      <c r="KQU94" s="13"/>
      <c r="KQV94" s="13"/>
      <c r="KQW94" s="13"/>
      <c r="KQX94" s="13"/>
      <c r="KQY94" s="13"/>
      <c r="KQZ94" s="13"/>
      <c r="KRA94" s="13"/>
      <c r="KRB94" s="13"/>
      <c r="KRC94" s="13"/>
      <c r="KRD94" s="13"/>
      <c r="KRE94" s="13"/>
      <c r="KRF94" s="13"/>
      <c r="KRG94" s="13"/>
      <c r="KRH94" s="13"/>
      <c r="KRI94" s="13"/>
      <c r="KRJ94" s="13"/>
      <c r="KRK94" s="13"/>
      <c r="KRL94" s="13"/>
      <c r="KRM94" s="13"/>
      <c r="KRN94" s="13"/>
      <c r="KRO94" s="13"/>
      <c r="KRP94" s="13"/>
      <c r="KRQ94" s="13"/>
      <c r="KRR94" s="13"/>
      <c r="KRS94" s="13"/>
      <c r="KRT94" s="13"/>
      <c r="KRU94" s="13"/>
      <c r="KRV94" s="13"/>
      <c r="KRW94" s="13"/>
      <c r="KRX94" s="13"/>
      <c r="KRY94" s="13"/>
      <c r="KRZ94" s="13"/>
      <c r="KSA94" s="13"/>
      <c r="KSB94" s="13"/>
      <c r="KSC94" s="13"/>
      <c r="KSD94" s="13"/>
      <c r="KSE94" s="13"/>
      <c r="KSF94" s="13"/>
      <c r="KSG94" s="13"/>
      <c r="KSH94" s="13"/>
      <c r="KSI94" s="13"/>
      <c r="KSJ94" s="13"/>
      <c r="KSK94" s="13"/>
      <c r="KSL94" s="13"/>
      <c r="KSM94" s="13"/>
      <c r="KSN94" s="13"/>
      <c r="KSO94" s="13"/>
      <c r="KSP94" s="13"/>
      <c r="KSQ94" s="13"/>
      <c r="KSR94" s="13"/>
      <c r="KSS94" s="13"/>
      <c r="KST94" s="13"/>
      <c r="KSU94" s="13"/>
      <c r="KSV94" s="13"/>
      <c r="KSW94" s="13"/>
      <c r="KSX94" s="13"/>
      <c r="KSY94" s="13"/>
      <c r="KSZ94" s="13"/>
      <c r="KTA94" s="13"/>
      <c r="KTB94" s="13"/>
      <c r="KTC94" s="13"/>
      <c r="KTD94" s="13"/>
      <c r="KTE94" s="13"/>
      <c r="KTF94" s="13"/>
      <c r="KTG94" s="13"/>
      <c r="KTH94" s="13"/>
      <c r="KTI94" s="13"/>
      <c r="KTJ94" s="13"/>
      <c r="KTK94" s="13"/>
      <c r="KTL94" s="13"/>
      <c r="KTM94" s="13"/>
      <c r="KTN94" s="13"/>
      <c r="KTO94" s="13"/>
      <c r="KTP94" s="13"/>
      <c r="KTQ94" s="13"/>
      <c r="KTR94" s="13"/>
      <c r="KTS94" s="13"/>
      <c r="KTT94" s="13"/>
      <c r="KTU94" s="13"/>
      <c r="KTV94" s="13"/>
      <c r="KTW94" s="13"/>
      <c r="KTX94" s="13"/>
      <c r="KTY94" s="13"/>
      <c r="KTZ94" s="13"/>
      <c r="KUA94" s="13"/>
      <c r="KUB94" s="13"/>
      <c r="KUC94" s="13"/>
      <c r="KUD94" s="13"/>
      <c r="KUE94" s="13"/>
      <c r="KUF94" s="13"/>
      <c r="KUG94" s="13"/>
      <c r="KUH94" s="13"/>
      <c r="KUI94" s="13"/>
      <c r="KUJ94" s="13"/>
      <c r="KUK94" s="13"/>
      <c r="KUL94" s="13"/>
      <c r="KUM94" s="13"/>
      <c r="KUN94" s="13"/>
      <c r="KUO94" s="13"/>
      <c r="KUP94" s="13"/>
      <c r="KUQ94" s="13"/>
      <c r="KUR94" s="13"/>
      <c r="KUS94" s="13"/>
      <c r="KUT94" s="13"/>
      <c r="KUU94" s="13"/>
      <c r="KUV94" s="13"/>
      <c r="KUW94" s="13"/>
      <c r="KUX94" s="13"/>
      <c r="KUY94" s="13"/>
      <c r="KUZ94" s="13"/>
      <c r="KVA94" s="13"/>
      <c r="KVB94" s="13"/>
      <c r="KVC94" s="13"/>
      <c r="KVD94" s="13"/>
      <c r="KVE94" s="13"/>
      <c r="KVF94" s="13"/>
      <c r="KVG94" s="13"/>
      <c r="KVH94" s="13"/>
      <c r="KVI94" s="13"/>
      <c r="KVJ94" s="13"/>
      <c r="KVK94" s="13"/>
      <c r="KVL94" s="13"/>
      <c r="KVM94" s="13"/>
      <c r="KVN94" s="13"/>
      <c r="KVO94" s="13"/>
      <c r="KVP94" s="13"/>
      <c r="KVQ94" s="13"/>
      <c r="KVR94" s="13"/>
      <c r="KVS94" s="13"/>
      <c r="KVT94" s="13"/>
      <c r="KVU94" s="13"/>
      <c r="KVV94" s="13"/>
      <c r="KVW94" s="13"/>
      <c r="KVX94" s="13"/>
      <c r="KVY94" s="13"/>
      <c r="KVZ94" s="13"/>
      <c r="KWA94" s="13"/>
      <c r="KWB94" s="13"/>
      <c r="KWC94" s="13"/>
      <c r="KWD94" s="13"/>
      <c r="KWE94" s="13"/>
      <c r="KWF94" s="13"/>
      <c r="KWG94" s="13"/>
      <c r="KWH94" s="13"/>
      <c r="KWI94" s="13"/>
      <c r="KWJ94" s="13"/>
      <c r="KWK94" s="13"/>
      <c r="KWL94" s="13"/>
      <c r="KWM94" s="13"/>
      <c r="KWN94" s="13"/>
      <c r="KWO94" s="13"/>
      <c r="KWP94" s="13"/>
      <c r="KWQ94" s="13"/>
      <c r="KWR94" s="13"/>
      <c r="KWS94" s="13"/>
      <c r="KWT94" s="13"/>
      <c r="KWU94" s="13"/>
      <c r="KWV94" s="13"/>
      <c r="KWW94" s="13"/>
      <c r="KWX94" s="13"/>
      <c r="KWY94" s="13"/>
      <c r="KWZ94" s="13"/>
      <c r="KXA94" s="13"/>
      <c r="KXB94" s="13"/>
      <c r="KXC94" s="13"/>
      <c r="KXD94" s="13"/>
      <c r="KXE94" s="13"/>
      <c r="KXF94" s="13"/>
      <c r="KXG94" s="13"/>
      <c r="KXH94" s="13"/>
      <c r="KXI94" s="13"/>
      <c r="KXJ94" s="13"/>
      <c r="KXK94" s="13"/>
      <c r="KXL94" s="13"/>
      <c r="KXM94" s="13"/>
      <c r="KXN94" s="13"/>
      <c r="KXO94" s="13"/>
      <c r="KXP94" s="13"/>
      <c r="KXQ94" s="13"/>
      <c r="KXR94" s="13"/>
      <c r="KXS94" s="13"/>
      <c r="KXT94" s="13"/>
      <c r="KXU94" s="13"/>
      <c r="KXV94" s="13"/>
      <c r="KXW94" s="13"/>
      <c r="KXX94" s="13"/>
      <c r="KXY94" s="13"/>
      <c r="KXZ94" s="13"/>
      <c r="KYA94" s="13"/>
      <c r="KYB94" s="13"/>
      <c r="KYC94" s="13"/>
      <c r="KYD94" s="13"/>
      <c r="KYE94" s="13"/>
      <c r="KYF94" s="13"/>
      <c r="KYG94" s="13"/>
      <c r="KYH94" s="13"/>
      <c r="KYI94" s="13"/>
      <c r="KYJ94" s="13"/>
      <c r="KYK94" s="13"/>
      <c r="KYL94" s="13"/>
      <c r="KYM94" s="13"/>
      <c r="KYN94" s="13"/>
      <c r="KYO94" s="13"/>
      <c r="KYP94" s="13"/>
      <c r="KYQ94" s="13"/>
      <c r="KYR94" s="13"/>
      <c r="KYS94" s="13"/>
      <c r="KYT94" s="13"/>
      <c r="KYU94" s="13"/>
      <c r="KYV94" s="13"/>
      <c r="KYW94" s="13"/>
      <c r="KYX94" s="13"/>
      <c r="KYY94" s="13"/>
      <c r="KYZ94" s="13"/>
      <c r="KZA94" s="13"/>
      <c r="KZB94" s="13"/>
      <c r="KZC94" s="13"/>
      <c r="KZD94" s="13"/>
      <c r="KZE94" s="13"/>
      <c r="KZF94" s="13"/>
      <c r="KZG94" s="13"/>
      <c r="KZH94" s="13"/>
      <c r="KZI94" s="13"/>
      <c r="KZJ94" s="13"/>
      <c r="KZK94" s="13"/>
      <c r="KZL94" s="13"/>
      <c r="KZM94" s="13"/>
      <c r="KZN94" s="13"/>
      <c r="KZO94" s="13"/>
      <c r="KZP94" s="13"/>
      <c r="KZQ94" s="13"/>
      <c r="KZR94" s="13"/>
      <c r="KZS94" s="13"/>
      <c r="KZT94" s="13"/>
      <c r="KZU94" s="13"/>
      <c r="KZV94" s="13"/>
      <c r="KZW94" s="13"/>
      <c r="KZX94" s="13"/>
      <c r="KZY94" s="13"/>
      <c r="KZZ94" s="13"/>
      <c r="LAA94" s="13"/>
      <c r="LAB94" s="13"/>
      <c r="LAC94" s="13"/>
      <c r="LAD94" s="13"/>
      <c r="LAE94" s="13"/>
      <c r="LAF94" s="13"/>
      <c r="LAG94" s="13"/>
      <c r="LAH94" s="13"/>
      <c r="LAI94" s="13"/>
      <c r="LAJ94" s="13"/>
      <c r="LAK94" s="13"/>
      <c r="LAL94" s="13"/>
      <c r="LAM94" s="13"/>
      <c r="LAN94" s="13"/>
      <c r="LAO94" s="13"/>
      <c r="LAP94" s="13"/>
      <c r="LAQ94" s="13"/>
      <c r="LAR94" s="13"/>
      <c r="LAS94" s="13"/>
      <c r="LAT94" s="13"/>
      <c r="LAU94" s="13"/>
      <c r="LAV94" s="13"/>
      <c r="LAW94" s="13"/>
      <c r="LAX94" s="13"/>
      <c r="LAY94" s="13"/>
      <c r="LAZ94" s="13"/>
      <c r="LBA94" s="13"/>
      <c r="LBB94" s="13"/>
      <c r="LBC94" s="13"/>
      <c r="LBD94" s="13"/>
      <c r="LBE94" s="13"/>
      <c r="LBF94" s="13"/>
      <c r="LBG94" s="13"/>
      <c r="LBH94" s="13"/>
      <c r="LBI94" s="13"/>
      <c r="LBJ94" s="13"/>
      <c r="LBK94" s="13"/>
      <c r="LBL94" s="13"/>
      <c r="LBM94" s="13"/>
      <c r="LBN94" s="13"/>
      <c r="LBO94" s="13"/>
      <c r="LBP94" s="13"/>
      <c r="LBQ94" s="13"/>
      <c r="LBR94" s="13"/>
      <c r="LBS94" s="13"/>
      <c r="LBT94" s="13"/>
      <c r="LBU94" s="13"/>
      <c r="LBV94" s="13"/>
      <c r="LBW94" s="13"/>
      <c r="LBX94" s="13"/>
      <c r="LBY94" s="13"/>
      <c r="LBZ94" s="13"/>
      <c r="LCA94" s="13"/>
      <c r="LCB94" s="13"/>
      <c r="LCC94" s="13"/>
      <c r="LCD94" s="13"/>
      <c r="LCE94" s="13"/>
      <c r="LCF94" s="13"/>
      <c r="LCG94" s="13"/>
      <c r="LCH94" s="13"/>
      <c r="LCI94" s="13"/>
      <c r="LCJ94" s="13"/>
      <c r="LCK94" s="13"/>
      <c r="LCL94" s="13"/>
      <c r="LCM94" s="13"/>
      <c r="LCN94" s="13"/>
      <c r="LCO94" s="13"/>
      <c r="LCP94" s="13"/>
      <c r="LCQ94" s="13"/>
      <c r="LCR94" s="13"/>
      <c r="LCS94" s="13"/>
      <c r="LCT94" s="13"/>
      <c r="LCU94" s="13"/>
      <c r="LCV94" s="13"/>
      <c r="LCW94" s="13"/>
      <c r="LCX94" s="13"/>
      <c r="LCY94" s="13"/>
      <c r="LCZ94" s="13"/>
      <c r="LDA94" s="13"/>
      <c r="LDB94" s="13"/>
      <c r="LDC94" s="13"/>
      <c r="LDD94" s="13"/>
      <c r="LDE94" s="13"/>
      <c r="LDF94" s="13"/>
      <c r="LDG94" s="13"/>
      <c r="LDH94" s="13"/>
      <c r="LDI94" s="13"/>
      <c r="LDJ94" s="13"/>
      <c r="LDK94" s="13"/>
      <c r="LDL94" s="13"/>
      <c r="LDM94" s="13"/>
      <c r="LDN94" s="13"/>
      <c r="LDO94" s="13"/>
      <c r="LDP94" s="13"/>
      <c r="LDQ94" s="13"/>
      <c r="LDR94" s="13"/>
      <c r="LDS94" s="13"/>
      <c r="LDT94" s="13"/>
      <c r="LDU94" s="13"/>
      <c r="LDV94" s="13"/>
      <c r="LDW94" s="13"/>
      <c r="LDX94" s="13"/>
      <c r="LDY94" s="13"/>
      <c r="LDZ94" s="13"/>
      <c r="LEA94" s="13"/>
      <c r="LEB94" s="13"/>
      <c r="LEC94" s="13"/>
      <c r="LED94" s="13"/>
      <c r="LEE94" s="13"/>
      <c r="LEF94" s="13"/>
      <c r="LEG94" s="13"/>
      <c r="LEH94" s="13"/>
      <c r="LEI94" s="13"/>
      <c r="LEJ94" s="13"/>
      <c r="LEK94" s="13"/>
      <c r="LEL94" s="13"/>
      <c r="LEM94" s="13"/>
      <c r="LEN94" s="13"/>
      <c r="LEO94" s="13"/>
      <c r="LEP94" s="13"/>
      <c r="LEQ94" s="13"/>
      <c r="LER94" s="13"/>
      <c r="LES94" s="13"/>
      <c r="LET94" s="13"/>
      <c r="LEU94" s="13"/>
      <c r="LEV94" s="13"/>
      <c r="LEW94" s="13"/>
      <c r="LEX94" s="13"/>
      <c r="LEY94" s="13"/>
      <c r="LEZ94" s="13"/>
      <c r="LFA94" s="13"/>
      <c r="LFB94" s="13"/>
      <c r="LFC94" s="13"/>
      <c r="LFD94" s="13"/>
      <c r="LFE94" s="13"/>
      <c r="LFF94" s="13"/>
      <c r="LFG94" s="13"/>
      <c r="LFH94" s="13"/>
      <c r="LFI94" s="13"/>
      <c r="LFJ94" s="13"/>
      <c r="LFK94" s="13"/>
      <c r="LFL94" s="13"/>
      <c r="LFM94" s="13"/>
      <c r="LFN94" s="13"/>
      <c r="LFO94" s="13"/>
      <c r="LFP94" s="13"/>
      <c r="LFQ94" s="13"/>
      <c r="LFR94" s="13"/>
      <c r="LFS94" s="13"/>
      <c r="LFT94" s="13"/>
      <c r="LFU94" s="13"/>
      <c r="LFV94" s="13"/>
      <c r="LFW94" s="13"/>
      <c r="LFX94" s="13"/>
      <c r="LFY94" s="13"/>
      <c r="LFZ94" s="13"/>
      <c r="LGA94" s="13"/>
      <c r="LGB94" s="13"/>
      <c r="LGC94" s="13"/>
      <c r="LGD94" s="13"/>
      <c r="LGE94" s="13"/>
      <c r="LGF94" s="13"/>
      <c r="LGG94" s="13"/>
      <c r="LGH94" s="13"/>
      <c r="LGI94" s="13"/>
      <c r="LGJ94" s="13"/>
      <c r="LGK94" s="13"/>
      <c r="LGL94" s="13"/>
      <c r="LGM94" s="13"/>
      <c r="LGN94" s="13"/>
      <c r="LGO94" s="13"/>
      <c r="LGP94" s="13"/>
      <c r="LGQ94" s="13"/>
      <c r="LGR94" s="13"/>
      <c r="LGS94" s="13"/>
      <c r="LGT94" s="13"/>
      <c r="LGU94" s="13"/>
      <c r="LGV94" s="13"/>
      <c r="LGW94" s="13"/>
      <c r="LGX94" s="13"/>
      <c r="LGY94" s="13"/>
      <c r="LGZ94" s="13"/>
      <c r="LHA94" s="13"/>
      <c r="LHB94" s="13"/>
      <c r="LHC94" s="13"/>
      <c r="LHD94" s="13"/>
      <c r="LHE94" s="13"/>
      <c r="LHF94" s="13"/>
      <c r="LHG94" s="13"/>
      <c r="LHH94" s="13"/>
      <c r="LHI94" s="13"/>
      <c r="LHJ94" s="13"/>
      <c r="LHK94" s="13"/>
      <c r="LHL94" s="13"/>
      <c r="LHM94" s="13"/>
      <c r="LHN94" s="13"/>
      <c r="LHO94" s="13"/>
      <c r="LHP94" s="13"/>
      <c r="LHQ94" s="13"/>
      <c r="LHR94" s="13"/>
      <c r="LHS94" s="13"/>
      <c r="LHT94" s="13"/>
      <c r="LHU94" s="13"/>
      <c r="LHV94" s="13"/>
      <c r="LHW94" s="13"/>
      <c r="LHX94" s="13"/>
      <c r="LHY94" s="13"/>
      <c r="LHZ94" s="13"/>
      <c r="LIA94" s="13"/>
      <c r="LIB94" s="13"/>
      <c r="LIC94" s="13"/>
      <c r="LID94" s="13"/>
      <c r="LIE94" s="13"/>
      <c r="LIF94" s="13"/>
      <c r="LIG94" s="13"/>
      <c r="LIH94" s="13"/>
      <c r="LII94" s="13"/>
      <c r="LIJ94" s="13"/>
      <c r="LIK94" s="13"/>
      <c r="LIL94" s="13"/>
      <c r="LIM94" s="13"/>
      <c r="LIN94" s="13"/>
      <c r="LIO94" s="13"/>
      <c r="LIP94" s="13"/>
      <c r="LIQ94" s="13"/>
      <c r="LIR94" s="13"/>
      <c r="LIS94" s="13"/>
      <c r="LIT94" s="13"/>
      <c r="LIU94" s="13"/>
      <c r="LIV94" s="13"/>
      <c r="LIW94" s="13"/>
      <c r="LIX94" s="13"/>
      <c r="LIY94" s="13"/>
      <c r="LIZ94" s="13"/>
      <c r="LJA94" s="13"/>
      <c r="LJB94" s="13"/>
      <c r="LJC94" s="13"/>
      <c r="LJD94" s="13"/>
      <c r="LJE94" s="13"/>
      <c r="LJF94" s="13"/>
      <c r="LJG94" s="13"/>
      <c r="LJH94" s="13"/>
      <c r="LJI94" s="13"/>
      <c r="LJJ94" s="13"/>
      <c r="LJK94" s="13"/>
      <c r="LJL94" s="13"/>
      <c r="LJM94" s="13"/>
      <c r="LJN94" s="13"/>
      <c r="LJO94" s="13"/>
      <c r="LJP94" s="13"/>
      <c r="LJQ94" s="13"/>
      <c r="LJR94" s="13"/>
      <c r="LJS94" s="13"/>
      <c r="LJT94" s="13"/>
      <c r="LJU94" s="13"/>
      <c r="LJV94" s="13"/>
      <c r="LJW94" s="13"/>
      <c r="LJX94" s="13"/>
      <c r="LJY94" s="13"/>
      <c r="LJZ94" s="13"/>
      <c r="LKA94" s="13"/>
      <c r="LKB94" s="13"/>
      <c r="LKC94" s="13"/>
      <c r="LKD94" s="13"/>
      <c r="LKE94" s="13"/>
      <c r="LKF94" s="13"/>
      <c r="LKG94" s="13"/>
      <c r="LKH94" s="13"/>
      <c r="LKI94" s="13"/>
      <c r="LKJ94" s="13"/>
      <c r="LKK94" s="13"/>
      <c r="LKL94" s="13"/>
      <c r="LKM94" s="13"/>
      <c r="LKN94" s="13"/>
      <c r="LKO94" s="13"/>
      <c r="LKP94" s="13"/>
      <c r="LKQ94" s="13"/>
      <c r="LKR94" s="13"/>
      <c r="LKS94" s="13"/>
      <c r="LKT94" s="13"/>
      <c r="LKU94" s="13"/>
      <c r="LKV94" s="13"/>
      <c r="LKW94" s="13"/>
      <c r="LKX94" s="13"/>
      <c r="LKY94" s="13"/>
      <c r="LKZ94" s="13"/>
      <c r="LLA94" s="13"/>
      <c r="LLB94" s="13"/>
      <c r="LLC94" s="13"/>
      <c r="LLD94" s="13"/>
      <c r="LLE94" s="13"/>
      <c r="LLF94" s="13"/>
      <c r="LLG94" s="13"/>
      <c r="LLH94" s="13"/>
      <c r="LLI94" s="13"/>
      <c r="LLJ94" s="13"/>
      <c r="LLK94" s="13"/>
      <c r="LLL94" s="13"/>
      <c r="LLM94" s="13"/>
      <c r="LLN94" s="13"/>
      <c r="LLO94" s="13"/>
      <c r="LLP94" s="13"/>
      <c r="LLQ94" s="13"/>
      <c r="LLR94" s="13"/>
      <c r="LLS94" s="13"/>
      <c r="LLT94" s="13"/>
      <c r="LLU94" s="13"/>
      <c r="LLV94" s="13"/>
      <c r="LLW94" s="13"/>
      <c r="LLX94" s="13"/>
      <c r="LLY94" s="13"/>
      <c r="LLZ94" s="13"/>
      <c r="LMA94" s="13"/>
      <c r="LMB94" s="13"/>
      <c r="LMC94" s="13"/>
      <c r="LMD94" s="13"/>
      <c r="LME94" s="13"/>
      <c r="LMF94" s="13"/>
      <c r="LMG94" s="13"/>
      <c r="LMH94" s="13"/>
      <c r="LMI94" s="13"/>
      <c r="LMJ94" s="13"/>
      <c r="LMK94" s="13"/>
      <c r="LML94" s="13"/>
      <c r="LMM94" s="13"/>
      <c r="LMN94" s="13"/>
      <c r="LMO94" s="13"/>
      <c r="LMP94" s="13"/>
      <c r="LMQ94" s="13"/>
      <c r="LMR94" s="13"/>
      <c r="LMS94" s="13"/>
      <c r="LMT94" s="13"/>
      <c r="LMU94" s="13"/>
      <c r="LMV94" s="13"/>
      <c r="LMW94" s="13"/>
      <c r="LMX94" s="13"/>
      <c r="LMY94" s="13"/>
      <c r="LMZ94" s="13"/>
      <c r="LNA94" s="13"/>
      <c r="LNB94" s="13"/>
      <c r="LNC94" s="13"/>
      <c r="LND94" s="13"/>
      <c r="LNE94" s="13"/>
      <c r="LNF94" s="13"/>
      <c r="LNG94" s="13"/>
      <c r="LNH94" s="13"/>
      <c r="LNI94" s="13"/>
      <c r="LNJ94" s="13"/>
      <c r="LNK94" s="13"/>
      <c r="LNL94" s="13"/>
      <c r="LNM94" s="13"/>
      <c r="LNN94" s="13"/>
      <c r="LNO94" s="13"/>
      <c r="LNP94" s="13"/>
      <c r="LNQ94" s="13"/>
      <c r="LNR94" s="13"/>
      <c r="LNS94" s="13"/>
      <c r="LNT94" s="13"/>
      <c r="LNU94" s="13"/>
      <c r="LNV94" s="13"/>
      <c r="LNW94" s="13"/>
      <c r="LNX94" s="13"/>
      <c r="LNY94" s="13"/>
      <c r="LNZ94" s="13"/>
      <c r="LOA94" s="13"/>
      <c r="LOB94" s="13"/>
      <c r="LOC94" s="13"/>
      <c r="LOD94" s="13"/>
      <c r="LOE94" s="13"/>
      <c r="LOF94" s="13"/>
      <c r="LOG94" s="13"/>
      <c r="LOH94" s="13"/>
      <c r="LOI94" s="13"/>
      <c r="LOJ94" s="13"/>
      <c r="LOK94" s="13"/>
      <c r="LOL94" s="13"/>
      <c r="LOM94" s="13"/>
      <c r="LON94" s="13"/>
      <c r="LOO94" s="13"/>
      <c r="LOP94" s="13"/>
      <c r="LOQ94" s="13"/>
      <c r="LOR94" s="13"/>
      <c r="LOS94" s="13"/>
      <c r="LOT94" s="13"/>
      <c r="LOU94" s="13"/>
      <c r="LOV94" s="13"/>
      <c r="LOW94" s="13"/>
      <c r="LOX94" s="13"/>
      <c r="LOY94" s="13"/>
      <c r="LOZ94" s="13"/>
      <c r="LPA94" s="13"/>
      <c r="LPB94" s="13"/>
      <c r="LPC94" s="13"/>
      <c r="LPD94" s="13"/>
      <c r="LPE94" s="13"/>
      <c r="LPF94" s="13"/>
      <c r="LPG94" s="13"/>
      <c r="LPH94" s="13"/>
      <c r="LPI94" s="13"/>
      <c r="LPJ94" s="13"/>
      <c r="LPK94" s="13"/>
      <c r="LPL94" s="13"/>
      <c r="LPM94" s="13"/>
      <c r="LPN94" s="13"/>
      <c r="LPO94" s="13"/>
      <c r="LPP94" s="13"/>
      <c r="LPQ94" s="13"/>
      <c r="LPR94" s="13"/>
      <c r="LPS94" s="13"/>
      <c r="LPT94" s="13"/>
      <c r="LPU94" s="13"/>
      <c r="LPV94" s="13"/>
      <c r="LPW94" s="13"/>
      <c r="LPX94" s="13"/>
      <c r="LPY94" s="13"/>
      <c r="LPZ94" s="13"/>
      <c r="LQA94" s="13"/>
      <c r="LQB94" s="13"/>
      <c r="LQC94" s="13"/>
      <c r="LQD94" s="13"/>
      <c r="LQE94" s="13"/>
      <c r="LQF94" s="13"/>
      <c r="LQG94" s="13"/>
      <c r="LQH94" s="13"/>
      <c r="LQI94" s="13"/>
      <c r="LQJ94" s="13"/>
      <c r="LQK94" s="13"/>
      <c r="LQL94" s="13"/>
      <c r="LQM94" s="13"/>
      <c r="LQN94" s="13"/>
      <c r="LQO94" s="13"/>
      <c r="LQP94" s="13"/>
      <c r="LQQ94" s="13"/>
      <c r="LQR94" s="13"/>
      <c r="LQS94" s="13"/>
      <c r="LQT94" s="13"/>
      <c r="LQU94" s="13"/>
      <c r="LQV94" s="13"/>
      <c r="LQW94" s="13"/>
      <c r="LQX94" s="13"/>
      <c r="LQY94" s="13"/>
      <c r="LQZ94" s="13"/>
      <c r="LRA94" s="13"/>
      <c r="LRB94" s="13"/>
      <c r="LRC94" s="13"/>
      <c r="LRD94" s="13"/>
      <c r="LRE94" s="13"/>
      <c r="LRF94" s="13"/>
      <c r="LRG94" s="13"/>
      <c r="LRH94" s="13"/>
      <c r="LRI94" s="13"/>
      <c r="LRJ94" s="13"/>
      <c r="LRK94" s="13"/>
      <c r="LRL94" s="13"/>
      <c r="LRM94" s="13"/>
      <c r="LRN94" s="13"/>
      <c r="LRO94" s="13"/>
      <c r="LRP94" s="13"/>
      <c r="LRQ94" s="13"/>
      <c r="LRR94" s="13"/>
      <c r="LRS94" s="13"/>
      <c r="LRT94" s="13"/>
      <c r="LRU94" s="13"/>
      <c r="LRV94" s="13"/>
      <c r="LRW94" s="13"/>
      <c r="LRX94" s="13"/>
      <c r="LRY94" s="13"/>
      <c r="LRZ94" s="13"/>
      <c r="LSA94" s="13"/>
      <c r="LSB94" s="13"/>
      <c r="LSC94" s="13"/>
      <c r="LSD94" s="13"/>
      <c r="LSE94" s="13"/>
      <c r="LSF94" s="13"/>
      <c r="LSG94" s="13"/>
      <c r="LSH94" s="13"/>
      <c r="LSI94" s="13"/>
      <c r="LSJ94" s="13"/>
      <c r="LSK94" s="13"/>
      <c r="LSL94" s="13"/>
      <c r="LSM94" s="13"/>
      <c r="LSN94" s="13"/>
      <c r="LSO94" s="13"/>
      <c r="LSP94" s="13"/>
      <c r="LSQ94" s="13"/>
      <c r="LSR94" s="13"/>
      <c r="LSS94" s="13"/>
      <c r="LST94" s="13"/>
      <c r="LSU94" s="13"/>
      <c r="LSV94" s="13"/>
      <c r="LSW94" s="13"/>
      <c r="LSX94" s="13"/>
      <c r="LSY94" s="13"/>
      <c r="LSZ94" s="13"/>
      <c r="LTA94" s="13"/>
      <c r="LTB94" s="13"/>
      <c r="LTC94" s="13"/>
      <c r="LTD94" s="13"/>
      <c r="LTE94" s="13"/>
      <c r="LTF94" s="13"/>
      <c r="LTG94" s="13"/>
      <c r="LTH94" s="13"/>
      <c r="LTI94" s="13"/>
      <c r="LTJ94" s="13"/>
      <c r="LTK94" s="13"/>
      <c r="LTL94" s="13"/>
      <c r="LTM94" s="13"/>
      <c r="LTN94" s="13"/>
      <c r="LTO94" s="13"/>
      <c r="LTP94" s="13"/>
      <c r="LTQ94" s="13"/>
      <c r="LTR94" s="13"/>
      <c r="LTS94" s="13"/>
      <c r="LTT94" s="13"/>
      <c r="LTU94" s="13"/>
      <c r="LTV94" s="13"/>
      <c r="LTW94" s="13"/>
      <c r="LTX94" s="13"/>
      <c r="LTY94" s="13"/>
      <c r="LTZ94" s="13"/>
      <c r="LUA94" s="13"/>
      <c r="LUB94" s="13"/>
      <c r="LUC94" s="13"/>
      <c r="LUD94" s="13"/>
      <c r="LUE94" s="13"/>
      <c r="LUF94" s="13"/>
      <c r="LUG94" s="13"/>
      <c r="LUH94" s="13"/>
      <c r="LUI94" s="13"/>
      <c r="LUJ94" s="13"/>
      <c r="LUK94" s="13"/>
      <c r="LUL94" s="13"/>
      <c r="LUM94" s="13"/>
      <c r="LUN94" s="13"/>
      <c r="LUO94" s="13"/>
      <c r="LUP94" s="13"/>
      <c r="LUQ94" s="13"/>
      <c r="LUR94" s="13"/>
      <c r="LUS94" s="13"/>
      <c r="LUT94" s="13"/>
      <c r="LUU94" s="13"/>
      <c r="LUV94" s="13"/>
      <c r="LUW94" s="13"/>
      <c r="LUX94" s="13"/>
      <c r="LUY94" s="13"/>
      <c r="LUZ94" s="13"/>
      <c r="LVA94" s="13"/>
      <c r="LVB94" s="13"/>
      <c r="LVC94" s="13"/>
      <c r="LVD94" s="13"/>
      <c r="LVE94" s="13"/>
      <c r="LVF94" s="13"/>
      <c r="LVG94" s="13"/>
      <c r="LVH94" s="13"/>
      <c r="LVI94" s="13"/>
      <c r="LVJ94" s="13"/>
      <c r="LVK94" s="13"/>
      <c r="LVL94" s="13"/>
      <c r="LVM94" s="13"/>
      <c r="LVN94" s="13"/>
      <c r="LVO94" s="13"/>
      <c r="LVP94" s="13"/>
      <c r="LVQ94" s="13"/>
      <c r="LVR94" s="13"/>
      <c r="LVS94" s="13"/>
      <c r="LVT94" s="13"/>
      <c r="LVU94" s="13"/>
      <c r="LVV94" s="13"/>
      <c r="LVW94" s="13"/>
      <c r="LVX94" s="13"/>
      <c r="LVY94" s="13"/>
      <c r="LVZ94" s="13"/>
      <c r="LWA94" s="13"/>
      <c r="LWB94" s="13"/>
      <c r="LWC94" s="13"/>
      <c r="LWD94" s="13"/>
      <c r="LWE94" s="13"/>
      <c r="LWF94" s="13"/>
      <c r="LWG94" s="13"/>
      <c r="LWH94" s="13"/>
      <c r="LWI94" s="13"/>
      <c r="LWJ94" s="13"/>
      <c r="LWK94" s="13"/>
      <c r="LWL94" s="13"/>
      <c r="LWM94" s="13"/>
      <c r="LWN94" s="13"/>
      <c r="LWO94" s="13"/>
      <c r="LWP94" s="13"/>
      <c r="LWQ94" s="13"/>
      <c r="LWR94" s="13"/>
      <c r="LWS94" s="13"/>
      <c r="LWT94" s="13"/>
      <c r="LWU94" s="13"/>
      <c r="LWV94" s="13"/>
      <c r="LWW94" s="13"/>
      <c r="LWX94" s="13"/>
      <c r="LWY94" s="13"/>
      <c r="LWZ94" s="13"/>
      <c r="LXA94" s="13"/>
      <c r="LXB94" s="13"/>
      <c r="LXC94" s="13"/>
      <c r="LXD94" s="13"/>
      <c r="LXE94" s="13"/>
      <c r="LXF94" s="13"/>
      <c r="LXG94" s="13"/>
      <c r="LXH94" s="13"/>
      <c r="LXI94" s="13"/>
      <c r="LXJ94" s="13"/>
      <c r="LXK94" s="13"/>
      <c r="LXL94" s="13"/>
      <c r="LXM94" s="13"/>
      <c r="LXN94" s="13"/>
      <c r="LXO94" s="13"/>
      <c r="LXP94" s="13"/>
      <c r="LXQ94" s="13"/>
      <c r="LXR94" s="13"/>
      <c r="LXS94" s="13"/>
      <c r="LXT94" s="13"/>
      <c r="LXU94" s="13"/>
      <c r="LXV94" s="13"/>
      <c r="LXW94" s="13"/>
      <c r="LXX94" s="13"/>
      <c r="LXY94" s="13"/>
      <c r="LXZ94" s="13"/>
      <c r="LYA94" s="13"/>
      <c r="LYB94" s="13"/>
      <c r="LYC94" s="13"/>
      <c r="LYD94" s="13"/>
      <c r="LYE94" s="13"/>
      <c r="LYF94" s="13"/>
      <c r="LYG94" s="13"/>
      <c r="LYH94" s="13"/>
      <c r="LYI94" s="13"/>
      <c r="LYJ94" s="13"/>
      <c r="LYK94" s="13"/>
      <c r="LYL94" s="13"/>
      <c r="LYM94" s="13"/>
      <c r="LYN94" s="13"/>
      <c r="LYO94" s="13"/>
      <c r="LYP94" s="13"/>
      <c r="LYQ94" s="13"/>
      <c r="LYR94" s="13"/>
      <c r="LYS94" s="13"/>
      <c r="LYT94" s="13"/>
      <c r="LYU94" s="13"/>
      <c r="LYV94" s="13"/>
      <c r="LYW94" s="13"/>
      <c r="LYX94" s="13"/>
      <c r="LYY94" s="13"/>
      <c r="LYZ94" s="13"/>
      <c r="LZA94" s="13"/>
      <c r="LZB94" s="13"/>
      <c r="LZC94" s="13"/>
      <c r="LZD94" s="13"/>
      <c r="LZE94" s="13"/>
      <c r="LZF94" s="13"/>
      <c r="LZG94" s="13"/>
      <c r="LZH94" s="13"/>
      <c r="LZI94" s="13"/>
      <c r="LZJ94" s="13"/>
      <c r="LZK94" s="13"/>
      <c r="LZL94" s="13"/>
      <c r="LZM94" s="13"/>
      <c r="LZN94" s="13"/>
      <c r="LZO94" s="13"/>
      <c r="LZP94" s="13"/>
      <c r="LZQ94" s="13"/>
      <c r="LZR94" s="13"/>
      <c r="LZS94" s="13"/>
      <c r="LZT94" s="13"/>
      <c r="LZU94" s="13"/>
      <c r="LZV94" s="13"/>
      <c r="LZW94" s="13"/>
      <c r="LZX94" s="13"/>
      <c r="LZY94" s="13"/>
      <c r="LZZ94" s="13"/>
      <c r="MAA94" s="13"/>
      <c r="MAB94" s="13"/>
      <c r="MAC94" s="13"/>
      <c r="MAD94" s="13"/>
      <c r="MAE94" s="13"/>
      <c r="MAF94" s="13"/>
      <c r="MAG94" s="13"/>
      <c r="MAH94" s="13"/>
      <c r="MAI94" s="13"/>
      <c r="MAJ94" s="13"/>
      <c r="MAK94" s="13"/>
      <c r="MAL94" s="13"/>
      <c r="MAM94" s="13"/>
      <c r="MAN94" s="13"/>
      <c r="MAO94" s="13"/>
      <c r="MAP94" s="13"/>
      <c r="MAQ94" s="13"/>
      <c r="MAR94" s="13"/>
      <c r="MAS94" s="13"/>
      <c r="MAT94" s="13"/>
      <c r="MAU94" s="13"/>
      <c r="MAV94" s="13"/>
      <c r="MAW94" s="13"/>
      <c r="MAX94" s="13"/>
      <c r="MAY94" s="13"/>
      <c r="MAZ94" s="13"/>
      <c r="MBA94" s="13"/>
      <c r="MBB94" s="13"/>
      <c r="MBC94" s="13"/>
      <c r="MBD94" s="13"/>
      <c r="MBE94" s="13"/>
      <c r="MBF94" s="13"/>
      <c r="MBG94" s="13"/>
      <c r="MBH94" s="13"/>
      <c r="MBI94" s="13"/>
      <c r="MBJ94" s="13"/>
      <c r="MBK94" s="13"/>
      <c r="MBL94" s="13"/>
      <c r="MBM94" s="13"/>
      <c r="MBN94" s="13"/>
      <c r="MBO94" s="13"/>
      <c r="MBP94" s="13"/>
      <c r="MBQ94" s="13"/>
      <c r="MBR94" s="13"/>
      <c r="MBS94" s="13"/>
      <c r="MBT94" s="13"/>
      <c r="MBU94" s="13"/>
      <c r="MBV94" s="13"/>
      <c r="MBW94" s="13"/>
      <c r="MBX94" s="13"/>
      <c r="MBY94" s="13"/>
      <c r="MBZ94" s="13"/>
      <c r="MCA94" s="13"/>
      <c r="MCB94" s="13"/>
      <c r="MCC94" s="13"/>
      <c r="MCD94" s="13"/>
      <c r="MCE94" s="13"/>
      <c r="MCF94" s="13"/>
      <c r="MCG94" s="13"/>
      <c r="MCH94" s="13"/>
      <c r="MCI94" s="13"/>
      <c r="MCJ94" s="13"/>
      <c r="MCK94" s="13"/>
      <c r="MCL94" s="13"/>
      <c r="MCM94" s="13"/>
      <c r="MCN94" s="13"/>
      <c r="MCO94" s="13"/>
      <c r="MCP94" s="13"/>
      <c r="MCQ94" s="13"/>
      <c r="MCR94" s="13"/>
      <c r="MCS94" s="13"/>
      <c r="MCT94" s="13"/>
      <c r="MCU94" s="13"/>
      <c r="MCV94" s="13"/>
      <c r="MCW94" s="13"/>
      <c r="MCX94" s="13"/>
      <c r="MCY94" s="13"/>
      <c r="MCZ94" s="13"/>
      <c r="MDA94" s="13"/>
      <c r="MDB94" s="13"/>
      <c r="MDC94" s="13"/>
      <c r="MDD94" s="13"/>
      <c r="MDE94" s="13"/>
      <c r="MDF94" s="13"/>
      <c r="MDG94" s="13"/>
      <c r="MDH94" s="13"/>
      <c r="MDI94" s="13"/>
      <c r="MDJ94" s="13"/>
      <c r="MDK94" s="13"/>
      <c r="MDL94" s="13"/>
      <c r="MDM94" s="13"/>
      <c r="MDN94" s="13"/>
      <c r="MDO94" s="13"/>
      <c r="MDP94" s="13"/>
      <c r="MDQ94" s="13"/>
      <c r="MDR94" s="13"/>
      <c r="MDS94" s="13"/>
      <c r="MDT94" s="13"/>
      <c r="MDU94" s="13"/>
      <c r="MDV94" s="13"/>
      <c r="MDW94" s="13"/>
      <c r="MDX94" s="13"/>
      <c r="MDY94" s="13"/>
      <c r="MDZ94" s="13"/>
      <c r="MEA94" s="13"/>
      <c r="MEB94" s="13"/>
      <c r="MEC94" s="13"/>
      <c r="MED94" s="13"/>
      <c r="MEE94" s="13"/>
      <c r="MEF94" s="13"/>
      <c r="MEG94" s="13"/>
      <c r="MEH94" s="13"/>
      <c r="MEI94" s="13"/>
      <c r="MEJ94" s="13"/>
      <c r="MEK94" s="13"/>
      <c r="MEL94" s="13"/>
      <c r="MEM94" s="13"/>
      <c r="MEN94" s="13"/>
      <c r="MEO94" s="13"/>
      <c r="MEP94" s="13"/>
      <c r="MEQ94" s="13"/>
      <c r="MER94" s="13"/>
      <c r="MES94" s="13"/>
      <c r="MET94" s="13"/>
      <c r="MEU94" s="13"/>
      <c r="MEV94" s="13"/>
      <c r="MEW94" s="13"/>
      <c r="MEX94" s="13"/>
      <c r="MEY94" s="13"/>
      <c r="MEZ94" s="13"/>
      <c r="MFA94" s="13"/>
      <c r="MFB94" s="13"/>
      <c r="MFC94" s="13"/>
      <c r="MFD94" s="13"/>
      <c r="MFE94" s="13"/>
      <c r="MFF94" s="13"/>
      <c r="MFG94" s="13"/>
      <c r="MFH94" s="13"/>
      <c r="MFI94" s="13"/>
      <c r="MFJ94" s="13"/>
      <c r="MFK94" s="13"/>
      <c r="MFL94" s="13"/>
      <c r="MFM94" s="13"/>
      <c r="MFN94" s="13"/>
      <c r="MFO94" s="13"/>
      <c r="MFP94" s="13"/>
      <c r="MFQ94" s="13"/>
      <c r="MFR94" s="13"/>
      <c r="MFS94" s="13"/>
      <c r="MFT94" s="13"/>
      <c r="MFU94" s="13"/>
      <c r="MFV94" s="13"/>
      <c r="MFW94" s="13"/>
      <c r="MFX94" s="13"/>
      <c r="MFY94" s="13"/>
      <c r="MFZ94" s="13"/>
      <c r="MGA94" s="13"/>
      <c r="MGB94" s="13"/>
      <c r="MGC94" s="13"/>
      <c r="MGD94" s="13"/>
      <c r="MGE94" s="13"/>
      <c r="MGF94" s="13"/>
      <c r="MGG94" s="13"/>
      <c r="MGH94" s="13"/>
      <c r="MGI94" s="13"/>
      <c r="MGJ94" s="13"/>
      <c r="MGK94" s="13"/>
      <c r="MGL94" s="13"/>
      <c r="MGM94" s="13"/>
      <c r="MGN94" s="13"/>
      <c r="MGO94" s="13"/>
      <c r="MGP94" s="13"/>
      <c r="MGQ94" s="13"/>
      <c r="MGR94" s="13"/>
      <c r="MGS94" s="13"/>
      <c r="MGT94" s="13"/>
      <c r="MGU94" s="13"/>
      <c r="MGV94" s="13"/>
      <c r="MGW94" s="13"/>
      <c r="MGX94" s="13"/>
      <c r="MGY94" s="13"/>
      <c r="MGZ94" s="13"/>
      <c r="MHA94" s="13"/>
      <c r="MHB94" s="13"/>
      <c r="MHC94" s="13"/>
      <c r="MHD94" s="13"/>
      <c r="MHE94" s="13"/>
      <c r="MHF94" s="13"/>
      <c r="MHG94" s="13"/>
      <c r="MHH94" s="13"/>
      <c r="MHI94" s="13"/>
      <c r="MHJ94" s="13"/>
      <c r="MHK94" s="13"/>
      <c r="MHL94" s="13"/>
      <c r="MHM94" s="13"/>
      <c r="MHN94" s="13"/>
      <c r="MHO94" s="13"/>
      <c r="MHP94" s="13"/>
      <c r="MHQ94" s="13"/>
      <c r="MHR94" s="13"/>
      <c r="MHS94" s="13"/>
      <c r="MHT94" s="13"/>
      <c r="MHU94" s="13"/>
      <c r="MHV94" s="13"/>
      <c r="MHW94" s="13"/>
      <c r="MHX94" s="13"/>
      <c r="MHY94" s="13"/>
      <c r="MHZ94" s="13"/>
      <c r="MIA94" s="13"/>
      <c r="MIB94" s="13"/>
      <c r="MIC94" s="13"/>
      <c r="MID94" s="13"/>
      <c r="MIE94" s="13"/>
      <c r="MIF94" s="13"/>
      <c r="MIG94" s="13"/>
      <c r="MIH94" s="13"/>
      <c r="MII94" s="13"/>
      <c r="MIJ94" s="13"/>
      <c r="MIK94" s="13"/>
      <c r="MIL94" s="13"/>
      <c r="MIM94" s="13"/>
      <c r="MIN94" s="13"/>
      <c r="MIO94" s="13"/>
      <c r="MIP94" s="13"/>
      <c r="MIQ94" s="13"/>
      <c r="MIR94" s="13"/>
      <c r="MIS94" s="13"/>
      <c r="MIT94" s="13"/>
      <c r="MIU94" s="13"/>
      <c r="MIV94" s="13"/>
      <c r="MIW94" s="13"/>
      <c r="MIX94" s="13"/>
      <c r="MIY94" s="13"/>
      <c r="MIZ94" s="13"/>
      <c r="MJA94" s="13"/>
      <c r="MJB94" s="13"/>
      <c r="MJC94" s="13"/>
      <c r="MJD94" s="13"/>
      <c r="MJE94" s="13"/>
      <c r="MJF94" s="13"/>
      <c r="MJG94" s="13"/>
      <c r="MJH94" s="13"/>
      <c r="MJI94" s="13"/>
      <c r="MJJ94" s="13"/>
      <c r="MJK94" s="13"/>
      <c r="MJL94" s="13"/>
      <c r="MJM94" s="13"/>
      <c r="MJN94" s="13"/>
      <c r="MJO94" s="13"/>
      <c r="MJP94" s="13"/>
      <c r="MJQ94" s="13"/>
      <c r="MJR94" s="13"/>
      <c r="MJS94" s="13"/>
      <c r="MJT94" s="13"/>
      <c r="MJU94" s="13"/>
      <c r="MJV94" s="13"/>
      <c r="MJW94" s="13"/>
      <c r="MJX94" s="13"/>
      <c r="MJY94" s="13"/>
      <c r="MJZ94" s="13"/>
      <c r="MKA94" s="13"/>
      <c r="MKB94" s="13"/>
      <c r="MKC94" s="13"/>
      <c r="MKD94" s="13"/>
      <c r="MKE94" s="13"/>
      <c r="MKF94" s="13"/>
      <c r="MKG94" s="13"/>
      <c r="MKH94" s="13"/>
      <c r="MKI94" s="13"/>
      <c r="MKJ94" s="13"/>
      <c r="MKK94" s="13"/>
      <c r="MKL94" s="13"/>
      <c r="MKM94" s="13"/>
      <c r="MKN94" s="13"/>
      <c r="MKO94" s="13"/>
      <c r="MKP94" s="13"/>
      <c r="MKQ94" s="13"/>
      <c r="MKR94" s="13"/>
      <c r="MKS94" s="13"/>
      <c r="MKT94" s="13"/>
      <c r="MKU94" s="13"/>
      <c r="MKV94" s="13"/>
      <c r="MKW94" s="13"/>
      <c r="MKX94" s="13"/>
      <c r="MKY94" s="13"/>
      <c r="MKZ94" s="13"/>
      <c r="MLA94" s="13"/>
      <c r="MLB94" s="13"/>
      <c r="MLC94" s="13"/>
      <c r="MLD94" s="13"/>
      <c r="MLE94" s="13"/>
      <c r="MLF94" s="13"/>
      <c r="MLG94" s="13"/>
      <c r="MLH94" s="13"/>
      <c r="MLI94" s="13"/>
      <c r="MLJ94" s="13"/>
      <c r="MLK94" s="13"/>
      <c r="MLL94" s="13"/>
      <c r="MLM94" s="13"/>
      <c r="MLN94" s="13"/>
      <c r="MLO94" s="13"/>
      <c r="MLP94" s="13"/>
      <c r="MLQ94" s="13"/>
      <c r="MLR94" s="13"/>
      <c r="MLS94" s="13"/>
      <c r="MLT94" s="13"/>
      <c r="MLU94" s="13"/>
      <c r="MLV94" s="13"/>
      <c r="MLW94" s="13"/>
      <c r="MLX94" s="13"/>
      <c r="MLY94" s="13"/>
      <c r="MLZ94" s="13"/>
      <c r="MMA94" s="13"/>
      <c r="MMB94" s="13"/>
      <c r="MMC94" s="13"/>
      <c r="MMD94" s="13"/>
      <c r="MME94" s="13"/>
      <c r="MMF94" s="13"/>
      <c r="MMG94" s="13"/>
      <c r="MMH94" s="13"/>
      <c r="MMI94" s="13"/>
      <c r="MMJ94" s="13"/>
      <c r="MMK94" s="13"/>
      <c r="MML94" s="13"/>
      <c r="MMM94" s="13"/>
      <c r="MMN94" s="13"/>
      <c r="MMO94" s="13"/>
      <c r="MMP94" s="13"/>
      <c r="MMQ94" s="13"/>
      <c r="MMR94" s="13"/>
      <c r="MMS94" s="13"/>
      <c r="MMT94" s="13"/>
      <c r="MMU94" s="13"/>
      <c r="MMV94" s="13"/>
      <c r="MMW94" s="13"/>
      <c r="MMX94" s="13"/>
      <c r="MMY94" s="13"/>
      <c r="MMZ94" s="13"/>
      <c r="MNA94" s="13"/>
      <c r="MNB94" s="13"/>
      <c r="MNC94" s="13"/>
      <c r="MND94" s="13"/>
      <c r="MNE94" s="13"/>
      <c r="MNF94" s="13"/>
      <c r="MNG94" s="13"/>
      <c r="MNH94" s="13"/>
      <c r="MNI94" s="13"/>
      <c r="MNJ94" s="13"/>
      <c r="MNK94" s="13"/>
      <c r="MNL94" s="13"/>
      <c r="MNM94" s="13"/>
      <c r="MNN94" s="13"/>
      <c r="MNO94" s="13"/>
      <c r="MNP94" s="13"/>
      <c r="MNQ94" s="13"/>
      <c r="MNR94" s="13"/>
      <c r="MNS94" s="13"/>
      <c r="MNT94" s="13"/>
      <c r="MNU94" s="13"/>
      <c r="MNV94" s="13"/>
      <c r="MNW94" s="13"/>
      <c r="MNX94" s="13"/>
      <c r="MNY94" s="13"/>
      <c r="MNZ94" s="13"/>
      <c r="MOA94" s="13"/>
      <c r="MOB94" s="13"/>
      <c r="MOC94" s="13"/>
      <c r="MOD94" s="13"/>
      <c r="MOE94" s="13"/>
      <c r="MOF94" s="13"/>
      <c r="MOG94" s="13"/>
      <c r="MOH94" s="13"/>
      <c r="MOI94" s="13"/>
      <c r="MOJ94" s="13"/>
      <c r="MOK94" s="13"/>
      <c r="MOL94" s="13"/>
      <c r="MOM94" s="13"/>
      <c r="MON94" s="13"/>
      <c r="MOO94" s="13"/>
      <c r="MOP94" s="13"/>
      <c r="MOQ94" s="13"/>
      <c r="MOR94" s="13"/>
      <c r="MOS94" s="13"/>
      <c r="MOT94" s="13"/>
      <c r="MOU94" s="13"/>
      <c r="MOV94" s="13"/>
      <c r="MOW94" s="13"/>
      <c r="MOX94" s="13"/>
      <c r="MOY94" s="13"/>
      <c r="MOZ94" s="13"/>
      <c r="MPA94" s="13"/>
      <c r="MPB94" s="13"/>
      <c r="MPC94" s="13"/>
      <c r="MPD94" s="13"/>
      <c r="MPE94" s="13"/>
      <c r="MPF94" s="13"/>
      <c r="MPG94" s="13"/>
      <c r="MPH94" s="13"/>
      <c r="MPI94" s="13"/>
      <c r="MPJ94" s="13"/>
      <c r="MPK94" s="13"/>
      <c r="MPL94" s="13"/>
      <c r="MPM94" s="13"/>
      <c r="MPN94" s="13"/>
      <c r="MPO94" s="13"/>
      <c r="MPP94" s="13"/>
      <c r="MPQ94" s="13"/>
      <c r="MPR94" s="13"/>
      <c r="MPS94" s="13"/>
      <c r="MPT94" s="13"/>
      <c r="MPU94" s="13"/>
      <c r="MPV94" s="13"/>
      <c r="MPW94" s="13"/>
      <c r="MPX94" s="13"/>
      <c r="MPY94" s="13"/>
      <c r="MPZ94" s="13"/>
      <c r="MQA94" s="13"/>
      <c r="MQB94" s="13"/>
      <c r="MQC94" s="13"/>
      <c r="MQD94" s="13"/>
      <c r="MQE94" s="13"/>
      <c r="MQF94" s="13"/>
      <c r="MQG94" s="13"/>
      <c r="MQH94" s="13"/>
      <c r="MQI94" s="13"/>
      <c r="MQJ94" s="13"/>
      <c r="MQK94" s="13"/>
      <c r="MQL94" s="13"/>
      <c r="MQM94" s="13"/>
      <c r="MQN94" s="13"/>
      <c r="MQO94" s="13"/>
      <c r="MQP94" s="13"/>
      <c r="MQQ94" s="13"/>
      <c r="MQR94" s="13"/>
      <c r="MQS94" s="13"/>
      <c r="MQT94" s="13"/>
      <c r="MQU94" s="13"/>
      <c r="MQV94" s="13"/>
      <c r="MQW94" s="13"/>
      <c r="MQX94" s="13"/>
      <c r="MQY94" s="13"/>
      <c r="MQZ94" s="13"/>
      <c r="MRA94" s="13"/>
      <c r="MRB94" s="13"/>
      <c r="MRC94" s="13"/>
      <c r="MRD94" s="13"/>
      <c r="MRE94" s="13"/>
      <c r="MRF94" s="13"/>
      <c r="MRG94" s="13"/>
      <c r="MRH94" s="13"/>
      <c r="MRI94" s="13"/>
      <c r="MRJ94" s="13"/>
      <c r="MRK94" s="13"/>
      <c r="MRL94" s="13"/>
      <c r="MRM94" s="13"/>
      <c r="MRN94" s="13"/>
      <c r="MRO94" s="13"/>
      <c r="MRP94" s="13"/>
      <c r="MRQ94" s="13"/>
      <c r="MRR94" s="13"/>
      <c r="MRS94" s="13"/>
      <c r="MRT94" s="13"/>
      <c r="MRU94" s="13"/>
      <c r="MRV94" s="13"/>
      <c r="MRW94" s="13"/>
      <c r="MRX94" s="13"/>
      <c r="MRY94" s="13"/>
      <c r="MRZ94" s="13"/>
      <c r="MSA94" s="13"/>
      <c r="MSB94" s="13"/>
      <c r="MSC94" s="13"/>
      <c r="MSD94" s="13"/>
      <c r="MSE94" s="13"/>
      <c r="MSF94" s="13"/>
      <c r="MSG94" s="13"/>
      <c r="MSH94" s="13"/>
      <c r="MSI94" s="13"/>
      <c r="MSJ94" s="13"/>
      <c r="MSK94" s="13"/>
      <c r="MSL94" s="13"/>
      <c r="MSM94" s="13"/>
      <c r="MSN94" s="13"/>
      <c r="MSO94" s="13"/>
      <c r="MSP94" s="13"/>
      <c r="MSQ94" s="13"/>
      <c r="MSR94" s="13"/>
      <c r="MSS94" s="13"/>
      <c r="MST94" s="13"/>
      <c r="MSU94" s="13"/>
      <c r="MSV94" s="13"/>
      <c r="MSW94" s="13"/>
      <c r="MSX94" s="13"/>
      <c r="MSY94" s="13"/>
      <c r="MSZ94" s="13"/>
      <c r="MTA94" s="13"/>
      <c r="MTB94" s="13"/>
      <c r="MTC94" s="13"/>
      <c r="MTD94" s="13"/>
      <c r="MTE94" s="13"/>
      <c r="MTF94" s="13"/>
      <c r="MTG94" s="13"/>
      <c r="MTH94" s="13"/>
      <c r="MTI94" s="13"/>
      <c r="MTJ94" s="13"/>
      <c r="MTK94" s="13"/>
      <c r="MTL94" s="13"/>
      <c r="MTM94" s="13"/>
      <c r="MTN94" s="13"/>
      <c r="MTO94" s="13"/>
      <c r="MTP94" s="13"/>
      <c r="MTQ94" s="13"/>
      <c r="MTR94" s="13"/>
      <c r="MTS94" s="13"/>
      <c r="MTT94" s="13"/>
      <c r="MTU94" s="13"/>
      <c r="MTV94" s="13"/>
      <c r="MTW94" s="13"/>
      <c r="MTX94" s="13"/>
      <c r="MTY94" s="13"/>
      <c r="MTZ94" s="13"/>
      <c r="MUA94" s="13"/>
      <c r="MUB94" s="13"/>
      <c r="MUC94" s="13"/>
      <c r="MUD94" s="13"/>
      <c r="MUE94" s="13"/>
      <c r="MUF94" s="13"/>
      <c r="MUG94" s="13"/>
      <c r="MUH94" s="13"/>
      <c r="MUI94" s="13"/>
      <c r="MUJ94" s="13"/>
      <c r="MUK94" s="13"/>
      <c r="MUL94" s="13"/>
      <c r="MUM94" s="13"/>
      <c r="MUN94" s="13"/>
      <c r="MUO94" s="13"/>
      <c r="MUP94" s="13"/>
      <c r="MUQ94" s="13"/>
      <c r="MUR94" s="13"/>
      <c r="MUS94" s="13"/>
      <c r="MUT94" s="13"/>
      <c r="MUU94" s="13"/>
      <c r="MUV94" s="13"/>
      <c r="MUW94" s="13"/>
      <c r="MUX94" s="13"/>
      <c r="MUY94" s="13"/>
      <c r="MUZ94" s="13"/>
      <c r="MVA94" s="13"/>
      <c r="MVB94" s="13"/>
      <c r="MVC94" s="13"/>
      <c r="MVD94" s="13"/>
      <c r="MVE94" s="13"/>
      <c r="MVF94" s="13"/>
      <c r="MVG94" s="13"/>
      <c r="MVH94" s="13"/>
      <c r="MVI94" s="13"/>
      <c r="MVJ94" s="13"/>
      <c r="MVK94" s="13"/>
      <c r="MVL94" s="13"/>
      <c r="MVM94" s="13"/>
      <c r="MVN94" s="13"/>
      <c r="MVO94" s="13"/>
      <c r="MVP94" s="13"/>
      <c r="MVQ94" s="13"/>
      <c r="MVR94" s="13"/>
      <c r="MVS94" s="13"/>
      <c r="MVT94" s="13"/>
      <c r="MVU94" s="13"/>
      <c r="MVV94" s="13"/>
      <c r="MVW94" s="13"/>
      <c r="MVX94" s="13"/>
      <c r="MVY94" s="13"/>
      <c r="MVZ94" s="13"/>
      <c r="MWA94" s="13"/>
      <c r="MWB94" s="13"/>
      <c r="MWC94" s="13"/>
      <c r="MWD94" s="13"/>
      <c r="MWE94" s="13"/>
      <c r="MWF94" s="13"/>
      <c r="MWG94" s="13"/>
      <c r="MWH94" s="13"/>
      <c r="MWI94" s="13"/>
      <c r="MWJ94" s="13"/>
      <c r="MWK94" s="13"/>
      <c r="MWL94" s="13"/>
      <c r="MWM94" s="13"/>
      <c r="MWN94" s="13"/>
      <c r="MWO94" s="13"/>
      <c r="MWP94" s="13"/>
      <c r="MWQ94" s="13"/>
      <c r="MWR94" s="13"/>
      <c r="MWS94" s="13"/>
      <c r="MWT94" s="13"/>
      <c r="MWU94" s="13"/>
      <c r="MWV94" s="13"/>
      <c r="MWW94" s="13"/>
      <c r="MWX94" s="13"/>
      <c r="MWY94" s="13"/>
      <c r="MWZ94" s="13"/>
      <c r="MXA94" s="13"/>
      <c r="MXB94" s="13"/>
      <c r="MXC94" s="13"/>
      <c r="MXD94" s="13"/>
      <c r="MXE94" s="13"/>
      <c r="MXF94" s="13"/>
      <c r="MXG94" s="13"/>
      <c r="MXH94" s="13"/>
      <c r="MXI94" s="13"/>
      <c r="MXJ94" s="13"/>
      <c r="MXK94" s="13"/>
      <c r="MXL94" s="13"/>
      <c r="MXM94" s="13"/>
      <c r="MXN94" s="13"/>
      <c r="MXO94" s="13"/>
      <c r="MXP94" s="13"/>
      <c r="MXQ94" s="13"/>
      <c r="MXR94" s="13"/>
      <c r="MXS94" s="13"/>
      <c r="MXT94" s="13"/>
      <c r="MXU94" s="13"/>
      <c r="MXV94" s="13"/>
      <c r="MXW94" s="13"/>
      <c r="MXX94" s="13"/>
      <c r="MXY94" s="13"/>
      <c r="MXZ94" s="13"/>
      <c r="MYA94" s="13"/>
      <c r="MYB94" s="13"/>
      <c r="MYC94" s="13"/>
      <c r="MYD94" s="13"/>
      <c r="MYE94" s="13"/>
      <c r="MYF94" s="13"/>
      <c r="MYG94" s="13"/>
      <c r="MYH94" s="13"/>
      <c r="MYI94" s="13"/>
      <c r="MYJ94" s="13"/>
      <c r="MYK94" s="13"/>
      <c r="MYL94" s="13"/>
      <c r="MYM94" s="13"/>
      <c r="MYN94" s="13"/>
      <c r="MYO94" s="13"/>
      <c r="MYP94" s="13"/>
      <c r="MYQ94" s="13"/>
      <c r="MYR94" s="13"/>
      <c r="MYS94" s="13"/>
      <c r="MYT94" s="13"/>
      <c r="MYU94" s="13"/>
      <c r="MYV94" s="13"/>
      <c r="MYW94" s="13"/>
      <c r="MYX94" s="13"/>
      <c r="MYY94" s="13"/>
      <c r="MYZ94" s="13"/>
      <c r="MZA94" s="13"/>
      <c r="MZB94" s="13"/>
      <c r="MZC94" s="13"/>
      <c r="MZD94" s="13"/>
      <c r="MZE94" s="13"/>
      <c r="MZF94" s="13"/>
      <c r="MZG94" s="13"/>
      <c r="MZH94" s="13"/>
      <c r="MZI94" s="13"/>
      <c r="MZJ94" s="13"/>
      <c r="MZK94" s="13"/>
      <c r="MZL94" s="13"/>
      <c r="MZM94" s="13"/>
      <c r="MZN94" s="13"/>
      <c r="MZO94" s="13"/>
      <c r="MZP94" s="13"/>
      <c r="MZQ94" s="13"/>
      <c r="MZR94" s="13"/>
      <c r="MZS94" s="13"/>
      <c r="MZT94" s="13"/>
      <c r="MZU94" s="13"/>
      <c r="MZV94" s="13"/>
      <c r="MZW94" s="13"/>
      <c r="MZX94" s="13"/>
      <c r="MZY94" s="13"/>
      <c r="MZZ94" s="13"/>
      <c r="NAA94" s="13"/>
      <c r="NAB94" s="13"/>
      <c r="NAC94" s="13"/>
      <c r="NAD94" s="13"/>
      <c r="NAE94" s="13"/>
      <c r="NAF94" s="13"/>
      <c r="NAG94" s="13"/>
      <c r="NAH94" s="13"/>
      <c r="NAI94" s="13"/>
      <c r="NAJ94" s="13"/>
      <c r="NAK94" s="13"/>
      <c r="NAL94" s="13"/>
      <c r="NAM94" s="13"/>
      <c r="NAN94" s="13"/>
      <c r="NAO94" s="13"/>
      <c r="NAP94" s="13"/>
      <c r="NAQ94" s="13"/>
      <c r="NAR94" s="13"/>
      <c r="NAS94" s="13"/>
      <c r="NAT94" s="13"/>
      <c r="NAU94" s="13"/>
      <c r="NAV94" s="13"/>
      <c r="NAW94" s="13"/>
      <c r="NAX94" s="13"/>
      <c r="NAY94" s="13"/>
      <c r="NAZ94" s="13"/>
      <c r="NBA94" s="13"/>
      <c r="NBB94" s="13"/>
      <c r="NBC94" s="13"/>
      <c r="NBD94" s="13"/>
      <c r="NBE94" s="13"/>
      <c r="NBF94" s="13"/>
      <c r="NBG94" s="13"/>
      <c r="NBH94" s="13"/>
      <c r="NBI94" s="13"/>
      <c r="NBJ94" s="13"/>
      <c r="NBK94" s="13"/>
      <c r="NBL94" s="13"/>
      <c r="NBM94" s="13"/>
      <c r="NBN94" s="13"/>
      <c r="NBO94" s="13"/>
      <c r="NBP94" s="13"/>
      <c r="NBQ94" s="13"/>
      <c r="NBR94" s="13"/>
      <c r="NBS94" s="13"/>
      <c r="NBT94" s="13"/>
      <c r="NBU94" s="13"/>
      <c r="NBV94" s="13"/>
      <c r="NBW94" s="13"/>
      <c r="NBX94" s="13"/>
      <c r="NBY94" s="13"/>
      <c r="NBZ94" s="13"/>
      <c r="NCA94" s="13"/>
      <c r="NCB94" s="13"/>
      <c r="NCC94" s="13"/>
      <c r="NCD94" s="13"/>
      <c r="NCE94" s="13"/>
      <c r="NCF94" s="13"/>
      <c r="NCG94" s="13"/>
      <c r="NCH94" s="13"/>
      <c r="NCI94" s="13"/>
      <c r="NCJ94" s="13"/>
      <c r="NCK94" s="13"/>
      <c r="NCL94" s="13"/>
      <c r="NCM94" s="13"/>
      <c r="NCN94" s="13"/>
      <c r="NCO94" s="13"/>
      <c r="NCP94" s="13"/>
      <c r="NCQ94" s="13"/>
      <c r="NCR94" s="13"/>
      <c r="NCS94" s="13"/>
      <c r="NCT94" s="13"/>
      <c r="NCU94" s="13"/>
      <c r="NCV94" s="13"/>
      <c r="NCW94" s="13"/>
      <c r="NCX94" s="13"/>
      <c r="NCY94" s="13"/>
      <c r="NCZ94" s="13"/>
      <c r="NDA94" s="13"/>
      <c r="NDB94" s="13"/>
      <c r="NDC94" s="13"/>
      <c r="NDD94" s="13"/>
      <c r="NDE94" s="13"/>
      <c r="NDF94" s="13"/>
      <c r="NDG94" s="13"/>
      <c r="NDH94" s="13"/>
      <c r="NDI94" s="13"/>
      <c r="NDJ94" s="13"/>
      <c r="NDK94" s="13"/>
      <c r="NDL94" s="13"/>
      <c r="NDM94" s="13"/>
      <c r="NDN94" s="13"/>
      <c r="NDO94" s="13"/>
      <c r="NDP94" s="13"/>
      <c r="NDQ94" s="13"/>
      <c r="NDR94" s="13"/>
      <c r="NDS94" s="13"/>
      <c r="NDT94" s="13"/>
      <c r="NDU94" s="13"/>
      <c r="NDV94" s="13"/>
      <c r="NDW94" s="13"/>
      <c r="NDX94" s="13"/>
      <c r="NDY94" s="13"/>
      <c r="NDZ94" s="13"/>
      <c r="NEA94" s="13"/>
      <c r="NEB94" s="13"/>
      <c r="NEC94" s="13"/>
      <c r="NED94" s="13"/>
      <c r="NEE94" s="13"/>
      <c r="NEF94" s="13"/>
      <c r="NEG94" s="13"/>
      <c r="NEH94" s="13"/>
      <c r="NEI94" s="13"/>
      <c r="NEJ94" s="13"/>
      <c r="NEK94" s="13"/>
      <c r="NEL94" s="13"/>
      <c r="NEM94" s="13"/>
      <c r="NEN94" s="13"/>
      <c r="NEO94" s="13"/>
      <c r="NEP94" s="13"/>
      <c r="NEQ94" s="13"/>
      <c r="NER94" s="13"/>
      <c r="NES94" s="13"/>
      <c r="NET94" s="13"/>
      <c r="NEU94" s="13"/>
      <c r="NEV94" s="13"/>
      <c r="NEW94" s="13"/>
      <c r="NEX94" s="13"/>
      <c r="NEY94" s="13"/>
      <c r="NEZ94" s="13"/>
      <c r="NFA94" s="13"/>
      <c r="NFB94" s="13"/>
      <c r="NFC94" s="13"/>
      <c r="NFD94" s="13"/>
      <c r="NFE94" s="13"/>
      <c r="NFF94" s="13"/>
      <c r="NFG94" s="13"/>
      <c r="NFH94" s="13"/>
      <c r="NFI94" s="13"/>
      <c r="NFJ94" s="13"/>
      <c r="NFK94" s="13"/>
      <c r="NFL94" s="13"/>
      <c r="NFM94" s="13"/>
      <c r="NFN94" s="13"/>
      <c r="NFO94" s="13"/>
      <c r="NFP94" s="13"/>
      <c r="NFQ94" s="13"/>
      <c r="NFR94" s="13"/>
      <c r="NFS94" s="13"/>
      <c r="NFT94" s="13"/>
      <c r="NFU94" s="13"/>
      <c r="NFV94" s="13"/>
      <c r="NFW94" s="13"/>
      <c r="NFX94" s="13"/>
      <c r="NFY94" s="13"/>
      <c r="NFZ94" s="13"/>
      <c r="NGA94" s="13"/>
      <c r="NGB94" s="13"/>
      <c r="NGC94" s="13"/>
      <c r="NGD94" s="13"/>
      <c r="NGE94" s="13"/>
      <c r="NGF94" s="13"/>
      <c r="NGG94" s="13"/>
      <c r="NGH94" s="13"/>
      <c r="NGI94" s="13"/>
      <c r="NGJ94" s="13"/>
      <c r="NGK94" s="13"/>
      <c r="NGL94" s="13"/>
      <c r="NGM94" s="13"/>
      <c r="NGN94" s="13"/>
      <c r="NGO94" s="13"/>
      <c r="NGP94" s="13"/>
      <c r="NGQ94" s="13"/>
      <c r="NGR94" s="13"/>
      <c r="NGS94" s="13"/>
      <c r="NGT94" s="13"/>
      <c r="NGU94" s="13"/>
      <c r="NGV94" s="13"/>
      <c r="NGW94" s="13"/>
      <c r="NGX94" s="13"/>
      <c r="NGY94" s="13"/>
      <c r="NGZ94" s="13"/>
      <c r="NHA94" s="13"/>
      <c r="NHB94" s="13"/>
      <c r="NHC94" s="13"/>
      <c r="NHD94" s="13"/>
      <c r="NHE94" s="13"/>
      <c r="NHF94" s="13"/>
      <c r="NHG94" s="13"/>
      <c r="NHH94" s="13"/>
      <c r="NHI94" s="13"/>
      <c r="NHJ94" s="13"/>
      <c r="NHK94" s="13"/>
      <c r="NHL94" s="13"/>
      <c r="NHM94" s="13"/>
      <c r="NHN94" s="13"/>
      <c r="NHO94" s="13"/>
      <c r="NHP94" s="13"/>
      <c r="NHQ94" s="13"/>
      <c r="NHR94" s="13"/>
      <c r="NHS94" s="13"/>
      <c r="NHT94" s="13"/>
      <c r="NHU94" s="13"/>
      <c r="NHV94" s="13"/>
      <c r="NHW94" s="13"/>
      <c r="NHX94" s="13"/>
      <c r="NHY94" s="13"/>
      <c r="NHZ94" s="13"/>
      <c r="NIA94" s="13"/>
      <c r="NIB94" s="13"/>
      <c r="NIC94" s="13"/>
      <c r="NID94" s="13"/>
      <c r="NIE94" s="13"/>
      <c r="NIF94" s="13"/>
      <c r="NIG94" s="13"/>
      <c r="NIH94" s="13"/>
      <c r="NII94" s="13"/>
      <c r="NIJ94" s="13"/>
      <c r="NIK94" s="13"/>
      <c r="NIL94" s="13"/>
      <c r="NIM94" s="13"/>
      <c r="NIN94" s="13"/>
      <c r="NIO94" s="13"/>
      <c r="NIP94" s="13"/>
      <c r="NIQ94" s="13"/>
      <c r="NIR94" s="13"/>
      <c r="NIS94" s="13"/>
      <c r="NIT94" s="13"/>
      <c r="NIU94" s="13"/>
      <c r="NIV94" s="13"/>
      <c r="NIW94" s="13"/>
      <c r="NIX94" s="13"/>
      <c r="NIY94" s="13"/>
      <c r="NIZ94" s="13"/>
      <c r="NJA94" s="13"/>
      <c r="NJB94" s="13"/>
      <c r="NJC94" s="13"/>
      <c r="NJD94" s="13"/>
      <c r="NJE94" s="13"/>
      <c r="NJF94" s="13"/>
      <c r="NJG94" s="13"/>
      <c r="NJH94" s="13"/>
      <c r="NJI94" s="13"/>
      <c r="NJJ94" s="13"/>
      <c r="NJK94" s="13"/>
      <c r="NJL94" s="13"/>
      <c r="NJM94" s="13"/>
      <c r="NJN94" s="13"/>
      <c r="NJO94" s="13"/>
      <c r="NJP94" s="13"/>
      <c r="NJQ94" s="13"/>
      <c r="NJR94" s="13"/>
      <c r="NJS94" s="13"/>
      <c r="NJT94" s="13"/>
      <c r="NJU94" s="13"/>
      <c r="NJV94" s="13"/>
      <c r="NJW94" s="13"/>
      <c r="NJX94" s="13"/>
      <c r="NJY94" s="13"/>
      <c r="NJZ94" s="13"/>
      <c r="NKA94" s="13"/>
      <c r="NKB94" s="13"/>
      <c r="NKC94" s="13"/>
      <c r="NKD94" s="13"/>
      <c r="NKE94" s="13"/>
      <c r="NKF94" s="13"/>
      <c r="NKG94" s="13"/>
      <c r="NKH94" s="13"/>
      <c r="NKI94" s="13"/>
      <c r="NKJ94" s="13"/>
      <c r="NKK94" s="13"/>
      <c r="NKL94" s="13"/>
      <c r="NKM94" s="13"/>
      <c r="NKN94" s="13"/>
      <c r="NKO94" s="13"/>
      <c r="NKP94" s="13"/>
      <c r="NKQ94" s="13"/>
      <c r="NKR94" s="13"/>
      <c r="NKS94" s="13"/>
      <c r="NKT94" s="13"/>
      <c r="NKU94" s="13"/>
      <c r="NKV94" s="13"/>
      <c r="NKW94" s="13"/>
      <c r="NKX94" s="13"/>
      <c r="NKY94" s="13"/>
      <c r="NKZ94" s="13"/>
      <c r="NLA94" s="13"/>
      <c r="NLB94" s="13"/>
      <c r="NLC94" s="13"/>
      <c r="NLD94" s="13"/>
      <c r="NLE94" s="13"/>
      <c r="NLF94" s="13"/>
      <c r="NLG94" s="13"/>
      <c r="NLH94" s="13"/>
      <c r="NLI94" s="13"/>
      <c r="NLJ94" s="13"/>
      <c r="NLK94" s="13"/>
      <c r="NLL94" s="13"/>
      <c r="NLM94" s="13"/>
      <c r="NLN94" s="13"/>
      <c r="NLO94" s="13"/>
      <c r="NLP94" s="13"/>
      <c r="NLQ94" s="13"/>
      <c r="NLR94" s="13"/>
      <c r="NLS94" s="13"/>
      <c r="NLT94" s="13"/>
      <c r="NLU94" s="13"/>
      <c r="NLV94" s="13"/>
      <c r="NLW94" s="13"/>
      <c r="NLX94" s="13"/>
      <c r="NLY94" s="13"/>
      <c r="NLZ94" s="13"/>
      <c r="NMA94" s="13"/>
      <c r="NMB94" s="13"/>
      <c r="NMC94" s="13"/>
      <c r="NMD94" s="13"/>
      <c r="NME94" s="13"/>
      <c r="NMF94" s="13"/>
      <c r="NMG94" s="13"/>
      <c r="NMH94" s="13"/>
      <c r="NMI94" s="13"/>
      <c r="NMJ94" s="13"/>
      <c r="NMK94" s="13"/>
      <c r="NML94" s="13"/>
      <c r="NMM94" s="13"/>
      <c r="NMN94" s="13"/>
      <c r="NMO94" s="13"/>
      <c r="NMP94" s="13"/>
      <c r="NMQ94" s="13"/>
      <c r="NMR94" s="13"/>
      <c r="NMS94" s="13"/>
      <c r="NMT94" s="13"/>
      <c r="NMU94" s="13"/>
      <c r="NMV94" s="13"/>
      <c r="NMW94" s="13"/>
      <c r="NMX94" s="13"/>
      <c r="NMY94" s="13"/>
      <c r="NMZ94" s="13"/>
      <c r="NNA94" s="13"/>
      <c r="NNB94" s="13"/>
      <c r="NNC94" s="13"/>
      <c r="NND94" s="13"/>
      <c r="NNE94" s="13"/>
      <c r="NNF94" s="13"/>
      <c r="NNG94" s="13"/>
      <c r="NNH94" s="13"/>
      <c r="NNI94" s="13"/>
      <c r="NNJ94" s="13"/>
      <c r="NNK94" s="13"/>
      <c r="NNL94" s="13"/>
      <c r="NNM94" s="13"/>
      <c r="NNN94" s="13"/>
      <c r="NNO94" s="13"/>
      <c r="NNP94" s="13"/>
      <c r="NNQ94" s="13"/>
      <c r="NNR94" s="13"/>
      <c r="NNS94" s="13"/>
      <c r="NNT94" s="13"/>
      <c r="NNU94" s="13"/>
      <c r="NNV94" s="13"/>
      <c r="NNW94" s="13"/>
      <c r="NNX94" s="13"/>
      <c r="NNY94" s="13"/>
      <c r="NNZ94" s="13"/>
      <c r="NOA94" s="13"/>
      <c r="NOB94" s="13"/>
      <c r="NOC94" s="13"/>
      <c r="NOD94" s="13"/>
      <c r="NOE94" s="13"/>
      <c r="NOF94" s="13"/>
      <c r="NOG94" s="13"/>
      <c r="NOH94" s="13"/>
      <c r="NOI94" s="13"/>
      <c r="NOJ94" s="13"/>
      <c r="NOK94" s="13"/>
      <c r="NOL94" s="13"/>
      <c r="NOM94" s="13"/>
      <c r="NON94" s="13"/>
      <c r="NOO94" s="13"/>
      <c r="NOP94" s="13"/>
      <c r="NOQ94" s="13"/>
      <c r="NOR94" s="13"/>
      <c r="NOS94" s="13"/>
      <c r="NOT94" s="13"/>
      <c r="NOU94" s="13"/>
      <c r="NOV94" s="13"/>
      <c r="NOW94" s="13"/>
      <c r="NOX94" s="13"/>
      <c r="NOY94" s="13"/>
      <c r="NOZ94" s="13"/>
      <c r="NPA94" s="13"/>
      <c r="NPB94" s="13"/>
      <c r="NPC94" s="13"/>
      <c r="NPD94" s="13"/>
      <c r="NPE94" s="13"/>
      <c r="NPF94" s="13"/>
      <c r="NPG94" s="13"/>
      <c r="NPH94" s="13"/>
      <c r="NPI94" s="13"/>
      <c r="NPJ94" s="13"/>
      <c r="NPK94" s="13"/>
      <c r="NPL94" s="13"/>
      <c r="NPM94" s="13"/>
      <c r="NPN94" s="13"/>
      <c r="NPO94" s="13"/>
      <c r="NPP94" s="13"/>
      <c r="NPQ94" s="13"/>
      <c r="NPR94" s="13"/>
      <c r="NPS94" s="13"/>
      <c r="NPT94" s="13"/>
      <c r="NPU94" s="13"/>
      <c r="NPV94" s="13"/>
      <c r="NPW94" s="13"/>
      <c r="NPX94" s="13"/>
      <c r="NPY94" s="13"/>
      <c r="NPZ94" s="13"/>
      <c r="NQA94" s="13"/>
      <c r="NQB94" s="13"/>
      <c r="NQC94" s="13"/>
      <c r="NQD94" s="13"/>
      <c r="NQE94" s="13"/>
      <c r="NQF94" s="13"/>
      <c r="NQG94" s="13"/>
      <c r="NQH94" s="13"/>
      <c r="NQI94" s="13"/>
      <c r="NQJ94" s="13"/>
      <c r="NQK94" s="13"/>
      <c r="NQL94" s="13"/>
      <c r="NQM94" s="13"/>
      <c r="NQN94" s="13"/>
      <c r="NQO94" s="13"/>
      <c r="NQP94" s="13"/>
      <c r="NQQ94" s="13"/>
      <c r="NQR94" s="13"/>
      <c r="NQS94" s="13"/>
      <c r="NQT94" s="13"/>
      <c r="NQU94" s="13"/>
      <c r="NQV94" s="13"/>
      <c r="NQW94" s="13"/>
      <c r="NQX94" s="13"/>
      <c r="NQY94" s="13"/>
      <c r="NQZ94" s="13"/>
      <c r="NRA94" s="13"/>
      <c r="NRB94" s="13"/>
      <c r="NRC94" s="13"/>
      <c r="NRD94" s="13"/>
      <c r="NRE94" s="13"/>
      <c r="NRF94" s="13"/>
      <c r="NRG94" s="13"/>
      <c r="NRH94" s="13"/>
      <c r="NRI94" s="13"/>
      <c r="NRJ94" s="13"/>
      <c r="NRK94" s="13"/>
      <c r="NRL94" s="13"/>
      <c r="NRM94" s="13"/>
      <c r="NRN94" s="13"/>
      <c r="NRO94" s="13"/>
      <c r="NRP94" s="13"/>
      <c r="NRQ94" s="13"/>
      <c r="NRR94" s="13"/>
      <c r="NRS94" s="13"/>
      <c r="NRT94" s="13"/>
      <c r="NRU94" s="13"/>
      <c r="NRV94" s="13"/>
      <c r="NRW94" s="13"/>
      <c r="NRX94" s="13"/>
      <c r="NRY94" s="13"/>
      <c r="NRZ94" s="13"/>
      <c r="NSA94" s="13"/>
      <c r="NSB94" s="13"/>
      <c r="NSC94" s="13"/>
      <c r="NSD94" s="13"/>
      <c r="NSE94" s="13"/>
      <c r="NSF94" s="13"/>
      <c r="NSG94" s="13"/>
      <c r="NSH94" s="13"/>
      <c r="NSI94" s="13"/>
      <c r="NSJ94" s="13"/>
      <c r="NSK94" s="13"/>
      <c r="NSL94" s="13"/>
      <c r="NSM94" s="13"/>
      <c r="NSN94" s="13"/>
      <c r="NSO94" s="13"/>
      <c r="NSP94" s="13"/>
      <c r="NSQ94" s="13"/>
      <c r="NSR94" s="13"/>
      <c r="NSS94" s="13"/>
      <c r="NST94" s="13"/>
      <c r="NSU94" s="13"/>
      <c r="NSV94" s="13"/>
      <c r="NSW94" s="13"/>
      <c r="NSX94" s="13"/>
      <c r="NSY94" s="13"/>
      <c r="NSZ94" s="13"/>
      <c r="NTA94" s="13"/>
      <c r="NTB94" s="13"/>
      <c r="NTC94" s="13"/>
      <c r="NTD94" s="13"/>
      <c r="NTE94" s="13"/>
      <c r="NTF94" s="13"/>
      <c r="NTG94" s="13"/>
      <c r="NTH94" s="13"/>
      <c r="NTI94" s="13"/>
      <c r="NTJ94" s="13"/>
      <c r="NTK94" s="13"/>
      <c r="NTL94" s="13"/>
      <c r="NTM94" s="13"/>
      <c r="NTN94" s="13"/>
      <c r="NTO94" s="13"/>
      <c r="NTP94" s="13"/>
      <c r="NTQ94" s="13"/>
      <c r="NTR94" s="13"/>
      <c r="NTS94" s="13"/>
      <c r="NTT94" s="13"/>
      <c r="NTU94" s="13"/>
      <c r="NTV94" s="13"/>
      <c r="NTW94" s="13"/>
      <c r="NTX94" s="13"/>
      <c r="NTY94" s="13"/>
      <c r="NTZ94" s="13"/>
      <c r="NUA94" s="13"/>
      <c r="NUB94" s="13"/>
      <c r="NUC94" s="13"/>
      <c r="NUD94" s="13"/>
      <c r="NUE94" s="13"/>
      <c r="NUF94" s="13"/>
      <c r="NUG94" s="13"/>
      <c r="NUH94" s="13"/>
      <c r="NUI94" s="13"/>
      <c r="NUJ94" s="13"/>
      <c r="NUK94" s="13"/>
      <c r="NUL94" s="13"/>
      <c r="NUM94" s="13"/>
      <c r="NUN94" s="13"/>
      <c r="NUO94" s="13"/>
      <c r="NUP94" s="13"/>
      <c r="NUQ94" s="13"/>
      <c r="NUR94" s="13"/>
      <c r="NUS94" s="13"/>
      <c r="NUT94" s="13"/>
      <c r="NUU94" s="13"/>
      <c r="NUV94" s="13"/>
      <c r="NUW94" s="13"/>
      <c r="NUX94" s="13"/>
      <c r="NUY94" s="13"/>
      <c r="NUZ94" s="13"/>
      <c r="NVA94" s="13"/>
      <c r="NVB94" s="13"/>
      <c r="NVC94" s="13"/>
      <c r="NVD94" s="13"/>
      <c r="NVE94" s="13"/>
      <c r="NVF94" s="13"/>
      <c r="NVG94" s="13"/>
      <c r="NVH94" s="13"/>
      <c r="NVI94" s="13"/>
      <c r="NVJ94" s="13"/>
      <c r="NVK94" s="13"/>
      <c r="NVL94" s="13"/>
      <c r="NVM94" s="13"/>
      <c r="NVN94" s="13"/>
      <c r="NVO94" s="13"/>
      <c r="NVP94" s="13"/>
      <c r="NVQ94" s="13"/>
      <c r="NVR94" s="13"/>
      <c r="NVS94" s="13"/>
      <c r="NVT94" s="13"/>
      <c r="NVU94" s="13"/>
      <c r="NVV94" s="13"/>
      <c r="NVW94" s="13"/>
      <c r="NVX94" s="13"/>
      <c r="NVY94" s="13"/>
      <c r="NVZ94" s="13"/>
      <c r="NWA94" s="13"/>
      <c r="NWB94" s="13"/>
      <c r="NWC94" s="13"/>
      <c r="NWD94" s="13"/>
      <c r="NWE94" s="13"/>
      <c r="NWF94" s="13"/>
      <c r="NWG94" s="13"/>
      <c r="NWH94" s="13"/>
      <c r="NWI94" s="13"/>
      <c r="NWJ94" s="13"/>
      <c r="NWK94" s="13"/>
      <c r="NWL94" s="13"/>
      <c r="NWM94" s="13"/>
      <c r="NWN94" s="13"/>
      <c r="NWO94" s="13"/>
      <c r="NWP94" s="13"/>
      <c r="NWQ94" s="13"/>
      <c r="NWR94" s="13"/>
      <c r="NWS94" s="13"/>
      <c r="NWT94" s="13"/>
      <c r="NWU94" s="13"/>
      <c r="NWV94" s="13"/>
      <c r="NWW94" s="13"/>
      <c r="NWX94" s="13"/>
      <c r="NWY94" s="13"/>
      <c r="NWZ94" s="13"/>
      <c r="NXA94" s="13"/>
      <c r="NXB94" s="13"/>
      <c r="NXC94" s="13"/>
      <c r="NXD94" s="13"/>
      <c r="NXE94" s="13"/>
      <c r="NXF94" s="13"/>
      <c r="NXG94" s="13"/>
      <c r="NXH94" s="13"/>
      <c r="NXI94" s="13"/>
      <c r="NXJ94" s="13"/>
      <c r="NXK94" s="13"/>
      <c r="NXL94" s="13"/>
      <c r="NXM94" s="13"/>
      <c r="NXN94" s="13"/>
      <c r="NXO94" s="13"/>
      <c r="NXP94" s="13"/>
      <c r="NXQ94" s="13"/>
      <c r="NXR94" s="13"/>
      <c r="NXS94" s="13"/>
      <c r="NXT94" s="13"/>
      <c r="NXU94" s="13"/>
      <c r="NXV94" s="13"/>
      <c r="NXW94" s="13"/>
      <c r="NXX94" s="13"/>
      <c r="NXY94" s="13"/>
      <c r="NXZ94" s="13"/>
      <c r="NYA94" s="13"/>
      <c r="NYB94" s="13"/>
      <c r="NYC94" s="13"/>
      <c r="NYD94" s="13"/>
      <c r="NYE94" s="13"/>
      <c r="NYF94" s="13"/>
      <c r="NYG94" s="13"/>
      <c r="NYH94" s="13"/>
      <c r="NYI94" s="13"/>
      <c r="NYJ94" s="13"/>
      <c r="NYK94" s="13"/>
      <c r="NYL94" s="13"/>
      <c r="NYM94" s="13"/>
      <c r="NYN94" s="13"/>
      <c r="NYO94" s="13"/>
      <c r="NYP94" s="13"/>
      <c r="NYQ94" s="13"/>
      <c r="NYR94" s="13"/>
      <c r="NYS94" s="13"/>
      <c r="NYT94" s="13"/>
      <c r="NYU94" s="13"/>
      <c r="NYV94" s="13"/>
      <c r="NYW94" s="13"/>
      <c r="NYX94" s="13"/>
      <c r="NYY94" s="13"/>
      <c r="NYZ94" s="13"/>
      <c r="NZA94" s="13"/>
      <c r="NZB94" s="13"/>
      <c r="NZC94" s="13"/>
      <c r="NZD94" s="13"/>
      <c r="NZE94" s="13"/>
      <c r="NZF94" s="13"/>
      <c r="NZG94" s="13"/>
      <c r="NZH94" s="13"/>
      <c r="NZI94" s="13"/>
      <c r="NZJ94" s="13"/>
      <c r="NZK94" s="13"/>
      <c r="NZL94" s="13"/>
      <c r="NZM94" s="13"/>
      <c r="NZN94" s="13"/>
      <c r="NZO94" s="13"/>
      <c r="NZP94" s="13"/>
      <c r="NZQ94" s="13"/>
      <c r="NZR94" s="13"/>
      <c r="NZS94" s="13"/>
      <c r="NZT94" s="13"/>
      <c r="NZU94" s="13"/>
      <c r="NZV94" s="13"/>
      <c r="NZW94" s="13"/>
      <c r="NZX94" s="13"/>
      <c r="NZY94" s="13"/>
      <c r="NZZ94" s="13"/>
      <c r="OAA94" s="13"/>
      <c r="OAB94" s="13"/>
      <c r="OAC94" s="13"/>
      <c r="OAD94" s="13"/>
      <c r="OAE94" s="13"/>
      <c r="OAF94" s="13"/>
      <c r="OAG94" s="13"/>
      <c r="OAH94" s="13"/>
      <c r="OAI94" s="13"/>
      <c r="OAJ94" s="13"/>
      <c r="OAK94" s="13"/>
      <c r="OAL94" s="13"/>
      <c r="OAM94" s="13"/>
      <c r="OAN94" s="13"/>
      <c r="OAO94" s="13"/>
      <c r="OAP94" s="13"/>
      <c r="OAQ94" s="13"/>
      <c r="OAR94" s="13"/>
      <c r="OAS94" s="13"/>
      <c r="OAT94" s="13"/>
      <c r="OAU94" s="13"/>
      <c r="OAV94" s="13"/>
      <c r="OAW94" s="13"/>
      <c r="OAX94" s="13"/>
      <c r="OAY94" s="13"/>
      <c r="OAZ94" s="13"/>
      <c r="OBA94" s="13"/>
      <c r="OBB94" s="13"/>
      <c r="OBC94" s="13"/>
      <c r="OBD94" s="13"/>
      <c r="OBE94" s="13"/>
      <c r="OBF94" s="13"/>
      <c r="OBG94" s="13"/>
      <c r="OBH94" s="13"/>
      <c r="OBI94" s="13"/>
      <c r="OBJ94" s="13"/>
      <c r="OBK94" s="13"/>
      <c r="OBL94" s="13"/>
      <c r="OBM94" s="13"/>
      <c r="OBN94" s="13"/>
      <c r="OBO94" s="13"/>
      <c r="OBP94" s="13"/>
      <c r="OBQ94" s="13"/>
      <c r="OBR94" s="13"/>
      <c r="OBS94" s="13"/>
      <c r="OBT94" s="13"/>
      <c r="OBU94" s="13"/>
      <c r="OBV94" s="13"/>
      <c r="OBW94" s="13"/>
      <c r="OBX94" s="13"/>
      <c r="OBY94" s="13"/>
      <c r="OBZ94" s="13"/>
      <c r="OCA94" s="13"/>
      <c r="OCB94" s="13"/>
      <c r="OCC94" s="13"/>
      <c r="OCD94" s="13"/>
      <c r="OCE94" s="13"/>
      <c r="OCF94" s="13"/>
      <c r="OCG94" s="13"/>
      <c r="OCH94" s="13"/>
      <c r="OCI94" s="13"/>
      <c r="OCJ94" s="13"/>
      <c r="OCK94" s="13"/>
      <c r="OCL94" s="13"/>
      <c r="OCM94" s="13"/>
      <c r="OCN94" s="13"/>
      <c r="OCO94" s="13"/>
      <c r="OCP94" s="13"/>
      <c r="OCQ94" s="13"/>
      <c r="OCR94" s="13"/>
      <c r="OCS94" s="13"/>
      <c r="OCT94" s="13"/>
      <c r="OCU94" s="13"/>
      <c r="OCV94" s="13"/>
      <c r="OCW94" s="13"/>
      <c r="OCX94" s="13"/>
      <c r="OCY94" s="13"/>
      <c r="OCZ94" s="13"/>
      <c r="ODA94" s="13"/>
      <c r="ODB94" s="13"/>
      <c r="ODC94" s="13"/>
      <c r="ODD94" s="13"/>
      <c r="ODE94" s="13"/>
      <c r="ODF94" s="13"/>
      <c r="ODG94" s="13"/>
      <c r="ODH94" s="13"/>
      <c r="ODI94" s="13"/>
      <c r="ODJ94" s="13"/>
      <c r="ODK94" s="13"/>
      <c r="ODL94" s="13"/>
      <c r="ODM94" s="13"/>
      <c r="ODN94" s="13"/>
      <c r="ODO94" s="13"/>
      <c r="ODP94" s="13"/>
      <c r="ODQ94" s="13"/>
      <c r="ODR94" s="13"/>
      <c r="ODS94" s="13"/>
      <c r="ODT94" s="13"/>
      <c r="ODU94" s="13"/>
      <c r="ODV94" s="13"/>
      <c r="ODW94" s="13"/>
      <c r="ODX94" s="13"/>
      <c r="ODY94" s="13"/>
      <c r="ODZ94" s="13"/>
      <c r="OEA94" s="13"/>
      <c r="OEB94" s="13"/>
      <c r="OEC94" s="13"/>
      <c r="OED94" s="13"/>
      <c r="OEE94" s="13"/>
      <c r="OEF94" s="13"/>
      <c r="OEG94" s="13"/>
      <c r="OEH94" s="13"/>
      <c r="OEI94" s="13"/>
      <c r="OEJ94" s="13"/>
      <c r="OEK94" s="13"/>
      <c r="OEL94" s="13"/>
      <c r="OEM94" s="13"/>
      <c r="OEN94" s="13"/>
      <c r="OEO94" s="13"/>
      <c r="OEP94" s="13"/>
      <c r="OEQ94" s="13"/>
      <c r="OER94" s="13"/>
      <c r="OES94" s="13"/>
      <c r="OET94" s="13"/>
      <c r="OEU94" s="13"/>
      <c r="OEV94" s="13"/>
      <c r="OEW94" s="13"/>
      <c r="OEX94" s="13"/>
      <c r="OEY94" s="13"/>
      <c r="OEZ94" s="13"/>
      <c r="OFA94" s="13"/>
      <c r="OFB94" s="13"/>
      <c r="OFC94" s="13"/>
      <c r="OFD94" s="13"/>
      <c r="OFE94" s="13"/>
      <c r="OFF94" s="13"/>
      <c r="OFG94" s="13"/>
      <c r="OFH94" s="13"/>
      <c r="OFI94" s="13"/>
      <c r="OFJ94" s="13"/>
      <c r="OFK94" s="13"/>
      <c r="OFL94" s="13"/>
      <c r="OFM94" s="13"/>
      <c r="OFN94" s="13"/>
      <c r="OFO94" s="13"/>
      <c r="OFP94" s="13"/>
      <c r="OFQ94" s="13"/>
      <c r="OFR94" s="13"/>
      <c r="OFS94" s="13"/>
      <c r="OFT94" s="13"/>
      <c r="OFU94" s="13"/>
      <c r="OFV94" s="13"/>
      <c r="OFW94" s="13"/>
      <c r="OFX94" s="13"/>
      <c r="OFY94" s="13"/>
      <c r="OFZ94" s="13"/>
      <c r="OGA94" s="13"/>
      <c r="OGB94" s="13"/>
      <c r="OGC94" s="13"/>
      <c r="OGD94" s="13"/>
      <c r="OGE94" s="13"/>
      <c r="OGF94" s="13"/>
      <c r="OGG94" s="13"/>
      <c r="OGH94" s="13"/>
      <c r="OGI94" s="13"/>
      <c r="OGJ94" s="13"/>
      <c r="OGK94" s="13"/>
      <c r="OGL94" s="13"/>
      <c r="OGM94" s="13"/>
      <c r="OGN94" s="13"/>
      <c r="OGO94" s="13"/>
      <c r="OGP94" s="13"/>
      <c r="OGQ94" s="13"/>
      <c r="OGR94" s="13"/>
      <c r="OGS94" s="13"/>
      <c r="OGT94" s="13"/>
      <c r="OGU94" s="13"/>
      <c r="OGV94" s="13"/>
      <c r="OGW94" s="13"/>
      <c r="OGX94" s="13"/>
      <c r="OGY94" s="13"/>
      <c r="OGZ94" s="13"/>
      <c r="OHA94" s="13"/>
      <c r="OHB94" s="13"/>
      <c r="OHC94" s="13"/>
      <c r="OHD94" s="13"/>
      <c r="OHE94" s="13"/>
      <c r="OHF94" s="13"/>
      <c r="OHG94" s="13"/>
      <c r="OHH94" s="13"/>
      <c r="OHI94" s="13"/>
      <c r="OHJ94" s="13"/>
      <c r="OHK94" s="13"/>
      <c r="OHL94" s="13"/>
      <c r="OHM94" s="13"/>
      <c r="OHN94" s="13"/>
      <c r="OHO94" s="13"/>
      <c r="OHP94" s="13"/>
      <c r="OHQ94" s="13"/>
      <c r="OHR94" s="13"/>
      <c r="OHS94" s="13"/>
      <c r="OHT94" s="13"/>
      <c r="OHU94" s="13"/>
      <c r="OHV94" s="13"/>
      <c r="OHW94" s="13"/>
      <c r="OHX94" s="13"/>
      <c r="OHY94" s="13"/>
      <c r="OHZ94" s="13"/>
      <c r="OIA94" s="13"/>
      <c r="OIB94" s="13"/>
      <c r="OIC94" s="13"/>
      <c r="OID94" s="13"/>
      <c r="OIE94" s="13"/>
      <c r="OIF94" s="13"/>
      <c r="OIG94" s="13"/>
      <c r="OIH94" s="13"/>
      <c r="OII94" s="13"/>
      <c r="OIJ94" s="13"/>
      <c r="OIK94" s="13"/>
      <c r="OIL94" s="13"/>
      <c r="OIM94" s="13"/>
      <c r="OIN94" s="13"/>
      <c r="OIO94" s="13"/>
      <c r="OIP94" s="13"/>
      <c r="OIQ94" s="13"/>
      <c r="OIR94" s="13"/>
      <c r="OIS94" s="13"/>
      <c r="OIT94" s="13"/>
      <c r="OIU94" s="13"/>
      <c r="OIV94" s="13"/>
      <c r="OIW94" s="13"/>
      <c r="OIX94" s="13"/>
      <c r="OIY94" s="13"/>
      <c r="OIZ94" s="13"/>
      <c r="OJA94" s="13"/>
      <c r="OJB94" s="13"/>
      <c r="OJC94" s="13"/>
      <c r="OJD94" s="13"/>
      <c r="OJE94" s="13"/>
      <c r="OJF94" s="13"/>
      <c r="OJG94" s="13"/>
      <c r="OJH94" s="13"/>
      <c r="OJI94" s="13"/>
      <c r="OJJ94" s="13"/>
      <c r="OJK94" s="13"/>
      <c r="OJL94" s="13"/>
      <c r="OJM94" s="13"/>
      <c r="OJN94" s="13"/>
      <c r="OJO94" s="13"/>
      <c r="OJP94" s="13"/>
      <c r="OJQ94" s="13"/>
      <c r="OJR94" s="13"/>
      <c r="OJS94" s="13"/>
      <c r="OJT94" s="13"/>
      <c r="OJU94" s="13"/>
      <c r="OJV94" s="13"/>
      <c r="OJW94" s="13"/>
      <c r="OJX94" s="13"/>
      <c r="OJY94" s="13"/>
      <c r="OJZ94" s="13"/>
      <c r="OKA94" s="13"/>
      <c r="OKB94" s="13"/>
      <c r="OKC94" s="13"/>
      <c r="OKD94" s="13"/>
      <c r="OKE94" s="13"/>
      <c r="OKF94" s="13"/>
      <c r="OKG94" s="13"/>
      <c r="OKH94" s="13"/>
      <c r="OKI94" s="13"/>
      <c r="OKJ94" s="13"/>
      <c r="OKK94" s="13"/>
      <c r="OKL94" s="13"/>
      <c r="OKM94" s="13"/>
      <c r="OKN94" s="13"/>
      <c r="OKO94" s="13"/>
      <c r="OKP94" s="13"/>
      <c r="OKQ94" s="13"/>
      <c r="OKR94" s="13"/>
      <c r="OKS94" s="13"/>
      <c r="OKT94" s="13"/>
      <c r="OKU94" s="13"/>
      <c r="OKV94" s="13"/>
      <c r="OKW94" s="13"/>
      <c r="OKX94" s="13"/>
      <c r="OKY94" s="13"/>
      <c r="OKZ94" s="13"/>
      <c r="OLA94" s="13"/>
      <c r="OLB94" s="13"/>
      <c r="OLC94" s="13"/>
      <c r="OLD94" s="13"/>
      <c r="OLE94" s="13"/>
      <c r="OLF94" s="13"/>
      <c r="OLG94" s="13"/>
      <c r="OLH94" s="13"/>
      <c r="OLI94" s="13"/>
      <c r="OLJ94" s="13"/>
      <c r="OLK94" s="13"/>
      <c r="OLL94" s="13"/>
      <c r="OLM94" s="13"/>
      <c r="OLN94" s="13"/>
      <c r="OLO94" s="13"/>
      <c r="OLP94" s="13"/>
      <c r="OLQ94" s="13"/>
      <c r="OLR94" s="13"/>
      <c r="OLS94" s="13"/>
      <c r="OLT94" s="13"/>
      <c r="OLU94" s="13"/>
      <c r="OLV94" s="13"/>
      <c r="OLW94" s="13"/>
      <c r="OLX94" s="13"/>
      <c r="OLY94" s="13"/>
      <c r="OLZ94" s="13"/>
      <c r="OMA94" s="13"/>
      <c r="OMB94" s="13"/>
      <c r="OMC94" s="13"/>
      <c r="OMD94" s="13"/>
      <c r="OME94" s="13"/>
      <c r="OMF94" s="13"/>
      <c r="OMG94" s="13"/>
      <c r="OMH94" s="13"/>
      <c r="OMI94" s="13"/>
      <c r="OMJ94" s="13"/>
      <c r="OMK94" s="13"/>
      <c r="OML94" s="13"/>
      <c r="OMM94" s="13"/>
      <c r="OMN94" s="13"/>
      <c r="OMO94" s="13"/>
      <c r="OMP94" s="13"/>
      <c r="OMQ94" s="13"/>
      <c r="OMR94" s="13"/>
      <c r="OMS94" s="13"/>
      <c r="OMT94" s="13"/>
      <c r="OMU94" s="13"/>
      <c r="OMV94" s="13"/>
      <c r="OMW94" s="13"/>
      <c r="OMX94" s="13"/>
      <c r="OMY94" s="13"/>
      <c r="OMZ94" s="13"/>
      <c r="ONA94" s="13"/>
      <c r="ONB94" s="13"/>
      <c r="ONC94" s="13"/>
      <c r="OND94" s="13"/>
      <c r="ONE94" s="13"/>
      <c r="ONF94" s="13"/>
      <c r="ONG94" s="13"/>
      <c r="ONH94" s="13"/>
      <c r="ONI94" s="13"/>
      <c r="ONJ94" s="13"/>
      <c r="ONK94" s="13"/>
      <c r="ONL94" s="13"/>
      <c r="ONM94" s="13"/>
      <c r="ONN94" s="13"/>
      <c r="ONO94" s="13"/>
      <c r="ONP94" s="13"/>
      <c r="ONQ94" s="13"/>
      <c r="ONR94" s="13"/>
      <c r="ONS94" s="13"/>
      <c r="ONT94" s="13"/>
      <c r="ONU94" s="13"/>
      <c r="ONV94" s="13"/>
      <c r="ONW94" s="13"/>
      <c r="ONX94" s="13"/>
      <c r="ONY94" s="13"/>
      <c r="ONZ94" s="13"/>
      <c r="OOA94" s="13"/>
      <c r="OOB94" s="13"/>
      <c r="OOC94" s="13"/>
      <c r="OOD94" s="13"/>
      <c r="OOE94" s="13"/>
      <c r="OOF94" s="13"/>
      <c r="OOG94" s="13"/>
      <c r="OOH94" s="13"/>
      <c r="OOI94" s="13"/>
      <c r="OOJ94" s="13"/>
      <c r="OOK94" s="13"/>
      <c r="OOL94" s="13"/>
      <c r="OOM94" s="13"/>
      <c r="OON94" s="13"/>
      <c r="OOO94" s="13"/>
      <c r="OOP94" s="13"/>
      <c r="OOQ94" s="13"/>
      <c r="OOR94" s="13"/>
      <c r="OOS94" s="13"/>
      <c r="OOT94" s="13"/>
      <c r="OOU94" s="13"/>
      <c r="OOV94" s="13"/>
      <c r="OOW94" s="13"/>
      <c r="OOX94" s="13"/>
      <c r="OOY94" s="13"/>
      <c r="OOZ94" s="13"/>
      <c r="OPA94" s="13"/>
      <c r="OPB94" s="13"/>
      <c r="OPC94" s="13"/>
      <c r="OPD94" s="13"/>
      <c r="OPE94" s="13"/>
      <c r="OPF94" s="13"/>
      <c r="OPG94" s="13"/>
      <c r="OPH94" s="13"/>
      <c r="OPI94" s="13"/>
      <c r="OPJ94" s="13"/>
      <c r="OPK94" s="13"/>
      <c r="OPL94" s="13"/>
      <c r="OPM94" s="13"/>
      <c r="OPN94" s="13"/>
      <c r="OPO94" s="13"/>
      <c r="OPP94" s="13"/>
      <c r="OPQ94" s="13"/>
      <c r="OPR94" s="13"/>
      <c r="OPS94" s="13"/>
      <c r="OPT94" s="13"/>
      <c r="OPU94" s="13"/>
      <c r="OPV94" s="13"/>
      <c r="OPW94" s="13"/>
      <c r="OPX94" s="13"/>
      <c r="OPY94" s="13"/>
      <c r="OPZ94" s="13"/>
      <c r="OQA94" s="13"/>
      <c r="OQB94" s="13"/>
      <c r="OQC94" s="13"/>
      <c r="OQD94" s="13"/>
      <c r="OQE94" s="13"/>
      <c r="OQF94" s="13"/>
      <c r="OQG94" s="13"/>
      <c r="OQH94" s="13"/>
      <c r="OQI94" s="13"/>
      <c r="OQJ94" s="13"/>
      <c r="OQK94" s="13"/>
      <c r="OQL94" s="13"/>
      <c r="OQM94" s="13"/>
      <c r="OQN94" s="13"/>
      <c r="OQO94" s="13"/>
      <c r="OQP94" s="13"/>
      <c r="OQQ94" s="13"/>
      <c r="OQR94" s="13"/>
      <c r="OQS94" s="13"/>
      <c r="OQT94" s="13"/>
      <c r="OQU94" s="13"/>
      <c r="OQV94" s="13"/>
      <c r="OQW94" s="13"/>
      <c r="OQX94" s="13"/>
      <c r="OQY94" s="13"/>
      <c r="OQZ94" s="13"/>
      <c r="ORA94" s="13"/>
      <c r="ORB94" s="13"/>
      <c r="ORC94" s="13"/>
      <c r="ORD94" s="13"/>
      <c r="ORE94" s="13"/>
      <c r="ORF94" s="13"/>
      <c r="ORG94" s="13"/>
      <c r="ORH94" s="13"/>
      <c r="ORI94" s="13"/>
      <c r="ORJ94" s="13"/>
      <c r="ORK94" s="13"/>
      <c r="ORL94" s="13"/>
      <c r="ORM94" s="13"/>
      <c r="ORN94" s="13"/>
      <c r="ORO94" s="13"/>
      <c r="ORP94" s="13"/>
      <c r="ORQ94" s="13"/>
      <c r="ORR94" s="13"/>
      <c r="ORS94" s="13"/>
      <c r="ORT94" s="13"/>
      <c r="ORU94" s="13"/>
      <c r="ORV94" s="13"/>
      <c r="ORW94" s="13"/>
      <c r="ORX94" s="13"/>
      <c r="ORY94" s="13"/>
      <c r="ORZ94" s="13"/>
      <c r="OSA94" s="13"/>
      <c r="OSB94" s="13"/>
      <c r="OSC94" s="13"/>
      <c r="OSD94" s="13"/>
      <c r="OSE94" s="13"/>
      <c r="OSF94" s="13"/>
      <c r="OSG94" s="13"/>
      <c r="OSH94" s="13"/>
      <c r="OSI94" s="13"/>
      <c r="OSJ94" s="13"/>
      <c r="OSK94" s="13"/>
      <c r="OSL94" s="13"/>
      <c r="OSM94" s="13"/>
      <c r="OSN94" s="13"/>
      <c r="OSO94" s="13"/>
      <c r="OSP94" s="13"/>
      <c r="OSQ94" s="13"/>
      <c r="OSR94" s="13"/>
      <c r="OSS94" s="13"/>
      <c r="OST94" s="13"/>
      <c r="OSU94" s="13"/>
      <c r="OSV94" s="13"/>
      <c r="OSW94" s="13"/>
      <c r="OSX94" s="13"/>
      <c r="OSY94" s="13"/>
      <c r="OSZ94" s="13"/>
      <c r="OTA94" s="13"/>
      <c r="OTB94" s="13"/>
      <c r="OTC94" s="13"/>
      <c r="OTD94" s="13"/>
      <c r="OTE94" s="13"/>
      <c r="OTF94" s="13"/>
      <c r="OTG94" s="13"/>
      <c r="OTH94" s="13"/>
      <c r="OTI94" s="13"/>
      <c r="OTJ94" s="13"/>
      <c r="OTK94" s="13"/>
      <c r="OTL94" s="13"/>
      <c r="OTM94" s="13"/>
      <c r="OTN94" s="13"/>
      <c r="OTO94" s="13"/>
      <c r="OTP94" s="13"/>
      <c r="OTQ94" s="13"/>
      <c r="OTR94" s="13"/>
      <c r="OTS94" s="13"/>
      <c r="OTT94" s="13"/>
      <c r="OTU94" s="13"/>
      <c r="OTV94" s="13"/>
      <c r="OTW94" s="13"/>
      <c r="OTX94" s="13"/>
      <c r="OTY94" s="13"/>
      <c r="OTZ94" s="13"/>
      <c r="OUA94" s="13"/>
      <c r="OUB94" s="13"/>
      <c r="OUC94" s="13"/>
      <c r="OUD94" s="13"/>
      <c r="OUE94" s="13"/>
      <c r="OUF94" s="13"/>
      <c r="OUG94" s="13"/>
      <c r="OUH94" s="13"/>
      <c r="OUI94" s="13"/>
      <c r="OUJ94" s="13"/>
      <c r="OUK94" s="13"/>
      <c r="OUL94" s="13"/>
      <c r="OUM94" s="13"/>
      <c r="OUN94" s="13"/>
      <c r="OUO94" s="13"/>
      <c r="OUP94" s="13"/>
      <c r="OUQ94" s="13"/>
      <c r="OUR94" s="13"/>
      <c r="OUS94" s="13"/>
      <c r="OUT94" s="13"/>
      <c r="OUU94" s="13"/>
      <c r="OUV94" s="13"/>
      <c r="OUW94" s="13"/>
      <c r="OUX94" s="13"/>
      <c r="OUY94" s="13"/>
      <c r="OUZ94" s="13"/>
      <c r="OVA94" s="13"/>
      <c r="OVB94" s="13"/>
      <c r="OVC94" s="13"/>
      <c r="OVD94" s="13"/>
      <c r="OVE94" s="13"/>
      <c r="OVF94" s="13"/>
      <c r="OVG94" s="13"/>
      <c r="OVH94" s="13"/>
      <c r="OVI94" s="13"/>
      <c r="OVJ94" s="13"/>
      <c r="OVK94" s="13"/>
      <c r="OVL94" s="13"/>
      <c r="OVM94" s="13"/>
      <c r="OVN94" s="13"/>
      <c r="OVO94" s="13"/>
      <c r="OVP94" s="13"/>
      <c r="OVQ94" s="13"/>
      <c r="OVR94" s="13"/>
      <c r="OVS94" s="13"/>
      <c r="OVT94" s="13"/>
      <c r="OVU94" s="13"/>
      <c r="OVV94" s="13"/>
      <c r="OVW94" s="13"/>
      <c r="OVX94" s="13"/>
      <c r="OVY94" s="13"/>
      <c r="OVZ94" s="13"/>
      <c r="OWA94" s="13"/>
      <c r="OWB94" s="13"/>
      <c r="OWC94" s="13"/>
      <c r="OWD94" s="13"/>
      <c r="OWE94" s="13"/>
      <c r="OWF94" s="13"/>
      <c r="OWG94" s="13"/>
      <c r="OWH94" s="13"/>
      <c r="OWI94" s="13"/>
      <c r="OWJ94" s="13"/>
      <c r="OWK94" s="13"/>
      <c r="OWL94" s="13"/>
      <c r="OWM94" s="13"/>
      <c r="OWN94" s="13"/>
      <c r="OWO94" s="13"/>
      <c r="OWP94" s="13"/>
      <c r="OWQ94" s="13"/>
      <c r="OWR94" s="13"/>
      <c r="OWS94" s="13"/>
      <c r="OWT94" s="13"/>
      <c r="OWU94" s="13"/>
      <c r="OWV94" s="13"/>
      <c r="OWW94" s="13"/>
      <c r="OWX94" s="13"/>
      <c r="OWY94" s="13"/>
      <c r="OWZ94" s="13"/>
      <c r="OXA94" s="13"/>
      <c r="OXB94" s="13"/>
      <c r="OXC94" s="13"/>
      <c r="OXD94" s="13"/>
      <c r="OXE94" s="13"/>
      <c r="OXF94" s="13"/>
      <c r="OXG94" s="13"/>
      <c r="OXH94" s="13"/>
      <c r="OXI94" s="13"/>
      <c r="OXJ94" s="13"/>
      <c r="OXK94" s="13"/>
      <c r="OXL94" s="13"/>
      <c r="OXM94" s="13"/>
      <c r="OXN94" s="13"/>
      <c r="OXO94" s="13"/>
      <c r="OXP94" s="13"/>
      <c r="OXQ94" s="13"/>
      <c r="OXR94" s="13"/>
      <c r="OXS94" s="13"/>
      <c r="OXT94" s="13"/>
      <c r="OXU94" s="13"/>
      <c r="OXV94" s="13"/>
      <c r="OXW94" s="13"/>
      <c r="OXX94" s="13"/>
      <c r="OXY94" s="13"/>
      <c r="OXZ94" s="13"/>
      <c r="OYA94" s="13"/>
      <c r="OYB94" s="13"/>
      <c r="OYC94" s="13"/>
      <c r="OYD94" s="13"/>
      <c r="OYE94" s="13"/>
      <c r="OYF94" s="13"/>
      <c r="OYG94" s="13"/>
      <c r="OYH94" s="13"/>
      <c r="OYI94" s="13"/>
      <c r="OYJ94" s="13"/>
      <c r="OYK94" s="13"/>
      <c r="OYL94" s="13"/>
      <c r="OYM94" s="13"/>
      <c r="OYN94" s="13"/>
      <c r="OYO94" s="13"/>
      <c r="OYP94" s="13"/>
      <c r="OYQ94" s="13"/>
      <c r="OYR94" s="13"/>
      <c r="OYS94" s="13"/>
      <c r="OYT94" s="13"/>
      <c r="OYU94" s="13"/>
      <c r="OYV94" s="13"/>
      <c r="OYW94" s="13"/>
      <c r="OYX94" s="13"/>
      <c r="OYY94" s="13"/>
      <c r="OYZ94" s="13"/>
      <c r="OZA94" s="13"/>
      <c r="OZB94" s="13"/>
      <c r="OZC94" s="13"/>
      <c r="OZD94" s="13"/>
      <c r="OZE94" s="13"/>
      <c r="OZF94" s="13"/>
      <c r="OZG94" s="13"/>
      <c r="OZH94" s="13"/>
      <c r="OZI94" s="13"/>
      <c r="OZJ94" s="13"/>
      <c r="OZK94" s="13"/>
      <c r="OZL94" s="13"/>
      <c r="OZM94" s="13"/>
      <c r="OZN94" s="13"/>
      <c r="OZO94" s="13"/>
      <c r="OZP94" s="13"/>
      <c r="OZQ94" s="13"/>
      <c r="OZR94" s="13"/>
      <c r="OZS94" s="13"/>
      <c r="OZT94" s="13"/>
      <c r="OZU94" s="13"/>
      <c r="OZV94" s="13"/>
      <c r="OZW94" s="13"/>
      <c r="OZX94" s="13"/>
      <c r="OZY94" s="13"/>
      <c r="OZZ94" s="13"/>
      <c r="PAA94" s="13"/>
      <c r="PAB94" s="13"/>
      <c r="PAC94" s="13"/>
      <c r="PAD94" s="13"/>
      <c r="PAE94" s="13"/>
      <c r="PAF94" s="13"/>
      <c r="PAG94" s="13"/>
      <c r="PAH94" s="13"/>
      <c r="PAI94" s="13"/>
      <c r="PAJ94" s="13"/>
      <c r="PAK94" s="13"/>
      <c r="PAL94" s="13"/>
      <c r="PAM94" s="13"/>
      <c r="PAN94" s="13"/>
      <c r="PAO94" s="13"/>
      <c r="PAP94" s="13"/>
      <c r="PAQ94" s="13"/>
      <c r="PAR94" s="13"/>
      <c r="PAS94" s="13"/>
      <c r="PAT94" s="13"/>
      <c r="PAU94" s="13"/>
      <c r="PAV94" s="13"/>
      <c r="PAW94" s="13"/>
      <c r="PAX94" s="13"/>
      <c r="PAY94" s="13"/>
      <c r="PAZ94" s="13"/>
      <c r="PBA94" s="13"/>
      <c r="PBB94" s="13"/>
      <c r="PBC94" s="13"/>
      <c r="PBD94" s="13"/>
      <c r="PBE94" s="13"/>
      <c r="PBF94" s="13"/>
      <c r="PBG94" s="13"/>
      <c r="PBH94" s="13"/>
      <c r="PBI94" s="13"/>
      <c r="PBJ94" s="13"/>
      <c r="PBK94" s="13"/>
      <c r="PBL94" s="13"/>
      <c r="PBM94" s="13"/>
      <c r="PBN94" s="13"/>
      <c r="PBO94" s="13"/>
      <c r="PBP94" s="13"/>
      <c r="PBQ94" s="13"/>
      <c r="PBR94" s="13"/>
      <c r="PBS94" s="13"/>
      <c r="PBT94" s="13"/>
      <c r="PBU94" s="13"/>
      <c r="PBV94" s="13"/>
      <c r="PBW94" s="13"/>
      <c r="PBX94" s="13"/>
      <c r="PBY94" s="13"/>
      <c r="PBZ94" s="13"/>
      <c r="PCA94" s="13"/>
      <c r="PCB94" s="13"/>
      <c r="PCC94" s="13"/>
      <c r="PCD94" s="13"/>
      <c r="PCE94" s="13"/>
      <c r="PCF94" s="13"/>
      <c r="PCG94" s="13"/>
      <c r="PCH94" s="13"/>
      <c r="PCI94" s="13"/>
      <c r="PCJ94" s="13"/>
      <c r="PCK94" s="13"/>
      <c r="PCL94" s="13"/>
      <c r="PCM94" s="13"/>
      <c r="PCN94" s="13"/>
      <c r="PCO94" s="13"/>
      <c r="PCP94" s="13"/>
      <c r="PCQ94" s="13"/>
      <c r="PCR94" s="13"/>
      <c r="PCS94" s="13"/>
      <c r="PCT94" s="13"/>
      <c r="PCU94" s="13"/>
      <c r="PCV94" s="13"/>
      <c r="PCW94" s="13"/>
      <c r="PCX94" s="13"/>
      <c r="PCY94" s="13"/>
      <c r="PCZ94" s="13"/>
      <c r="PDA94" s="13"/>
      <c r="PDB94" s="13"/>
      <c r="PDC94" s="13"/>
      <c r="PDD94" s="13"/>
      <c r="PDE94" s="13"/>
      <c r="PDF94" s="13"/>
      <c r="PDG94" s="13"/>
      <c r="PDH94" s="13"/>
      <c r="PDI94" s="13"/>
      <c r="PDJ94" s="13"/>
      <c r="PDK94" s="13"/>
      <c r="PDL94" s="13"/>
      <c r="PDM94" s="13"/>
      <c r="PDN94" s="13"/>
      <c r="PDO94" s="13"/>
      <c r="PDP94" s="13"/>
      <c r="PDQ94" s="13"/>
      <c r="PDR94" s="13"/>
      <c r="PDS94" s="13"/>
      <c r="PDT94" s="13"/>
      <c r="PDU94" s="13"/>
      <c r="PDV94" s="13"/>
      <c r="PDW94" s="13"/>
      <c r="PDX94" s="13"/>
      <c r="PDY94" s="13"/>
      <c r="PDZ94" s="13"/>
      <c r="PEA94" s="13"/>
      <c r="PEB94" s="13"/>
      <c r="PEC94" s="13"/>
      <c r="PED94" s="13"/>
      <c r="PEE94" s="13"/>
      <c r="PEF94" s="13"/>
      <c r="PEG94" s="13"/>
      <c r="PEH94" s="13"/>
      <c r="PEI94" s="13"/>
      <c r="PEJ94" s="13"/>
      <c r="PEK94" s="13"/>
      <c r="PEL94" s="13"/>
      <c r="PEM94" s="13"/>
      <c r="PEN94" s="13"/>
      <c r="PEO94" s="13"/>
      <c r="PEP94" s="13"/>
      <c r="PEQ94" s="13"/>
      <c r="PER94" s="13"/>
      <c r="PES94" s="13"/>
      <c r="PET94" s="13"/>
      <c r="PEU94" s="13"/>
      <c r="PEV94" s="13"/>
      <c r="PEW94" s="13"/>
      <c r="PEX94" s="13"/>
      <c r="PEY94" s="13"/>
      <c r="PEZ94" s="13"/>
      <c r="PFA94" s="13"/>
      <c r="PFB94" s="13"/>
      <c r="PFC94" s="13"/>
      <c r="PFD94" s="13"/>
      <c r="PFE94" s="13"/>
      <c r="PFF94" s="13"/>
      <c r="PFG94" s="13"/>
      <c r="PFH94" s="13"/>
      <c r="PFI94" s="13"/>
      <c r="PFJ94" s="13"/>
      <c r="PFK94" s="13"/>
      <c r="PFL94" s="13"/>
      <c r="PFM94" s="13"/>
      <c r="PFN94" s="13"/>
      <c r="PFO94" s="13"/>
      <c r="PFP94" s="13"/>
      <c r="PFQ94" s="13"/>
      <c r="PFR94" s="13"/>
      <c r="PFS94" s="13"/>
      <c r="PFT94" s="13"/>
      <c r="PFU94" s="13"/>
      <c r="PFV94" s="13"/>
      <c r="PFW94" s="13"/>
      <c r="PFX94" s="13"/>
      <c r="PFY94" s="13"/>
      <c r="PFZ94" s="13"/>
      <c r="PGA94" s="13"/>
      <c r="PGB94" s="13"/>
      <c r="PGC94" s="13"/>
      <c r="PGD94" s="13"/>
      <c r="PGE94" s="13"/>
      <c r="PGF94" s="13"/>
      <c r="PGG94" s="13"/>
      <c r="PGH94" s="13"/>
      <c r="PGI94" s="13"/>
      <c r="PGJ94" s="13"/>
      <c r="PGK94" s="13"/>
      <c r="PGL94" s="13"/>
      <c r="PGM94" s="13"/>
      <c r="PGN94" s="13"/>
      <c r="PGO94" s="13"/>
      <c r="PGP94" s="13"/>
      <c r="PGQ94" s="13"/>
      <c r="PGR94" s="13"/>
      <c r="PGS94" s="13"/>
      <c r="PGT94" s="13"/>
      <c r="PGU94" s="13"/>
      <c r="PGV94" s="13"/>
      <c r="PGW94" s="13"/>
      <c r="PGX94" s="13"/>
      <c r="PGY94" s="13"/>
      <c r="PGZ94" s="13"/>
      <c r="PHA94" s="13"/>
      <c r="PHB94" s="13"/>
      <c r="PHC94" s="13"/>
      <c r="PHD94" s="13"/>
      <c r="PHE94" s="13"/>
      <c r="PHF94" s="13"/>
      <c r="PHG94" s="13"/>
      <c r="PHH94" s="13"/>
      <c r="PHI94" s="13"/>
      <c r="PHJ94" s="13"/>
      <c r="PHK94" s="13"/>
      <c r="PHL94" s="13"/>
      <c r="PHM94" s="13"/>
      <c r="PHN94" s="13"/>
      <c r="PHO94" s="13"/>
      <c r="PHP94" s="13"/>
      <c r="PHQ94" s="13"/>
      <c r="PHR94" s="13"/>
      <c r="PHS94" s="13"/>
      <c r="PHT94" s="13"/>
      <c r="PHU94" s="13"/>
      <c r="PHV94" s="13"/>
      <c r="PHW94" s="13"/>
      <c r="PHX94" s="13"/>
      <c r="PHY94" s="13"/>
      <c r="PHZ94" s="13"/>
      <c r="PIA94" s="13"/>
      <c r="PIB94" s="13"/>
      <c r="PIC94" s="13"/>
      <c r="PID94" s="13"/>
      <c r="PIE94" s="13"/>
      <c r="PIF94" s="13"/>
      <c r="PIG94" s="13"/>
      <c r="PIH94" s="13"/>
      <c r="PII94" s="13"/>
      <c r="PIJ94" s="13"/>
      <c r="PIK94" s="13"/>
      <c r="PIL94" s="13"/>
      <c r="PIM94" s="13"/>
      <c r="PIN94" s="13"/>
      <c r="PIO94" s="13"/>
      <c r="PIP94" s="13"/>
      <c r="PIQ94" s="13"/>
      <c r="PIR94" s="13"/>
      <c r="PIS94" s="13"/>
      <c r="PIT94" s="13"/>
      <c r="PIU94" s="13"/>
      <c r="PIV94" s="13"/>
      <c r="PIW94" s="13"/>
      <c r="PIX94" s="13"/>
      <c r="PIY94" s="13"/>
      <c r="PIZ94" s="13"/>
      <c r="PJA94" s="13"/>
      <c r="PJB94" s="13"/>
      <c r="PJC94" s="13"/>
      <c r="PJD94" s="13"/>
      <c r="PJE94" s="13"/>
      <c r="PJF94" s="13"/>
      <c r="PJG94" s="13"/>
      <c r="PJH94" s="13"/>
      <c r="PJI94" s="13"/>
      <c r="PJJ94" s="13"/>
      <c r="PJK94" s="13"/>
      <c r="PJL94" s="13"/>
      <c r="PJM94" s="13"/>
      <c r="PJN94" s="13"/>
      <c r="PJO94" s="13"/>
      <c r="PJP94" s="13"/>
      <c r="PJQ94" s="13"/>
      <c r="PJR94" s="13"/>
      <c r="PJS94" s="13"/>
      <c r="PJT94" s="13"/>
      <c r="PJU94" s="13"/>
      <c r="PJV94" s="13"/>
      <c r="PJW94" s="13"/>
      <c r="PJX94" s="13"/>
      <c r="PJY94" s="13"/>
      <c r="PJZ94" s="13"/>
      <c r="PKA94" s="13"/>
      <c r="PKB94" s="13"/>
      <c r="PKC94" s="13"/>
      <c r="PKD94" s="13"/>
      <c r="PKE94" s="13"/>
      <c r="PKF94" s="13"/>
      <c r="PKG94" s="13"/>
      <c r="PKH94" s="13"/>
      <c r="PKI94" s="13"/>
      <c r="PKJ94" s="13"/>
      <c r="PKK94" s="13"/>
      <c r="PKL94" s="13"/>
      <c r="PKM94" s="13"/>
      <c r="PKN94" s="13"/>
      <c r="PKO94" s="13"/>
      <c r="PKP94" s="13"/>
      <c r="PKQ94" s="13"/>
      <c r="PKR94" s="13"/>
      <c r="PKS94" s="13"/>
      <c r="PKT94" s="13"/>
      <c r="PKU94" s="13"/>
      <c r="PKV94" s="13"/>
      <c r="PKW94" s="13"/>
      <c r="PKX94" s="13"/>
      <c r="PKY94" s="13"/>
      <c r="PKZ94" s="13"/>
      <c r="PLA94" s="13"/>
      <c r="PLB94" s="13"/>
      <c r="PLC94" s="13"/>
      <c r="PLD94" s="13"/>
      <c r="PLE94" s="13"/>
      <c r="PLF94" s="13"/>
      <c r="PLG94" s="13"/>
      <c r="PLH94" s="13"/>
      <c r="PLI94" s="13"/>
      <c r="PLJ94" s="13"/>
      <c r="PLK94" s="13"/>
      <c r="PLL94" s="13"/>
      <c r="PLM94" s="13"/>
      <c r="PLN94" s="13"/>
      <c r="PLO94" s="13"/>
      <c r="PLP94" s="13"/>
      <c r="PLQ94" s="13"/>
      <c r="PLR94" s="13"/>
      <c r="PLS94" s="13"/>
      <c r="PLT94" s="13"/>
      <c r="PLU94" s="13"/>
      <c r="PLV94" s="13"/>
      <c r="PLW94" s="13"/>
      <c r="PLX94" s="13"/>
      <c r="PLY94" s="13"/>
      <c r="PLZ94" s="13"/>
      <c r="PMA94" s="13"/>
      <c r="PMB94" s="13"/>
      <c r="PMC94" s="13"/>
      <c r="PMD94" s="13"/>
      <c r="PME94" s="13"/>
      <c r="PMF94" s="13"/>
      <c r="PMG94" s="13"/>
      <c r="PMH94" s="13"/>
      <c r="PMI94" s="13"/>
      <c r="PMJ94" s="13"/>
      <c r="PMK94" s="13"/>
      <c r="PML94" s="13"/>
      <c r="PMM94" s="13"/>
      <c r="PMN94" s="13"/>
      <c r="PMO94" s="13"/>
      <c r="PMP94" s="13"/>
      <c r="PMQ94" s="13"/>
      <c r="PMR94" s="13"/>
      <c r="PMS94" s="13"/>
      <c r="PMT94" s="13"/>
      <c r="PMU94" s="13"/>
      <c r="PMV94" s="13"/>
      <c r="PMW94" s="13"/>
      <c r="PMX94" s="13"/>
      <c r="PMY94" s="13"/>
      <c r="PMZ94" s="13"/>
      <c r="PNA94" s="13"/>
      <c r="PNB94" s="13"/>
      <c r="PNC94" s="13"/>
      <c r="PND94" s="13"/>
      <c r="PNE94" s="13"/>
      <c r="PNF94" s="13"/>
      <c r="PNG94" s="13"/>
      <c r="PNH94" s="13"/>
      <c r="PNI94" s="13"/>
      <c r="PNJ94" s="13"/>
      <c r="PNK94" s="13"/>
      <c r="PNL94" s="13"/>
      <c r="PNM94" s="13"/>
      <c r="PNN94" s="13"/>
      <c r="PNO94" s="13"/>
      <c r="PNP94" s="13"/>
      <c r="PNQ94" s="13"/>
      <c r="PNR94" s="13"/>
      <c r="PNS94" s="13"/>
      <c r="PNT94" s="13"/>
      <c r="PNU94" s="13"/>
      <c r="PNV94" s="13"/>
      <c r="PNW94" s="13"/>
      <c r="PNX94" s="13"/>
      <c r="PNY94" s="13"/>
      <c r="PNZ94" s="13"/>
      <c r="POA94" s="13"/>
      <c r="POB94" s="13"/>
      <c r="POC94" s="13"/>
      <c r="POD94" s="13"/>
      <c r="POE94" s="13"/>
      <c r="POF94" s="13"/>
      <c r="POG94" s="13"/>
      <c r="POH94" s="13"/>
      <c r="POI94" s="13"/>
      <c r="POJ94" s="13"/>
      <c r="POK94" s="13"/>
      <c r="POL94" s="13"/>
      <c r="POM94" s="13"/>
      <c r="PON94" s="13"/>
      <c r="POO94" s="13"/>
      <c r="POP94" s="13"/>
      <c r="POQ94" s="13"/>
      <c r="POR94" s="13"/>
      <c r="POS94" s="13"/>
      <c r="POT94" s="13"/>
      <c r="POU94" s="13"/>
      <c r="POV94" s="13"/>
      <c r="POW94" s="13"/>
      <c r="POX94" s="13"/>
      <c r="POY94" s="13"/>
      <c r="POZ94" s="13"/>
      <c r="PPA94" s="13"/>
      <c r="PPB94" s="13"/>
      <c r="PPC94" s="13"/>
      <c r="PPD94" s="13"/>
      <c r="PPE94" s="13"/>
      <c r="PPF94" s="13"/>
      <c r="PPG94" s="13"/>
      <c r="PPH94" s="13"/>
      <c r="PPI94" s="13"/>
      <c r="PPJ94" s="13"/>
      <c r="PPK94" s="13"/>
      <c r="PPL94" s="13"/>
      <c r="PPM94" s="13"/>
      <c r="PPN94" s="13"/>
      <c r="PPO94" s="13"/>
      <c r="PPP94" s="13"/>
      <c r="PPQ94" s="13"/>
      <c r="PPR94" s="13"/>
      <c r="PPS94" s="13"/>
      <c r="PPT94" s="13"/>
      <c r="PPU94" s="13"/>
      <c r="PPV94" s="13"/>
      <c r="PPW94" s="13"/>
      <c r="PPX94" s="13"/>
      <c r="PPY94" s="13"/>
      <c r="PPZ94" s="13"/>
      <c r="PQA94" s="13"/>
      <c r="PQB94" s="13"/>
      <c r="PQC94" s="13"/>
      <c r="PQD94" s="13"/>
      <c r="PQE94" s="13"/>
      <c r="PQF94" s="13"/>
      <c r="PQG94" s="13"/>
      <c r="PQH94" s="13"/>
      <c r="PQI94" s="13"/>
      <c r="PQJ94" s="13"/>
      <c r="PQK94" s="13"/>
      <c r="PQL94" s="13"/>
      <c r="PQM94" s="13"/>
      <c r="PQN94" s="13"/>
      <c r="PQO94" s="13"/>
      <c r="PQP94" s="13"/>
      <c r="PQQ94" s="13"/>
      <c r="PQR94" s="13"/>
      <c r="PQS94" s="13"/>
      <c r="PQT94" s="13"/>
      <c r="PQU94" s="13"/>
      <c r="PQV94" s="13"/>
      <c r="PQW94" s="13"/>
      <c r="PQX94" s="13"/>
      <c r="PQY94" s="13"/>
      <c r="PQZ94" s="13"/>
      <c r="PRA94" s="13"/>
      <c r="PRB94" s="13"/>
      <c r="PRC94" s="13"/>
      <c r="PRD94" s="13"/>
      <c r="PRE94" s="13"/>
      <c r="PRF94" s="13"/>
      <c r="PRG94" s="13"/>
      <c r="PRH94" s="13"/>
      <c r="PRI94" s="13"/>
      <c r="PRJ94" s="13"/>
      <c r="PRK94" s="13"/>
      <c r="PRL94" s="13"/>
      <c r="PRM94" s="13"/>
      <c r="PRN94" s="13"/>
      <c r="PRO94" s="13"/>
      <c r="PRP94" s="13"/>
      <c r="PRQ94" s="13"/>
      <c r="PRR94" s="13"/>
      <c r="PRS94" s="13"/>
      <c r="PRT94" s="13"/>
      <c r="PRU94" s="13"/>
      <c r="PRV94" s="13"/>
      <c r="PRW94" s="13"/>
      <c r="PRX94" s="13"/>
      <c r="PRY94" s="13"/>
      <c r="PRZ94" s="13"/>
      <c r="PSA94" s="13"/>
      <c r="PSB94" s="13"/>
      <c r="PSC94" s="13"/>
      <c r="PSD94" s="13"/>
      <c r="PSE94" s="13"/>
      <c r="PSF94" s="13"/>
      <c r="PSG94" s="13"/>
      <c r="PSH94" s="13"/>
      <c r="PSI94" s="13"/>
      <c r="PSJ94" s="13"/>
      <c r="PSK94" s="13"/>
      <c r="PSL94" s="13"/>
      <c r="PSM94" s="13"/>
      <c r="PSN94" s="13"/>
      <c r="PSO94" s="13"/>
      <c r="PSP94" s="13"/>
      <c r="PSQ94" s="13"/>
      <c r="PSR94" s="13"/>
      <c r="PSS94" s="13"/>
      <c r="PST94" s="13"/>
      <c r="PSU94" s="13"/>
      <c r="PSV94" s="13"/>
      <c r="PSW94" s="13"/>
      <c r="PSX94" s="13"/>
      <c r="PSY94" s="13"/>
      <c r="PSZ94" s="13"/>
      <c r="PTA94" s="13"/>
      <c r="PTB94" s="13"/>
      <c r="PTC94" s="13"/>
      <c r="PTD94" s="13"/>
      <c r="PTE94" s="13"/>
      <c r="PTF94" s="13"/>
      <c r="PTG94" s="13"/>
      <c r="PTH94" s="13"/>
      <c r="PTI94" s="13"/>
      <c r="PTJ94" s="13"/>
      <c r="PTK94" s="13"/>
      <c r="PTL94" s="13"/>
      <c r="PTM94" s="13"/>
      <c r="PTN94" s="13"/>
      <c r="PTO94" s="13"/>
      <c r="PTP94" s="13"/>
      <c r="PTQ94" s="13"/>
      <c r="PTR94" s="13"/>
      <c r="PTS94" s="13"/>
      <c r="PTT94" s="13"/>
      <c r="PTU94" s="13"/>
      <c r="PTV94" s="13"/>
      <c r="PTW94" s="13"/>
      <c r="PTX94" s="13"/>
      <c r="PTY94" s="13"/>
      <c r="PTZ94" s="13"/>
      <c r="PUA94" s="13"/>
      <c r="PUB94" s="13"/>
      <c r="PUC94" s="13"/>
      <c r="PUD94" s="13"/>
      <c r="PUE94" s="13"/>
      <c r="PUF94" s="13"/>
      <c r="PUG94" s="13"/>
      <c r="PUH94" s="13"/>
      <c r="PUI94" s="13"/>
      <c r="PUJ94" s="13"/>
      <c r="PUK94" s="13"/>
      <c r="PUL94" s="13"/>
      <c r="PUM94" s="13"/>
      <c r="PUN94" s="13"/>
      <c r="PUO94" s="13"/>
      <c r="PUP94" s="13"/>
      <c r="PUQ94" s="13"/>
      <c r="PUR94" s="13"/>
      <c r="PUS94" s="13"/>
      <c r="PUT94" s="13"/>
      <c r="PUU94" s="13"/>
      <c r="PUV94" s="13"/>
      <c r="PUW94" s="13"/>
      <c r="PUX94" s="13"/>
      <c r="PUY94" s="13"/>
      <c r="PUZ94" s="13"/>
      <c r="PVA94" s="13"/>
      <c r="PVB94" s="13"/>
      <c r="PVC94" s="13"/>
      <c r="PVD94" s="13"/>
      <c r="PVE94" s="13"/>
      <c r="PVF94" s="13"/>
      <c r="PVG94" s="13"/>
      <c r="PVH94" s="13"/>
      <c r="PVI94" s="13"/>
      <c r="PVJ94" s="13"/>
      <c r="PVK94" s="13"/>
      <c r="PVL94" s="13"/>
      <c r="PVM94" s="13"/>
      <c r="PVN94" s="13"/>
      <c r="PVO94" s="13"/>
      <c r="PVP94" s="13"/>
      <c r="PVQ94" s="13"/>
      <c r="PVR94" s="13"/>
      <c r="PVS94" s="13"/>
      <c r="PVT94" s="13"/>
      <c r="PVU94" s="13"/>
      <c r="PVV94" s="13"/>
      <c r="PVW94" s="13"/>
      <c r="PVX94" s="13"/>
      <c r="PVY94" s="13"/>
      <c r="PVZ94" s="13"/>
      <c r="PWA94" s="13"/>
      <c r="PWB94" s="13"/>
      <c r="PWC94" s="13"/>
      <c r="PWD94" s="13"/>
      <c r="PWE94" s="13"/>
      <c r="PWF94" s="13"/>
      <c r="PWG94" s="13"/>
      <c r="PWH94" s="13"/>
      <c r="PWI94" s="13"/>
      <c r="PWJ94" s="13"/>
      <c r="PWK94" s="13"/>
      <c r="PWL94" s="13"/>
      <c r="PWM94" s="13"/>
      <c r="PWN94" s="13"/>
      <c r="PWO94" s="13"/>
      <c r="PWP94" s="13"/>
      <c r="PWQ94" s="13"/>
      <c r="PWR94" s="13"/>
      <c r="PWS94" s="13"/>
      <c r="PWT94" s="13"/>
      <c r="PWU94" s="13"/>
      <c r="PWV94" s="13"/>
      <c r="PWW94" s="13"/>
      <c r="PWX94" s="13"/>
      <c r="PWY94" s="13"/>
      <c r="PWZ94" s="13"/>
      <c r="PXA94" s="13"/>
      <c r="PXB94" s="13"/>
      <c r="PXC94" s="13"/>
      <c r="PXD94" s="13"/>
      <c r="PXE94" s="13"/>
      <c r="PXF94" s="13"/>
      <c r="PXG94" s="13"/>
      <c r="PXH94" s="13"/>
      <c r="PXI94" s="13"/>
      <c r="PXJ94" s="13"/>
      <c r="PXK94" s="13"/>
      <c r="PXL94" s="13"/>
      <c r="PXM94" s="13"/>
      <c r="PXN94" s="13"/>
      <c r="PXO94" s="13"/>
      <c r="PXP94" s="13"/>
      <c r="PXQ94" s="13"/>
      <c r="PXR94" s="13"/>
      <c r="PXS94" s="13"/>
      <c r="PXT94" s="13"/>
      <c r="PXU94" s="13"/>
      <c r="PXV94" s="13"/>
      <c r="PXW94" s="13"/>
      <c r="PXX94" s="13"/>
      <c r="PXY94" s="13"/>
      <c r="PXZ94" s="13"/>
      <c r="PYA94" s="13"/>
      <c r="PYB94" s="13"/>
      <c r="PYC94" s="13"/>
      <c r="PYD94" s="13"/>
      <c r="PYE94" s="13"/>
      <c r="PYF94" s="13"/>
      <c r="PYG94" s="13"/>
      <c r="PYH94" s="13"/>
      <c r="PYI94" s="13"/>
      <c r="PYJ94" s="13"/>
      <c r="PYK94" s="13"/>
      <c r="PYL94" s="13"/>
      <c r="PYM94" s="13"/>
      <c r="PYN94" s="13"/>
      <c r="PYO94" s="13"/>
      <c r="PYP94" s="13"/>
      <c r="PYQ94" s="13"/>
      <c r="PYR94" s="13"/>
      <c r="PYS94" s="13"/>
      <c r="PYT94" s="13"/>
      <c r="PYU94" s="13"/>
      <c r="PYV94" s="13"/>
      <c r="PYW94" s="13"/>
      <c r="PYX94" s="13"/>
      <c r="PYY94" s="13"/>
      <c r="PYZ94" s="13"/>
      <c r="PZA94" s="13"/>
      <c r="PZB94" s="13"/>
      <c r="PZC94" s="13"/>
      <c r="PZD94" s="13"/>
      <c r="PZE94" s="13"/>
      <c r="PZF94" s="13"/>
      <c r="PZG94" s="13"/>
      <c r="PZH94" s="13"/>
      <c r="PZI94" s="13"/>
      <c r="PZJ94" s="13"/>
      <c r="PZK94" s="13"/>
      <c r="PZL94" s="13"/>
      <c r="PZM94" s="13"/>
      <c r="PZN94" s="13"/>
      <c r="PZO94" s="13"/>
      <c r="PZP94" s="13"/>
      <c r="PZQ94" s="13"/>
      <c r="PZR94" s="13"/>
      <c r="PZS94" s="13"/>
      <c r="PZT94" s="13"/>
      <c r="PZU94" s="13"/>
      <c r="PZV94" s="13"/>
      <c r="PZW94" s="13"/>
      <c r="PZX94" s="13"/>
      <c r="PZY94" s="13"/>
      <c r="PZZ94" s="13"/>
      <c r="QAA94" s="13"/>
      <c r="QAB94" s="13"/>
      <c r="QAC94" s="13"/>
      <c r="QAD94" s="13"/>
      <c r="QAE94" s="13"/>
      <c r="QAF94" s="13"/>
      <c r="QAG94" s="13"/>
      <c r="QAH94" s="13"/>
      <c r="QAI94" s="13"/>
      <c r="QAJ94" s="13"/>
      <c r="QAK94" s="13"/>
      <c r="QAL94" s="13"/>
      <c r="QAM94" s="13"/>
      <c r="QAN94" s="13"/>
      <c r="QAO94" s="13"/>
      <c r="QAP94" s="13"/>
      <c r="QAQ94" s="13"/>
      <c r="QAR94" s="13"/>
      <c r="QAS94" s="13"/>
      <c r="QAT94" s="13"/>
      <c r="QAU94" s="13"/>
      <c r="QAV94" s="13"/>
      <c r="QAW94" s="13"/>
      <c r="QAX94" s="13"/>
      <c r="QAY94" s="13"/>
      <c r="QAZ94" s="13"/>
      <c r="QBA94" s="13"/>
      <c r="QBB94" s="13"/>
      <c r="QBC94" s="13"/>
      <c r="QBD94" s="13"/>
      <c r="QBE94" s="13"/>
      <c r="QBF94" s="13"/>
      <c r="QBG94" s="13"/>
      <c r="QBH94" s="13"/>
      <c r="QBI94" s="13"/>
      <c r="QBJ94" s="13"/>
      <c r="QBK94" s="13"/>
      <c r="QBL94" s="13"/>
      <c r="QBM94" s="13"/>
      <c r="QBN94" s="13"/>
      <c r="QBO94" s="13"/>
      <c r="QBP94" s="13"/>
      <c r="QBQ94" s="13"/>
      <c r="QBR94" s="13"/>
      <c r="QBS94" s="13"/>
      <c r="QBT94" s="13"/>
      <c r="QBU94" s="13"/>
      <c r="QBV94" s="13"/>
      <c r="QBW94" s="13"/>
      <c r="QBX94" s="13"/>
      <c r="QBY94" s="13"/>
      <c r="QBZ94" s="13"/>
      <c r="QCA94" s="13"/>
      <c r="QCB94" s="13"/>
      <c r="QCC94" s="13"/>
      <c r="QCD94" s="13"/>
      <c r="QCE94" s="13"/>
      <c r="QCF94" s="13"/>
      <c r="QCG94" s="13"/>
      <c r="QCH94" s="13"/>
      <c r="QCI94" s="13"/>
      <c r="QCJ94" s="13"/>
      <c r="QCK94" s="13"/>
      <c r="QCL94" s="13"/>
      <c r="QCM94" s="13"/>
      <c r="QCN94" s="13"/>
      <c r="QCO94" s="13"/>
      <c r="QCP94" s="13"/>
      <c r="QCQ94" s="13"/>
      <c r="QCR94" s="13"/>
      <c r="QCS94" s="13"/>
      <c r="QCT94" s="13"/>
      <c r="QCU94" s="13"/>
      <c r="QCV94" s="13"/>
      <c r="QCW94" s="13"/>
      <c r="QCX94" s="13"/>
      <c r="QCY94" s="13"/>
      <c r="QCZ94" s="13"/>
      <c r="QDA94" s="13"/>
      <c r="QDB94" s="13"/>
      <c r="QDC94" s="13"/>
      <c r="QDD94" s="13"/>
      <c r="QDE94" s="13"/>
      <c r="QDF94" s="13"/>
      <c r="QDG94" s="13"/>
      <c r="QDH94" s="13"/>
      <c r="QDI94" s="13"/>
      <c r="QDJ94" s="13"/>
      <c r="QDK94" s="13"/>
      <c r="QDL94" s="13"/>
      <c r="QDM94" s="13"/>
      <c r="QDN94" s="13"/>
      <c r="QDO94" s="13"/>
      <c r="QDP94" s="13"/>
      <c r="QDQ94" s="13"/>
      <c r="QDR94" s="13"/>
      <c r="QDS94" s="13"/>
      <c r="QDT94" s="13"/>
      <c r="QDU94" s="13"/>
      <c r="QDV94" s="13"/>
      <c r="QDW94" s="13"/>
      <c r="QDX94" s="13"/>
      <c r="QDY94" s="13"/>
      <c r="QDZ94" s="13"/>
      <c r="QEA94" s="13"/>
      <c r="QEB94" s="13"/>
      <c r="QEC94" s="13"/>
      <c r="QED94" s="13"/>
      <c r="QEE94" s="13"/>
      <c r="QEF94" s="13"/>
      <c r="QEG94" s="13"/>
      <c r="QEH94" s="13"/>
      <c r="QEI94" s="13"/>
      <c r="QEJ94" s="13"/>
      <c r="QEK94" s="13"/>
      <c r="QEL94" s="13"/>
      <c r="QEM94" s="13"/>
      <c r="QEN94" s="13"/>
      <c r="QEO94" s="13"/>
      <c r="QEP94" s="13"/>
      <c r="QEQ94" s="13"/>
      <c r="QER94" s="13"/>
      <c r="QES94" s="13"/>
      <c r="QET94" s="13"/>
      <c r="QEU94" s="13"/>
      <c r="QEV94" s="13"/>
      <c r="QEW94" s="13"/>
      <c r="QEX94" s="13"/>
      <c r="QEY94" s="13"/>
      <c r="QEZ94" s="13"/>
      <c r="QFA94" s="13"/>
      <c r="QFB94" s="13"/>
      <c r="QFC94" s="13"/>
      <c r="QFD94" s="13"/>
      <c r="QFE94" s="13"/>
      <c r="QFF94" s="13"/>
      <c r="QFG94" s="13"/>
      <c r="QFH94" s="13"/>
      <c r="QFI94" s="13"/>
      <c r="QFJ94" s="13"/>
      <c r="QFK94" s="13"/>
      <c r="QFL94" s="13"/>
      <c r="QFM94" s="13"/>
      <c r="QFN94" s="13"/>
      <c r="QFO94" s="13"/>
      <c r="QFP94" s="13"/>
      <c r="QFQ94" s="13"/>
      <c r="QFR94" s="13"/>
      <c r="QFS94" s="13"/>
      <c r="QFT94" s="13"/>
      <c r="QFU94" s="13"/>
      <c r="QFV94" s="13"/>
      <c r="QFW94" s="13"/>
      <c r="QFX94" s="13"/>
      <c r="QFY94" s="13"/>
      <c r="QFZ94" s="13"/>
      <c r="QGA94" s="13"/>
      <c r="QGB94" s="13"/>
      <c r="QGC94" s="13"/>
      <c r="QGD94" s="13"/>
      <c r="QGE94" s="13"/>
      <c r="QGF94" s="13"/>
      <c r="QGG94" s="13"/>
      <c r="QGH94" s="13"/>
      <c r="QGI94" s="13"/>
      <c r="QGJ94" s="13"/>
      <c r="QGK94" s="13"/>
      <c r="QGL94" s="13"/>
      <c r="QGM94" s="13"/>
      <c r="QGN94" s="13"/>
      <c r="QGO94" s="13"/>
      <c r="QGP94" s="13"/>
      <c r="QGQ94" s="13"/>
      <c r="QGR94" s="13"/>
      <c r="QGS94" s="13"/>
      <c r="QGT94" s="13"/>
      <c r="QGU94" s="13"/>
      <c r="QGV94" s="13"/>
      <c r="QGW94" s="13"/>
      <c r="QGX94" s="13"/>
      <c r="QGY94" s="13"/>
      <c r="QGZ94" s="13"/>
      <c r="QHA94" s="13"/>
      <c r="QHB94" s="13"/>
      <c r="QHC94" s="13"/>
      <c r="QHD94" s="13"/>
      <c r="QHE94" s="13"/>
      <c r="QHF94" s="13"/>
      <c r="QHG94" s="13"/>
      <c r="QHH94" s="13"/>
      <c r="QHI94" s="13"/>
      <c r="QHJ94" s="13"/>
      <c r="QHK94" s="13"/>
      <c r="QHL94" s="13"/>
      <c r="QHM94" s="13"/>
      <c r="QHN94" s="13"/>
      <c r="QHO94" s="13"/>
      <c r="QHP94" s="13"/>
      <c r="QHQ94" s="13"/>
      <c r="QHR94" s="13"/>
      <c r="QHS94" s="13"/>
      <c r="QHT94" s="13"/>
      <c r="QHU94" s="13"/>
      <c r="QHV94" s="13"/>
      <c r="QHW94" s="13"/>
      <c r="QHX94" s="13"/>
      <c r="QHY94" s="13"/>
      <c r="QHZ94" s="13"/>
      <c r="QIA94" s="13"/>
      <c r="QIB94" s="13"/>
      <c r="QIC94" s="13"/>
      <c r="QID94" s="13"/>
      <c r="QIE94" s="13"/>
      <c r="QIF94" s="13"/>
      <c r="QIG94" s="13"/>
      <c r="QIH94" s="13"/>
      <c r="QII94" s="13"/>
      <c r="QIJ94" s="13"/>
      <c r="QIK94" s="13"/>
      <c r="QIL94" s="13"/>
      <c r="QIM94" s="13"/>
      <c r="QIN94" s="13"/>
      <c r="QIO94" s="13"/>
      <c r="QIP94" s="13"/>
      <c r="QIQ94" s="13"/>
      <c r="QIR94" s="13"/>
      <c r="QIS94" s="13"/>
      <c r="QIT94" s="13"/>
      <c r="QIU94" s="13"/>
      <c r="QIV94" s="13"/>
      <c r="QIW94" s="13"/>
      <c r="QIX94" s="13"/>
      <c r="QIY94" s="13"/>
      <c r="QIZ94" s="13"/>
      <c r="QJA94" s="13"/>
      <c r="QJB94" s="13"/>
      <c r="QJC94" s="13"/>
      <c r="QJD94" s="13"/>
      <c r="QJE94" s="13"/>
      <c r="QJF94" s="13"/>
      <c r="QJG94" s="13"/>
      <c r="QJH94" s="13"/>
      <c r="QJI94" s="13"/>
      <c r="QJJ94" s="13"/>
      <c r="QJK94" s="13"/>
      <c r="QJL94" s="13"/>
      <c r="QJM94" s="13"/>
      <c r="QJN94" s="13"/>
      <c r="QJO94" s="13"/>
      <c r="QJP94" s="13"/>
      <c r="QJQ94" s="13"/>
      <c r="QJR94" s="13"/>
      <c r="QJS94" s="13"/>
      <c r="QJT94" s="13"/>
      <c r="QJU94" s="13"/>
      <c r="QJV94" s="13"/>
      <c r="QJW94" s="13"/>
      <c r="QJX94" s="13"/>
      <c r="QJY94" s="13"/>
      <c r="QJZ94" s="13"/>
      <c r="QKA94" s="13"/>
      <c r="QKB94" s="13"/>
      <c r="QKC94" s="13"/>
      <c r="QKD94" s="13"/>
      <c r="QKE94" s="13"/>
      <c r="QKF94" s="13"/>
      <c r="QKG94" s="13"/>
      <c r="QKH94" s="13"/>
      <c r="QKI94" s="13"/>
      <c r="QKJ94" s="13"/>
      <c r="QKK94" s="13"/>
      <c r="QKL94" s="13"/>
      <c r="QKM94" s="13"/>
      <c r="QKN94" s="13"/>
      <c r="QKO94" s="13"/>
      <c r="QKP94" s="13"/>
      <c r="QKQ94" s="13"/>
      <c r="QKR94" s="13"/>
      <c r="QKS94" s="13"/>
      <c r="QKT94" s="13"/>
      <c r="QKU94" s="13"/>
      <c r="QKV94" s="13"/>
      <c r="QKW94" s="13"/>
      <c r="QKX94" s="13"/>
      <c r="QKY94" s="13"/>
      <c r="QKZ94" s="13"/>
      <c r="QLA94" s="13"/>
      <c r="QLB94" s="13"/>
      <c r="QLC94" s="13"/>
      <c r="QLD94" s="13"/>
      <c r="QLE94" s="13"/>
      <c r="QLF94" s="13"/>
      <c r="QLG94" s="13"/>
      <c r="QLH94" s="13"/>
      <c r="QLI94" s="13"/>
      <c r="QLJ94" s="13"/>
      <c r="QLK94" s="13"/>
      <c r="QLL94" s="13"/>
      <c r="QLM94" s="13"/>
      <c r="QLN94" s="13"/>
      <c r="QLO94" s="13"/>
      <c r="QLP94" s="13"/>
      <c r="QLQ94" s="13"/>
      <c r="QLR94" s="13"/>
      <c r="QLS94" s="13"/>
      <c r="QLT94" s="13"/>
      <c r="QLU94" s="13"/>
      <c r="QLV94" s="13"/>
      <c r="QLW94" s="13"/>
      <c r="QLX94" s="13"/>
      <c r="QLY94" s="13"/>
      <c r="QLZ94" s="13"/>
      <c r="QMA94" s="13"/>
      <c r="QMB94" s="13"/>
      <c r="QMC94" s="13"/>
      <c r="QMD94" s="13"/>
      <c r="QME94" s="13"/>
      <c r="QMF94" s="13"/>
      <c r="QMG94" s="13"/>
      <c r="QMH94" s="13"/>
      <c r="QMI94" s="13"/>
      <c r="QMJ94" s="13"/>
      <c r="QMK94" s="13"/>
      <c r="QML94" s="13"/>
      <c r="QMM94" s="13"/>
      <c r="QMN94" s="13"/>
      <c r="QMO94" s="13"/>
      <c r="QMP94" s="13"/>
      <c r="QMQ94" s="13"/>
      <c r="QMR94" s="13"/>
      <c r="QMS94" s="13"/>
      <c r="QMT94" s="13"/>
      <c r="QMU94" s="13"/>
      <c r="QMV94" s="13"/>
      <c r="QMW94" s="13"/>
      <c r="QMX94" s="13"/>
      <c r="QMY94" s="13"/>
      <c r="QMZ94" s="13"/>
      <c r="QNA94" s="13"/>
      <c r="QNB94" s="13"/>
      <c r="QNC94" s="13"/>
      <c r="QND94" s="13"/>
      <c r="QNE94" s="13"/>
      <c r="QNF94" s="13"/>
      <c r="QNG94" s="13"/>
      <c r="QNH94" s="13"/>
      <c r="QNI94" s="13"/>
      <c r="QNJ94" s="13"/>
      <c r="QNK94" s="13"/>
      <c r="QNL94" s="13"/>
      <c r="QNM94" s="13"/>
      <c r="QNN94" s="13"/>
      <c r="QNO94" s="13"/>
      <c r="QNP94" s="13"/>
      <c r="QNQ94" s="13"/>
      <c r="QNR94" s="13"/>
      <c r="QNS94" s="13"/>
      <c r="QNT94" s="13"/>
      <c r="QNU94" s="13"/>
      <c r="QNV94" s="13"/>
      <c r="QNW94" s="13"/>
      <c r="QNX94" s="13"/>
      <c r="QNY94" s="13"/>
      <c r="QNZ94" s="13"/>
      <c r="QOA94" s="13"/>
      <c r="QOB94" s="13"/>
      <c r="QOC94" s="13"/>
      <c r="QOD94" s="13"/>
      <c r="QOE94" s="13"/>
      <c r="QOF94" s="13"/>
      <c r="QOG94" s="13"/>
      <c r="QOH94" s="13"/>
      <c r="QOI94" s="13"/>
      <c r="QOJ94" s="13"/>
      <c r="QOK94" s="13"/>
      <c r="QOL94" s="13"/>
      <c r="QOM94" s="13"/>
      <c r="QON94" s="13"/>
      <c r="QOO94" s="13"/>
      <c r="QOP94" s="13"/>
      <c r="QOQ94" s="13"/>
      <c r="QOR94" s="13"/>
      <c r="QOS94" s="13"/>
      <c r="QOT94" s="13"/>
      <c r="QOU94" s="13"/>
      <c r="QOV94" s="13"/>
      <c r="QOW94" s="13"/>
      <c r="QOX94" s="13"/>
      <c r="QOY94" s="13"/>
      <c r="QOZ94" s="13"/>
      <c r="QPA94" s="13"/>
      <c r="QPB94" s="13"/>
      <c r="QPC94" s="13"/>
      <c r="QPD94" s="13"/>
      <c r="QPE94" s="13"/>
      <c r="QPF94" s="13"/>
      <c r="QPG94" s="13"/>
      <c r="QPH94" s="13"/>
      <c r="QPI94" s="13"/>
      <c r="QPJ94" s="13"/>
      <c r="QPK94" s="13"/>
      <c r="QPL94" s="13"/>
      <c r="QPM94" s="13"/>
      <c r="QPN94" s="13"/>
      <c r="QPO94" s="13"/>
      <c r="QPP94" s="13"/>
      <c r="QPQ94" s="13"/>
      <c r="QPR94" s="13"/>
      <c r="QPS94" s="13"/>
      <c r="QPT94" s="13"/>
      <c r="QPU94" s="13"/>
      <c r="QPV94" s="13"/>
      <c r="QPW94" s="13"/>
      <c r="QPX94" s="13"/>
      <c r="QPY94" s="13"/>
      <c r="QPZ94" s="13"/>
      <c r="QQA94" s="13"/>
      <c r="QQB94" s="13"/>
      <c r="QQC94" s="13"/>
      <c r="QQD94" s="13"/>
      <c r="QQE94" s="13"/>
      <c r="QQF94" s="13"/>
      <c r="QQG94" s="13"/>
      <c r="QQH94" s="13"/>
      <c r="QQI94" s="13"/>
      <c r="QQJ94" s="13"/>
      <c r="QQK94" s="13"/>
      <c r="QQL94" s="13"/>
      <c r="QQM94" s="13"/>
      <c r="QQN94" s="13"/>
      <c r="QQO94" s="13"/>
      <c r="QQP94" s="13"/>
      <c r="QQQ94" s="13"/>
      <c r="QQR94" s="13"/>
      <c r="QQS94" s="13"/>
      <c r="QQT94" s="13"/>
      <c r="QQU94" s="13"/>
      <c r="QQV94" s="13"/>
      <c r="QQW94" s="13"/>
      <c r="QQX94" s="13"/>
      <c r="QQY94" s="13"/>
      <c r="QQZ94" s="13"/>
      <c r="QRA94" s="13"/>
      <c r="QRB94" s="13"/>
      <c r="QRC94" s="13"/>
      <c r="QRD94" s="13"/>
      <c r="QRE94" s="13"/>
      <c r="QRF94" s="13"/>
      <c r="QRG94" s="13"/>
      <c r="QRH94" s="13"/>
      <c r="QRI94" s="13"/>
      <c r="QRJ94" s="13"/>
      <c r="QRK94" s="13"/>
      <c r="QRL94" s="13"/>
      <c r="QRM94" s="13"/>
      <c r="QRN94" s="13"/>
      <c r="QRO94" s="13"/>
      <c r="QRP94" s="13"/>
      <c r="QRQ94" s="13"/>
      <c r="QRR94" s="13"/>
      <c r="QRS94" s="13"/>
      <c r="QRT94" s="13"/>
      <c r="QRU94" s="13"/>
      <c r="QRV94" s="13"/>
      <c r="QRW94" s="13"/>
      <c r="QRX94" s="13"/>
      <c r="QRY94" s="13"/>
      <c r="QRZ94" s="13"/>
      <c r="QSA94" s="13"/>
      <c r="QSB94" s="13"/>
      <c r="QSC94" s="13"/>
      <c r="QSD94" s="13"/>
      <c r="QSE94" s="13"/>
      <c r="QSF94" s="13"/>
      <c r="QSG94" s="13"/>
      <c r="QSH94" s="13"/>
      <c r="QSI94" s="13"/>
      <c r="QSJ94" s="13"/>
      <c r="QSK94" s="13"/>
      <c r="QSL94" s="13"/>
      <c r="QSM94" s="13"/>
      <c r="QSN94" s="13"/>
      <c r="QSO94" s="13"/>
      <c r="QSP94" s="13"/>
      <c r="QSQ94" s="13"/>
      <c r="QSR94" s="13"/>
      <c r="QSS94" s="13"/>
      <c r="QST94" s="13"/>
      <c r="QSU94" s="13"/>
      <c r="QSV94" s="13"/>
      <c r="QSW94" s="13"/>
      <c r="QSX94" s="13"/>
      <c r="QSY94" s="13"/>
      <c r="QSZ94" s="13"/>
      <c r="QTA94" s="13"/>
      <c r="QTB94" s="13"/>
      <c r="QTC94" s="13"/>
      <c r="QTD94" s="13"/>
      <c r="QTE94" s="13"/>
      <c r="QTF94" s="13"/>
      <c r="QTG94" s="13"/>
      <c r="QTH94" s="13"/>
      <c r="QTI94" s="13"/>
      <c r="QTJ94" s="13"/>
      <c r="QTK94" s="13"/>
      <c r="QTL94" s="13"/>
      <c r="QTM94" s="13"/>
      <c r="QTN94" s="13"/>
      <c r="QTO94" s="13"/>
      <c r="QTP94" s="13"/>
      <c r="QTQ94" s="13"/>
      <c r="QTR94" s="13"/>
      <c r="QTS94" s="13"/>
      <c r="QTT94" s="13"/>
      <c r="QTU94" s="13"/>
      <c r="QTV94" s="13"/>
      <c r="QTW94" s="13"/>
      <c r="QTX94" s="13"/>
      <c r="QTY94" s="13"/>
      <c r="QTZ94" s="13"/>
      <c r="QUA94" s="13"/>
      <c r="QUB94" s="13"/>
      <c r="QUC94" s="13"/>
      <c r="QUD94" s="13"/>
      <c r="QUE94" s="13"/>
      <c r="QUF94" s="13"/>
      <c r="QUG94" s="13"/>
      <c r="QUH94" s="13"/>
      <c r="QUI94" s="13"/>
      <c r="QUJ94" s="13"/>
      <c r="QUK94" s="13"/>
      <c r="QUL94" s="13"/>
      <c r="QUM94" s="13"/>
      <c r="QUN94" s="13"/>
      <c r="QUO94" s="13"/>
      <c r="QUP94" s="13"/>
      <c r="QUQ94" s="13"/>
      <c r="QUR94" s="13"/>
      <c r="QUS94" s="13"/>
      <c r="QUT94" s="13"/>
      <c r="QUU94" s="13"/>
      <c r="QUV94" s="13"/>
      <c r="QUW94" s="13"/>
      <c r="QUX94" s="13"/>
      <c r="QUY94" s="13"/>
      <c r="QUZ94" s="13"/>
      <c r="QVA94" s="13"/>
      <c r="QVB94" s="13"/>
      <c r="QVC94" s="13"/>
      <c r="QVD94" s="13"/>
      <c r="QVE94" s="13"/>
      <c r="QVF94" s="13"/>
      <c r="QVG94" s="13"/>
      <c r="QVH94" s="13"/>
      <c r="QVI94" s="13"/>
      <c r="QVJ94" s="13"/>
      <c r="QVK94" s="13"/>
      <c r="QVL94" s="13"/>
      <c r="QVM94" s="13"/>
      <c r="QVN94" s="13"/>
      <c r="QVO94" s="13"/>
      <c r="QVP94" s="13"/>
      <c r="QVQ94" s="13"/>
      <c r="QVR94" s="13"/>
      <c r="QVS94" s="13"/>
      <c r="QVT94" s="13"/>
      <c r="QVU94" s="13"/>
      <c r="QVV94" s="13"/>
      <c r="QVW94" s="13"/>
      <c r="QVX94" s="13"/>
      <c r="QVY94" s="13"/>
      <c r="QVZ94" s="13"/>
      <c r="QWA94" s="13"/>
      <c r="QWB94" s="13"/>
      <c r="QWC94" s="13"/>
      <c r="QWD94" s="13"/>
      <c r="QWE94" s="13"/>
      <c r="QWF94" s="13"/>
      <c r="QWG94" s="13"/>
      <c r="QWH94" s="13"/>
      <c r="QWI94" s="13"/>
      <c r="QWJ94" s="13"/>
      <c r="QWK94" s="13"/>
      <c r="QWL94" s="13"/>
      <c r="QWM94" s="13"/>
      <c r="QWN94" s="13"/>
      <c r="QWO94" s="13"/>
      <c r="QWP94" s="13"/>
      <c r="QWQ94" s="13"/>
      <c r="QWR94" s="13"/>
      <c r="QWS94" s="13"/>
      <c r="QWT94" s="13"/>
      <c r="QWU94" s="13"/>
      <c r="QWV94" s="13"/>
      <c r="QWW94" s="13"/>
      <c r="QWX94" s="13"/>
      <c r="QWY94" s="13"/>
      <c r="QWZ94" s="13"/>
      <c r="QXA94" s="13"/>
      <c r="QXB94" s="13"/>
      <c r="QXC94" s="13"/>
      <c r="QXD94" s="13"/>
      <c r="QXE94" s="13"/>
      <c r="QXF94" s="13"/>
      <c r="QXG94" s="13"/>
      <c r="QXH94" s="13"/>
      <c r="QXI94" s="13"/>
      <c r="QXJ94" s="13"/>
      <c r="QXK94" s="13"/>
      <c r="QXL94" s="13"/>
      <c r="QXM94" s="13"/>
      <c r="QXN94" s="13"/>
      <c r="QXO94" s="13"/>
      <c r="QXP94" s="13"/>
      <c r="QXQ94" s="13"/>
      <c r="QXR94" s="13"/>
      <c r="QXS94" s="13"/>
      <c r="QXT94" s="13"/>
      <c r="QXU94" s="13"/>
      <c r="QXV94" s="13"/>
      <c r="QXW94" s="13"/>
      <c r="QXX94" s="13"/>
      <c r="QXY94" s="13"/>
      <c r="QXZ94" s="13"/>
      <c r="QYA94" s="13"/>
      <c r="QYB94" s="13"/>
      <c r="QYC94" s="13"/>
      <c r="QYD94" s="13"/>
      <c r="QYE94" s="13"/>
      <c r="QYF94" s="13"/>
      <c r="QYG94" s="13"/>
      <c r="QYH94" s="13"/>
      <c r="QYI94" s="13"/>
      <c r="QYJ94" s="13"/>
      <c r="QYK94" s="13"/>
      <c r="QYL94" s="13"/>
      <c r="QYM94" s="13"/>
      <c r="QYN94" s="13"/>
      <c r="QYO94" s="13"/>
      <c r="QYP94" s="13"/>
      <c r="QYQ94" s="13"/>
      <c r="QYR94" s="13"/>
      <c r="QYS94" s="13"/>
      <c r="QYT94" s="13"/>
      <c r="QYU94" s="13"/>
      <c r="QYV94" s="13"/>
      <c r="QYW94" s="13"/>
      <c r="QYX94" s="13"/>
      <c r="QYY94" s="13"/>
      <c r="QYZ94" s="13"/>
      <c r="QZA94" s="13"/>
      <c r="QZB94" s="13"/>
      <c r="QZC94" s="13"/>
      <c r="QZD94" s="13"/>
      <c r="QZE94" s="13"/>
      <c r="QZF94" s="13"/>
      <c r="QZG94" s="13"/>
      <c r="QZH94" s="13"/>
      <c r="QZI94" s="13"/>
      <c r="QZJ94" s="13"/>
      <c r="QZK94" s="13"/>
      <c r="QZL94" s="13"/>
      <c r="QZM94" s="13"/>
      <c r="QZN94" s="13"/>
      <c r="QZO94" s="13"/>
      <c r="QZP94" s="13"/>
      <c r="QZQ94" s="13"/>
      <c r="QZR94" s="13"/>
      <c r="QZS94" s="13"/>
      <c r="QZT94" s="13"/>
      <c r="QZU94" s="13"/>
      <c r="QZV94" s="13"/>
      <c r="QZW94" s="13"/>
      <c r="QZX94" s="13"/>
      <c r="QZY94" s="13"/>
      <c r="QZZ94" s="13"/>
      <c r="RAA94" s="13"/>
      <c r="RAB94" s="13"/>
      <c r="RAC94" s="13"/>
      <c r="RAD94" s="13"/>
      <c r="RAE94" s="13"/>
      <c r="RAF94" s="13"/>
      <c r="RAG94" s="13"/>
      <c r="RAH94" s="13"/>
      <c r="RAI94" s="13"/>
      <c r="RAJ94" s="13"/>
      <c r="RAK94" s="13"/>
      <c r="RAL94" s="13"/>
      <c r="RAM94" s="13"/>
      <c r="RAN94" s="13"/>
      <c r="RAO94" s="13"/>
      <c r="RAP94" s="13"/>
      <c r="RAQ94" s="13"/>
      <c r="RAR94" s="13"/>
      <c r="RAS94" s="13"/>
      <c r="RAT94" s="13"/>
      <c r="RAU94" s="13"/>
      <c r="RAV94" s="13"/>
      <c r="RAW94" s="13"/>
      <c r="RAX94" s="13"/>
      <c r="RAY94" s="13"/>
      <c r="RAZ94" s="13"/>
      <c r="RBA94" s="13"/>
      <c r="RBB94" s="13"/>
      <c r="RBC94" s="13"/>
      <c r="RBD94" s="13"/>
      <c r="RBE94" s="13"/>
      <c r="RBF94" s="13"/>
      <c r="RBG94" s="13"/>
      <c r="RBH94" s="13"/>
      <c r="RBI94" s="13"/>
      <c r="RBJ94" s="13"/>
      <c r="RBK94" s="13"/>
      <c r="RBL94" s="13"/>
      <c r="RBM94" s="13"/>
      <c r="RBN94" s="13"/>
      <c r="RBO94" s="13"/>
      <c r="RBP94" s="13"/>
      <c r="RBQ94" s="13"/>
      <c r="RBR94" s="13"/>
      <c r="RBS94" s="13"/>
      <c r="RBT94" s="13"/>
      <c r="RBU94" s="13"/>
      <c r="RBV94" s="13"/>
      <c r="RBW94" s="13"/>
      <c r="RBX94" s="13"/>
      <c r="RBY94" s="13"/>
      <c r="RBZ94" s="13"/>
      <c r="RCA94" s="13"/>
      <c r="RCB94" s="13"/>
      <c r="RCC94" s="13"/>
      <c r="RCD94" s="13"/>
      <c r="RCE94" s="13"/>
      <c r="RCF94" s="13"/>
      <c r="RCG94" s="13"/>
      <c r="RCH94" s="13"/>
      <c r="RCI94" s="13"/>
      <c r="RCJ94" s="13"/>
      <c r="RCK94" s="13"/>
      <c r="RCL94" s="13"/>
      <c r="RCM94" s="13"/>
      <c r="RCN94" s="13"/>
      <c r="RCO94" s="13"/>
      <c r="RCP94" s="13"/>
      <c r="RCQ94" s="13"/>
      <c r="RCR94" s="13"/>
      <c r="RCS94" s="13"/>
      <c r="RCT94" s="13"/>
      <c r="RCU94" s="13"/>
      <c r="RCV94" s="13"/>
      <c r="RCW94" s="13"/>
      <c r="RCX94" s="13"/>
      <c r="RCY94" s="13"/>
      <c r="RCZ94" s="13"/>
      <c r="RDA94" s="13"/>
      <c r="RDB94" s="13"/>
      <c r="RDC94" s="13"/>
      <c r="RDD94" s="13"/>
      <c r="RDE94" s="13"/>
      <c r="RDF94" s="13"/>
      <c r="RDG94" s="13"/>
      <c r="RDH94" s="13"/>
      <c r="RDI94" s="13"/>
      <c r="RDJ94" s="13"/>
      <c r="RDK94" s="13"/>
      <c r="RDL94" s="13"/>
      <c r="RDM94" s="13"/>
      <c r="RDN94" s="13"/>
      <c r="RDO94" s="13"/>
      <c r="RDP94" s="13"/>
      <c r="RDQ94" s="13"/>
      <c r="RDR94" s="13"/>
      <c r="RDS94" s="13"/>
      <c r="RDT94" s="13"/>
      <c r="RDU94" s="13"/>
      <c r="RDV94" s="13"/>
      <c r="RDW94" s="13"/>
      <c r="RDX94" s="13"/>
      <c r="RDY94" s="13"/>
      <c r="RDZ94" s="13"/>
      <c r="REA94" s="13"/>
      <c r="REB94" s="13"/>
      <c r="REC94" s="13"/>
      <c r="RED94" s="13"/>
      <c r="REE94" s="13"/>
      <c r="REF94" s="13"/>
      <c r="REG94" s="13"/>
      <c r="REH94" s="13"/>
      <c r="REI94" s="13"/>
      <c r="REJ94" s="13"/>
      <c r="REK94" s="13"/>
      <c r="REL94" s="13"/>
      <c r="REM94" s="13"/>
      <c r="REN94" s="13"/>
      <c r="REO94" s="13"/>
      <c r="REP94" s="13"/>
      <c r="REQ94" s="13"/>
      <c r="RER94" s="13"/>
      <c r="RES94" s="13"/>
      <c r="RET94" s="13"/>
      <c r="REU94" s="13"/>
      <c r="REV94" s="13"/>
      <c r="REW94" s="13"/>
      <c r="REX94" s="13"/>
      <c r="REY94" s="13"/>
      <c r="REZ94" s="13"/>
      <c r="RFA94" s="13"/>
      <c r="RFB94" s="13"/>
      <c r="RFC94" s="13"/>
      <c r="RFD94" s="13"/>
      <c r="RFE94" s="13"/>
      <c r="RFF94" s="13"/>
      <c r="RFG94" s="13"/>
      <c r="RFH94" s="13"/>
      <c r="RFI94" s="13"/>
      <c r="RFJ94" s="13"/>
      <c r="RFK94" s="13"/>
      <c r="RFL94" s="13"/>
      <c r="RFM94" s="13"/>
      <c r="RFN94" s="13"/>
      <c r="RFO94" s="13"/>
      <c r="RFP94" s="13"/>
      <c r="RFQ94" s="13"/>
      <c r="RFR94" s="13"/>
      <c r="RFS94" s="13"/>
      <c r="RFT94" s="13"/>
      <c r="RFU94" s="13"/>
      <c r="RFV94" s="13"/>
      <c r="RFW94" s="13"/>
      <c r="RFX94" s="13"/>
      <c r="RFY94" s="13"/>
      <c r="RFZ94" s="13"/>
      <c r="RGA94" s="13"/>
      <c r="RGB94" s="13"/>
      <c r="RGC94" s="13"/>
      <c r="RGD94" s="13"/>
      <c r="RGE94" s="13"/>
      <c r="RGF94" s="13"/>
      <c r="RGG94" s="13"/>
      <c r="RGH94" s="13"/>
      <c r="RGI94" s="13"/>
      <c r="RGJ94" s="13"/>
      <c r="RGK94" s="13"/>
      <c r="RGL94" s="13"/>
      <c r="RGM94" s="13"/>
      <c r="RGN94" s="13"/>
      <c r="RGO94" s="13"/>
      <c r="RGP94" s="13"/>
      <c r="RGQ94" s="13"/>
      <c r="RGR94" s="13"/>
      <c r="RGS94" s="13"/>
      <c r="RGT94" s="13"/>
      <c r="RGU94" s="13"/>
      <c r="RGV94" s="13"/>
      <c r="RGW94" s="13"/>
      <c r="RGX94" s="13"/>
      <c r="RGY94" s="13"/>
      <c r="RGZ94" s="13"/>
      <c r="RHA94" s="13"/>
      <c r="RHB94" s="13"/>
      <c r="RHC94" s="13"/>
      <c r="RHD94" s="13"/>
      <c r="RHE94" s="13"/>
      <c r="RHF94" s="13"/>
      <c r="RHG94" s="13"/>
      <c r="RHH94" s="13"/>
      <c r="RHI94" s="13"/>
      <c r="RHJ94" s="13"/>
      <c r="RHK94" s="13"/>
      <c r="RHL94" s="13"/>
      <c r="RHM94" s="13"/>
      <c r="RHN94" s="13"/>
      <c r="RHO94" s="13"/>
      <c r="RHP94" s="13"/>
      <c r="RHQ94" s="13"/>
      <c r="RHR94" s="13"/>
      <c r="RHS94" s="13"/>
      <c r="RHT94" s="13"/>
      <c r="RHU94" s="13"/>
      <c r="RHV94" s="13"/>
      <c r="RHW94" s="13"/>
      <c r="RHX94" s="13"/>
      <c r="RHY94" s="13"/>
      <c r="RHZ94" s="13"/>
      <c r="RIA94" s="13"/>
      <c r="RIB94" s="13"/>
      <c r="RIC94" s="13"/>
      <c r="RID94" s="13"/>
      <c r="RIE94" s="13"/>
      <c r="RIF94" s="13"/>
      <c r="RIG94" s="13"/>
      <c r="RIH94" s="13"/>
      <c r="RII94" s="13"/>
      <c r="RIJ94" s="13"/>
      <c r="RIK94" s="13"/>
      <c r="RIL94" s="13"/>
      <c r="RIM94" s="13"/>
      <c r="RIN94" s="13"/>
      <c r="RIO94" s="13"/>
      <c r="RIP94" s="13"/>
      <c r="RIQ94" s="13"/>
      <c r="RIR94" s="13"/>
      <c r="RIS94" s="13"/>
      <c r="RIT94" s="13"/>
      <c r="RIU94" s="13"/>
      <c r="RIV94" s="13"/>
      <c r="RIW94" s="13"/>
      <c r="RIX94" s="13"/>
      <c r="RIY94" s="13"/>
      <c r="RIZ94" s="13"/>
      <c r="RJA94" s="13"/>
      <c r="RJB94" s="13"/>
      <c r="RJC94" s="13"/>
      <c r="RJD94" s="13"/>
      <c r="RJE94" s="13"/>
      <c r="RJF94" s="13"/>
      <c r="RJG94" s="13"/>
      <c r="RJH94" s="13"/>
      <c r="RJI94" s="13"/>
      <c r="RJJ94" s="13"/>
      <c r="RJK94" s="13"/>
      <c r="RJL94" s="13"/>
      <c r="RJM94" s="13"/>
      <c r="RJN94" s="13"/>
      <c r="RJO94" s="13"/>
      <c r="RJP94" s="13"/>
      <c r="RJQ94" s="13"/>
      <c r="RJR94" s="13"/>
      <c r="RJS94" s="13"/>
      <c r="RJT94" s="13"/>
      <c r="RJU94" s="13"/>
      <c r="RJV94" s="13"/>
      <c r="RJW94" s="13"/>
      <c r="RJX94" s="13"/>
      <c r="RJY94" s="13"/>
      <c r="RJZ94" s="13"/>
      <c r="RKA94" s="13"/>
      <c r="RKB94" s="13"/>
      <c r="RKC94" s="13"/>
      <c r="RKD94" s="13"/>
      <c r="RKE94" s="13"/>
      <c r="RKF94" s="13"/>
      <c r="RKG94" s="13"/>
      <c r="RKH94" s="13"/>
      <c r="RKI94" s="13"/>
      <c r="RKJ94" s="13"/>
      <c r="RKK94" s="13"/>
      <c r="RKL94" s="13"/>
      <c r="RKM94" s="13"/>
      <c r="RKN94" s="13"/>
      <c r="RKO94" s="13"/>
      <c r="RKP94" s="13"/>
      <c r="RKQ94" s="13"/>
      <c r="RKR94" s="13"/>
      <c r="RKS94" s="13"/>
      <c r="RKT94" s="13"/>
      <c r="RKU94" s="13"/>
      <c r="RKV94" s="13"/>
      <c r="RKW94" s="13"/>
      <c r="RKX94" s="13"/>
      <c r="RKY94" s="13"/>
      <c r="RKZ94" s="13"/>
      <c r="RLA94" s="13"/>
      <c r="RLB94" s="13"/>
      <c r="RLC94" s="13"/>
      <c r="RLD94" s="13"/>
      <c r="RLE94" s="13"/>
      <c r="RLF94" s="13"/>
      <c r="RLG94" s="13"/>
      <c r="RLH94" s="13"/>
      <c r="RLI94" s="13"/>
      <c r="RLJ94" s="13"/>
      <c r="RLK94" s="13"/>
      <c r="RLL94" s="13"/>
      <c r="RLM94" s="13"/>
      <c r="RLN94" s="13"/>
      <c r="RLO94" s="13"/>
      <c r="RLP94" s="13"/>
      <c r="RLQ94" s="13"/>
      <c r="RLR94" s="13"/>
      <c r="RLS94" s="13"/>
      <c r="RLT94" s="13"/>
      <c r="RLU94" s="13"/>
      <c r="RLV94" s="13"/>
      <c r="RLW94" s="13"/>
      <c r="RLX94" s="13"/>
      <c r="RLY94" s="13"/>
      <c r="RLZ94" s="13"/>
      <c r="RMA94" s="13"/>
      <c r="RMB94" s="13"/>
      <c r="RMC94" s="13"/>
      <c r="RMD94" s="13"/>
      <c r="RME94" s="13"/>
      <c r="RMF94" s="13"/>
      <c r="RMG94" s="13"/>
      <c r="RMH94" s="13"/>
      <c r="RMI94" s="13"/>
      <c r="RMJ94" s="13"/>
      <c r="RMK94" s="13"/>
      <c r="RML94" s="13"/>
      <c r="RMM94" s="13"/>
      <c r="RMN94" s="13"/>
      <c r="RMO94" s="13"/>
      <c r="RMP94" s="13"/>
      <c r="RMQ94" s="13"/>
      <c r="RMR94" s="13"/>
      <c r="RMS94" s="13"/>
      <c r="RMT94" s="13"/>
      <c r="RMU94" s="13"/>
      <c r="RMV94" s="13"/>
      <c r="RMW94" s="13"/>
      <c r="RMX94" s="13"/>
      <c r="RMY94" s="13"/>
      <c r="RMZ94" s="13"/>
      <c r="RNA94" s="13"/>
      <c r="RNB94" s="13"/>
      <c r="RNC94" s="13"/>
      <c r="RND94" s="13"/>
      <c r="RNE94" s="13"/>
      <c r="RNF94" s="13"/>
      <c r="RNG94" s="13"/>
      <c r="RNH94" s="13"/>
      <c r="RNI94" s="13"/>
      <c r="RNJ94" s="13"/>
      <c r="RNK94" s="13"/>
      <c r="RNL94" s="13"/>
      <c r="RNM94" s="13"/>
      <c r="RNN94" s="13"/>
      <c r="RNO94" s="13"/>
      <c r="RNP94" s="13"/>
      <c r="RNQ94" s="13"/>
      <c r="RNR94" s="13"/>
      <c r="RNS94" s="13"/>
      <c r="RNT94" s="13"/>
      <c r="RNU94" s="13"/>
      <c r="RNV94" s="13"/>
      <c r="RNW94" s="13"/>
      <c r="RNX94" s="13"/>
      <c r="RNY94" s="13"/>
      <c r="RNZ94" s="13"/>
      <c r="ROA94" s="13"/>
      <c r="ROB94" s="13"/>
      <c r="ROC94" s="13"/>
      <c r="ROD94" s="13"/>
      <c r="ROE94" s="13"/>
      <c r="ROF94" s="13"/>
      <c r="ROG94" s="13"/>
      <c r="ROH94" s="13"/>
      <c r="ROI94" s="13"/>
      <c r="ROJ94" s="13"/>
      <c r="ROK94" s="13"/>
      <c r="ROL94" s="13"/>
      <c r="ROM94" s="13"/>
      <c r="RON94" s="13"/>
      <c r="ROO94" s="13"/>
      <c r="ROP94" s="13"/>
      <c r="ROQ94" s="13"/>
      <c r="ROR94" s="13"/>
      <c r="ROS94" s="13"/>
      <c r="ROT94" s="13"/>
      <c r="ROU94" s="13"/>
      <c r="ROV94" s="13"/>
      <c r="ROW94" s="13"/>
      <c r="ROX94" s="13"/>
      <c r="ROY94" s="13"/>
      <c r="ROZ94" s="13"/>
      <c r="RPA94" s="13"/>
      <c r="RPB94" s="13"/>
      <c r="RPC94" s="13"/>
      <c r="RPD94" s="13"/>
      <c r="RPE94" s="13"/>
      <c r="RPF94" s="13"/>
      <c r="RPG94" s="13"/>
      <c r="RPH94" s="13"/>
      <c r="RPI94" s="13"/>
      <c r="RPJ94" s="13"/>
      <c r="RPK94" s="13"/>
      <c r="RPL94" s="13"/>
      <c r="RPM94" s="13"/>
      <c r="RPN94" s="13"/>
      <c r="RPO94" s="13"/>
      <c r="RPP94" s="13"/>
      <c r="RPQ94" s="13"/>
      <c r="RPR94" s="13"/>
      <c r="RPS94" s="13"/>
      <c r="RPT94" s="13"/>
      <c r="RPU94" s="13"/>
      <c r="RPV94" s="13"/>
      <c r="RPW94" s="13"/>
      <c r="RPX94" s="13"/>
      <c r="RPY94" s="13"/>
      <c r="RPZ94" s="13"/>
      <c r="RQA94" s="13"/>
      <c r="RQB94" s="13"/>
      <c r="RQC94" s="13"/>
      <c r="RQD94" s="13"/>
      <c r="RQE94" s="13"/>
      <c r="RQF94" s="13"/>
      <c r="RQG94" s="13"/>
      <c r="RQH94" s="13"/>
      <c r="RQI94" s="13"/>
      <c r="RQJ94" s="13"/>
      <c r="RQK94" s="13"/>
      <c r="RQL94" s="13"/>
      <c r="RQM94" s="13"/>
      <c r="RQN94" s="13"/>
      <c r="RQO94" s="13"/>
      <c r="RQP94" s="13"/>
      <c r="RQQ94" s="13"/>
      <c r="RQR94" s="13"/>
      <c r="RQS94" s="13"/>
      <c r="RQT94" s="13"/>
      <c r="RQU94" s="13"/>
      <c r="RQV94" s="13"/>
      <c r="RQW94" s="13"/>
      <c r="RQX94" s="13"/>
      <c r="RQY94" s="13"/>
      <c r="RQZ94" s="13"/>
      <c r="RRA94" s="13"/>
      <c r="RRB94" s="13"/>
      <c r="RRC94" s="13"/>
      <c r="RRD94" s="13"/>
      <c r="RRE94" s="13"/>
      <c r="RRF94" s="13"/>
      <c r="RRG94" s="13"/>
      <c r="RRH94" s="13"/>
      <c r="RRI94" s="13"/>
      <c r="RRJ94" s="13"/>
      <c r="RRK94" s="13"/>
      <c r="RRL94" s="13"/>
      <c r="RRM94" s="13"/>
      <c r="RRN94" s="13"/>
      <c r="RRO94" s="13"/>
      <c r="RRP94" s="13"/>
      <c r="RRQ94" s="13"/>
      <c r="RRR94" s="13"/>
      <c r="RRS94" s="13"/>
      <c r="RRT94" s="13"/>
      <c r="RRU94" s="13"/>
      <c r="RRV94" s="13"/>
      <c r="RRW94" s="13"/>
      <c r="RRX94" s="13"/>
      <c r="RRY94" s="13"/>
      <c r="RRZ94" s="13"/>
      <c r="RSA94" s="13"/>
      <c r="RSB94" s="13"/>
      <c r="RSC94" s="13"/>
      <c r="RSD94" s="13"/>
      <c r="RSE94" s="13"/>
      <c r="RSF94" s="13"/>
      <c r="RSG94" s="13"/>
      <c r="RSH94" s="13"/>
      <c r="RSI94" s="13"/>
      <c r="RSJ94" s="13"/>
      <c r="RSK94" s="13"/>
      <c r="RSL94" s="13"/>
      <c r="RSM94" s="13"/>
      <c r="RSN94" s="13"/>
      <c r="RSO94" s="13"/>
      <c r="RSP94" s="13"/>
      <c r="RSQ94" s="13"/>
      <c r="RSR94" s="13"/>
      <c r="RSS94" s="13"/>
      <c r="RST94" s="13"/>
      <c r="RSU94" s="13"/>
      <c r="RSV94" s="13"/>
      <c r="RSW94" s="13"/>
      <c r="RSX94" s="13"/>
      <c r="RSY94" s="13"/>
      <c r="RSZ94" s="13"/>
      <c r="RTA94" s="13"/>
      <c r="RTB94" s="13"/>
      <c r="RTC94" s="13"/>
      <c r="RTD94" s="13"/>
      <c r="RTE94" s="13"/>
      <c r="RTF94" s="13"/>
      <c r="RTG94" s="13"/>
      <c r="RTH94" s="13"/>
      <c r="RTI94" s="13"/>
      <c r="RTJ94" s="13"/>
      <c r="RTK94" s="13"/>
      <c r="RTL94" s="13"/>
      <c r="RTM94" s="13"/>
      <c r="RTN94" s="13"/>
      <c r="RTO94" s="13"/>
      <c r="RTP94" s="13"/>
      <c r="RTQ94" s="13"/>
      <c r="RTR94" s="13"/>
      <c r="RTS94" s="13"/>
      <c r="RTT94" s="13"/>
      <c r="RTU94" s="13"/>
      <c r="RTV94" s="13"/>
      <c r="RTW94" s="13"/>
      <c r="RTX94" s="13"/>
      <c r="RTY94" s="13"/>
      <c r="RTZ94" s="13"/>
      <c r="RUA94" s="13"/>
      <c r="RUB94" s="13"/>
      <c r="RUC94" s="13"/>
      <c r="RUD94" s="13"/>
      <c r="RUE94" s="13"/>
      <c r="RUF94" s="13"/>
      <c r="RUG94" s="13"/>
      <c r="RUH94" s="13"/>
      <c r="RUI94" s="13"/>
      <c r="RUJ94" s="13"/>
      <c r="RUK94" s="13"/>
      <c r="RUL94" s="13"/>
      <c r="RUM94" s="13"/>
      <c r="RUN94" s="13"/>
      <c r="RUO94" s="13"/>
      <c r="RUP94" s="13"/>
      <c r="RUQ94" s="13"/>
      <c r="RUR94" s="13"/>
      <c r="RUS94" s="13"/>
      <c r="RUT94" s="13"/>
      <c r="RUU94" s="13"/>
      <c r="RUV94" s="13"/>
      <c r="RUW94" s="13"/>
      <c r="RUX94" s="13"/>
      <c r="RUY94" s="13"/>
      <c r="RUZ94" s="13"/>
      <c r="RVA94" s="13"/>
      <c r="RVB94" s="13"/>
      <c r="RVC94" s="13"/>
      <c r="RVD94" s="13"/>
      <c r="RVE94" s="13"/>
      <c r="RVF94" s="13"/>
      <c r="RVG94" s="13"/>
      <c r="RVH94" s="13"/>
      <c r="RVI94" s="13"/>
      <c r="RVJ94" s="13"/>
      <c r="RVK94" s="13"/>
      <c r="RVL94" s="13"/>
      <c r="RVM94" s="13"/>
      <c r="RVN94" s="13"/>
      <c r="RVO94" s="13"/>
      <c r="RVP94" s="13"/>
      <c r="RVQ94" s="13"/>
      <c r="RVR94" s="13"/>
      <c r="RVS94" s="13"/>
      <c r="RVT94" s="13"/>
      <c r="RVU94" s="13"/>
      <c r="RVV94" s="13"/>
      <c r="RVW94" s="13"/>
      <c r="RVX94" s="13"/>
      <c r="RVY94" s="13"/>
      <c r="RVZ94" s="13"/>
      <c r="RWA94" s="13"/>
      <c r="RWB94" s="13"/>
      <c r="RWC94" s="13"/>
      <c r="RWD94" s="13"/>
      <c r="RWE94" s="13"/>
      <c r="RWF94" s="13"/>
      <c r="RWG94" s="13"/>
      <c r="RWH94" s="13"/>
      <c r="RWI94" s="13"/>
      <c r="RWJ94" s="13"/>
      <c r="RWK94" s="13"/>
      <c r="RWL94" s="13"/>
      <c r="RWM94" s="13"/>
      <c r="RWN94" s="13"/>
      <c r="RWO94" s="13"/>
      <c r="RWP94" s="13"/>
      <c r="RWQ94" s="13"/>
      <c r="RWR94" s="13"/>
      <c r="RWS94" s="13"/>
      <c r="RWT94" s="13"/>
      <c r="RWU94" s="13"/>
      <c r="RWV94" s="13"/>
      <c r="RWW94" s="13"/>
      <c r="RWX94" s="13"/>
      <c r="RWY94" s="13"/>
      <c r="RWZ94" s="13"/>
      <c r="RXA94" s="13"/>
      <c r="RXB94" s="13"/>
      <c r="RXC94" s="13"/>
      <c r="RXD94" s="13"/>
      <c r="RXE94" s="13"/>
      <c r="RXF94" s="13"/>
      <c r="RXG94" s="13"/>
      <c r="RXH94" s="13"/>
      <c r="RXI94" s="13"/>
      <c r="RXJ94" s="13"/>
      <c r="RXK94" s="13"/>
      <c r="RXL94" s="13"/>
      <c r="RXM94" s="13"/>
      <c r="RXN94" s="13"/>
      <c r="RXO94" s="13"/>
      <c r="RXP94" s="13"/>
      <c r="RXQ94" s="13"/>
      <c r="RXR94" s="13"/>
      <c r="RXS94" s="13"/>
      <c r="RXT94" s="13"/>
      <c r="RXU94" s="13"/>
      <c r="RXV94" s="13"/>
      <c r="RXW94" s="13"/>
      <c r="RXX94" s="13"/>
      <c r="RXY94" s="13"/>
      <c r="RXZ94" s="13"/>
      <c r="RYA94" s="13"/>
      <c r="RYB94" s="13"/>
      <c r="RYC94" s="13"/>
      <c r="RYD94" s="13"/>
      <c r="RYE94" s="13"/>
      <c r="RYF94" s="13"/>
      <c r="RYG94" s="13"/>
      <c r="RYH94" s="13"/>
      <c r="RYI94" s="13"/>
      <c r="RYJ94" s="13"/>
      <c r="RYK94" s="13"/>
      <c r="RYL94" s="13"/>
      <c r="RYM94" s="13"/>
      <c r="RYN94" s="13"/>
      <c r="RYO94" s="13"/>
      <c r="RYP94" s="13"/>
      <c r="RYQ94" s="13"/>
      <c r="RYR94" s="13"/>
      <c r="RYS94" s="13"/>
      <c r="RYT94" s="13"/>
      <c r="RYU94" s="13"/>
      <c r="RYV94" s="13"/>
      <c r="RYW94" s="13"/>
      <c r="RYX94" s="13"/>
      <c r="RYY94" s="13"/>
      <c r="RYZ94" s="13"/>
      <c r="RZA94" s="13"/>
      <c r="RZB94" s="13"/>
      <c r="RZC94" s="13"/>
      <c r="RZD94" s="13"/>
      <c r="RZE94" s="13"/>
      <c r="RZF94" s="13"/>
      <c r="RZG94" s="13"/>
      <c r="RZH94" s="13"/>
      <c r="RZI94" s="13"/>
      <c r="RZJ94" s="13"/>
      <c r="RZK94" s="13"/>
      <c r="RZL94" s="13"/>
      <c r="RZM94" s="13"/>
      <c r="RZN94" s="13"/>
      <c r="RZO94" s="13"/>
      <c r="RZP94" s="13"/>
      <c r="RZQ94" s="13"/>
      <c r="RZR94" s="13"/>
      <c r="RZS94" s="13"/>
      <c r="RZT94" s="13"/>
      <c r="RZU94" s="13"/>
      <c r="RZV94" s="13"/>
      <c r="RZW94" s="13"/>
      <c r="RZX94" s="13"/>
      <c r="RZY94" s="13"/>
      <c r="RZZ94" s="13"/>
      <c r="SAA94" s="13"/>
      <c r="SAB94" s="13"/>
      <c r="SAC94" s="13"/>
      <c r="SAD94" s="13"/>
      <c r="SAE94" s="13"/>
      <c r="SAF94" s="13"/>
      <c r="SAG94" s="13"/>
      <c r="SAH94" s="13"/>
      <c r="SAI94" s="13"/>
      <c r="SAJ94" s="13"/>
      <c r="SAK94" s="13"/>
      <c r="SAL94" s="13"/>
      <c r="SAM94" s="13"/>
      <c r="SAN94" s="13"/>
      <c r="SAO94" s="13"/>
      <c r="SAP94" s="13"/>
      <c r="SAQ94" s="13"/>
      <c r="SAR94" s="13"/>
      <c r="SAS94" s="13"/>
      <c r="SAT94" s="13"/>
      <c r="SAU94" s="13"/>
      <c r="SAV94" s="13"/>
      <c r="SAW94" s="13"/>
      <c r="SAX94" s="13"/>
      <c r="SAY94" s="13"/>
      <c r="SAZ94" s="13"/>
      <c r="SBA94" s="13"/>
      <c r="SBB94" s="13"/>
      <c r="SBC94" s="13"/>
      <c r="SBD94" s="13"/>
      <c r="SBE94" s="13"/>
      <c r="SBF94" s="13"/>
      <c r="SBG94" s="13"/>
      <c r="SBH94" s="13"/>
      <c r="SBI94" s="13"/>
      <c r="SBJ94" s="13"/>
      <c r="SBK94" s="13"/>
      <c r="SBL94" s="13"/>
      <c r="SBM94" s="13"/>
      <c r="SBN94" s="13"/>
      <c r="SBO94" s="13"/>
      <c r="SBP94" s="13"/>
      <c r="SBQ94" s="13"/>
      <c r="SBR94" s="13"/>
      <c r="SBS94" s="13"/>
      <c r="SBT94" s="13"/>
      <c r="SBU94" s="13"/>
      <c r="SBV94" s="13"/>
      <c r="SBW94" s="13"/>
      <c r="SBX94" s="13"/>
      <c r="SBY94" s="13"/>
      <c r="SBZ94" s="13"/>
      <c r="SCA94" s="13"/>
      <c r="SCB94" s="13"/>
      <c r="SCC94" s="13"/>
      <c r="SCD94" s="13"/>
      <c r="SCE94" s="13"/>
      <c r="SCF94" s="13"/>
      <c r="SCG94" s="13"/>
      <c r="SCH94" s="13"/>
      <c r="SCI94" s="13"/>
      <c r="SCJ94" s="13"/>
      <c r="SCK94" s="13"/>
      <c r="SCL94" s="13"/>
      <c r="SCM94" s="13"/>
      <c r="SCN94" s="13"/>
      <c r="SCO94" s="13"/>
      <c r="SCP94" s="13"/>
      <c r="SCQ94" s="13"/>
      <c r="SCR94" s="13"/>
      <c r="SCS94" s="13"/>
      <c r="SCT94" s="13"/>
      <c r="SCU94" s="13"/>
      <c r="SCV94" s="13"/>
      <c r="SCW94" s="13"/>
      <c r="SCX94" s="13"/>
      <c r="SCY94" s="13"/>
      <c r="SCZ94" s="13"/>
      <c r="SDA94" s="13"/>
      <c r="SDB94" s="13"/>
      <c r="SDC94" s="13"/>
      <c r="SDD94" s="13"/>
      <c r="SDE94" s="13"/>
      <c r="SDF94" s="13"/>
      <c r="SDG94" s="13"/>
      <c r="SDH94" s="13"/>
      <c r="SDI94" s="13"/>
      <c r="SDJ94" s="13"/>
      <c r="SDK94" s="13"/>
      <c r="SDL94" s="13"/>
      <c r="SDM94" s="13"/>
      <c r="SDN94" s="13"/>
      <c r="SDO94" s="13"/>
      <c r="SDP94" s="13"/>
      <c r="SDQ94" s="13"/>
      <c r="SDR94" s="13"/>
      <c r="SDS94" s="13"/>
      <c r="SDT94" s="13"/>
      <c r="SDU94" s="13"/>
      <c r="SDV94" s="13"/>
      <c r="SDW94" s="13"/>
      <c r="SDX94" s="13"/>
      <c r="SDY94" s="13"/>
      <c r="SDZ94" s="13"/>
      <c r="SEA94" s="13"/>
      <c r="SEB94" s="13"/>
      <c r="SEC94" s="13"/>
      <c r="SED94" s="13"/>
      <c r="SEE94" s="13"/>
      <c r="SEF94" s="13"/>
      <c r="SEG94" s="13"/>
      <c r="SEH94" s="13"/>
      <c r="SEI94" s="13"/>
      <c r="SEJ94" s="13"/>
      <c r="SEK94" s="13"/>
      <c r="SEL94" s="13"/>
      <c r="SEM94" s="13"/>
      <c r="SEN94" s="13"/>
      <c r="SEO94" s="13"/>
      <c r="SEP94" s="13"/>
      <c r="SEQ94" s="13"/>
      <c r="SER94" s="13"/>
      <c r="SES94" s="13"/>
      <c r="SET94" s="13"/>
      <c r="SEU94" s="13"/>
      <c r="SEV94" s="13"/>
      <c r="SEW94" s="13"/>
      <c r="SEX94" s="13"/>
      <c r="SEY94" s="13"/>
      <c r="SEZ94" s="13"/>
      <c r="SFA94" s="13"/>
      <c r="SFB94" s="13"/>
      <c r="SFC94" s="13"/>
      <c r="SFD94" s="13"/>
      <c r="SFE94" s="13"/>
      <c r="SFF94" s="13"/>
      <c r="SFG94" s="13"/>
      <c r="SFH94" s="13"/>
      <c r="SFI94" s="13"/>
      <c r="SFJ94" s="13"/>
      <c r="SFK94" s="13"/>
      <c r="SFL94" s="13"/>
      <c r="SFM94" s="13"/>
      <c r="SFN94" s="13"/>
      <c r="SFO94" s="13"/>
      <c r="SFP94" s="13"/>
      <c r="SFQ94" s="13"/>
      <c r="SFR94" s="13"/>
      <c r="SFS94" s="13"/>
      <c r="SFT94" s="13"/>
      <c r="SFU94" s="13"/>
      <c r="SFV94" s="13"/>
      <c r="SFW94" s="13"/>
      <c r="SFX94" s="13"/>
      <c r="SFY94" s="13"/>
      <c r="SFZ94" s="13"/>
      <c r="SGA94" s="13"/>
      <c r="SGB94" s="13"/>
      <c r="SGC94" s="13"/>
      <c r="SGD94" s="13"/>
      <c r="SGE94" s="13"/>
      <c r="SGF94" s="13"/>
      <c r="SGG94" s="13"/>
      <c r="SGH94" s="13"/>
      <c r="SGI94" s="13"/>
      <c r="SGJ94" s="13"/>
      <c r="SGK94" s="13"/>
      <c r="SGL94" s="13"/>
      <c r="SGM94" s="13"/>
      <c r="SGN94" s="13"/>
      <c r="SGO94" s="13"/>
      <c r="SGP94" s="13"/>
      <c r="SGQ94" s="13"/>
      <c r="SGR94" s="13"/>
      <c r="SGS94" s="13"/>
      <c r="SGT94" s="13"/>
      <c r="SGU94" s="13"/>
      <c r="SGV94" s="13"/>
      <c r="SGW94" s="13"/>
      <c r="SGX94" s="13"/>
      <c r="SGY94" s="13"/>
      <c r="SGZ94" s="13"/>
      <c r="SHA94" s="13"/>
      <c r="SHB94" s="13"/>
      <c r="SHC94" s="13"/>
      <c r="SHD94" s="13"/>
      <c r="SHE94" s="13"/>
      <c r="SHF94" s="13"/>
      <c r="SHG94" s="13"/>
      <c r="SHH94" s="13"/>
      <c r="SHI94" s="13"/>
      <c r="SHJ94" s="13"/>
      <c r="SHK94" s="13"/>
      <c r="SHL94" s="13"/>
      <c r="SHM94" s="13"/>
      <c r="SHN94" s="13"/>
      <c r="SHO94" s="13"/>
      <c r="SHP94" s="13"/>
      <c r="SHQ94" s="13"/>
      <c r="SHR94" s="13"/>
      <c r="SHS94" s="13"/>
      <c r="SHT94" s="13"/>
      <c r="SHU94" s="13"/>
      <c r="SHV94" s="13"/>
      <c r="SHW94" s="13"/>
      <c r="SHX94" s="13"/>
      <c r="SHY94" s="13"/>
      <c r="SHZ94" s="13"/>
      <c r="SIA94" s="13"/>
      <c r="SIB94" s="13"/>
      <c r="SIC94" s="13"/>
      <c r="SID94" s="13"/>
      <c r="SIE94" s="13"/>
      <c r="SIF94" s="13"/>
      <c r="SIG94" s="13"/>
      <c r="SIH94" s="13"/>
      <c r="SII94" s="13"/>
      <c r="SIJ94" s="13"/>
      <c r="SIK94" s="13"/>
      <c r="SIL94" s="13"/>
      <c r="SIM94" s="13"/>
      <c r="SIN94" s="13"/>
      <c r="SIO94" s="13"/>
      <c r="SIP94" s="13"/>
      <c r="SIQ94" s="13"/>
      <c r="SIR94" s="13"/>
      <c r="SIS94" s="13"/>
      <c r="SIT94" s="13"/>
      <c r="SIU94" s="13"/>
      <c r="SIV94" s="13"/>
      <c r="SIW94" s="13"/>
      <c r="SIX94" s="13"/>
      <c r="SIY94" s="13"/>
      <c r="SIZ94" s="13"/>
      <c r="SJA94" s="13"/>
      <c r="SJB94" s="13"/>
      <c r="SJC94" s="13"/>
      <c r="SJD94" s="13"/>
      <c r="SJE94" s="13"/>
      <c r="SJF94" s="13"/>
      <c r="SJG94" s="13"/>
      <c r="SJH94" s="13"/>
      <c r="SJI94" s="13"/>
      <c r="SJJ94" s="13"/>
      <c r="SJK94" s="13"/>
      <c r="SJL94" s="13"/>
      <c r="SJM94" s="13"/>
      <c r="SJN94" s="13"/>
      <c r="SJO94" s="13"/>
      <c r="SJP94" s="13"/>
      <c r="SJQ94" s="13"/>
      <c r="SJR94" s="13"/>
      <c r="SJS94" s="13"/>
      <c r="SJT94" s="13"/>
      <c r="SJU94" s="13"/>
      <c r="SJV94" s="13"/>
      <c r="SJW94" s="13"/>
      <c r="SJX94" s="13"/>
      <c r="SJY94" s="13"/>
      <c r="SJZ94" s="13"/>
      <c r="SKA94" s="13"/>
      <c r="SKB94" s="13"/>
      <c r="SKC94" s="13"/>
      <c r="SKD94" s="13"/>
      <c r="SKE94" s="13"/>
      <c r="SKF94" s="13"/>
      <c r="SKG94" s="13"/>
      <c r="SKH94" s="13"/>
      <c r="SKI94" s="13"/>
      <c r="SKJ94" s="13"/>
      <c r="SKK94" s="13"/>
      <c r="SKL94" s="13"/>
      <c r="SKM94" s="13"/>
      <c r="SKN94" s="13"/>
      <c r="SKO94" s="13"/>
      <c r="SKP94" s="13"/>
      <c r="SKQ94" s="13"/>
      <c r="SKR94" s="13"/>
      <c r="SKS94" s="13"/>
      <c r="SKT94" s="13"/>
      <c r="SKU94" s="13"/>
      <c r="SKV94" s="13"/>
      <c r="SKW94" s="13"/>
      <c r="SKX94" s="13"/>
      <c r="SKY94" s="13"/>
      <c r="SKZ94" s="13"/>
      <c r="SLA94" s="13"/>
      <c r="SLB94" s="13"/>
      <c r="SLC94" s="13"/>
      <c r="SLD94" s="13"/>
      <c r="SLE94" s="13"/>
      <c r="SLF94" s="13"/>
      <c r="SLG94" s="13"/>
      <c r="SLH94" s="13"/>
      <c r="SLI94" s="13"/>
      <c r="SLJ94" s="13"/>
      <c r="SLK94" s="13"/>
      <c r="SLL94" s="13"/>
      <c r="SLM94" s="13"/>
      <c r="SLN94" s="13"/>
      <c r="SLO94" s="13"/>
      <c r="SLP94" s="13"/>
      <c r="SLQ94" s="13"/>
      <c r="SLR94" s="13"/>
      <c r="SLS94" s="13"/>
      <c r="SLT94" s="13"/>
      <c r="SLU94" s="13"/>
      <c r="SLV94" s="13"/>
      <c r="SLW94" s="13"/>
      <c r="SLX94" s="13"/>
      <c r="SLY94" s="13"/>
      <c r="SLZ94" s="13"/>
      <c r="SMA94" s="13"/>
      <c r="SMB94" s="13"/>
      <c r="SMC94" s="13"/>
      <c r="SMD94" s="13"/>
      <c r="SME94" s="13"/>
      <c r="SMF94" s="13"/>
      <c r="SMG94" s="13"/>
      <c r="SMH94" s="13"/>
      <c r="SMI94" s="13"/>
      <c r="SMJ94" s="13"/>
      <c r="SMK94" s="13"/>
      <c r="SML94" s="13"/>
      <c r="SMM94" s="13"/>
      <c r="SMN94" s="13"/>
      <c r="SMO94" s="13"/>
      <c r="SMP94" s="13"/>
      <c r="SMQ94" s="13"/>
      <c r="SMR94" s="13"/>
      <c r="SMS94" s="13"/>
      <c r="SMT94" s="13"/>
      <c r="SMU94" s="13"/>
      <c r="SMV94" s="13"/>
      <c r="SMW94" s="13"/>
      <c r="SMX94" s="13"/>
      <c r="SMY94" s="13"/>
      <c r="SMZ94" s="13"/>
      <c r="SNA94" s="13"/>
      <c r="SNB94" s="13"/>
      <c r="SNC94" s="13"/>
      <c r="SND94" s="13"/>
      <c r="SNE94" s="13"/>
      <c r="SNF94" s="13"/>
      <c r="SNG94" s="13"/>
      <c r="SNH94" s="13"/>
      <c r="SNI94" s="13"/>
      <c r="SNJ94" s="13"/>
      <c r="SNK94" s="13"/>
      <c r="SNL94" s="13"/>
      <c r="SNM94" s="13"/>
      <c r="SNN94" s="13"/>
      <c r="SNO94" s="13"/>
      <c r="SNP94" s="13"/>
      <c r="SNQ94" s="13"/>
      <c r="SNR94" s="13"/>
      <c r="SNS94" s="13"/>
      <c r="SNT94" s="13"/>
      <c r="SNU94" s="13"/>
      <c r="SNV94" s="13"/>
      <c r="SNW94" s="13"/>
      <c r="SNX94" s="13"/>
      <c r="SNY94" s="13"/>
      <c r="SNZ94" s="13"/>
      <c r="SOA94" s="13"/>
      <c r="SOB94" s="13"/>
      <c r="SOC94" s="13"/>
      <c r="SOD94" s="13"/>
      <c r="SOE94" s="13"/>
      <c r="SOF94" s="13"/>
      <c r="SOG94" s="13"/>
      <c r="SOH94" s="13"/>
      <c r="SOI94" s="13"/>
      <c r="SOJ94" s="13"/>
      <c r="SOK94" s="13"/>
      <c r="SOL94" s="13"/>
      <c r="SOM94" s="13"/>
      <c r="SON94" s="13"/>
      <c r="SOO94" s="13"/>
      <c r="SOP94" s="13"/>
      <c r="SOQ94" s="13"/>
      <c r="SOR94" s="13"/>
      <c r="SOS94" s="13"/>
      <c r="SOT94" s="13"/>
      <c r="SOU94" s="13"/>
      <c r="SOV94" s="13"/>
      <c r="SOW94" s="13"/>
      <c r="SOX94" s="13"/>
      <c r="SOY94" s="13"/>
      <c r="SOZ94" s="13"/>
      <c r="SPA94" s="13"/>
      <c r="SPB94" s="13"/>
      <c r="SPC94" s="13"/>
      <c r="SPD94" s="13"/>
      <c r="SPE94" s="13"/>
      <c r="SPF94" s="13"/>
      <c r="SPG94" s="13"/>
      <c r="SPH94" s="13"/>
      <c r="SPI94" s="13"/>
      <c r="SPJ94" s="13"/>
      <c r="SPK94" s="13"/>
      <c r="SPL94" s="13"/>
      <c r="SPM94" s="13"/>
      <c r="SPN94" s="13"/>
      <c r="SPO94" s="13"/>
      <c r="SPP94" s="13"/>
      <c r="SPQ94" s="13"/>
      <c r="SPR94" s="13"/>
      <c r="SPS94" s="13"/>
      <c r="SPT94" s="13"/>
      <c r="SPU94" s="13"/>
      <c r="SPV94" s="13"/>
      <c r="SPW94" s="13"/>
      <c r="SPX94" s="13"/>
      <c r="SPY94" s="13"/>
      <c r="SPZ94" s="13"/>
      <c r="SQA94" s="13"/>
      <c r="SQB94" s="13"/>
      <c r="SQC94" s="13"/>
      <c r="SQD94" s="13"/>
      <c r="SQE94" s="13"/>
      <c r="SQF94" s="13"/>
      <c r="SQG94" s="13"/>
      <c r="SQH94" s="13"/>
      <c r="SQI94" s="13"/>
      <c r="SQJ94" s="13"/>
      <c r="SQK94" s="13"/>
      <c r="SQL94" s="13"/>
      <c r="SQM94" s="13"/>
      <c r="SQN94" s="13"/>
      <c r="SQO94" s="13"/>
      <c r="SQP94" s="13"/>
      <c r="SQQ94" s="13"/>
      <c r="SQR94" s="13"/>
      <c r="SQS94" s="13"/>
      <c r="SQT94" s="13"/>
      <c r="SQU94" s="13"/>
      <c r="SQV94" s="13"/>
      <c r="SQW94" s="13"/>
      <c r="SQX94" s="13"/>
      <c r="SQY94" s="13"/>
      <c r="SQZ94" s="13"/>
      <c r="SRA94" s="13"/>
      <c r="SRB94" s="13"/>
      <c r="SRC94" s="13"/>
      <c r="SRD94" s="13"/>
      <c r="SRE94" s="13"/>
      <c r="SRF94" s="13"/>
      <c r="SRG94" s="13"/>
      <c r="SRH94" s="13"/>
      <c r="SRI94" s="13"/>
      <c r="SRJ94" s="13"/>
      <c r="SRK94" s="13"/>
      <c r="SRL94" s="13"/>
      <c r="SRM94" s="13"/>
      <c r="SRN94" s="13"/>
      <c r="SRO94" s="13"/>
      <c r="SRP94" s="13"/>
      <c r="SRQ94" s="13"/>
      <c r="SRR94" s="13"/>
      <c r="SRS94" s="13"/>
      <c r="SRT94" s="13"/>
      <c r="SRU94" s="13"/>
      <c r="SRV94" s="13"/>
      <c r="SRW94" s="13"/>
      <c r="SRX94" s="13"/>
      <c r="SRY94" s="13"/>
      <c r="SRZ94" s="13"/>
      <c r="SSA94" s="13"/>
      <c r="SSB94" s="13"/>
      <c r="SSC94" s="13"/>
      <c r="SSD94" s="13"/>
      <c r="SSE94" s="13"/>
      <c r="SSF94" s="13"/>
      <c r="SSG94" s="13"/>
      <c r="SSH94" s="13"/>
      <c r="SSI94" s="13"/>
      <c r="SSJ94" s="13"/>
      <c r="SSK94" s="13"/>
      <c r="SSL94" s="13"/>
      <c r="SSM94" s="13"/>
      <c r="SSN94" s="13"/>
      <c r="SSO94" s="13"/>
      <c r="SSP94" s="13"/>
      <c r="SSQ94" s="13"/>
      <c r="SSR94" s="13"/>
      <c r="SSS94" s="13"/>
      <c r="SST94" s="13"/>
      <c r="SSU94" s="13"/>
      <c r="SSV94" s="13"/>
      <c r="SSW94" s="13"/>
      <c r="SSX94" s="13"/>
      <c r="SSY94" s="13"/>
      <c r="SSZ94" s="13"/>
      <c r="STA94" s="13"/>
      <c r="STB94" s="13"/>
      <c r="STC94" s="13"/>
      <c r="STD94" s="13"/>
      <c r="STE94" s="13"/>
      <c r="STF94" s="13"/>
      <c r="STG94" s="13"/>
      <c r="STH94" s="13"/>
      <c r="STI94" s="13"/>
      <c r="STJ94" s="13"/>
      <c r="STK94" s="13"/>
      <c r="STL94" s="13"/>
      <c r="STM94" s="13"/>
      <c r="STN94" s="13"/>
      <c r="STO94" s="13"/>
      <c r="STP94" s="13"/>
      <c r="STQ94" s="13"/>
      <c r="STR94" s="13"/>
      <c r="STS94" s="13"/>
      <c r="STT94" s="13"/>
      <c r="STU94" s="13"/>
      <c r="STV94" s="13"/>
      <c r="STW94" s="13"/>
      <c r="STX94" s="13"/>
      <c r="STY94" s="13"/>
      <c r="STZ94" s="13"/>
      <c r="SUA94" s="13"/>
      <c r="SUB94" s="13"/>
      <c r="SUC94" s="13"/>
      <c r="SUD94" s="13"/>
      <c r="SUE94" s="13"/>
      <c r="SUF94" s="13"/>
      <c r="SUG94" s="13"/>
      <c r="SUH94" s="13"/>
      <c r="SUI94" s="13"/>
      <c r="SUJ94" s="13"/>
      <c r="SUK94" s="13"/>
      <c r="SUL94" s="13"/>
      <c r="SUM94" s="13"/>
      <c r="SUN94" s="13"/>
      <c r="SUO94" s="13"/>
      <c r="SUP94" s="13"/>
      <c r="SUQ94" s="13"/>
      <c r="SUR94" s="13"/>
      <c r="SUS94" s="13"/>
      <c r="SUT94" s="13"/>
      <c r="SUU94" s="13"/>
      <c r="SUV94" s="13"/>
      <c r="SUW94" s="13"/>
      <c r="SUX94" s="13"/>
      <c r="SUY94" s="13"/>
      <c r="SUZ94" s="13"/>
      <c r="SVA94" s="13"/>
      <c r="SVB94" s="13"/>
      <c r="SVC94" s="13"/>
      <c r="SVD94" s="13"/>
      <c r="SVE94" s="13"/>
      <c r="SVF94" s="13"/>
      <c r="SVG94" s="13"/>
      <c r="SVH94" s="13"/>
      <c r="SVI94" s="13"/>
      <c r="SVJ94" s="13"/>
      <c r="SVK94" s="13"/>
      <c r="SVL94" s="13"/>
      <c r="SVM94" s="13"/>
      <c r="SVN94" s="13"/>
      <c r="SVO94" s="13"/>
      <c r="SVP94" s="13"/>
      <c r="SVQ94" s="13"/>
      <c r="SVR94" s="13"/>
      <c r="SVS94" s="13"/>
      <c r="SVT94" s="13"/>
      <c r="SVU94" s="13"/>
      <c r="SVV94" s="13"/>
      <c r="SVW94" s="13"/>
      <c r="SVX94" s="13"/>
      <c r="SVY94" s="13"/>
      <c r="SVZ94" s="13"/>
      <c r="SWA94" s="13"/>
      <c r="SWB94" s="13"/>
      <c r="SWC94" s="13"/>
      <c r="SWD94" s="13"/>
      <c r="SWE94" s="13"/>
      <c r="SWF94" s="13"/>
      <c r="SWG94" s="13"/>
      <c r="SWH94" s="13"/>
      <c r="SWI94" s="13"/>
      <c r="SWJ94" s="13"/>
      <c r="SWK94" s="13"/>
      <c r="SWL94" s="13"/>
      <c r="SWM94" s="13"/>
      <c r="SWN94" s="13"/>
      <c r="SWO94" s="13"/>
      <c r="SWP94" s="13"/>
      <c r="SWQ94" s="13"/>
      <c r="SWR94" s="13"/>
      <c r="SWS94" s="13"/>
      <c r="SWT94" s="13"/>
      <c r="SWU94" s="13"/>
      <c r="SWV94" s="13"/>
      <c r="SWW94" s="13"/>
      <c r="SWX94" s="13"/>
      <c r="SWY94" s="13"/>
      <c r="SWZ94" s="13"/>
      <c r="SXA94" s="13"/>
      <c r="SXB94" s="13"/>
      <c r="SXC94" s="13"/>
      <c r="SXD94" s="13"/>
      <c r="SXE94" s="13"/>
      <c r="SXF94" s="13"/>
      <c r="SXG94" s="13"/>
      <c r="SXH94" s="13"/>
      <c r="SXI94" s="13"/>
      <c r="SXJ94" s="13"/>
      <c r="SXK94" s="13"/>
      <c r="SXL94" s="13"/>
      <c r="SXM94" s="13"/>
      <c r="SXN94" s="13"/>
      <c r="SXO94" s="13"/>
      <c r="SXP94" s="13"/>
      <c r="SXQ94" s="13"/>
      <c r="SXR94" s="13"/>
      <c r="SXS94" s="13"/>
      <c r="SXT94" s="13"/>
      <c r="SXU94" s="13"/>
      <c r="SXV94" s="13"/>
      <c r="SXW94" s="13"/>
      <c r="SXX94" s="13"/>
      <c r="SXY94" s="13"/>
      <c r="SXZ94" s="13"/>
      <c r="SYA94" s="13"/>
      <c r="SYB94" s="13"/>
      <c r="SYC94" s="13"/>
      <c r="SYD94" s="13"/>
      <c r="SYE94" s="13"/>
      <c r="SYF94" s="13"/>
      <c r="SYG94" s="13"/>
      <c r="SYH94" s="13"/>
      <c r="SYI94" s="13"/>
      <c r="SYJ94" s="13"/>
      <c r="SYK94" s="13"/>
      <c r="SYL94" s="13"/>
      <c r="SYM94" s="13"/>
      <c r="SYN94" s="13"/>
      <c r="SYO94" s="13"/>
      <c r="SYP94" s="13"/>
      <c r="SYQ94" s="13"/>
      <c r="SYR94" s="13"/>
      <c r="SYS94" s="13"/>
      <c r="SYT94" s="13"/>
      <c r="SYU94" s="13"/>
      <c r="SYV94" s="13"/>
      <c r="SYW94" s="13"/>
      <c r="SYX94" s="13"/>
      <c r="SYY94" s="13"/>
      <c r="SYZ94" s="13"/>
      <c r="SZA94" s="13"/>
      <c r="SZB94" s="13"/>
      <c r="SZC94" s="13"/>
      <c r="SZD94" s="13"/>
      <c r="SZE94" s="13"/>
      <c r="SZF94" s="13"/>
      <c r="SZG94" s="13"/>
      <c r="SZH94" s="13"/>
      <c r="SZI94" s="13"/>
      <c r="SZJ94" s="13"/>
      <c r="SZK94" s="13"/>
      <c r="SZL94" s="13"/>
      <c r="SZM94" s="13"/>
      <c r="SZN94" s="13"/>
      <c r="SZO94" s="13"/>
      <c r="SZP94" s="13"/>
      <c r="SZQ94" s="13"/>
      <c r="SZR94" s="13"/>
      <c r="SZS94" s="13"/>
      <c r="SZT94" s="13"/>
      <c r="SZU94" s="13"/>
      <c r="SZV94" s="13"/>
      <c r="SZW94" s="13"/>
      <c r="SZX94" s="13"/>
      <c r="SZY94" s="13"/>
      <c r="SZZ94" s="13"/>
      <c r="TAA94" s="13"/>
      <c r="TAB94" s="13"/>
      <c r="TAC94" s="13"/>
      <c r="TAD94" s="13"/>
      <c r="TAE94" s="13"/>
      <c r="TAF94" s="13"/>
      <c r="TAG94" s="13"/>
      <c r="TAH94" s="13"/>
      <c r="TAI94" s="13"/>
      <c r="TAJ94" s="13"/>
      <c r="TAK94" s="13"/>
      <c r="TAL94" s="13"/>
      <c r="TAM94" s="13"/>
      <c r="TAN94" s="13"/>
      <c r="TAO94" s="13"/>
      <c r="TAP94" s="13"/>
      <c r="TAQ94" s="13"/>
      <c r="TAR94" s="13"/>
      <c r="TAS94" s="13"/>
      <c r="TAT94" s="13"/>
      <c r="TAU94" s="13"/>
      <c r="TAV94" s="13"/>
      <c r="TAW94" s="13"/>
      <c r="TAX94" s="13"/>
      <c r="TAY94" s="13"/>
      <c r="TAZ94" s="13"/>
      <c r="TBA94" s="13"/>
      <c r="TBB94" s="13"/>
      <c r="TBC94" s="13"/>
      <c r="TBD94" s="13"/>
      <c r="TBE94" s="13"/>
      <c r="TBF94" s="13"/>
      <c r="TBG94" s="13"/>
      <c r="TBH94" s="13"/>
      <c r="TBI94" s="13"/>
      <c r="TBJ94" s="13"/>
      <c r="TBK94" s="13"/>
      <c r="TBL94" s="13"/>
      <c r="TBM94" s="13"/>
      <c r="TBN94" s="13"/>
      <c r="TBO94" s="13"/>
      <c r="TBP94" s="13"/>
      <c r="TBQ94" s="13"/>
      <c r="TBR94" s="13"/>
      <c r="TBS94" s="13"/>
      <c r="TBT94" s="13"/>
      <c r="TBU94" s="13"/>
      <c r="TBV94" s="13"/>
      <c r="TBW94" s="13"/>
      <c r="TBX94" s="13"/>
      <c r="TBY94" s="13"/>
      <c r="TBZ94" s="13"/>
      <c r="TCA94" s="13"/>
      <c r="TCB94" s="13"/>
      <c r="TCC94" s="13"/>
      <c r="TCD94" s="13"/>
      <c r="TCE94" s="13"/>
      <c r="TCF94" s="13"/>
      <c r="TCG94" s="13"/>
      <c r="TCH94" s="13"/>
      <c r="TCI94" s="13"/>
      <c r="TCJ94" s="13"/>
      <c r="TCK94" s="13"/>
      <c r="TCL94" s="13"/>
      <c r="TCM94" s="13"/>
      <c r="TCN94" s="13"/>
      <c r="TCO94" s="13"/>
      <c r="TCP94" s="13"/>
      <c r="TCQ94" s="13"/>
      <c r="TCR94" s="13"/>
      <c r="TCS94" s="13"/>
      <c r="TCT94" s="13"/>
      <c r="TCU94" s="13"/>
      <c r="TCV94" s="13"/>
      <c r="TCW94" s="13"/>
      <c r="TCX94" s="13"/>
      <c r="TCY94" s="13"/>
      <c r="TCZ94" s="13"/>
      <c r="TDA94" s="13"/>
      <c r="TDB94" s="13"/>
      <c r="TDC94" s="13"/>
      <c r="TDD94" s="13"/>
      <c r="TDE94" s="13"/>
      <c r="TDF94" s="13"/>
      <c r="TDG94" s="13"/>
      <c r="TDH94" s="13"/>
      <c r="TDI94" s="13"/>
      <c r="TDJ94" s="13"/>
      <c r="TDK94" s="13"/>
      <c r="TDL94" s="13"/>
      <c r="TDM94" s="13"/>
      <c r="TDN94" s="13"/>
      <c r="TDO94" s="13"/>
      <c r="TDP94" s="13"/>
      <c r="TDQ94" s="13"/>
      <c r="TDR94" s="13"/>
      <c r="TDS94" s="13"/>
      <c r="TDT94" s="13"/>
      <c r="TDU94" s="13"/>
      <c r="TDV94" s="13"/>
      <c r="TDW94" s="13"/>
      <c r="TDX94" s="13"/>
      <c r="TDY94" s="13"/>
      <c r="TDZ94" s="13"/>
      <c r="TEA94" s="13"/>
      <c r="TEB94" s="13"/>
      <c r="TEC94" s="13"/>
      <c r="TED94" s="13"/>
      <c r="TEE94" s="13"/>
      <c r="TEF94" s="13"/>
      <c r="TEG94" s="13"/>
      <c r="TEH94" s="13"/>
      <c r="TEI94" s="13"/>
      <c r="TEJ94" s="13"/>
      <c r="TEK94" s="13"/>
      <c r="TEL94" s="13"/>
      <c r="TEM94" s="13"/>
      <c r="TEN94" s="13"/>
      <c r="TEO94" s="13"/>
      <c r="TEP94" s="13"/>
      <c r="TEQ94" s="13"/>
      <c r="TER94" s="13"/>
      <c r="TES94" s="13"/>
      <c r="TET94" s="13"/>
      <c r="TEU94" s="13"/>
      <c r="TEV94" s="13"/>
      <c r="TEW94" s="13"/>
      <c r="TEX94" s="13"/>
      <c r="TEY94" s="13"/>
      <c r="TEZ94" s="13"/>
      <c r="TFA94" s="13"/>
      <c r="TFB94" s="13"/>
      <c r="TFC94" s="13"/>
      <c r="TFD94" s="13"/>
      <c r="TFE94" s="13"/>
      <c r="TFF94" s="13"/>
      <c r="TFG94" s="13"/>
      <c r="TFH94" s="13"/>
      <c r="TFI94" s="13"/>
      <c r="TFJ94" s="13"/>
      <c r="TFK94" s="13"/>
      <c r="TFL94" s="13"/>
      <c r="TFM94" s="13"/>
      <c r="TFN94" s="13"/>
      <c r="TFO94" s="13"/>
      <c r="TFP94" s="13"/>
      <c r="TFQ94" s="13"/>
      <c r="TFR94" s="13"/>
      <c r="TFS94" s="13"/>
      <c r="TFT94" s="13"/>
      <c r="TFU94" s="13"/>
      <c r="TFV94" s="13"/>
      <c r="TFW94" s="13"/>
      <c r="TFX94" s="13"/>
      <c r="TFY94" s="13"/>
      <c r="TFZ94" s="13"/>
      <c r="TGA94" s="13"/>
      <c r="TGB94" s="13"/>
      <c r="TGC94" s="13"/>
      <c r="TGD94" s="13"/>
      <c r="TGE94" s="13"/>
      <c r="TGF94" s="13"/>
      <c r="TGG94" s="13"/>
      <c r="TGH94" s="13"/>
      <c r="TGI94" s="13"/>
      <c r="TGJ94" s="13"/>
      <c r="TGK94" s="13"/>
      <c r="TGL94" s="13"/>
      <c r="TGM94" s="13"/>
      <c r="TGN94" s="13"/>
      <c r="TGO94" s="13"/>
      <c r="TGP94" s="13"/>
      <c r="TGQ94" s="13"/>
      <c r="TGR94" s="13"/>
      <c r="TGS94" s="13"/>
      <c r="TGT94" s="13"/>
      <c r="TGU94" s="13"/>
      <c r="TGV94" s="13"/>
      <c r="TGW94" s="13"/>
      <c r="TGX94" s="13"/>
      <c r="TGY94" s="13"/>
      <c r="TGZ94" s="13"/>
      <c r="THA94" s="13"/>
      <c r="THB94" s="13"/>
      <c r="THC94" s="13"/>
      <c r="THD94" s="13"/>
      <c r="THE94" s="13"/>
      <c r="THF94" s="13"/>
      <c r="THG94" s="13"/>
      <c r="THH94" s="13"/>
      <c r="THI94" s="13"/>
      <c r="THJ94" s="13"/>
      <c r="THK94" s="13"/>
      <c r="THL94" s="13"/>
      <c r="THM94" s="13"/>
      <c r="THN94" s="13"/>
      <c r="THO94" s="13"/>
      <c r="THP94" s="13"/>
      <c r="THQ94" s="13"/>
      <c r="THR94" s="13"/>
      <c r="THS94" s="13"/>
      <c r="THT94" s="13"/>
      <c r="THU94" s="13"/>
      <c r="THV94" s="13"/>
      <c r="THW94" s="13"/>
      <c r="THX94" s="13"/>
      <c r="THY94" s="13"/>
      <c r="THZ94" s="13"/>
      <c r="TIA94" s="13"/>
      <c r="TIB94" s="13"/>
      <c r="TIC94" s="13"/>
      <c r="TID94" s="13"/>
      <c r="TIE94" s="13"/>
      <c r="TIF94" s="13"/>
      <c r="TIG94" s="13"/>
      <c r="TIH94" s="13"/>
      <c r="TII94" s="13"/>
      <c r="TIJ94" s="13"/>
      <c r="TIK94" s="13"/>
      <c r="TIL94" s="13"/>
      <c r="TIM94" s="13"/>
      <c r="TIN94" s="13"/>
      <c r="TIO94" s="13"/>
      <c r="TIP94" s="13"/>
      <c r="TIQ94" s="13"/>
      <c r="TIR94" s="13"/>
      <c r="TIS94" s="13"/>
      <c r="TIT94" s="13"/>
      <c r="TIU94" s="13"/>
      <c r="TIV94" s="13"/>
      <c r="TIW94" s="13"/>
      <c r="TIX94" s="13"/>
      <c r="TIY94" s="13"/>
      <c r="TIZ94" s="13"/>
      <c r="TJA94" s="13"/>
      <c r="TJB94" s="13"/>
      <c r="TJC94" s="13"/>
      <c r="TJD94" s="13"/>
      <c r="TJE94" s="13"/>
      <c r="TJF94" s="13"/>
      <c r="TJG94" s="13"/>
      <c r="TJH94" s="13"/>
      <c r="TJI94" s="13"/>
      <c r="TJJ94" s="13"/>
      <c r="TJK94" s="13"/>
      <c r="TJL94" s="13"/>
      <c r="TJM94" s="13"/>
      <c r="TJN94" s="13"/>
      <c r="TJO94" s="13"/>
      <c r="TJP94" s="13"/>
      <c r="TJQ94" s="13"/>
      <c r="TJR94" s="13"/>
      <c r="TJS94" s="13"/>
      <c r="TJT94" s="13"/>
      <c r="TJU94" s="13"/>
      <c r="TJV94" s="13"/>
      <c r="TJW94" s="13"/>
      <c r="TJX94" s="13"/>
      <c r="TJY94" s="13"/>
      <c r="TJZ94" s="13"/>
      <c r="TKA94" s="13"/>
      <c r="TKB94" s="13"/>
      <c r="TKC94" s="13"/>
      <c r="TKD94" s="13"/>
      <c r="TKE94" s="13"/>
      <c r="TKF94" s="13"/>
      <c r="TKG94" s="13"/>
      <c r="TKH94" s="13"/>
      <c r="TKI94" s="13"/>
      <c r="TKJ94" s="13"/>
      <c r="TKK94" s="13"/>
      <c r="TKL94" s="13"/>
      <c r="TKM94" s="13"/>
      <c r="TKN94" s="13"/>
      <c r="TKO94" s="13"/>
      <c r="TKP94" s="13"/>
      <c r="TKQ94" s="13"/>
      <c r="TKR94" s="13"/>
      <c r="TKS94" s="13"/>
      <c r="TKT94" s="13"/>
      <c r="TKU94" s="13"/>
      <c r="TKV94" s="13"/>
      <c r="TKW94" s="13"/>
      <c r="TKX94" s="13"/>
      <c r="TKY94" s="13"/>
      <c r="TKZ94" s="13"/>
      <c r="TLA94" s="13"/>
      <c r="TLB94" s="13"/>
      <c r="TLC94" s="13"/>
      <c r="TLD94" s="13"/>
      <c r="TLE94" s="13"/>
      <c r="TLF94" s="13"/>
      <c r="TLG94" s="13"/>
      <c r="TLH94" s="13"/>
      <c r="TLI94" s="13"/>
      <c r="TLJ94" s="13"/>
      <c r="TLK94" s="13"/>
      <c r="TLL94" s="13"/>
      <c r="TLM94" s="13"/>
      <c r="TLN94" s="13"/>
      <c r="TLO94" s="13"/>
      <c r="TLP94" s="13"/>
      <c r="TLQ94" s="13"/>
      <c r="TLR94" s="13"/>
      <c r="TLS94" s="13"/>
      <c r="TLT94" s="13"/>
      <c r="TLU94" s="13"/>
      <c r="TLV94" s="13"/>
      <c r="TLW94" s="13"/>
      <c r="TLX94" s="13"/>
      <c r="TLY94" s="13"/>
      <c r="TLZ94" s="13"/>
      <c r="TMA94" s="13"/>
      <c r="TMB94" s="13"/>
      <c r="TMC94" s="13"/>
      <c r="TMD94" s="13"/>
      <c r="TME94" s="13"/>
      <c r="TMF94" s="13"/>
      <c r="TMG94" s="13"/>
      <c r="TMH94" s="13"/>
      <c r="TMI94" s="13"/>
      <c r="TMJ94" s="13"/>
      <c r="TMK94" s="13"/>
      <c r="TML94" s="13"/>
      <c r="TMM94" s="13"/>
      <c r="TMN94" s="13"/>
      <c r="TMO94" s="13"/>
      <c r="TMP94" s="13"/>
      <c r="TMQ94" s="13"/>
      <c r="TMR94" s="13"/>
      <c r="TMS94" s="13"/>
      <c r="TMT94" s="13"/>
      <c r="TMU94" s="13"/>
      <c r="TMV94" s="13"/>
      <c r="TMW94" s="13"/>
      <c r="TMX94" s="13"/>
      <c r="TMY94" s="13"/>
      <c r="TMZ94" s="13"/>
      <c r="TNA94" s="13"/>
      <c r="TNB94" s="13"/>
      <c r="TNC94" s="13"/>
      <c r="TND94" s="13"/>
      <c r="TNE94" s="13"/>
      <c r="TNF94" s="13"/>
      <c r="TNG94" s="13"/>
      <c r="TNH94" s="13"/>
      <c r="TNI94" s="13"/>
      <c r="TNJ94" s="13"/>
      <c r="TNK94" s="13"/>
      <c r="TNL94" s="13"/>
      <c r="TNM94" s="13"/>
      <c r="TNN94" s="13"/>
      <c r="TNO94" s="13"/>
      <c r="TNP94" s="13"/>
      <c r="TNQ94" s="13"/>
      <c r="TNR94" s="13"/>
      <c r="TNS94" s="13"/>
      <c r="TNT94" s="13"/>
      <c r="TNU94" s="13"/>
      <c r="TNV94" s="13"/>
      <c r="TNW94" s="13"/>
      <c r="TNX94" s="13"/>
      <c r="TNY94" s="13"/>
      <c r="TNZ94" s="13"/>
      <c r="TOA94" s="13"/>
      <c r="TOB94" s="13"/>
      <c r="TOC94" s="13"/>
      <c r="TOD94" s="13"/>
      <c r="TOE94" s="13"/>
      <c r="TOF94" s="13"/>
      <c r="TOG94" s="13"/>
      <c r="TOH94" s="13"/>
      <c r="TOI94" s="13"/>
      <c r="TOJ94" s="13"/>
      <c r="TOK94" s="13"/>
      <c r="TOL94" s="13"/>
      <c r="TOM94" s="13"/>
      <c r="TON94" s="13"/>
      <c r="TOO94" s="13"/>
      <c r="TOP94" s="13"/>
      <c r="TOQ94" s="13"/>
      <c r="TOR94" s="13"/>
      <c r="TOS94" s="13"/>
      <c r="TOT94" s="13"/>
      <c r="TOU94" s="13"/>
      <c r="TOV94" s="13"/>
      <c r="TOW94" s="13"/>
      <c r="TOX94" s="13"/>
      <c r="TOY94" s="13"/>
      <c r="TOZ94" s="13"/>
      <c r="TPA94" s="13"/>
      <c r="TPB94" s="13"/>
      <c r="TPC94" s="13"/>
      <c r="TPD94" s="13"/>
      <c r="TPE94" s="13"/>
      <c r="TPF94" s="13"/>
      <c r="TPG94" s="13"/>
      <c r="TPH94" s="13"/>
      <c r="TPI94" s="13"/>
      <c r="TPJ94" s="13"/>
      <c r="TPK94" s="13"/>
      <c r="TPL94" s="13"/>
      <c r="TPM94" s="13"/>
      <c r="TPN94" s="13"/>
      <c r="TPO94" s="13"/>
      <c r="TPP94" s="13"/>
      <c r="TPQ94" s="13"/>
      <c r="TPR94" s="13"/>
      <c r="TPS94" s="13"/>
      <c r="TPT94" s="13"/>
      <c r="TPU94" s="13"/>
      <c r="TPV94" s="13"/>
      <c r="TPW94" s="13"/>
      <c r="TPX94" s="13"/>
      <c r="TPY94" s="13"/>
      <c r="TPZ94" s="13"/>
      <c r="TQA94" s="13"/>
      <c r="TQB94" s="13"/>
      <c r="TQC94" s="13"/>
      <c r="TQD94" s="13"/>
      <c r="TQE94" s="13"/>
      <c r="TQF94" s="13"/>
      <c r="TQG94" s="13"/>
      <c r="TQH94" s="13"/>
      <c r="TQI94" s="13"/>
      <c r="TQJ94" s="13"/>
      <c r="TQK94" s="13"/>
      <c r="TQL94" s="13"/>
      <c r="TQM94" s="13"/>
      <c r="TQN94" s="13"/>
      <c r="TQO94" s="13"/>
      <c r="TQP94" s="13"/>
      <c r="TQQ94" s="13"/>
      <c r="TQR94" s="13"/>
      <c r="TQS94" s="13"/>
      <c r="TQT94" s="13"/>
      <c r="TQU94" s="13"/>
      <c r="TQV94" s="13"/>
      <c r="TQW94" s="13"/>
      <c r="TQX94" s="13"/>
      <c r="TQY94" s="13"/>
      <c r="TQZ94" s="13"/>
      <c r="TRA94" s="13"/>
      <c r="TRB94" s="13"/>
      <c r="TRC94" s="13"/>
      <c r="TRD94" s="13"/>
      <c r="TRE94" s="13"/>
      <c r="TRF94" s="13"/>
      <c r="TRG94" s="13"/>
      <c r="TRH94" s="13"/>
      <c r="TRI94" s="13"/>
      <c r="TRJ94" s="13"/>
      <c r="TRK94" s="13"/>
      <c r="TRL94" s="13"/>
      <c r="TRM94" s="13"/>
      <c r="TRN94" s="13"/>
      <c r="TRO94" s="13"/>
      <c r="TRP94" s="13"/>
      <c r="TRQ94" s="13"/>
      <c r="TRR94" s="13"/>
      <c r="TRS94" s="13"/>
      <c r="TRT94" s="13"/>
      <c r="TRU94" s="13"/>
      <c r="TRV94" s="13"/>
      <c r="TRW94" s="13"/>
      <c r="TRX94" s="13"/>
      <c r="TRY94" s="13"/>
      <c r="TRZ94" s="13"/>
      <c r="TSA94" s="13"/>
      <c r="TSB94" s="13"/>
      <c r="TSC94" s="13"/>
      <c r="TSD94" s="13"/>
      <c r="TSE94" s="13"/>
      <c r="TSF94" s="13"/>
      <c r="TSG94" s="13"/>
      <c r="TSH94" s="13"/>
      <c r="TSI94" s="13"/>
      <c r="TSJ94" s="13"/>
      <c r="TSK94" s="13"/>
      <c r="TSL94" s="13"/>
      <c r="TSM94" s="13"/>
      <c r="TSN94" s="13"/>
      <c r="TSO94" s="13"/>
      <c r="TSP94" s="13"/>
      <c r="TSQ94" s="13"/>
      <c r="TSR94" s="13"/>
      <c r="TSS94" s="13"/>
      <c r="TST94" s="13"/>
      <c r="TSU94" s="13"/>
      <c r="TSV94" s="13"/>
      <c r="TSW94" s="13"/>
      <c r="TSX94" s="13"/>
      <c r="TSY94" s="13"/>
      <c r="TSZ94" s="13"/>
      <c r="TTA94" s="13"/>
      <c r="TTB94" s="13"/>
      <c r="TTC94" s="13"/>
      <c r="TTD94" s="13"/>
      <c r="TTE94" s="13"/>
      <c r="TTF94" s="13"/>
      <c r="TTG94" s="13"/>
      <c r="TTH94" s="13"/>
      <c r="TTI94" s="13"/>
      <c r="TTJ94" s="13"/>
      <c r="TTK94" s="13"/>
      <c r="TTL94" s="13"/>
      <c r="TTM94" s="13"/>
      <c r="TTN94" s="13"/>
      <c r="TTO94" s="13"/>
      <c r="TTP94" s="13"/>
      <c r="TTQ94" s="13"/>
      <c r="TTR94" s="13"/>
      <c r="TTS94" s="13"/>
      <c r="TTT94" s="13"/>
      <c r="TTU94" s="13"/>
      <c r="TTV94" s="13"/>
      <c r="TTW94" s="13"/>
      <c r="TTX94" s="13"/>
      <c r="TTY94" s="13"/>
      <c r="TTZ94" s="13"/>
      <c r="TUA94" s="13"/>
      <c r="TUB94" s="13"/>
      <c r="TUC94" s="13"/>
      <c r="TUD94" s="13"/>
      <c r="TUE94" s="13"/>
      <c r="TUF94" s="13"/>
      <c r="TUG94" s="13"/>
      <c r="TUH94" s="13"/>
      <c r="TUI94" s="13"/>
      <c r="TUJ94" s="13"/>
      <c r="TUK94" s="13"/>
      <c r="TUL94" s="13"/>
      <c r="TUM94" s="13"/>
      <c r="TUN94" s="13"/>
      <c r="TUO94" s="13"/>
      <c r="TUP94" s="13"/>
      <c r="TUQ94" s="13"/>
      <c r="TUR94" s="13"/>
      <c r="TUS94" s="13"/>
      <c r="TUT94" s="13"/>
      <c r="TUU94" s="13"/>
      <c r="TUV94" s="13"/>
      <c r="TUW94" s="13"/>
      <c r="TUX94" s="13"/>
      <c r="TUY94" s="13"/>
      <c r="TUZ94" s="13"/>
      <c r="TVA94" s="13"/>
      <c r="TVB94" s="13"/>
      <c r="TVC94" s="13"/>
      <c r="TVD94" s="13"/>
      <c r="TVE94" s="13"/>
      <c r="TVF94" s="13"/>
      <c r="TVG94" s="13"/>
      <c r="TVH94" s="13"/>
      <c r="TVI94" s="13"/>
      <c r="TVJ94" s="13"/>
      <c r="TVK94" s="13"/>
      <c r="TVL94" s="13"/>
      <c r="TVM94" s="13"/>
      <c r="TVN94" s="13"/>
      <c r="TVO94" s="13"/>
      <c r="TVP94" s="13"/>
      <c r="TVQ94" s="13"/>
      <c r="TVR94" s="13"/>
      <c r="TVS94" s="13"/>
      <c r="TVT94" s="13"/>
      <c r="TVU94" s="13"/>
      <c r="TVV94" s="13"/>
      <c r="TVW94" s="13"/>
      <c r="TVX94" s="13"/>
      <c r="TVY94" s="13"/>
      <c r="TVZ94" s="13"/>
      <c r="TWA94" s="13"/>
      <c r="TWB94" s="13"/>
      <c r="TWC94" s="13"/>
      <c r="TWD94" s="13"/>
      <c r="TWE94" s="13"/>
      <c r="TWF94" s="13"/>
      <c r="TWG94" s="13"/>
      <c r="TWH94" s="13"/>
      <c r="TWI94" s="13"/>
      <c r="TWJ94" s="13"/>
      <c r="TWK94" s="13"/>
      <c r="TWL94" s="13"/>
      <c r="TWM94" s="13"/>
      <c r="TWN94" s="13"/>
      <c r="TWO94" s="13"/>
      <c r="TWP94" s="13"/>
      <c r="TWQ94" s="13"/>
      <c r="TWR94" s="13"/>
      <c r="TWS94" s="13"/>
      <c r="TWT94" s="13"/>
      <c r="TWU94" s="13"/>
      <c r="TWV94" s="13"/>
      <c r="TWW94" s="13"/>
      <c r="TWX94" s="13"/>
      <c r="TWY94" s="13"/>
      <c r="TWZ94" s="13"/>
      <c r="TXA94" s="13"/>
      <c r="TXB94" s="13"/>
      <c r="TXC94" s="13"/>
      <c r="TXD94" s="13"/>
      <c r="TXE94" s="13"/>
      <c r="TXF94" s="13"/>
      <c r="TXG94" s="13"/>
      <c r="TXH94" s="13"/>
      <c r="TXI94" s="13"/>
      <c r="TXJ94" s="13"/>
      <c r="TXK94" s="13"/>
      <c r="TXL94" s="13"/>
      <c r="TXM94" s="13"/>
      <c r="TXN94" s="13"/>
      <c r="TXO94" s="13"/>
      <c r="TXP94" s="13"/>
      <c r="TXQ94" s="13"/>
      <c r="TXR94" s="13"/>
      <c r="TXS94" s="13"/>
      <c r="TXT94" s="13"/>
      <c r="TXU94" s="13"/>
      <c r="TXV94" s="13"/>
      <c r="TXW94" s="13"/>
      <c r="TXX94" s="13"/>
      <c r="TXY94" s="13"/>
      <c r="TXZ94" s="13"/>
      <c r="TYA94" s="13"/>
      <c r="TYB94" s="13"/>
      <c r="TYC94" s="13"/>
      <c r="TYD94" s="13"/>
      <c r="TYE94" s="13"/>
      <c r="TYF94" s="13"/>
      <c r="TYG94" s="13"/>
      <c r="TYH94" s="13"/>
      <c r="TYI94" s="13"/>
      <c r="TYJ94" s="13"/>
      <c r="TYK94" s="13"/>
      <c r="TYL94" s="13"/>
      <c r="TYM94" s="13"/>
      <c r="TYN94" s="13"/>
      <c r="TYO94" s="13"/>
      <c r="TYP94" s="13"/>
      <c r="TYQ94" s="13"/>
      <c r="TYR94" s="13"/>
      <c r="TYS94" s="13"/>
      <c r="TYT94" s="13"/>
      <c r="TYU94" s="13"/>
      <c r="TYV94" s="13"/>
      <c r="TYW94" s="13"/>
      <c r="TYX94" s="13"/>
      <c r="TYY94" s="13"/>
      <c r="TYZ94" s="13"/>
      <c r="TZA94" s="13"/>
      <c r="TZB94" s="13"/>
      <c r="TZC94" s="13"/>
      <c r="TZD94" s="13"/>
      <c r="TZE94" s="13"/>
      <c r="TZF94" s="13"/>
      <c r="TZG94" s="13"/>
      <c r="TZH94" s="13"/>
      <c r="TZI94" s="13"/>
      <c r="TZJ94" s="13"/>
      <c r="TZK94" s="13"/>
      <c r="TZL94" s="13"/>
      <c r="TZM94" s="13"/>
      <c r="TZN94" s="13"/>
      <c r="TZO94" s="13"/>
      <c r="TZP94" s="13"/>
      <c r="TZQ94" s="13"/>
      <c r="TZR94" s="13"/>
      <c r="TZS94" s="13"/>
      <c r="TZT94" s="13"/>
      <c r="TZU94" s="13"/>
      <c r="TZV94" s="13"/>
      <c r="TZW94" s="13"/>
      <c r="TZX94" s="13"/>
      <c r="TZY94" s="13"/>
      <c r="TZZ94" s="13"/>
      <c r="UAA94" s="13"/>
      <c r="UAB94" s="13"/>
      <c r="UAC94" s="13"/>
      <c r="UAD94" s="13"/>
      <c r="UAE94" s="13"/>
      <c r="UAF94" s="13"/>
      <c r="UAG94" s="13"/>
      <c r="UAH94" s="13"/>
      <c r="UAI94" s="13"/>
      <c r="UAJ94" s="13"/>
      <c r="UAK94" s="13"/>
      <c r="UAL94" s="13"/>
      <c r="UAM94" s="13"/>
      <c r="UAN94" s="13"/>
      <c r="UAO94" s="13"/>
      <c r="UAP94" s="13"/>
      <c r="UAQ94" s="13"/>
      <c r="UAR94" s="13"/>
      <c r="UAS94" s="13"/>
      <c r="UAT94" s="13"/>
      <c r="UAU94" s="13"/>
      <c r="UAV94" s="13"/>
      <c r="UAW94" s="13"/>
      <c r="UAX94" s="13"/>
      <c r="UAY94" s="13"/>
      <c r="UAZ94" s="13"/>
      <c r="UBA94" s="13"/>
      <c r="UBB94" s="13"/>
      <c r="UBC94" s="13"/>
      <c r="UBD94" s="13"/>
      <c r="UBE94" s="13"/>
      <c r="UBF94" s="13"/>
      <c r="UBG94" s="13"/>
      <c r="UBH94" s="13"/>
      <c r="UBI94" s="13"/>
      <c r="UBJ94" s="13"/>
      <c r="UBK94" s="13"/>
      <c r="UBL94" s="13"/>
      <c r="UBM94" s="13"/>
      <c r="UBN94" s="13"/>
      <c r="UBO94" s="13"/>
      <c r="UBP94" s="13"/>
      <c r="UBQ94" s="13"/>
      <c r="UBR94" s="13"/>
      <c r="UBS94" s="13"/>
      <c r="UBT94" s="13"/>
      <c r="UBU94" s="13"/>
      <c r="UBV94" s="13"/>
      <c r="UBW94" s="13"/>
      <c r="UBX94" s="13"/>
      <c r="UBY94" s="13"/>
      <c r="UBZ94" s="13"/>
      <c r="UCA94" s="13"/>
      <c r="UCB94" s="13"/>
      <c r="UCC94" s="13"/>
      <c r="UCD94" s="13"/>
      <c r="UCE94" s="13"/>
      <c r="UCF94" s="13"/>
      <c r="UCG94" s="13"/>
      <c r="UCH94" s="13"/>
      <c r="UCI94" s="13"/>
      <c r="UCJ94" s="13"/>
      <c r="UCK94" s="13"/>
      <c r="UCL94" s="13"/>
      <c r="UCM94" s="13"/>
      <c r="UCN94" s="13"/>
      <c r="UCO94" s="13"/>
      <c r="UCP94" s="13"/>
      <c r="UCQ94" s="13"/>
      <c r="UCR94" s="13"/>
      <c r="UCS94" s="13"/>
      <c r="UCT94" s="13"/>
      <c r="UCU94" s="13"/>
      <c r="UCV94" s="13"/>
      <c r="UCW94" s="13"/>
      <c r="UCX94" s="13"/>
      <c r="UCY94" s="13"/>
      <c r="UCZ94" s="13"/>
      <c r="UDA94" s="13"/>
      <c r="UDB94" s="13"/>
      <c r="UDC94" s="13"/>
      <c r="UDD94" s="13"/>
      <c r="UDE94" s="13"/>
      <c r="UDF94" s="13"/>
      <c r="UDG94" s="13"/>
      <c r="UDH94" s="13"/>
      <c r="UDI94" s="13"/>
      <c r="UDJ94" s="13"/>
      <c r="UDK94" s="13"/>
      <c r="UDL94" s="13"/>
      <c r="UDM94" s="13"/>
      <c r="UDN94" s="13"/>
      <c r="UDO94" s="13"/>
      <c r="UDP94" s="13"/>
      <c r="UDQ94" s="13"/>
      <c r="UDR94" s="13"/>
      <c r="UDS94" s="13"/>
      <c r="UDT94" s="13"/>
      <c r="UDU94" s="13"/>
      <c r="UDV94" s="13"/>
      <c r="UDW94" s="13"/>
      <c r="UDX94" s="13"/>
      <c r="UDY94" s="13"/>
      <c r="UDZ94" s="13"/>
      <c r="UEA94" s="13"/>
      <c r="UEB94" s="13"/>
      <c r="UEC94" s="13"/>
      <c r="UED94" s="13"/>
      <c r="UEE94" s="13"/>
      <c r="UEF94" s="13"/>
      <c r="UEG94" s="13"/>
      <c r="UEH94" s="13"/>
      <c r="UEI94" s="13"/>
      <c r="UEJ94" s="13"/>
      <c r="UEK94" s="13"/>
      <c r="UEL94" s="13"/>
      <c r="UEM94" s="13"/>
      <c r="UEN94" s="13"/>
      <c r="UEO94" s="13"/>
      <c r="UEP94" s="13"/>
      <c r="UEQ94" s="13"/>
      <c r="UER94" s="13"/>
      <c r="UES94" s="13"/>
      <c r="UET94" s="13"/>
      <c r="UEU94" s="13"/>
      <c r="UEV94" s="13"/>
      <c r="UEW94" s="13"/>
      <c r="UEX94" s="13"/>
      <c r="UEY94" s="13"/>
      <c r="UEZ94" s="13"/>
      <c r="UFA94" s="13"/>
      <c r="UFB94" s="13"/>
      <c r="UFC94" s="13"/>
      <c r="UFD94" s="13"/>
      <c r="UFE94" s="13"/>
      <c r="UFF94" s="13"/>
      <c r="UFG94" s="13"/>
      <c r="UFH94" s="13"/>
      <c r="UFI94" s="13"/>
      <c r="UFJ94" s="13"/>
      <c r="UFK94" s="13"/>
      <c r="UFL94" s="13"/>
      <c r="UFM94" s="13"/>
      <c r="UFN94" s="13"/>
      <c r="UFO94" s="13"/>
      <c r="UFP94" s="13"/>
      <c r="UFQ94" s="13"/>
      <c r="UFR94" s="13"/>
      <c r="UFS94" s="13"/>
      <c r="UFT94" s="13"/>
      <c r="UFU94" s="13"/>
      <c r="UFV94" s="13"/>
      <c r="UFW94" s="13"/>
      <c r="UFX94" s="13"/>
      <c r="UFY94" s="13"/>
      <c r="UFZ94" s="13"/>
      <c r="UGA94" s="13"/>
      <c r="UGB94" s="13"/>
      <c r="UGC94" s="13"/>
      <c r="UGD94" s="13"/>
      <c r="UGE94" s="13"/>
      <c r="UGF94" s="13"/>
      <c r="UGG94" s="13"/>
      <c r="UGH94" s="13"/>
      <c r="UGI94" s="13"/>
      <c r="UGJ94" s="13"/>
      <c r="UGK94" s="13"/>
      <c r="UGL94" s="13"/>
      <c r="UGM94" s="13"/>
      <c r="UGN94" s="13"/>
      <c r="UGO94" s="13"/>
      <c r="UGP94" s="13"/>
      <c r="UGQ94" s="13"/>
      <c r="UGR94" s="13"/>
      <c r="UGS94" s="13"/>
      <c r="UGT94" s="13"/>
      <c r="UGU94" s="13"/>
      <c r="UGV94" s="13"/>
      <c r="UGW94" s="13"/>
      <c r="UGX94" s="13"/>
      <c r="UGY94" s="13"/>
      <c r="UGZ94" s="13"/>
      <c r="UHA94" s="13"/>
      <c r="UHB94" s="13"/>
      <c r="UHC94" s="13"/>
      <c r="UHD94" s="13"/>
      <c r="UHE94" s="13"/>
      <c r="UHF94" s="13"/>
      <c r="UHG94" s="13"/>
      <c r="UHH94" s="13"/>
      <c r="UHI94" s="13"/>
      <c r="UHJ94" s="13"/>
      <c r="UHK94" s="13"/>
      <c r="UHL94" s="13"/>
      <c r="UHM94" s="13"/>
      <c r="UHN94" s="13"/>
      <c r="UHO94" s="13"/>
      <c r="UHP94" s="13"/>
      <c r="UHQ94" s="13"/>
      <c r="UHR94" s="13"/>
      <c r="UHS94" s="13"/>
      <c r="UHT94" s="13"/>
      <c r="UHU94" s="13"/>
      <c r="UHV94" s="13"/>
      <c r="UHW94" s="13"/>
      <c r="UHX94" s="13"/>
      <c r="UHY94" s="13"/>
      <c r="UHZ94" s="13"/>
      <c r="UIA94" s="13"/>
      <c r="UIB94" s="13"/>
      <c r="UIC94" s="13"/>
      <c r="UID94" s="13"/>
      <c r="UIE94" s="13"/>
      <c r="UIF94" s="13"/>
      <c r="UIG94" s="13"/>
      <c r="UIH94" s="13"/>
      <c r="UII94" s="13"/>
      <c r="UIJ94" s="13"/>
      <c r="UIK94" s="13"/>
      <c r="UIL94" s="13"/>
      <c r="UIM94" s="13"/>
      <c r="UIN94" s="13"/>
      <c r="UIO94" s="13"/>
      <c r="UIP94" s="13"/>
      <c r="UIQ94" s="13"/>
      <c r="UIR94" s="13"/>
      <c r="UIS94" s="13"/>
      <c r="UIT94" s="13"/>
      <c r="UIU94" s="13"/>
      <c r="UIV94" s="13"/>
      <c r="UIW94" s="13"/>
      <c r="UIX94" s="13"/>
      <c r="UIY94" s="13"/>
      <c r="UIZ94" s="13"/>
      <c r="UJA94" s="13"/>
      <c r="UJB94" s="13"/>
      <c r="UJC94" s="13"/>
      <c r="UJD94" s="13"/>
      <c r="UJE94" s="13"/>
      <c r="UJF94" s="13"/>
      <c r="UJG94" s="13"/>
      <c r="UJH94" s="13"/>
      <c r="UJI94" s="13"/>
      <c r="UJJ94" s="13"/>
      <c r="UJK94" s="13"/>
      <c r="UJL94" s="13"/>
      <c r="UJM94" s="13"/>
      <c r="UJN94" s="13"/>
      <c r="UJO94" s="13"/>
      <c r="UJP94" s="13"/>
      <c r="UJQ94" s="13"/>
      <c r="UJR94" s="13"/>
      <c r="UJS94" s="13"/>
      <c r="UJT94" s="13"/>
      <c r="UJU94" s="13"/>
      <c r="UJV94" s="13"/>
      <c r="UJW94" s="13"/>
      <c r="UJX94" s="13"/>
      <c r="UJY94" s="13"/>
      <c r="UJZ94" s="13"/>
      <c r="UKA94" s="13"/>
      <c r="UKB94" s="13"/>
      <c r="UKC94" s="13"/>
      <c r="UKD94" s="13"/>
      <c r="UKE94" s="13"/>
      <c r="UKF94" s="13"/>
      <c r="UKG94" s="13"/>
      <c r="UKH94" s="13"/>
      <c r="UKI94" s="13"/>
      <c r="UKJ94" s="13"/>
      <c r="UKK94" s="13"/>
      <c r="UKL94" s="13"/>
      <c r="UKM94" s="13"/>
      <c r="UKN94" s="13"/>
      <c r="UKO94" s="13"/>
      <c r="UKP94" s="13"/>
      <c r="UKQ94" s="13"/>
      <c r="UKR94" s="13"/>
      <c r="UKS94" s="13"/>
      <c r="UKT94" s="13"/>
      <c r="UKU94" s="13"/>
      <c r="UKV94" s="13"/>
      <c r="UKW94" s="13"/>
      <c r="UKX94" s="13"/>
      <c r="UKY94" s="13"/>
      <c r="UKZ94" s="13"/>
      <c r="ULA94" s="13"/>
      <c r="ULB94" s="13"/>
      <c r="ULC94" s="13"/>
      <c r="ULD94" s="13"/>
      <c r="ULE94" s="13"/>
      <c r="ULF94" s="13"/>
      <c r="ULG94" s="13"/>
      <c r="ULH94" s="13"/>
      <c r="ULI94" s="13"/>
      <c r="ULJ94" s="13"/>
      <c r="ULK94" s="13"/>
      <c r="ULL94" s="13"/>
      <c r="ULM94" s="13"/>
      <c r="ULN94" s="13"/>
      <c r="ULO94" s="13"/>
      <c r="ULP94" s="13"/>
      <c r="ULQ94" s="13"/>
      <c r="ULR94" s="13"/>
      <c r="ULS94" s="13"/>
      <c r="ULT94" s="13"/>
      <c r="ULU94" s="13"/>
      <c r="ULV94" s="13"/>
      <c r="ULW94" s="13"/>
      <c r="ULX94" s="13"/>
      <c r="ULY94" s="13"/>
      <c r="ULZ94" s="13"/>
      <c r="UMA94" s="13"/>
      <c r="UMB94" s="13"/>
      <c r="UMC94" s="13"/>
      <c r="UMD94" s="13"/>
      <c r="UME94" s="13"/>
      <c r="UMF94" s="13"/>
      <c r="UMG94" s="13"/>
      <c r="UMH94" s="13"/>
      <c r="UMI94" s="13"/>
      <c r="UMJ94" s="13"/>
      <c r="UMK94" s="13"/>
      <c r="UML94" s="13"/>
      <c r="UMM94" s="13"/>
      <c r="UMN94" s="13"/>
      <c r="UMO94" s="13"/>
      <c r="UMP94" s="13"/>
      <c r="UMQ94" s="13"/>
      <c r="UMR94" s="13"/>
      <c r="UMS94" s="13"/>
      <c r="UMT94" s="13"/>
      <c r="UMU94" s="13"/>
      <c r="UMV94" s="13"/>
      <c r="UMW94" s="13"/>
      <c r="UMX94" s="13"/>
      <c r="UMY94" s="13"/>
      <c r="UMZ94" s="13"/>
      <c r="UNA94" s="13"/>
      <c r="UNB94" s="13"/>
      <c r="UNC94" s="13"/>
      <c r="UND94" s="13"/>
      <c r="UNE94" s="13"/>
      <c r="UNF94" s="13"/>
      <c r="UNG94" s="13"/>
      <c r="UNH94" s="13"/>
      <c r="UNI94" s="13"/>
      <c r="UNJ94" s="13"/>
      <c r="UNK94" s="13"/>
      <c r="UNL94" s="13"/>
      <c r="UNM94" s="13"/>
      <c r="UNN94" s="13"/>
      <c r="UNO94" s="13"/>
      <c r="UNP94" s="13"/>
      <c r="UNQ94" s="13"/>
      <c r="UNR94" s="13"/>
      <c r="UNS94" s="13"/>
      <c r="UNT94" s="13"/>
      <c r="UNU94" s="13"/>
      <c r="UNV94" s="13"/>
      <c r="UNW94" s="13"/>
      <c r="UNX94" s="13"/>
      <c r="UNY94" s="13"/>
      <c r="UNZ94" s="13"/>
      <c r="UOA94" s="13"/>
      <c r="UOB94" s="13"/>
      <c r="UOC94" s="13"/>
      <c r="UOD94" s="13"/>
      <c r="UOE94" s="13"/>
      <c r="UOF94" s="13"/>
      <c r="UOG94" s="13"/>
      <c r="UOH94" s="13"/>
      <c r="UOI94" s="13"/>
      <c r="UOJ94" s="13"/>
      <c r="UOK94" s="13"/>
      <c r="UOL94" s="13"/>
      <c r="UOM94" s="13"/>
      <c r="UON94" s="13"/>
      <c r="UOO94" s="13"/>
      <c r="UOP94" s="13"/>
      <c r="UOQ94" s="13"/>
      <c r="UOR94" s="13"/>
      <c r="UOS94" s="13"/>
      <c r="UOT94" s="13"/>
      <c r="UOU94" s="13"/>
      <c r="UOV94" s="13"/>
      <c r="UOW94" s="13"/>
      <c r="UOX94" s="13"/>
      <c r="UOY94" s="13"/>
      <c r="UOZ94" s="13"/>
      <c r="UPA94" s="13"/>
      <c r="UPB94" s="13"/>
      <c r="UPC94" s="13"/>
      <c r="UPD94" s="13"/>
      <c r="UPE94" s="13"/>
      <c r="UPF94" s="13"/>
      <c r="UPG94" s="13"/>
      <c r="UPH94" s="13"/>
      <c r="UPI94" s="13"/>
      <c r="UPJ94" s="13"/>
      <c r="UPK94" s="13"/>
      <c r="UPL94" s="13"/>
      <c r="UPM94" s="13"/>
      <c r="UPN94" s="13"/>
      <c r="UPO94" s="13"/>
      <c r="UPP94" s="13"/>
      <c r="UPQ94" s="13"/>
      <c r="UPR94" s="13"/>
      <c r="UPS94" s="13"/>
      <c r="UPT94" s="13"/>
      <c r="UPU94" s="13"/>
      <c r="UPV94" s="13"/>
      <c r="UPW94" s="13"/>
      <c r="UPX94" s="13"/>
      <c r="UPY94" s="13"/>
      <c r="UPZ94" s="13"/>
      <c r="UQA94" s="13"/>
      <c r="UQB94" s="13"/>
      <c r="UQC94" s="13"/>
      <c r="UQD94" s="13"/>
      <c r="UQE94" s="13"/>
      <c r="UQF94" s="13"/>
      <c r="UQG94" s="13"/>
      <c r="UQH94" s="13"/>
      <c r="UQI94" s="13"/>
      <c r="UQJ94" s="13"/>
      <c r="UQK94" s="13"/>
      <c r="UQL94" s="13"/>
      <c r="UQM94" s="13"/>
      <c r="UQN94" s="13"/>
      <c r="UQO94" s="13"/>
      <c r="UQP94" s="13"/>
      <c r="UQQ94" s="13"/>
      <c r="UQR94" s="13"/>
      <c r="UQS94" s="13"/>
      <c r="UQT94" s="13"/>
      <c r="UQU94" s="13"/>
      <c r="UQV94" s="13"/>
      <c r="UQW94" s="13"/>
      <c r="UQX94" s="13"/>
      <c r="UQY94" s="13"/>
      <c r="UQZ94" s="13"/>
      <c r="URA94" s="13"/>
      <c r="URB94" s="13"/>
      <c r="URC94" s="13"/>
      <c r="URD94" s="13"/>
      <c r="URE94" s="13"/>
      <c r="URF94" s="13"/>
      <c r="URG94" s="13"/>
      <c r="URH94" s="13"/>
      <c r="URI94" s="13"/>
      <c r="URJ94" s="13"/>
      <c r="URK94" s="13"/>
      <c r="URL94" s="13"/>
      <c r="URM94" s="13"/>
      <c r="URN94" s="13"/>
      <c r="URO94" s="13"/>
      <c r="URP94" s="13"/>
      <c r="URQ94" s="13"/>
      <c r="URR94" s="13"/>
      <c r="URS94" s="13"/>
      <c r="URT94" s="13"/>
      <c r="URU94" s="13"/>
      <c r="URV94" s="13"/>
      <c r="URW94" s="13"/>
      <c r="URX94" s="13"/>
      <c r="URY94" s="13"/>
      <c r="URZ94" s="13"/>
      <c r="USA94" s="13"/>
      <c r="USB94" s="13"/>
      <c r="USC94" s="13"/>
      <c r="USD94" s="13"/>
      <c r="USE94" s="13"/>
      <c r="USF94" s="13"/>
      <c r="USG94" s="13"/>
      <c r="USH94" s="13"/>
      <c r="USI94" s="13"/>
      <c r="USJ94" s="13"/>
      <c r="USK94" s="13"/>
      <c r="USL94" s="13"/>
      <c r="USM94" s="13"/>
      <c r="USN94" s="13"/>
      <c r="USO94" s="13"/>
      <c r="USP94" s="13"/>
      <c r="USQ94" s="13"/>
      <c r="USR94" s="13"/>
      <c r="USS94" s="13"/>
      <c r="UST94" s="13"/>
      <c r="USU94" s="13"/>
      <c r="USV94" s="13"/>
      <c r="USW94" s="13"/>
      <c r="USX94" s="13"/>
      <c r="USY94" s="13"/>
      <c r="USZ94" s="13"/>
      <c r="UTA94" s="13"/>
      <c r="UTB94" s="13"/>
      <c r="UTC94" s="13"/>
      <c r="UTD94" s="13"/>
      <c r="UTE94" s="13"/>
      <c r="UTF94" s="13"/>
      <c r="UTG94" s="13"/>
      <c r="UTH94" s="13"/>
      <c r="UTI94" s="13"/>
      <c r="UTJ94" s="13"/>
      <c r="UTK94" s="13"/>
      <c r="UTL94" s="13"/>
      <c r="UTM94" s="13"/>
      <c r="UTN94" s="13"/>
      <c r="UTO94" s="13"/>
      <c r="UTP94" s="13"/>
      <c r="UTQ94" s="13"/>
      <c r="UTR94" s="13"/>
      <c r="UTS94" s="13"/>
      <c r="UTT94" s="13"/>
      <c r="UTU94" s="13"/>
      <c r="UTV94" s="13"/>
      <c r="UTW94" s="13"/>
      <c r="UTX94" s="13"/>
      <c r="UTY94" s="13"/>
      <c r="UTZ94" s="13"/>
      <c r="UUA94" s="13"/>
      <c r="UUB94" s="13"/>
      <c r="UUC94" s="13"/>
      <c r="UUD94" s="13"/>
      <c r="UUE94" s="13"/>
      <c r="UUF94" s="13"/>
      <c r="UUG94" s="13"/>
      <c r="UUH94" s="13"/>
      <c r="UUI94" s="13"/>
      <c r="UUJ94" s="13"/>
      <c r="UUK94" s="13"/>
      <c r="UUL94" s="13"/>
      <c r="UUM94" s="13"/>
      <c r="UUN94" s="13"/>
      <c r="UUO94" s="13"/>
      <c r="UUP94" s="13"/>
      <c r="UUQ94" s="13"/>
      <c r="UUR94" s="13"/>
      <c r="UUS94" s="13"/>
      <c r="UUT94" s="13"/>
      <c r="UUU94" s="13"/>
      <c r="UUV94" s="13"/>
      <c r="UUW94" s="13"/>
      <c r="UUX94" s="13"/>
      <c r="UUY94" s="13"/>
      <c r="UUZ94" s="13"/>
      <c r="UVA94" s="13"/>
      <c r="UVB94" s="13"/>
      <c r="UVC94" s="13"/>
      <c r="UVD94" s="13"/>
      <c r="UVE94" s="13"/>
      <c r="UVF94" s="13"/>
      <c r="UVG94" s="13"/>
      <c r="UVH94" s="13"/>
      <c r="UVI94" s="13"/>
      <c r="UVJ94" s="13"/>
      <c r="UVK94" s="13"/>
      <c r="UVL94" s="13"/>
      <c r="UVM94" s="13"/>
      <c r="UVN94" s="13"/>
      <c r="UVO94" s="13"/>
      <c r="UVP94" s="13"/>
      <c r="UVQ94" s="13"/>
      <c r="UVR94" s="13"/>
      <c r="UVS94" s="13"/>
      <c r="UVT94" s="13"/>
      <c r="UVU94" s="13"/>
      <c r="UVV94" s="13"/>
      <c r="UVW94" s="13"/>
      <c r="UVX94" s="13"/>
      <c r="UVY94" s="13"/>
      <c r="UVZ94" s="13"/>
      <c r="UWA94" s="13"/>
      <c r="UWB94" s="13"/>
      <c r="UWC94" s="13"/>
      <c r="UWD94" s="13"/>
      <c r="UWE94" s="13"/>
      <c r="UWF94" s="13"/>
      <c r="UWG94" s="13"/>
      <c r="UWH94" s="13"/>
      <c r="UWI94" s="13"/>
      <c r="UWJ94" s="13"/>
      <c r="UWK94" s="13"/>
      <c r="UWL94" s="13"/>
      <c r="UWM94" s="13"/>
      <c r="UWN94" s="13"/>
      <c r="UWO94" s="13"/>
      <c r="UWP94" s="13"/>
      <c r="UWQ94" s="13"/>
      <c r="UWR94" s="13"/>
      <c r="UWS94" s="13"/>
      <c r="UWT94" s="13"/>
      <c r="UWU94" s="13"/>
      <c r="UWV94" s="13"/>
      <c r="UWW94" s="13"/>
      <c r="UWX94" s="13"/>
      <c r="UWY94" s="13"/>
      <c r="UWZ94" s="13"/>
      <c r="UXA94" s="13"/>
      <c r="UXB94" s="13"/>
      <c r="UXC94" s="13"/>
      <c r="UXD94" s="13"/>
      <c r="UXE94" s="13"/>
      <c r="UXF94" s="13"/>
      <c r="UXG94" s="13"/>
      <c r="UXH94" s="13"/>
      <c r="UXI94" s="13"/>
      <c r="UXJ94" s="13"/>
      <c r="UXK94" s="13"/>
      <c r="UXL94" s="13"/>
      <c r="UXM94" s="13"/>
      <c r="UXN94" s="13"/>
      <c r="UXO94" s="13"/>
      <c r="UXP94" s="13"/>
      <c r="UXQ94" s="13"/>
      <c r="UXR94" s="13"/>
      <c r="UXS94" s="13"/>
      <c r="UXT94" s="13"/>
      <c r="UXU94" s="13"/>
      <c r="UXV94" s="13"/>
      <c r="UXW94" s="13"/>
      <c r="UXX94" s="13"/>
      <c r="UXY94" s="13"/>
      <c r="UXZ94" s="13"/>
      <c r="UYA94" s="13"/>
      <c r="UYB94" s="13"/>
      <c r="UYC94" s="13"/>
      <c r="UYD94" s="13"/>
      <c r="UYE94" s="13"/>
      <c r="UYF94" s="13"/>
      <c r="UYG94" s="13"/>
      <c r="UYH94" s="13"/>
      <c r="UYI94" s="13"/>
      <c r="UYJ94" s="13"/>
      <c r="UYK94" s="13"/>
      <c r="UYL94" s="13"/>
      <c r="UYM94" s="13"/>
      <c r="UYN94" s="13"/>
      <c r="UYO94" s="13"/>
      <c r="UYP94" s="13"/>
      <c r="UYQ94" s="13"/>
      <c r="UYR94" s="13"/>
      <c r="UYS94" s="13"/>
      <c r="UYT94" s="13"/>
      <c r="UYU94" s="13"/>
      <c r="UYV94" s="13"/>
      <c r="UYW94" s="13"/>
      <c r="UYX94" s="13"/>
      <c r="UYY94" s="13"/>
      <c r="UYZ94" s="13"/>
      <c r="UZA94" s="13"/>
      <c r="UZB94" s="13"/>
      <c r="UZC94" s="13"/>
      <c r="UZD94" s="13"/>
      <c r="UZE94" s="13"/>
      <c r="UZF94" s="13"/>
      <c r="UZG94" s="13"/>
      <c r="UZH94" s="13"/>
      <c r="UZI94" s="13"/>
      <c r="UZJ94" s="13"/>
      <c r="UZK94" s="13"/>
      <c r="UZL94" s="13"/>
      <c r="UZM94" s="13"/>
      <c r="UZN94" s="13"/>
      <c r="UZO94" s="13"/>
      <c r="UZP94" s="13"/>
      <c r="UZQ94" s="13"/>
      <c r="UZR94" s="13"/>
      <c r="UZS94" s="13"/>
      <c r="UZT94" s="13"/>
      <c r="UZU94" s="13"/>
      <c r="UZV94" s="13"/>
      <c r="UZW94" s="13"/>
      <c r="UZX94" s="13"/>
      <c r="UZY94" s="13"/>
      <c r="UZZ94" s="13"/>
      <c r="VAA94" s="13"/>
      <c r="VAB94" s="13"/>
      <c r="VAC94" s="13"/>
      <c r="VAD94" s="13"/>
      <c r="VAE94" s="13"/>
      <c r="VAF94" s="13"/>
      <c r="VAG94" s="13"/>
      <c r="VAH94" s="13"/>
      <c r="VAI94" s="13"/>
      <c r="VAJ94" s="13"/>
      <c r="VAK94" s="13"/>
      <c r="VAL94" s="13"/>
      <c r="VAM94" s="13"/>
      <c r="VAN94" s="13"/>
      <c r="VAO94" s="13"/>
      <c r="VAP94" s="13"/>
      <c r="VAQ94" s="13"/>
      <c r="VAR94" s="13"/>
      <c r="VAS94" s="13"/>
      <c r="VAT94" s="13"/>
      <c r="VAU94" s="13"/>
      <c r="VAV94" s="13"/>
      <c r="VAW94" s="13"/>
      <c r="VAX94" s="13"/>
      <c r="VAY94" s="13"/>
      <c r="VAZ94" s="13"/>
      <c r="VBA94" s="13"/>
      <c r="VBB94" s="13"/>
      <c r="VBC94" s="13"/>
      <c r="VBD94" s="13"/>
      <c r="VBE94" s="13"/>
      <c r="VBF94" s="13"/>
      <c r="VBG94" s="13"/>
      <c r="VBH94" s="13"/>
      <c r="VBI94" s="13"/>
      <c r="VBJ94" s="13"/>
      <c r="VBK94" s="13"/>
      <c r="VBL94" s="13"/>
      <c r="VBM94" s="13"/>
      <c r="VBN94" s="13"/>
      <c r="VBO94" s="13"/>
      <c r="VBP94" s="13"/>
      <c r="VBQ94" s="13"/>
      <c r="VBR94" s="13"/>
      <c r="VBS94" s="13"/>
      <c r="VBT94" s="13"/>
      <c r="VBU94" s="13"/>
      <c r="VBV94" s="13"/>
      <c r="VBW94" s="13"/>
      <c r="VBX94" s="13"/>
      <c r="VBY94" s="13"/>
      <c r="VBZ94" s="13"/>
      <c r="VCA94" s="13"/>
      <c r="VCB94" s="13"/>
      <c r="VCC94" s="13"/>
      <c r="VCD94" s="13"/>
      <c r="VCE94" s="13"/>
      <c r="VCF94" s="13"/>
      <c r="VCG94" s="13"/>
      <c r="VCH94" s="13"/>
      <c r="VCI94" s="13"/>
      <c r="VCJ94" s="13"/>
      <c r="VCK94" s="13"/>
      <c r="VCL94" s="13"/>
      <c r="VCM94" s="13"/>
      <c r="VCN94" s="13"/>
      <c r="VCO94" s="13"/>
      <c r="VCP94" s="13"/>
      <c r="VCQ94" s="13"/>
      <c r="VCR94" s="13"/>
      <c r="VCS94" s="13"/>
      <c r="VCT94" s="13"/>
      <c r="VCU94" s="13"/>
      <c r="VCV94" s="13"/>
      <c r="VCW94" s="13"/>
      <c r="VCX94" s="13"/>
      <c r="VCY94" s="13"/>
      <c r="VCZ94" s="13"/>
      <c r="VDA94" s="13"/>
      <c r="VDB94" s="13"/>
      <c r="VDC94" s="13"/>
      <c r="VDD94" s="13"/>
      <c r="VDE94" s="13"/>
      <c r="VDF94" s="13"/>
      <c r="VDG94" s="13"/>
      <c r="VDH94" s="13"/>
      <c r="VDI94" s="13"/>
      <c r="VDJ94" s="13"/>
      <c r="VDK94" s="13"/>
      <c r="VDL94" s="13"/>
      <c r="VDM94" s="13"/>
      <c r="VDN94" s="13"/>
      <c r="VDO94" s="13"/>
      <c r="VDP94" s="13"/>
      <c r="VDQ94" s="13"/>
      <c r="VDR94" s="13"/>
      <c r="VDS94" s="13"/>
      <c r="VDT94" s="13"/>
      <c r="VDU94" s="13"/>
      <c r="VDV94" s="13"/>
      <c r="VDW94" s="13"/>
      <c r="VDX94" s="13"/>
      <c r="VDY94" s="13"/>
      <c r="VDZ94" s="13"/>
      <c r="VEA94" s="13"/>
      <c r="VEB94" s="13"/>
      <c r="VEC94" s="13"/>
      <c r="VED94" s="13"/>
      <c r="VEE94" s="13"/>
      <c r="VEF94" s="13"/>
      <c r="VEG94" s="13"/>
      <c r="VEH94" s="13"/>
      <c r="VEI94" s="13"/>
      <c r="VEJ94" s="13"/>
      <c r="VEK94" s="13"/>
      <c r="VEL94" s="13"/>
      <c r="VEM94" s="13"/>
      <c r="VEN94" s="13"/>
      <c r="VEO94" s="13"/>
      <c r="VEP94" s="13"/>
      <c r="VEQ94" s="13"/>
      <c r="VER94" s="13"/>
      <c r="VES94" s="13"/>
      <c r="VET94" s="13"/>
      <c r="VEU94" s="13"/>
      <c r="VEV94" s="13"/>
      <c r="VEW94" s="13"/>
      <c r="VEX94" s="13"/>
      <c r="VEY94" s="13"/>
      <c r="VEZ94" s="13"/>
      <c r="VFA94" s="13"/>
      <c r="VFB94" s="13"/>
      <c r="VFC94" s="13"/>
      <c r="VFD94" s="13"/>
      <c r="VFE94" s="13"/>
      <c r="VFF94" s="13"/>
      <c r="VFG94" s="13"/>
      <c r="VFH94" s="13"/>
      <c r="VFI94" s="13"/>
      <c r="VFJ94" s="13"/>
      <c r="VFK94" s="13"/>
      <c r="VFL94" s="13"/>
      <c r="VFM94" s="13"/>
      <c r="VFN94" s="13"/>
      <c r="VFO94" s="13"/>
      <c r="VFP94" s="13"/>
      <c r="VFQ94" s="13"/>
      <c r="VFR94" s="13"/>
      <c r="VFS94" s="13"/>
      <c r="VFT94" s="13"/>
      <c r="VFU94" s="13"/>
      <c r="VFV94" s="13"/>
      <c r="VFW94" s="13"/>
      <c r="VFX94" s="13"/>
      <c r="VFY94" s="13"/>
      <c r="VFZ94" s="13"/>
      <c r="VGA94" s="13"/>
      <c r="VGB94" s="13"/>
      <c r="VGC94" s="13"/>
      <c r="VGD94" s="13"/>
      <c r="VGE94" s="13"/>
      <c r="VGF94" s="13"/>
      <c r="VGG94" s="13"/>
      <c r="VGH94" s="13"/>
      <c r="VGI94" s="13"/>
      <c r="VGJ94" s="13"/>
      <c r="VGK94" s="13"/>
      <c r="VGL94" s="13"/>
      <c r="VGM94" s="13"/>
      <c r="VGN94" s="13"/>
      <c r="VGO94" s="13"/>
      <c r="VGP94" s="13"/>
      <c r="VGQ94" s="13"/>
      <c r="VGR94" s="13"/>
      <c r="VGS94" s="13"/>
      <c r="VGT94" s="13"/>
      <c r="VGU94" s="13"/>
      <c r="VGV94" s="13"/>
      <c r="VGW94" s="13"/>
      <c r="VGX94" s="13"/>
      <c r="VGY94" s="13"/>
      <c r="VGZ94" s="13"/>
      <c r="VHA94" s="13"/>
      <c r="VHB94" s="13"/>
      <c r="VHC94" s="13"/>
      <c r="VHD94" s="13"/>
      <c r="VHE94" s="13"/>
      <c r="VHF94" s="13"/>
      <c r="VHG94" s="13"/>
      <c r="VHH94" s="13"/>
      <c r="VHI94" s="13"/>
      <c r="VHJ94" s="13"/>
      <c r="VHK94" s="13"/>
      <c r="VHL94" s="13"/>
      <c r="VHM94" s="13"/>
      <c r="VHN94" s="13"/>
      <c r="VHO94" s="13"/>
      <c r="VHP94" s="13"/>
      <c r="VHQ94" s="13"/>
      <c r="VHR94" s="13"/>
      <c r="VHS94" s="13"/>
      <c r="VHT94" s="13"/>
      <c r="VHU94" s="13"/>
      <c r="VHV94" s="13"/>
      <c r="VHW94" s="13"/>
      <c r="VHX94" s="13"/>
      <c r="VHY94" s="13"/>
      <c r="VHZ94" s="13"/>
      <c r="VIA94" s="13"/>
      <c r="VIB94" s="13"/>
      <c r="VIC94" s="13"/>
      <c r="VID94" s="13"/>
      <c r="VIE94" s="13"/>
      <c r="VIF94" s="13"/>
      <c r="VIG94" s="13"/>
      <c r="VIH94" s="13"/>
      <c r="VII94" s="13"/>
      <c r="VIJ94" s="13"/>
      <c r="VIK94" s="13"/>
      <c r="VIL94" s="13"/>
      <c r="VIM94" s="13"/>
      <c r="VIN94" s="13"/>
      <c r="VIO94" s="13"/>
      <c r="VIP94" s="13"/>
      <c r="VIQ94" s="13"/>
      <c r="VIR94" s="13"/>
      <c r="VIS94" s="13"/>
      <c r="VIT94" s="13"/>
      <c r="VIU94" s="13"/>
      <c r="VIV94" s="13"/>
      <c r="VIW94" s="13"/>
      <c r="VIX94" s="13"/>
      <c r="VIY94" s="13"/>
      <c r="VIZ94" s="13"/>
      <c r="VJA94" s="13"/>
      <c r="VJB94" s="13"/>
      <c r="VJC94" s="13"/>
      <c r="VJD94" s="13"/>
      <c r="VJE94" s="13"/>
      <c r="VJF94" s="13"/>
      <c r="VJG94" s="13"/>
      <c r="VJH94" s="13"/>
      <c r="VJI94" s="13"/>
      <c r="VJJ94" s="13"/>
      <c r="VJK94" s="13"/>
      <c r="VJL94" s="13"/>
      <c r="VJM94" s="13"/>
      <c r="VJN94" s="13"/>
      <c r="VJO94" s="13"/>
      <c r="VJP94" s="13"/>
      <c r="VJQ94" s="13"/>
      <c r="VJR94" s="13"/>
      <c r="VJS94" s="13"/>
      <c r="VJT94" s="13"/>
      <c r="VJU94" s="13"/>
      <c r="VJV94" s="13"/>
      <c r="VJW94" s="13"/>
      <c r="VJX94" s="13"/>
      <c r="VJY94" s="13"/>
      <c r="VJZ94" s="13"/>
      <c r="VKA94" s="13"/>
      <c r="VKB94" s="13"/>
      <c r="VKC94" s="13"/>
      <c r="VKD94" s="13"/>
      <c r="VKE94" s="13"/>
      <c r="VKF94" s="13"/>
      <c r="VKG94" s="13"/>
      <c r="VKH94" s="13"/>
      <c r="VKI94" s="13"/>
      <c r="VKJ94" s="13"/>
      <c r="VKK94" s="13"/>
      <c r="VKL94" s="13"/>
      <c r="VKM94" s="13"/>
      <c r="VKN94" s="13"/>
      <c r="VKO94" s="13"/>
      <c r="VKP94" s="13"/>
      <c r="VKQ94" s="13"/>
      <c r="VKR94" s="13"/>
      <c r="VKS94" s="13"/>
      <c r="VKT94" s="13"/>
      <c r="VKU94" s="13"/>
      <c r="VKV94" s="13"/>
      <c r="VKW94" s="13"/>
      <c r="VKX94" s="13"/>
      <c r="VKY94" s="13"/>
      <c r="VKZ94" s="13"/>
      <c r="VLA94" s="13"/>
      <c r="VLB94" s="13"/>
      <c r="VLC94" s="13"/>
      <c r="VLD94" s="13"/>
      <c r="VLE94" s="13"/>
      <c r="VLF94" s="13"/>
      <c r="VLG94" s="13"/>
      <c r="VLH94" s="13"/>
      <c r="VLI94" s="13"/>
      <c r="VLJ94" s="13"/>
      <c r="VLK94" s="13"/>
      <c r="VLL94" s="13"/>
      <c r="VLM94" s="13"/>
      <c r="VLN94" s="13"/>
      <c r="VLO94" s="13"/>
      <c r="VLP94" s="13"/>
      <c r="VLQ94" s="13"/>
      <c r="VLR94" s="13"/>
      <c r="VLS94" s="13"/>
      <c r="VLT94" s="13"/>
      <c r="VLU94" s="13"/>
      <c r="VLV94" s="13"/>
      <c r="VLW94" s="13"/>
      <c r="VLX94" s="13"/>
      <c r="VLY94" s="13"/>
      <c r="VLZ94" s="13"/>
      <c r="VMA94" s="13"/>
      <c r="VMB94" s="13"/>
      <c r="VMC94" s="13"/>
      <c r="VMD94" s="13"/>
      <c r="VME94" s="13"/>
      <c r="VMF94" s="13"/>
      <c r="VMG94" s="13"/>
      <c r="VMH94" s="13"/>
      <c r="VMI94" s="13"/>
      <c r="VMJ94" s="13"/>
      <c r="VMK94" s="13"/>
      <c r="VML94" s="13"/>
      <c r="VMM94" s="13"/>
      <c r="VMN94" s="13"/>
      <c r="VMO94" s="13"/>
      <c r="VMP94" s="13"/>
      <c r="VMQ94" s="13"/>
      <c r="VMR94" s="13"/>
      <c r="VMS94" s="13"/>
      <c r="VMT94" s="13"/>
      <c r="VMU94" s="13"/>
      <c r="VMV94" s="13"/>
      <c r="VMW94" s="13"/>
      <c r="VMX94" s="13"/>
      <c r="VMY94" s="13"/>
      <c r="VMZ94" s="13"/>
      <c r="VNA94" s="13"/>
      <c r="VNB94" s="13"/>
      <c r="VNC94" s="13"/>
      <c r="VND94" s="13"/>
      <c r="VNE94" s="13"/>
      <c r="VNF94" s="13"/>
      <c r="VNG94" s="13"/>
      <c r="VNH94" s="13"/>
      <c r="VNI94" s="13"/>
      <c r="VNJ94" s="13"/>
      <c r="VNK94" s="13"/>
      <c r="VNL94" s="13"/>
      <c r="VNM94" s="13"/>
      <c r="VNN94" s="13"/>
      <c r="VNO94" s="13"/>
      <c r="VNP94" s="13"/>
      <c r="VNQ94" s="13"/>
      <c r="VNR94" s="13"/>
      <c r="VNS94" s="13"/>
      <c r="VNT94" s="13"/>
      <c r="VNU94" s="13"/>
      <c r="VNV94" s="13"/>
      <c r="VNW94" s="13"/>
      <c r="VNX94" s="13"/>
      <c r="VNY94" s="13"/>
      <c r="VNZ94" s="13"/>
      <c r="VOA94" s="13"/>
      <c r="VOB94" s="13"/>
      <c r="VOC94" s="13"/>
      <c r="VOD94" s="13"/>
      <c r="VOE94" s="13"/>
      <c r="VOF94" s="13"/>
      <c r="VOG94" s="13"/>
      <c r="VOH94" s="13"/>
      <c r="VOI94" s="13"/>
      <c r="VOJ94" s="13"/>
      <c r="VOK94" s="13"/>
      <c r="VOL94" s="13"/>
      <c r="VOM94" s="13"/>
      <c r="VON94" s="13"/>
      <c r="VOO94" s="13"/>
      <c r="VOP94" s="13"/>
      <c r="VOQ94" s="13"/>
      <c r="VOR94" s="13"/>
      <c r="VOS94" s="13"/>
      <c r="VOT94" s="13"/>
      <c r="VOU94" s="13"/>
      <c r="VOV94" s="13"/>
      <c r="VOW94" s="13"/>
      <c r="VOX94" s="13"/>
      <c r="VOY94" s="13"/>
      <c r="VOZ94" s="13"/>
      <c r="VPA94" s="13"/>
      <c r="VPB94" s="13"/>
      <c r="VPC94" s="13"/>
      <c r="VPD94" s="13"/>
      <c r="VPE94" s="13"/>
      <c r="VPF94" s="13"/>
      <c r="VPG94" s="13"/>
      <c r="VPH94" s="13"/>
      <c r="VPI94" s="13"/>
      <c r="VPJ94" s="13"/>
      <c r="VPK94" s="13"/>
      <c r="VPL94" s="13"/>
      <c r="VPM94" s="13"/>
      <c r="VPN94" s="13"/>
      <c r="VPO94" s="13"/>
      <c r="VPP94" s="13"/>
      <c r="VPQ94" s="13"/>
      <c r="VPR94" s="13"/>
      <c r="VPS94" s="13"/>
      <c r="VPT94" s="13"/>
      <c r="VPU94" s="13"/>
      <c r="VPV94" s="13"/>
      <c r="VPW94" s="13"/>
      <c r="VPX94" s="13"/>
      <c r="VPY94" s="13"/>
      <c r="VPZ94" s="13"/>
      <c r="VQA94" s="13"/>
      <c r="VQB94" s="13"/>
      <c r="VQC94" s="13"/>
      <c r="VQD94" s="13"/>
      <c r="VQE94" s="13"/>
      <c r="VQF94" s="13"/>
      <c r="VQG94" s="13"/>
      <c r="VQH94" s="13"/>
      <c r="VQI94" s="13"/>
      <c r="VQJ94" s="13"/>
      <c r="VQK94" s="13"/>
      <c r="VQL94" s="13"/>
      <c r="VQM94" s="13"/>
      <c r="VQN94" s="13"/>
      <c r="VQO94" s="13"/>
      <c r="VQP94" s="13"/>
      <c r="VQQ94" s="13"/>
      <c r="VQR94" s="13"/>
      <c r="VQS94" s="13"/>
      <c r="VQT94" s="13"/>
      <c r="VQU94" s="13"/>
      <c r="VQV94" s="13"/>
      <c r="VQW94" s="13"/>
      <c r="VQX94" s="13"/>
      <c r="VQY94" s="13"/>
      <c r="VQZ94" s="13"/>
      <c r="VRA94" s="13"/>
      <c r="VRB94" s="13"/>
      <c r="VRC94" s="13"/>
      <c r="VRD94" s="13"/>
      <c r="VRE94" s="13"/>
      <c r="VRF94" s="13"/>
      <c r="VRG94" s="13"/>
      <c r="VRH94" s="13"/>
      <c r="VRI94" s="13"/>
      <c r="VRJ94" s="13"/>
      <c r="VRK94" s="13"/>
      <c r="VRL94" s="13"/>
      <c r="VRM94" s="13"/>
      <c r="VRN94" s="13"/>
      <c r="VRO94" s="13"/>
      <c r="VRP94" s="13"/>
      <c r="VRQ94" s="13"/>
      <c r="VRR94" s="13"/>
      <c r="VRS94" s="13"/>
      <c r="VRT94" s="13"/>
      <c r="VRU94" s="13"/>
      <c r="VRV94" s="13"/>
      <c r="VRW94" s="13"/>
      <c r="VRX94" s="13"/>
      <c r="VRY94" s="13"/>
      <c r="VRZ94" s="13"/>
      <c r="VSA94" s="13"/>
      <c r="VSB94" s="13"/>
      <c r="VSC94" s="13"/>
      <c r="VSD94" s="13"/>
      <c r="VSE94" s="13"/>
      <c r="VSF94" s="13"/>
      <c r="VSG94" s="13"/>
      <c r="VSH94" s="13"/>
      <c r="VSI94" s="13"/>
      <c r="VSJ94" s="13"/>
      <c r="VSK94" s="13"/>
      <c r="VSL94" s="13"/>
      <c r="VSM94" s="13"/>
      <c r="VSN94" s="13"/>
      <c r="VSO94" s="13"/>
      <c r="VSP94" s="13"/>
      <c r="VSQ94" s="13"/>
      <c r="VSR94" s="13"/>
      <c r="VSS94" s="13"/>
      <c r="VST94" s="13"/>
      <c r="VSU94" s="13"/>
      <c r="VSV94" s="13"/>
      <c r="VSW94" s="13"/>
      <c r="VSX94" s="13"/>
      <c r="VSY94" s="13"/>
      <c r="VSZ94" s="13"/>
      <c r="VTA94" s="13"/>
      <c r="VTB94" s="13"/>
      <c r="VTC94" s="13"/>
      <c r="VTD94" s="13"/>
      <c r="VTE94" s="13"/>
      <c r="VTF94" s="13"/>
      <c r="VTG94" s="13"/>
      <c r="VTH94" s="13"/>
      <c r="VTI94" s="13"/>
      <c r="VTJ94" s="13"/>
      <c r="VTK94" s="13"/>
      <c r="VTL94" s="13"/>
      <c r="VTM94" s="13"/>
      <c r="VTN94" s="13"/>
      <c r="VTO94" s="13"/>
      <c r="VTP94" s="13"/>
      <c r="VTQ94" s="13"/>
      <c r="VTR94" s="13"/>
      <c r="VTS94" s="13"/>
      <c r="VTT94" s="13"/>
      <c r="VTU94" s="13"/>
      <c r="VTV94" s="13"/>
      <c r="VTW94" s="13"/>
      <c r="VTX94" s="13"/>
      <c r="VTY94" s="13"/>
      <c r="VTZ94" s="13"/>
      <c r="VUA94" s="13"/>
      <c r="VUB94" s="13"/>
      <c r="VUC94" s="13"/>
      <c r="VUD94" s="13"/>
      <c r="VUE94" s="13"/>
      <c r="VUF94" s="13"/>
      <c r="VUG94" s="13"/>
      <c r="VUH94" s="13"/>
      <c r="VUI94" s="13"/>
      <c r="VUJ94" s="13"/>
      <c r="VUK94" s="13"/>
      <c r="VUL94" s="13"/>
      <c r="VUM94" s="13"/>
      <c r="VUN94" s="13"/>
      <c r="VUO94" s="13"/>
      <c r="VUP94" s="13"/>
      <c r="VUQ94" s="13"/>
      <c r="VUR94" s="13"/>
      <c r="VUS94" s="13"/>
      <c r="VUT94" s="13"/>
      <c r="VUU94" s="13"/>
      <c r="VUV94" s="13"/>
      <c r="VUW94" s="13"/>
      <c r="VUX94" s="13"/>
      <c r="VUY94" s="13"/>
      <c r="VUZ94" s="13"/>
      <c r="VVA94" s="13"/>
      <c r="VVB94" s="13"/>
      <c r="VVC94" s="13"/>
      <c r="VVD94" s="13"/>
      <c r="VVE94" s="13"/>
      <c r="VVF94" s="13"/>
      <c r="VVG94" s="13"/>
      <c r="VVH94" s="13"/>
      <c r="VVI94" s="13"/>
      <c r="VVJ94" s="13"/>
      <c r="VVK94" s="13"/>
      <c r="VVL94" s="13"/>
      <c r="VVM94" s="13"/>
      <c r="VVN94" s="13"/>
      <c r="VVO94" s="13"/>
      <c r="VVP94" s="13"/>
      <c r="VVQ94" s="13"/>
      <c r="VVR94" s="13"/>
      <c r="VVS94" s="13"/>
      <c r="VVT94" s="13"/>
      <c r="VVU94" s="13"/>
      <c r="VVV94" s="13"/>
      <c r="VVW94" s="13"/>
      <c r="VVX94" s="13"/>
      <c r="VVY94" s="13"/>
      <c r="VVZ94" s="13"/>
      <c r="VWA94" s="13"/>
      <c r="VWB94" s="13"/>
      <c r="VWC94" s="13"/>
      <c r="VWD94" s="13"/>
      <c r="VWE94" s="13"/>
      <c r="VWF94" s="13"/>
      <c r="VWG94" s="13"/>
      <c r="VWH94" s="13"/>
      <c r="VWI94" s="13"/>
      <c r="VWJ94" s="13"/>
      <c r="VWK94" s="13"/>
      <c r="VWL94" s="13"/>
      <c r="VWM94" s="13"/>
      <c r="VWN94" s="13"/>
      <c r="VWO94" s="13"/>
      <c r="VWP94" s="13"/>
      <c r="VWQ94" s="13"/>
      <c r="VWR94" s="13"/>
      <c r="VWS94" s="13"/>
      <c r="VWT94" s="13"/>
      <c r="VWU94" s="13"/>
      <c r="VWV94" s="13"/>
      <c r="VWW94" s="13"/>
      <c r="VWX94" s="13"/>
      <c r="VWY94" s="13"/>
      <c r="VWZ94" s="13"/>
      <c r="VXA94" s="13"/>
      <c r="VXB94" s="13"/>
      <c r="VXC94" s="13"/>
      <c r="VXD94" s="13"/>
      <c r="VXE94" s="13"/>
      <c r="VXF94" s="13"/>
      <c r="VXG94" s="13"/>
      <c r="VXH94" s="13"/>
      <c r="VXI94" s="13"/>
      <c r="VXJ94" s="13"/>
      <c r="VXK94" s="13"/>
      <c r="VXL94" s="13"/>
      <c r="VXM94" s="13"/>
      <c r="VXN94" s="13"/>
      <c r="VXO94" s="13"/>
      <c r="VXP94" s="13"/>
      <c r="VXQ94" s="13"/>
      <c r="VXR94" s="13"/>
      <c r="VXS94" s="13"/>
      <c r="VXT94" s="13"/>
      <c r="VXU94" s="13"/>
      <c r="VXV94" s="13"/>
      <c r="VXW94" s="13"/>
      <c r="VXX94" s="13"/>
      <c r="VXY94" s="13"/>
      <c r="VXZ94" s="13"/>
      <c r="VYA94" s="13"/>
      <c r="VYB94" s="13"/>
      <c r="VYC94" s="13"/>
      <c r="VYD94" s="13"/>
      <c r="VYE94" s="13"/>
      <c r="VYF94" s="13"/>
      <c r="VYG94" s="13"/>
      <c r="VYH94" s="13"/>
      <c r="VYI94" s="13"/>
      <c r="VYJ94" s="13"/>
      <c r="VYK94" s="13"/>
      <c r="VYL94" s="13"/>
      <c r="VYM94" s="13"/>
      <c r="VYN94" s="13"/>
      <c r="VYO94" s="13"/>
      <c r="VYP94" s="13"/>
      <c r="VYQ94" s="13"/>
      <c r="VYR94" s="13"/>
      <c r="VYS94" s="13"/>
      <c r="VYT94" s="13"/>
      <c r="VYU94" s="13"/>
      <c r="VYV94" s="13"/>
      <c r="VYW94" s="13"/>
      <c r="VYX94" s="13"/>
      <c r="VYY94" s="13"/>
      <c r="VYZ94" s="13"/>
      <c r="VZA94" s="13"/>
      <c r="VZB94" s="13"/>
      <c r="VZC94" s="13"/>
      <c r="VZD94" s="13"/>
      <c r="VZE94" s="13"/>
      <c r="VZF94" s="13"/>
      <c r="VZG94" s="13"/>
      <c r="VZH94" s="13"/>
      <c r="VZI94" s="13"/>
      <c r="VZJ94" s="13"/>
      <c r="VZK94" s="13"/>
      <c r="VZL94" s="13"/>
      <c r="VZM94" s="13"/>
      <c r="VZN94" s="13"/>
      <c r="VZO94" s="13"/>
      <c r="VZP94" s="13"/>
      <c r="VZQ94" s="13"/>
      <c r="VZR94" s="13"/>
      <c r="VZS94" s="13"/>
      <c r="VZT94" s="13"/>
      <c r="VZU94" s="13"/>
      <c r="VZV94" s="13"/>
      <c r="VZW94" s="13"/>
      <c r="VZX94" s="13"/>
      <c r="VZY94" s="13"/>
      <c r="VZZ94" s="13"/>
      <c r="WAA94" s="13"/>
      <c r="WAB94" s="13"/>
      <c r="WAC94" s="13"/>
      <c r="WAD94" s="13"/>
      <c r="WAE94" s="13"/>
      <c r="WAF94" s="13"/>
      <c r="WAG94" s="13"/>
      <c r="WAH94" s="13"/>
      <c r="WAI94" s="13"/>
      <c r="WAJ94" s="13"/>
      <c r="WAK94" s="13"/>
      <c r="WAL94" s="13"/>
      <c r="WAM94" s="13"/>
      <c r="WAN94" s="13"/>
      <c r="WAO94" s="13"/>
      <c r="WAP94" s="13"/>
      <c r="WAQ94" s="13"/>
      <c r="WAR94" s="13"/>
      <c r="WAS94" s="13"/>
      <c r="WAT94" s="13"/>
      <c r="WAU94" s="13"/>
      <c r="WAV94" s="13"/>
      <c r="WAW94" s="13"/>
      <c r="WAX94" s="13"/>
      <c r="WAY94" s="13"/>
      <c r="WAZ94" s="13"/>
      <c r="WBA94" s="13"/>
      <c r="WBB94" s="13"/>
      <c r="WBC94" s="13"/>
      <c r="WBD94" s="13"/>
      <c r="WBE94" s="13"/>
      <c r="WBF94" s="13"/>
      <c r="WBG94" s="13"/>
      <c r="WBH94" s="13"/>
      <c r="WBI94" s="13"/>
      <c r="WBJ94" s="13"/>
      <c r="WBK94" s="13"/>
      <c r="WBL94" s="13"/>
      <c r="WBM94" s="13"/>
      <c r="WBN94" s="13"/>
      <c r="WBO94" s="13"/>
      <c r="WBP94" s="13"/>
      <c r="WBQ94" s="13"/>
      <c r="WBR94" s="13"/>
      <c r="WBS94" s="13"/>
      <c r="WBT94" s="13"/>
      <c r="WBU94" s="13"/>
      <c r="WBV94" s="13"/>
      <c r="WBW94" s="13"/>
      <c r="WBX94" s="13"/>
      <c r="WBY94" s="13"/>
      <c r="WBZ94" s="13"/>
      <c r="WCA94" s="13"/>
      <c r="WCB94" s="13"/>
      <c r="WCC94" s="13"/>
      <c r="WCD94" s="13"/>
      <c r="WCE94" s="13"/>
      <c r="WCF94" s="13"/>
      <c r="WCG94" s="13"/>
      <c r="WCH94" s="13"/>
      <c r="WCI94" s="13"/>
      <c r="WCJ94" s="13"/>
      <c r="WCK94" s="13"/>
      <c r="WCL94" s="13"/>
      <c r="WCM94" s="13"/>
      <c r="WCN94" s="13"/>
      <c r="WCO94" s="13"/>
      <c r="WCP94" s="13"/>
      <c r="WCQ94" s="13"/>
      <c r="WCR94" s="13"/>
      <c r="WCS94" s="13"/>
      <c r="WCT94" s="13"/>
      <c r="WCU94" s="13"/>
      <c r="WCV94" s="13"/>
      <c r="WCW94" s="13"/>
      <c r="WCX94" s="13"/>
      <c r="WCY94" s="13"/>
      <c r="WCZ94" s="13"/>
      <c r="WDA94" s="13"/>
      <c r="WDB94" s="13"/>
      <c r="WDC94" s="13"/>
      <c r="WDD94" s="13"/>
      <c r="WDE94" s="13"/>
      <c r="WDF94" s="13"/>
      <c r="WDG94" s="13"/>
      <c r="WDH94" s="13"/>
      <c r="WDI94" s="13"/>
      <c r="WDJ94" s="13"/>
      <c r="WDK94" s="13"/>
      <c r="WDL94" s="13"/>
      <c r="WDM94" s="13"/>
      <c r="WDN94" s="13"/>
      <c r="WDO94" s="13"/>
      <c r="WDP94" s="13"/>
      <c r="WDQ94" s="13"/>
      <c r="WDR94" s="13"/>
      <c r="WDS94" s="13"/>
      <c r="WDT94" s="13"/>
      <c r="WDU94" s="13"/>
      <c r="WDV94" s="13"/>
      <c r="WDW94" s="13"/>
      <c r="WDX94" s="13"/>
      <c r="WDY94" s="13"/>
      <c r="WDZ94" s="13"/>
      <c r="WEA94" s="13"/>
      <c r="WEB94" s="13"/>
      <c r="WEC94" s="13"/>
      <c r="WED94" s="13"/>
      <c r="WEE94" s="13"/>
      <c r="WEF94" s="13"/>
      <c r="WEG94" s="13"/>
      <c r="WEH94" s="13"/>
      <c r="WEI94" s="13"/>
      <c r="WEJ94" s="13"/>
      <c r="WEK94" s="13"/>
      <c r="WEL94" s="13"/>
      <c r="WEM94" s="13"/>
      <c r="WEN94" s="13"/>
      <c r="WEO94" s="13"/>
      <c r="WEP94" s="13"/>
      <c r="WEQ94" s="13"/>
      <c r="WER94" s="13"/>
      <c r="WES94" s="13"/>
      <c r="WET94" s="13"/>
      <c r="WEU94" s="13"/>
      <c r="WEV94" s="13"/>
      <c r="WEW94" s="13"/>
      <c r="WEX94" s="13"/>
      <c r="WEY94" s="13"/>
      <c r="WEZ94" s="13"/>
      <c r="WFA94" s="13"/>
      <c r="WFB94" s="13"/>
      <c r="WFC94" s="13"/>
      <c r="WFD94" s="13"/>
      <c r="WFE94" s="13"/>
      <c r="WFF94" s="13"/>
      <c r="WFG94" s="13"/>
      <c r="WFH94" s="13"/>
      <c r="WFI94" s="13"/>
      <c r="WFJ94" s="13"/>
      <c r="WFK94" s="13"/>
      <c r="WFL94" s="13"/>
      <c r="WFM94" s="13"/>
      <c r="WFN94" s="13"/>
      <c r="WFO94" s="13"/>
      <c r="WFP94" s="13"/>
      <c r="WFQ94" s="13"/>
      <c r="WFR94" s="13"/>
      <c r="WFS94" s="13"/>
      <c r="WFT94" s="13"/>
      <c r="WFU94" s="13"/>
      <c r="WFV94" s="13"/>
      <c r="WFW94" s="13"/>
      <c r="WFX94" s="13"/>
      <c r="WFY94" s="13"/>
      <c r="WFZ94" s="13"/>
      <c r="WGA94" s="13"/>
      <c r="WGB94" s="13"/>
      <c r="WGC94" s="13"/>
      <c r="WGD94" s="13"/>
      <c r="WGE94" s="13"/>
      <c r="WGF94" s="13"/>
      <c r="WGG94" s="13"/>
      <c r="WGH94" s="13"/>
      <c r="WGI94" s="13"/>
      <c r="WGJ94" s="13"/>
      <c r="WGK94" s="13"/>
      <c r="WGL94" s="13"/>
      <c r="WGM94" s="13"/>
      <c r="WGN94" s="13"/>
      <c r="WGO94" s="13"/>
      <c r="WGP94" s="13"/>
      <c r="WGQ94" s="13"/>
      <c r="WGR94" s="13"/>
      <c r="WGS94" s="13"/>
      <c r="WGT94" s="13"/>
      <c r="WGU94" s="13"/>
      <c r="WGV94" s="13"/>
      <c r="WGW94" s="13"/>
      <c r="WGX94" s="13"/>
      <c r="WGY94" s="13"/>
      <c r="WGZ94" s="13"/>
      <c r="WHA94" s="13"/>
      <c r="WHB94" s="13"/>
      <c r="WHC94" s="13"/>
      <c r="WHD94" s="13"/>
      <c r="WHE94" s="13"/>
      <c r="WHF94" s="13"/>
      <c r="WHG94" s="13"/>
      <c r="WHH94" s="13"/>
      <c r="WHI94" s="13"/>
      <c r="WHJ94" s="13"/>
      <c r="WHK94" s="13"/>
      <c r="WHL94" s="13"/>
      <c r="WHM94" s="13"/>
      <c r="WHN94" s="13"/>
      <c r="WHO94" s="13"/>
      <c r="WHP94" s="13"/>
      <c r="WHQ94" s="13"/>
      <c r="WHR94" s="13"/>
      <c r="WHS94" s="13"/>
      <c r="WHT94" s="13"/>
      <c r="WHU94" s="13"/>
      <c r="WHV94" s="13"/>
      <c r="WHW94" s="13"/>
      <c r="WHX94" s="13"/>
      <c r="WHY94" s="13"/>
      <c r="WHZ94" s="13"/>
      <c r="WIA94" s="13"/>
      <c r="WIB94" s="13"/>
      <c r="WIC94" s="13"/>
      <c r="WID94" s="13"/>
      <c r="WIE94" s="13"/>
      <c r="WIF94" s="13"/>
      <c r="WIG94" s="13"/>
      <c r="WIH94" s="13"/>
      <c r="WII94" s="13"/>
      <c r="WIJ94" s="13"/>
      <c r="WIK94" s="13"/>
      <c r="WIL94" s="13"/>
      <c r="WIM94" s="13"/>
      <c r="WIN94" s="13"/>
      <c r="WIO94" s="13"/>
      <c r="WIP94" s="13"/>
      <c r="WIQ94" s="13"/>
      <c r="WIR94" s="13"/>
      <c r="WIS94" s="13"/>
      <c r="WIT94" s="13"/>
      <c r="WIU94" s="13"/>
      <c r="WIV94" s="13"/>
      <c r="WIW94" s="13"/>
      <c r="WIX94" s="13"/>
      <c r="WIY94" s="13"/>
      <c r="WIZ94" s="13"/>
      <c r="WJA94" s="13"/>
      <c r="WJB94" s="13"/>
      <c r="WJC94" s="13"/>
      <c r="WJD94" s="13"/>
      <c r="WJE94" s="13"/>
      <c r="WJF94" s="13"/>
      <c r="WJG94" s="13"/>
      <c r="WJH94" s="13"/>
      <c r="WJI94" s="13"/>
      <c r="WJJ94" s="13"/>
      <c r="WJK94" s="13"/>
      <c r="WJL94" s="13"/>
      <c r="WJM94" s="13"/>
      <c r="WJN94" s="13"/>
      <c r="WJO94" s="13"/>
      <c r="WJP94" s="13"/>
      <c r="WJQ94" s="13"/>
      <c r="WJR94" s="13"/>
      <c r="WJS94" s="13"/>
      <c r="WJT94" s="13"/>
      <c r="WJU94" s="13"/>
      <c r="WJV94" s="13"/>
      <c r="WJW94" s="13"/>
      <c r="WJX94" s="13"/>
      <c r="WJY94" s="13"/>
      <c r="WJZ94" s="13"/>
      <c r="WKA94" s="13"/>
      <c r="WKB94" s="13"/>
      <c r="WKC94" s="13"/>
      <c r="WKD94" s="13"/>
      <c r="WKE94" s="13"/>
      <c r="WKF94" s="13"/>
      <c r="WKG94" s="13"/>
      <c r="WKH94" s="13"/>
      <c r="WKI94" s="13"/>
      <c r="WKJ94" s="13"/>
      <c r="WKK94" s="13"/>
      <c r="WKL94" s="13"/>
      <c r="WKM94" s="13"/>
      <c r="WKN94" s="13"/>
      <c r="WKO94" s="13"/>
      <c r="WKP94" s="13"/>
      <c r="WKQ94" s="13"/>
      <c r="WKR94" s="13"/>
      <c r="WKS94" s="13"/>
      <c r="WKT94" s="13"/>
      <c r="WKU94" s="13"/>
      <c r="WKV94" s="13"/>
      <c r="WKW94" s="13"/>
      <c r="WKX94" s="13"/>
      <c r="WKY94" s="13"/>
      <c r="WKZ94" s="13"/>
      <c r="WLA94" s="13"/>
      <c r="WLB94" s="13"/>
      <c r="WLC94" s="13"/>
      <c r="WLD94" s="13"/>
      <c r="WLE94" s="13"/>
      <c r="WLF94" s="13"/>
      <c r="WLG94" s="13"/>
      <c r="WLH94" s="13"/>
      <c r="WLI94" s="13"/>
      <c r="WLJ94" s="13"/>
      <c r="WLK94" s="13"/>
      <c r="WLL94" s="13"/>
      <c r="WLM94" s="13"/>
      <c r="WLN94" s="13"/>
      <c r="WLO94" s="13"/>
      <c r="WLP94" s="13"/>
      <c r="WLQ94" s="13"/>
      <c r="WLR94" s="13"/>
      <c r="WLS94" s="13"/>
      <c r="WLT94" s="13"/>
      <c r="WLU94" s="13"/>
      <c r="WLV94" s="13"/>
      <c r="WLW94" s="13"/>
      <c r="WLX94" s="13"/>
      <c r="WLY94" s="13"/>
      <c r="WLZ94" s="13"/>
      <c r="WMA94" s="13"/>
      <c r="WMB94" s="13"/>
      <c r="WMC94" s="13"/>
      <c r="WMD94" s="13"/>
      <c r="WME94" s="13"/>
      <c r="WMF94" s="13"/>
      <c r="WMG94" s="13"/>
      <c r="WMH94" s="13"/>
      <c r="WMI94" s="13"/>
      <c r="WMJ94" s="13"/>
      <c r="WMK94" s="13"/>
      <c r="WML94" s="13"/>
      <c r="WMM94" s="13"/>
      <c r="WMN94" s="13"/>
      <c r="WMO94" s="13"/>
      <c r="WMP94" s="13"/>
      <c r="WMQ94" s="13"/>
      <c r="WMR94" s="13"/>
      <c r="WMS94" s="13"/>
      <c r="WMT94" s="13"/>
      <c r="WMU94" s="13"/>
      <c r="WMV94" s="13"/>
      <c r="WMW94" s="13"/>
      <c r="WMX94" s="13"/>
      <c r="WMY94" s="13"/>
      <c r="WMZ94" s="13"/>
      <c r="WNA94" s="13"/>
      <c r="WNB94" s="13"/>
      <c r="WNC94" s="13"/>
      <c r="WND94" s="13"/>
      <c r="WNE94" s="13"/>
      <c r="WNF94" s="13"/>
      <c r="WNG94" s="13"/>
      <c r="WNH94" s="13"/>
      <c r="WNI94" s="13"/>
      <c r="WNJ94" s="13"/>
      <c r="WNK94" s="13"/>
      <c r="WNL94" s="13"/>
      <c r="WNM94" s="13"/>
      <c r="WNN94" s="13"/>
      <c r="WNO94" s="13"/>
      <c r="WNP94" s="13"/>
      <c r="WNQ94" s="13"/>
      <c r="WNR94" s="13"/>
      <c r="WNS94" s="13"/>
      <c r="WNT94" s="13"/>
      <c r="WNU94" s="13"/>
      <c r="WNV94" s="13"/>
      <c r="WNW94" s="13"/>
      <c r="WNX94" s="13"/>
      <c r="WNY94" s="13"/>
      <c r="WNZ94" s="13"/>
      <c r="WOA94" s="13"/>
      <c r="WOB94" s="13"/>
      <c r="WOC94" s="13"/>
      <c r="WOD94" s="13"/>
      <c r="WOE94" s="13"/>
      <c r="WOF94" s="13"/>
      <c r="WOG94" s="13"/>
      <c r="WOH94" s="13"/>
      <c r="WOI94" s="13"/>
      <c r="WOJ94" s="13"/>
      <c r="WOK94" s="13"/>
      <c r="WOL94" s="13"/>
      <c r="WOM94" s="13"/>
      <c r="WON94" s="13"/>
      <c r="WOO94" s="13"/>
      <c r="WOP94" s="13"/>
      <c r="WOQ94" s="13"/>
      <c r="WOR94" s="13"/>
      <c r="WOS94" s="13"/>
      <c r="WOT94" s="13"/>
      <c r="WOU94" s="13"/>
      <c r="WOV94" s="13"/>
      <c r="WOW94" s="13"/>
      <c r="WOX94" s="13"/>
      <c r="WOY94" s="13"/>
      <c r="WOZ94" s="13"/>
      <c r="WPA94" s="13"/>
      <c r="WPB94" s="13"/>
      <c r="WPC94" s="13"/>
      <c r="WPD94" s="13"/>
      <c r="WPE94" s="13"/>
      <c r="WPF94" s="13"/>
      <c r="WPG94" s="13"/>
      <c r="WPH94" s="13"/>
      <c r="WPI94" s="13"/>
      <c r="WPJ94" s="13"/>
      <c r="WPK94" s="13"/>
      <c r="WPL94" s="13"/>
      <c r="WPM94" s="13"/>
      <c r="WPN94" s="13"/>
      <c r="WPO94" s="13"/>
      <c r="WPP94" s="13"/>
      <c r="WPQ94" s="13"/>
      <c r="WPR94" s="13"/>
      <c r="WPS94" s="13"/>
      <c r="WPT94" s="13"/>
      <c r="WPU94" s="13"/>
      <c r="WPV94" s="13"/>
      <c r="WPW94" s="13"/>
      <c r="WPX94" s="13"/>
      <c r="WPY94" s="13"/>
      <c r="WPZ94" s="13"/>
      <c r="WQA94" s="13"/>
      <c r="WQB94" s="13"/>
      <c r="WQC94" s="13"/>
      <c r="WQD94" s="13"/>
      <c r="WQE94" s="13"/>
      <c r="WQF94" s="13"/>
      <c r="WQG94" s="13"/>
      <c r="WQH94" s="13"/>
      <c r="WQI94" s="13"/>
      <c r="WQJ94" s="13"/>
      <c r="WQK94" s="13"/>
      <c r="WQL94" s="13"/>
      <c r="WQM94" s="13"/>
      <c r="WQN94" s="13"/>
      <c r="WQO94" s="13"/>
      <c r="WQP94" s="13"/>
      <c r="WQQ94" s="13"/>
      <c r="WQR94" s="13"/>
      <c r="WQS94" s="13"/>
      <c r="WQT94" s="13"/>
      <c r="WQU94" s="13"/>
      <c r="WQV94" s="13"/>
      <c r="WQW94" s="13"/>
      <c r="WQX94" s="13"/>
      <c r="WQY94" s="13"/>
      <c r="WQZ94" s="13"/>
      <c r="WRA94" s="13"/>
      <c r="WRB94" s="13"/>
      <c r="WRC94" s="13"/>
      <c r="WRD94" s="13"/>
      <c r="WRE94" s="13"/>
      <c r="WRF94" s="13"/>
      <c r="WRG94" s="13"/>
      <c r="WRH94" s="13"/>
      <c r="WRI94" s="13"/>
      <c r="WRJ94" s="13"/>
      <c r="WRK94" s="13"/>
      <c r="WRL94" s="13"/>
      <c r="WRM94" s="13"/>
      <c r="WRN94" s="13"/>
      <c r="WRO94" s="13"/>
      <c r="WRP94" s="13"/>
      <c r="WRQ94" s="13"/>
      <c r="WRR94" s="13"/>
      <c r="WRS94" s="13"/>
      <c r="WRT94" s="13"/>
      <c r="WRU94" s="13"/>
      <c r="WRV94" s="13"/>
      <c r="WRW94" s="13"/>
      <c r="WRX94" s="13"/>
      <c r="WRY94" s="13"/>
      <c r="WRZ94" s="13"/>
      <c r="WSA94" s="13"/>
      <c r="WSB94" s="13"/>
      <c r="WSC94" s="13"/>
      <c r="WSD94" s="13"/>
      <c r="WSE94" s="13"/>
      <c r="WSF94" s="13"/>
      <c r="WSG94" s="13"/>
      <c r="WSH94" s="13"/>
      <c r="WSI94" s="13"/>
      <c r="WSJ94" s="13"/>
      <c r="WSK94" s="13"/>
      <c r="WSL94" s="13"/>
      <c r="WSM94" s="13"/>
      <c r="WSN94" s="13"/>
      <c r="WSO94" s="13"/>
      <c r="WSP94" s="13"/>
      <c r="WSQ94" s="13"/>
      <c r="WSR94" s="13"/>
      <c r="WSS94" s="13"/>
      <c r="WST94" s="13"/>
      <c r="WSU94" s="13"/>
      <c r="WSV94" s="13"/>
      <c r="WSW94" s="13"/>
      <c r="WSX94" s="13"/>
      <c r="WSY94" s="13"/>
      <c r="WSZ94" s="13"/>
      <c r="WTA94" s="13"/>
      <c r="WTB94" s="13"/>
      <c r="WTC94" s="13"/>
      <c r="WTD94" s="13"/>
      <c r="WTE94" s="13"/>
      <c r="WTF94" s="13"/>
      <c r="WTG94" s="13"/>
      <c r="WTH94" s="13"/>
      <c r="WTI94" s="13"/>
      <c r="WTJ94" s="13"/>
      <c r="WTK94" s="13"/>
      <c r="WTL94" s="13"/>
      <c r="WTM94" s="13"/>
      <c r="WTN94" s="13"/>
      <c r="WTO94" s="13"/>
      <c r="WTP94" s="13"/>
      <c r="WTQ94" s="13"/>
      <c r="WTR94" s="13"/>
      <c r="WTS94" s="13"/>
      <c r="WTT94" s="13"/>
      <c r="WTU94" s="13"/>
      <c r="WTV94" s="13"/>
      <c r="WTW94" s="13"/>
      <c r="WTX94" s="13"/>
      <c r="WTY94" s="13"/>
      <c r="WTZ94" s="13"/>
      <c r="WUA94" s="13"/>
      <c r="WUB94" s="13"/>
      <c r="WUC94" s="13"/>
      <c r="WUD94" s="13"/>
      <c r="WUE94" s="13"/>
      <c r="WUF94" s="13"/>
      <c r="WUG94" s="13"/>
      <c r="WUH94" s="13"/>
      <c r="WUI94" s="13"/>
      <c r="WUJ94" s="13"/>
      <c r="WUK94" s="13"/>
      <c r="WUL94" s="13"/>
      <c r="WUM94" s="13"/>
      <c r="WUN94" s="13"/>
      <c r="WUO94" s="13"/>
      <c r="WUP94" s="13"/>
      <c r="WUQ94" s="13"/>
      <c r="WUR94" s="13"/>
      <c r="WUS94" s="13"/>
      <c r="WUT94" s="13"/>
      <c r="WUU94" s="13"/>
      <c r="WUV94" s="13"/>
      <c r="WUW94" s="13"/>
      <c r="WUX94" s="13"/>
      <c r="WUY94" s="13"/>
      <c r="WUZ94" s="13"/>
      <c r="WVA94" s="13"/>
      <c r="WVB94" s="13"/>
      <c r="WVC94" s="13"/>
      <c r="WVD94" s="13"/>
      <c r="WVE94" s="13"/>
      <c r="WVF94" s="13"/>
      <c r="WVG94" s="13"/>
      <c r="WVH94" s="13"/>
      <c r="WVI94" s="13"/>
      <c r="WVJ94" s="13"/>
      <c r="WVK94" s="13"/>
      <c r="WVL94" s="13"/>
      <c r="WVM94" s="13"/>
      <c r="WVN94" s="13"/>
      <c r="WVO94" s="13"/>
      <c r="WVP94" s="13"/>
      <c r="WVQ94" s="13"/>
      <c r="WVR94" s="13"/>
      <c r="WVS94" s="13"/>
      <c r="WVT94" s="13"/>
      <c r="WVU94" s="13"/>
      <c r="WVV94" s="13"/>
      <c r="WVW94" s="13"/>
      <c r="WVX94" s="13"/>
      <c r="WVY94" s="13"/>
      <c r="WVZ94" s="13"/>
      <c r="WWA94" s="13"/>
      <c r="WWB94" s="13"/>
      <c r="WWC94" s="13"/>
      <c r="WWD94" s="13"/>
      <c r="WWE94" s="13"/>
      <c r="WWF94" s="13"/>
      <c r="WWG94" s="13"/>
      <c r="WWH94" s="13"/>
      <c r="WWI94" s="13"/>
      <c r="WWJ94" s="13"/>
      <c r="WWK94" s="13"/>
      <c r="WWL94" s="13"/>
      <c r="WWM94" s="13"/>
      <c r="WWN94" s="13"/>
      <c r="WWO94" s="13"/>
      <c r="WWP94" s="13"/>
      <c r="WWQ94" s="13"/>
      <c r="WWR94" s="13"/>
      <c r="WWS94" s="13"/>
      <c r="WWT94" s="13"/>
      <c r="WWU94" s="13"/>
      <c r="WWV94" s="13"/>
      <c r="WWW94" s="13"/>
      <c r="WWX94" s="13"/>
      <c r="WWY94" s="13"/>
      <c r="WWZ94" s="13"/>
      <c r="WXA94" s="13"/>
      <c r="WXB94" s="13"/>
      <c r="WXC94" s="13"/>
      <c r="WXD94" s="13"/>
      <c r="WXE94" s="13"/>
      <c r="WXF94" s="13"/>
      <c r="WXG94" s="13"/>
      <c r="WXH94" s="13"/>
      <c r="WXI94" s="13"/>
      <c r="WXJ94" s="13"/>
      <c r="WXK94" s="13"/>
      <c r="WXL94" s="13"/>
      <c r="WXM94" s="13"/>
      <c r="WXN94" s="13"/>
      <c r="WXO94" s="13"/>
      <c r="WXP94" s="13"/>
      <c r="WXQ94" s="13"/>
      <c r="WXR94" s="13"/>
      <c r="WXS94" s="13"/>
      <c r="WXT94" s="13"/>
      <c r="WXU94" s="13"/>
      <c r="WXV94" s="13"/>
      <c r="WXW94" s="13"/>
      <c r="WXX94" s="13"/>
      <c r="WXY94" s="13"/>
      <c r="WXZ94" s="13"/>
      <c r="WYA94" s="13"/>
      <c r="WYB94" s="13"/>
      <c r="WYC94" s="13"/>
      <c r="WYD94" s="13"/>
      <c r="WYE94" s="13"/>
      <c r="WYF94" s="13"/>
      <c r="WYG94" s="13"/>
      <c r="WYH94" s="13"/>
      <c r="WYI94" s="13"/>
      <c r="WYJ94" s="13"/>
      <c r="WYK94" s="13"/>
      <c r="WYL94" s="13"/>
      <c r="WYM94" s="13"/>
      <c r="WYN94" s="13"/>
      <c r="WYO94" s="13"/>
      <c r="WYP94" s="13"/>
      <c r="WYQ94" s="13"/>
      <c r="WYR94" s="13"/>
      <c r="WYS94" s="13"/>
      <c r="WYT94" s="13"/>
      <c r="WYU94" s="13"/>
      <c r="WYV94" s="13"/>
      <c r="WYW94" s="13"/>
      <c r="WYX94" s="13"/>
      <c r="WYY94" s="13"/>
      <c r="WYZ94" s="13"/>
      <c r="WZA94" s="13"/>
      <c r="WZB94" s="13"/>
      <c r="WZC94" s="13"/>
      <c r="WZD94" s="13"/>
      <c r="WZE94" s="13"/>
      <c r="WZF94" s="13"/>
      <c r="WZG94" s="13"/>
      <c r="WZH94" s="13"/>
      <c r="WZI94" s="13"/>
      <c r="WZJ94" s="13"/>
      <c r="WZK94" s="13"/>
      <c r="WZL94" s="13"/>
      <c r="WZM94" s="13"/>
      <c r="WZN94" s="13"/>
      <c r="WZO94" s="13"/>
      <c r="WZP94" s="13"/>
      <c r="WZQ94" s="13"/>
      <c r="WZR94" s="13"/>
      <c r="WZS94" s="13"/>
      <c r="WZT94" s="13"/>
      <c r="WZU94" s="13"/>
      <c r="WZV94" s="13"/>
      <c r="WZW94" s="13"/>
      <c r="WZX94" s="13"/>
      <c r="WZY94" s="13"/>
      <c r="WZZ94" s="13"/>
      <c r="XAA94" s="13"/>
      <c r="XAB94" s="13"/>
      <c r="XAC94" s="13"/>
      <c r="XAD94" s="13"/>
      <c r="XAE94" s="13"/>
      <c r="XAF94" s="13"/>
      <c r="XAG94" s="13"/>
      <c r="XAH94" s="13"/>
      <c r="XAI94" s="13"/>
      <c r="XAJ94" s="13"/>
      <c r="XAK94" s="13"/>
      <c r="XAL94" s="13"/>
      <c r="XAM94" s="13"/>
      <c r="XAN94" s="13"/>
      <c r="XAO94" s="13"/>
      <c r="XAP94" s="13"/>
      <c r="XAQ94" s="13"/>
      <c r="XAR94" s="13"/>
      <c r="XAS94" s="13"/>
      <c r="XAT94" s="13"/>
      <c r="XAU94" s="13"/>
      <c r="XAV94" s="13"/>
      <c r="XAW94" s="13"/>
      <c r="XAX94" s="13"/>
      <c r="XAY94" s="13"/>
      <c r="XAZ94" s="13"/>
      <c r="XBA94" s="13"/>
      <c r="XBB94" s="13"/>
      <c r="XBC94" s="13"/>
      <c r="XBD94" s="13"/>
      <c r="XBE94" s="13"/>
      <c r="XBF94" s="13"/>
      <c r="XBG94" s="13"/>
      <c r="XBH94" s="13"/>
      <c r="XBI94" s="13"/>
      <c r="XBJ94" s="13"/>
      <c r="XBK94" s="13"/>
      <c r="XBL94" s="13"/>
      <c r="XBM94" s="13"/>
      <c r="XBN94" s="13"/>
      <c r="XBO94" s="13"/>
      <c r="XBP94" s="13"/>
      <c r="XBQ94" s="13"/>
      <c r="XBR94" s="13"/>
      <c r="XBS94" s="13"/>
      <c r="XBT94" s="13"/>
      <c r="XBU94" s="13"/>
      <c r="XBV94" s="13"/>
      <c r="XBW94" s="13"/>
      <c r="XBX94" s="13"/>
      <c r="XBY94" s="13"/>
      <c r="XBZ94" s="13"/>
      <c r="XCA94" s="13"/>
      <c r="XCB94" s="13"/>
      <c r="XCC94" s="13"/>
      <c r="XCD94" s="13"/>
      <c r="XCE94" s="13"/>
      <c r="XCF94" s="13"/>
      <c r="XCG94" s="13"/>
      <c r="XCH94" s="13"/>
      <c r="XCI94" s="13"/>
      <c r="XCJ94" s="13"/>
      <c r="XCK94" s="13"/>
      <c r="XCL94" s="13"/>
      <c r="XCM94" s="13"/>
      <c r="XCN94" s="13"/>
      <c r="XCO94" s="13"/>
      <c r="XCP94" s="13"/>
      <c r="XCQ94" s="13"/>
      <c r="XCR94" s="13"/>
      <c r="XCS94" s="13"/>
      <c r="XCT94" s="13"/>
      <c r="XCU94" s="13"/>
      <c r="XCV94" s="13"/>
      <c r="XCW94" s="13"/>
      <c r="XCX94" s="13"/>
      <c r="XCY94" s="13"/>
      <c r="XCZ94" s="13"/>
      <c r="XDA94" s="13"/>
      <c r="XDB94" s="13"/>
      <c r="XDC94" s="13"/>
      <c r="XDD94" s="13"/>
      <c r="XDE94" s="13"/>
      <c r="XDF94" s="13"/>
      <c r="XDG94" s="13"/>
      <c r="XDH94" s="13"/>
      <c r="XDI94" s="13"/>
      <c r="XDJ94" s="13"/>
      <c r="XDK94" s="13"/>
      <c r="XDL94" s="13"/>
      <c r="XDM94" s="13"/>
      <c r="XDN94" s="13"/>
      <c r="XDO94" s="13"/>
      <c r="XDP94" s="13"/>
      <c r="XDQ94" s="13"/>
      <c r="XDR94" s="13"/>
      <c r="XDS94" s="13"/>
      <c r="XDT94" s="13"/>
      <c r="XDU94" s="13"/>
      <c r="XDV94" s="13"/>
      <c r="XDW94" s="13"/>
      <c r="XDX94" s="13"/>
      <c r="XDY94" s="13"/>
      <c r="XDZ94" s="13"/>
      <c r="XEA94" s="13"/>
      <c r="XEB94" s="13"/>
      <c r="XEC94" s="13"/>
      <c r="XED94" s="13"/>
      <c r="XEE94" s="13"/>
      <c r="XEF94" s="13"/>
      <c r="XEG94" s="13"/>
      <c r="XEH94" s="13"/>
      <c r="XEI94" s="13"/>
      <c r="XEJ94" s="13"/>
      <c r="XEK94" s="13"/>
      <c r="XEL94" s="13"/>
      <c r="XEM94" s="13"/>
      <c r="XEN94" s="13"/>
      <c r="XEO94" s="13"/>
      <c r="XEP94" s="13"/>
      <c r="XEQ94" s="13"/>
      <c r="XER94" s="13"/>
      <c r="XES94" s="13"/>
      <c r="XET94" s="13"/>
      <c r="XEU94" s="13"/>
      <c r="XEV94" s="13"/>
      <c r="XEW94" s="13"/>
      <c r="XEX94" s="13"/>
      <c r="XEY94" s="13"/>
      <c r="XEZ94" s="13"/>
      <c r="XFA94" s="13"/>
      <c r="XFB94" s="13"/>
      <c r="XFC94" s="13"/>
      <c r="XFD94" s="13"/>
    </row>
    <row r="95" spans="1:16384" x14ac:dyDescent="0.2">
      <c r="A95" s="6" t="s">
        <v>205</v>
      </c>
      <c r="B95" s="30">
        <v>10.4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x14ac:dyDescent="0.2">
      <c r="A96" t="s">
        <v>230</v>
      </c>
      <c r="B96" s="4">
        <v>6.53</v>
      </c>
      <c r="C96" s="12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t="s">
        <v>232</v>
      </c>
      <c r="B97" s="4">
        <v>3.37</v>
      </c>
      <c r="C97" s="12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t="s">
        <v>47</v>
      </c>
      <c r="B98" s="4">
        <v>18.38</v>
      </c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x14ac:dyDescent="0.2">
      <c r="B99" s="4"/>
      <c r="C99" s="12"/>
      <c r="D99" s="12"/>
      <c r="E99" s="13"/>
      <c r="F99" s="13"/>
      <c r="G99" s="12"/>
      <c r="H99" s="12"/>
      <c r="I99" s="12"/>
      <c r="J99" s="12"/>
      <c r="K99" s="12"/>
      <c r="L99" s="12"/>
    </row>
    <row r="100" spans="1:12" ht="21" x14ac:dyDescent="0.25">
      <c r="B100" s="4"/>
      <c r="D100" s="16"/>
    </row>
    <row r="101" spans="1:12" s="29" customFormat="1" ht="4" customHeight="1" thickBot="1" x14ac:dyDescent="0.3">
      <c r="A101" s="27"/>
      <c r="B101" s="28"/>
      <c r="C101" s="27"/>
      <c r="D101" s="27"/>
    </row>
    <row r="102" spans="1:12" x14ac:dyDescent="0.2">
      <c r="A102" s="17"/>
      <c r="B102" s="4"/>
      <c r="C102" s="12"/>
      <c r="D102" s="12"/>
      <c r="E102" s="13"/>
      <c r="F102" s="13"/>
      <c r="G102" s="12"/>
      <c r="H102" s="12"/>
      <c r="I102" s="12"/>
      <c r="J102" s="12"/>
      <c r="K102" s="12"/>
      <c r="L102" s="12"/>
    </row>
    <row r="103" spans="1:12" ht="21" x14ac:dyDescent="0.25">
      <c r="A103" s="15" t="s">
        <v>74</v>
      </c>
      <c r="B103" s="16">
        <f>SUM(PersonalCare40[Amount])</f>
        <v>231.41000000000003</v>
      </c>
      <c r="C103" s="15" t="str">
        <f>IF(PersonalCareBudget-PersonalCareTotal &gt; 0, "Balance Left:","Over Budget:")</f>
        <v>Over Budget:</v>
      </c>
      <c r="D103" s="16">
        <f>ABS(PersonalCareBudget-PersonalCareTotal)</f>
        <v>131.41000000000003</v>
      </c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6" t="s">
        <v>1</v>
      </c>
      <c r="B104" s="6" t="s">
        <v>2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6" t="s">
        <v>168</v>
      </c>
      <c r="B105" s="30">
        <f>85.56-85.56</f>
        <v>0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6" t="s">
        <v>170</v>
      </c>
      <c r="B106" s="30">
        <v>16.489999999999998</v>
      </c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6" t="s">
        <v>172</v>
      </c>
      <c r="B107" s="30">
        <v>18</v>
      </c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6" t="s">
        <v>173</v>
      </c>
      <c r="B108" s="30">
        <f>9.76-9.76</f>
        <v>0</v>
      </c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6" t="s">
        <v>174</v>
      </c>
      <c r="B109" s="30">
        <f>90.94-90.94</f>
        <v>0</v>
      </c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6" t="s">
        <v>175</v>
      </c>
      <c r="B110" s="30">
        <f>16.04-16.04</f>
        <v>0</v>
      </c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6" t="s">
        <v>168</v>
      </c>
      <c r="B111" s="30">
        <f>28.68-28.68</f>
        <v>0</v>
      </c>
      <c r="C111" s="12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6" t="s">
        <v>177</v>
      </c>
      <c r="B112" s="30">
        <v>21.39</v>
      </c>
      <c r="C112" s="12"/>
      <c r="D112" s="12"/>
      <c r="E112" s="13"/>
      <c r="F112" s="13"/>
      <c r="G112" s="12"/>
      <c r="H112" s="12"/>
      <c r="I112" s="12"/>
      <c r="J112" s="12"/>
      <c r="K112" s="12"/>
      <c r="L112" s="12"/>
    </row>
    <row r="113" spans="1:12" x14ac:dyDescent="0.2">
      <c r="A113" s="6" t="s">
        <v>178</v>
      </c>
      <c r="B113" s="30">
        <v>85</v>
      </c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x14ac:dyDescent="0.2">
      <c r="A114" s="6" t="s">
        <v>179</v>
      </c>
      <c r="B114" s="30">
        <v>5.99</v>
      </c>
      <c r="C114" s="12"/>
      <c r="D114" s="12"/>
      <c r="E114" s="13"/>
      <c r="F114" s="13"/>
      <c r="G114" s="12"/>
      <c r="H114" s="12"/>
      <c r="I114" s="12"/>
      <c r="J114" s="12"/>
      <c r="K114" s="12"/>
      <c r="L114" s="12"/>
    </row>
    <row r="115" spans="1:12" x14ac:dyDescent="0.2">
      <c r="A115" s="6" t="s">
        <v>168</v>
      </c>
      <c r="B115" s="30">
        <f>9.92-9.92</f>
        <v>0</v>
      </c>
      <c r="C115" s="12"/>
      <c r="D115" s="12"/>
      <c r="E115" s="13"/>
      <c r="F115" s="13"/>
      <c r="G115" s="12"/>
      <c r="H115" s="12"/>
      <c r="I115" s="12"/>
      <c r="J115" s="12"/>
      <c r="K115" s="12"/>
      <c r="L115" s="12"/>
    </row>
    <row r="116" spans="1:12" x14ac:dyDescent="0.2">
      <c r="A116" s="6" t="s">
        <v>180</v>
      </c>
      <c r="B116" s="30">
        <f>29.96-29.96</f>
        <v>0</v>
      </c>
      <c r="C116" s="12"/>
      <c r="D116" s="12"/>
      <c r="E116" s="13"/>
      <c r="F116" s="13"/>
      <c r="G116" s="12"/>
      <c r="H116" s="12"/>
      <c r="I116" s="12"/>
      <c r="J116" s="12"/>
      <c r="K116" s="12"/>
      <c r="L116" s="12"/>
    </row>
    <row r="117" spans="1:12" x14ac:dyDescent="0.2">
      <c r="A117" s="6" t="s">
        <v>226</v>
      </c>
      <c r="B117" s="30">
        <v>33.93</v>
      </c>
      <c r="C117" s="12"/>
      <c r="D117" s="12"/>
      <c r="E117" s="13"/>
      <c r="F117" s="13"/>
      <c r="G117" s="12"/>
      <c r="H117" s="12"/>
      <c r="I117" s="12"/>
      <c r="J117" s="12"/>
      <c r="K117" s="12"/>
      <c r="L117" s="12"/>
    </row>
    <row r="118" spans="1:12" x14ac:dyDescent="0.2">
      <c r="A118" s="6" t="s">
        <v>229</v>
      </c>
      <c r="B118" s="30">
        <v>8.75</v>
      </c>
      <c r="C118" s="12"/>
      <c r="D118" s="12"/>
      <c r="E118" s="13"/>
      <c r="F118" s="13"/>
      <c r="G118" s="12"/>
      <c r="H118" s="12"/>
      <c r="I118" s="12"/>
      <c r="J118" s="12"/>
      <c r="K118" s="12"/>
      <c r="L118" s="12"/>
    </row>
    <row r="119" spans="1:12" x14ac:dyDescent="0.2">
      <c r="A119" s="6" t="s">
        <v>234</v>
      </c>
      <c r="B119" s="30">
        <v>41.86</v>
      </c>
      <c r="C119" s="12"/>
      <c r="D119" s="12"/>
      <c r="E119" s="13"/>
      <c r="F119" s="13"/>
      <c r="G119" s="12"/>
      <c r="H119" s="12"/>
      <c r="I119" s="12"/>
      <c r="J119" s="12"/>
      <c r="K119" s="12"/>
      <c r="L119" s="12"/>
    </row>
    <row r="120" spans="1:12" x14ac:dyDescent="0.2">
      <c r="A120" s="17" t="s">
        <v>233</v>
      </c>
      <c r="B120" s="4">
        <f>457.18-457.18</f>
        <v>0</v>
      </c>
      <c r="C120" s="12"/>
      <c r="D120" s="12"/>
      <c r="E120" s="13"/>
      <c r="F120" s="13"/>
      <c r="G120" s="12"/>
      <c r="H120" s="12"/>
      <c r="I120" s="12"/>
      <c r="J120" s="12"/>
      <c r="K120" s="12"/>
      <c r="L120" s="12"/>
    </row>
    <row r="121" spans="1:12" x14ac:dyDescent="0.2">
      <c r="A121" s="17"/>
      <c r="B121" s="4"/>
      <c r="C121" s="12"/>
      <c r="D121" s="12"/>
      <c r="E121" s="13"/>
      <c r="F121" s="13"/>
      <c r="G121" s="12"/>
      <c r="H121" s="12"/>
      <c r="I121" s="12"/>
      <c r="J121" s="12"/>
      <c r="K121" s="12"/>
      <c r="L121" s="12"/>
    </row>
    <row r="122" spans="1:12" ht="21" x14ac:dyDescent="0.25">
      <c r="B122" s="4"/>
      <c r="D122" s="16"/>
    </row>
    <row r="123" spans="1:12" s="29" customFormat="1" ht="4" customHeight="1" thickBot="1" x14ac:dyDescent="0.3">
      <c r="A123" s="27"/>
      <c r="B123" s="28"/>
      <c r="C123" s="27"/>
      <c r="D123" s="27"/>
    </row>
    <row r="124" spans="1:12" x14ac:dyDescent="0.2">
      <c r="A124" s="17"/>
      <c r="B124" s="4"/>
      <c r="C124" s="12"/>
      <c r="D124" s="12"/>
      <c r="E124" s="13"/>
      <c r="F124" s="13"/>
      <c r="G124" s="12"/>
      <c r="H124" s="12"/>
      <c r="I124" s="12"/>
      <c r="J124" s="12"/>
      <c r="K124" s="12"/>
      <c r="L124" s="12"/>
    </row>
    <row r="125" spans="1:12" ht="21" x14ac:dyDescent="0.25">
      <c r="A125" s="15" t="s">
        <v>225</v>
      </c>
      <c r="B125" s="16">
        <f>SUM(Maintenance[Amount])</f>
        <v>0</v>
      </c>
      <c r="C125" s="15" t="str">
        <f>IF(MaintenanceBudget-MaintenanceTotal &gt; 0, "Balance Left:","Over Budget:")</f>
        <v>Balance Left:</v>
      </c>
      <c r="D125" s="16">
        <f>ABS(MaintenanceBudget-MaintenanceTotal)</f>
        <v>80</v>
      </c>
      <c r="E125" s="13"/>
      <c r="F125" s="13"/>
      <c r="G125" s="12"/>
      <c r="H125" s="12"/>
      <c r="I125" s="12"/>
      <c r="J125" s="12"/>
      <c r="K125" s="12"/>
      <c r="L125" s="12"/>
    </row>
    <row r="126" spans="1:12" x14ac:dyDescent="0.2">
      <c r="A126" s="6" t="s">
        <v>1</v>
      </c>
      <c r="B126" s="6" t="s">
        <v>2</v>
      </c>
      <c r="C126" s="12"/>
      <c r="D126" s="12"/>
      <c r="E126" s="13"/>
      <c r="F126" s="13"/>
      <c r="G126" s="12"/>
      <c r="H126" s="12"/>
      <c r="I126" s="12"/>
      <c r="J126" s="12"/>
      <c r="K126" s="12"/>
      <c r="L126" s="12"/>
    </row>
    <row r="127" spans="1:12" x14ac:dyDescent="0.2">
      <c r="A127" s="17"/>
      <c r="B127" s="4"/>
      <c r="C127" s="12"/>
      <c r="D127" s="12"/>
      <c r="E127" s="13"/>
      <c r="F127" s="13"/>
      <c r="G127" s="12"/>
      <c r="H127" s="12"/>
      <c r="I127" s="12"/>
      <c r="J127" s="12"/>
      <c r="K127" s="12"/>
      <c r="L127" s="12"/>
    </row>
    <row r="128" spans="1:12" ht="21" x14ac:dyDescent="0.25">
      <c r="D128" s="16"/>
    </row>
    <row r="129" spans="1:12" s="29" customFormat="1" ht="4" customHeight="1" thickBot="1" x14ac:dyDescent="0.3">
      <c r="A129" s="27"/>
      <c r="B129" s="28"/>
      <c r="C129" s="27"/>
      <c r="D129" s="27"/>
    </row>
    <row r="130" spans="1:12" x14ac:dyDescent="0.2">
      <c r="A130" s="17"/>
      <c r="B130" s="4"/>
      <c r="C130" s="12"/>
      <c r="D130" s="12"/>
      <c r="E130" s="13"/>
      <c r="F130" s="13"/>
      <c r="G130" s="12"/>
      <c r="H130" s="12"/>
      <c r="I130" s="12"/>
      <c r="J130" s="12"/>
      <c r="K130" s="12"/>
      <c r="L130" s="12"/>
    </row>
    <row r="131" spans="1:12" ht="21" x14ac:dyDescent="0.25">
      <c r="A131" s="15" t="s">
        <v>25</v>
      </c>
      <c r="B131" s="16">
        <f>SUM(Entertainment32[Amount])</f>
        <v>112.99</v>
      </c>
      <c r="C131" s="15" t="str">
        <f>IF(EntertainmentBudget-EntertainmentTotal &gt; 0, "Balance Left:","Over Budget:")</f>
        <v>Over Budget:</v>
      </c>
      <c r="D131" s="16">
        <f>ABS(EntertainmentBudget-EntertainmentTotal)</f>
        <v>12.989999999999995</v>
      </c>
      <c r="E131" s="13"/>
      <c r="F131" s="13"/>
      <c r="G131" s="12"/>
      <c r="H131" s="12"/>
      <c r="I131" s="12"/>
      <c r="J131" s="12"/>
      <c r="K131" s="12"/>
      <c r="L131" s="12"/>
    </row>
    <row r="132" spans="1:12" x14ac:dyDescent="0.2">
      <c r="A132" s="6" t="s">
        <v>1</v>
      </c>
      <c r="B132" s="6" t="s">
        <v>2</v>
      </c>
      <c r="C132" s="12"/>
      <c r="D132" s="12"/>
      <c r="E132" s="13"/>
      <c r="F132" s="13"/>
      <c r="G132" s="12"/>
      <c r="H132" s="12"/>
      <c r="I132" s="12"/>
      <c r="J132" s="12"/>
      <c r="K132" s="12"/>
      <c r="L132" s="12"/>
    </row>
    <row r="133" spans="1:12" x14ac:dyDescent="0.2">
      <c r="A133" s="6" t="s">
        <v>52</v>
      </c>
      <c r="B133" s="69">
        <f t="shared" ref="B133" si="0">6+4+10+8+10+6+7+2+18+8+16+8</f>
        <v>103</v>
      </c>
      <c r="C133" s="12"/>
      <c r="D133" s="12"/>
      <c r="E133" s="13"/>
      <c r="F133" s="13"/>
      <c r="G133" s="12"/>
      <c r="H133" s="12"/>
      <c r="I133" s="12"/>
      <c r="J133" s="12"/>
      <c r="K133" s="12"/>
      <c r="L133" s="12"/>
    </row>
    <row r="134" spans="1:12" x14ac:dyDescent="0.2">
      <c r="A134" s="6" t="s">
        <v>240</v>
      </c>
      <c r="B134" s="69">
        <v>9.99</v>
      </c>
      <c r="C134" s="12"/>
      <c r="D134" s="12"/>
      <c r="E134" s="13"/>
      <c r="F134" s="13"/>
      <c r="G134" s="12"/>
      <c r="H134" s="12"/>
      <c r="I134" s="12"/>
      <c r="J134" s="12"/>
      <c r="K134" s="12"/>
      <c r="L134" s="12"/>
    </row>
    <row r="135" spans="1:12" x14ac:dyDescent="0.2">
      <c r="A135" s="17"/>
      <c r="B135" s="4"/>
      <c r="C135" s="12"/>
      <c r="D135" s="12"/>
      <c r="E135" s="13"/>
      <c r="F135" s="13"/>
      <c r="G135" s="12"/>
      <c r="H135" s="12"/>
      <c r="I135" s="12"/>
      <c r="J135" s="12"/>
      <c r="K135" s="12"/>
      <c r="L135" s="12"/>
    </row>
    <row r="136" spans="1:12" ht="21" x14ac:dyDescent="0.25">
      <c r="D136" s="16"/>
    </row>
    <row r="137" spans="1:12" s="29" customFormat="1" ht="4" customHeight="1" thickBot="1" x14ac:dyDescent="0.3">
      <c r="A137" s="27"/>
      <c r="B137" s="28"/>
      <c r="C137" s="27"/>
      <c r="D137" s="27"/>
    </row>
    <row r="138" spans="1:12" x14ac:dyDescent="0.2">
      <c r="A138" s="17"/>
      <c r="B138" s="4"/>
      <c r="C138" s="12"/>
      <c r="D138" s="12"/>
      <c r="E138" s="13"/>
      <c r="F138" s="13"/>
      <c r="G138" s="12"/>
      <c r="H138" s="12"/>
      <c r="I138" s="12"/>
      <c r="J138" s="12"/>
      <c r="K138" s="12"/>
      <c r="L138" s="12"/>
    </row>
    <row r="139" spans="1:12" ht="21" x14ac:dyDescent="0.25">
      <c r="A139" s="15" t="s">
        <v>27</v>
      </c>
      <c r="B139" s="16">
        <f>SUM(Income133[Amount])</f>
        <v>3472.48</v>
      </c>
      <c r="C139" s="15" t="str">
        <f>IF(Income1Expected&gt;Income1Total,"Expected Left","Extra Made")</f>
        <v>Extra Made</v>
      </c>
      <c r="D139" s="16">
        <f>ABS(Income1Expected-Income1Total)</f>
        <v>544.48</v>
      </c>
      <c r="E139" s="13"/>
      <c r="F139" s="13"/>
      <c r="G139" s="12"/>
      <c r="H139" s="12"/>
      <c r="I139" s="12"/>
      <c r="J139" s="12"/>
      <c r="K139" s="12"/>
      <c r="L139" s="12"/>
    </row>
    <row r="140" spans="1:12" x14ac:dyDescent="0.2">
      <c r="A140" s="6" t="s">
        <v>1</v>
      </c>
      <c r="B140" s="6" t="s">
        <v>2</v>
      </c>
      <c r="C140" s="9"/>
      <c r="D140" s="12"/>
      <c r="E140" s="13"/>
      <c r="F140" s="13"/>
      <c r="G140" s="12"/>
      <c r="H140" s="12"/>
      <c r="I140" s="12"/>
      <c r="J140" s="12"/>
      <c r="K140" s="12"/>
      <c r="L140" s="12"/>
    </row>
    <row r="141" spans="1:12" x14ac:dyDescent="0.2">
      <c r="A141" s="6" t="s">
        <v>183</v>
      </c>
      <c r="B141" s="30">
        <v>900</v>
      </c>
      <c r="C141" s="9"/>
      <c r="D141" s="12"/>
      <c r="E141" s="13"/>
      <c r="F141" s="13"/>
      <c r="G141" s="12"/>
      <c r="H141" s="12"/>
      <c r="I141" s="12"/>
      <c r="J141" s="12"/>
      <c r="K141" s="12"/>
      <c r="L141" s="12"/>
    </row>
    <row r="142" spans="1:12" x14ac:dyDescent="0.2">
      <c r="A142" s="6" t="s">
        <v>188</v>
      </c>
      <c r="B142" s="30">
        <v>488.73</v>
      </c>
      <c r="C142" s="9"/>
      <c r="D142" s="12"/>
      <c r="E142" s="13"/>
      <c r="F142" s="13"/>
      <c r="G142" s="12"/>
      <c r="H142" s="12"/>
      <c r="I142" s="12"/>
      <c r="J142" s="12"/>
      <c r="K142" s="12"/>
      <c r="L142" s="12"/>
    </row>
    <row r="143" spans="1:12" x14ac:dyDescent="0.2">
      <c r="A143" s="6" t="s">
        <v>189</v>
      </c>
      <c r="B143" s="30">
        <v>62.35</v>
      </c>
      <c r="C143" s="9"/>
      <c r="D143" s="12"/>
      <c r="E143" s="13"/>
      <c r="F143" s="13"/>
      <c r="G143" s="12"/>
      <c r="H143" s="12"/>
      <c r="I143" s="12"/>
      <c r="J143" s="12"/>
      <c r="K143" s="12"/>
      <c r="L143" s="12"/>
    </row>
    <row r="144" spans="1:12" x14ac:dyDescent="0.2">
      <c r="A144" s="6" t="s">
        <v>191</v>
      </c>
      <c r="B144" s="30">
        <v>339</v>
      </c>
      <c r="C144" s="9"/>
      <c r="D144" s="12"/>
      <c r="E144" s="13"/>
      <c r="F144" s="13"/>
      <c r="G144" s="12"/>
      <c r="H144" s="12"/>
      <c r="I144" s="12"/>
      <c r="J144" s="12"/>
      <c r="K144" s="12"/>
      <c r="L144" s="12"/>
    </row>
    <row r="145" spans="1:12" x14ac:dyDescent="0.2">
      <c r="A145" s="6" t="s">
        <v>204</v>
      </c>
      <c r="B145" s="30">
        <v>102</v>
      </c>
      <c r="C145" s="9"/>
      <c r="D145" s="12"/>
      <c r="E145" s="13"/>
      <c r="F145" s="13"/>
      <c r="G145" s="12"/>
      <c r="H145" s="12"/>
      <c r="I145" s="12"/>
      <c r="J145" s="12"/>
      <c r="K145" s="12"/>
      <c r="L145" s="12"/>
    </row>
    <row r="146" spans="1:12" x14ac:dyDescent="0.2">
      <c r="A146" s="6" t="s">
        <v>210</v>
      </c>
      <c r="B146" s="30">
        <v>499.59</v>
      </c>
      <c r="C146" s="9"/>
      <c r="D146" s="12"/>
      <c r="E146" s="13"/>
      <c r="F146" s="13"/>
      <c r="G146" s="12"/>
      <c r="H146" s="12"/>
      <c r="I146" s="12"/>
      <c r="J146" s="12"/>
      <c r="K146" s="12"/>
      <c r="L146" s="12"/>
    </row>
    <row r="147" spans="1:12" x14ac:dyDescent="0.2">
      <c r="A147" s="6" t="s">
        <v>208</v>
      </c>
      <c r="B147" s="30">
        <v>599</v>
      </c>
      <c r="C147" s="9"/>
      <c r="D147" s="12" t="s">
        <v>63</v>
      </c>
      <c r="E147" s="13"/>
      <c r="F147" s="13"/>
      <c r="G147" s="12"/>
      <c r="H147" s="12"/>
      <c r="I147" s="12"/>
      <c r="J147" s="12"/>
      <c r="K147" s="12"/>
      <c r="L147" s="12"/>
    </row>
    <row r="148" spans="1:12" x14ac:dyDescent="0.2">
      <c r="A148" s="6" t="s">
        <v>239</v>
      </c>
      <c r="B148" s="30">
        <v>481.81</v>
      </c>
      <c r="C148" s="9"/>
      <c r="D148" s="12"/>
      <c r="E148" s="13"/>
      <c r="F148" s="13"/>
      <c r="G148" s="12"/>
      <c r="H148" s="12"/>
      <c r="I148" s="12"/>
      <c r="J148" s="12"/>
      <c r="K148" s="12"/>
      <c r="L148" s="12"/>
    </row>
    <row r="149" spans="1:12" x14ac:dyDescent="0.2">
      <c r="A149" s="17"/>
      <c r="B149" s="4"/>
      <c r="C149" s="12"/>
      <c r="D149" s="12"/>
      <c r="E149" s="13"/>
      <c r="F149" s="13"/>
      <c r="G149" s="12"/>
      <c r="H149" s="12"/>
      <c r="I149" s="12"/>
      <c r="J149" s="12"/>
      <c r="K149" s="12"/>
      <c r="L149" s="12"/>
    </row>
    <row r="150" spans="1:12" ht="21" x14ac:dyDescent="0.25">
      <c r="D150" s="16"/>
    </row>
    <row r="151" spans="1:12" s="29" customFormat="1" ht="4" customHeight="1" thickBot="1" x14ac:dyDescent="0.3">
      <c r="A151" s="27"/>
      <c r="B151" s="28"/>
      <c r="C151" s="27"/>
      <c r="D151" s="27"/>
    </row>
    <row r="152" spans="1:12" x14ac:dyDescent="0.2">
      <c r="A152" s="17"/>
      <c r="B152" s="4"/>
      <c r="C152" s="12"/>
      <c r="D152" s="12"/>
      <c r="E152" s="13"/>
      <c r="F152" s="13"/>
      <c r="G152" s="12"/>
      <c r="H152" s="12"/>
      <c r="I152" s="12"/>
      <c r="J152" s="12"/>
      <c r="K152" s="12"/>
      <c r="L152" s="12"/>
    </row>
    <row r="153" spans="1:12" ht="21" x14ac:dyDescent="0.25">
      <c r="A153" s="15" t="s">
        <v>28</v>
      </c>
      <c r="B153" s="16">
        <f>SUM(Income234[Amount])</f>
        <v>1409.28</v>
      </c>
      <c r="C153" s="15" t="str">
        <f>IF(Income2Expected&gt;Income2Total,"Expected Left","Extra Made")</f>
        <v>Expected Left</v>
      </c>
      <c r="D153" s="16">
        <f>ABS(Income2Expected-Income2Total)</f>
        <v>365.72</v>
      </c>
      <c r="E153" s="13"/>
      <c r="F153" s="13"/>
      <c r="G153" s="12"/>
      <c r="H153" s="12"/>
      <c r="I153" s="12"/>
      <c r="J153" s="12"/>
      <c r="K153" s="12"/>
      <c r="L153" s="12"/>
    </row>
    <row r="154" spans="1:12" x14ac:dyDescent="0.2">
      <c r="A154" s="6" t="s">
        <v>1</v>
      </c>
      <c r="B154" s="6" t="s">
        <v>2</v>
      </c>
      <c r="C154" s="12"/>
      <c r="D154" s="12"/>
      <c r="E154" s="13"/>
      <c r="F154" s="13"/>
      <c r="G154" s="12"/>
      <c r="H154" s="12"/>
      <c r="I154" s="12"/>
      <c r="J154" s="12"/>
      <c r="K154" s="12"/>
      <c r="L154" s="12"/>
    </row>
    <row r="155" spans="1:12" x14ac:dyDescent="0.2">
      <c r="A155" s="6" t="s">
        <v>167</v>
      </c>
      <c r="B155" s="30">
        <v>20</v>
      </c>
      <c r="C155" s="12"/>
      <c r="D155" s="12"/>
      <c r="E155" s="13"/>
      <c r="F155" s="13"/>
      <c r="G155" s="12"/>
      <c r="H155" s="12"/>
      <c r="I155" s="12"/>
      <c r="J155" s="12"/>
      <c r="K155" s="12"/>
      <c r="L155" s="12"/>
    </row>
    <row r="156" spans="1:12" x14ac:dyDescent="0.2">
      <c r="A156" s="6" t="s">
        <v>171</v>
      </c>
      <c r="B156" s="30">
        <v>533.73</v>
      </c>
      <c r="C156" s="12"/>
      <c r="D156" s="12"/>
      <c r="E156" s="13"/>
      <c r="F156" s="13"/>
      <c r="G156" s="12"/>
      <c r="H156" s="12"/>
      <c r="I156" s="12"/>
      <c r="J156" s="12"/>
      <c r="K156" s="12"/>
      <c r="L156" s="12"/>
    </row>
    <row r="157" spans="1:12" x14ac:dyDescent="0.2">
      <c r="A157" s="6" t="s">
        <v>167</v>
      </c>
      <c r="B157" s="30">
        <v>17</v>
      </c>
      <c r="C157" s="12"/>
      <c r="D157" s="12"/>
      <c r="E157" s="13"/>
      <c r="F157" s="13"/>
      <c r="G157" s="12"/>
      <c r="H157" s="12"/>
      <c r="I157" s="12"/>
      <c r="J157" s="12"/>
      <c r="K157" s="12"/>
      <c r="L157" s="12"/>
    </row>
    <row r="158" spans="1:12" x14ac:dyDescent="0.2">
      <c r="A158" s="17" t="s">
        <v>228</v>
      </c>
      <c r="B158" s="4">
        <v>60</v>
      </c>
      <c r="C158" s="12"/>
      <c r="D158" s="12"/>
      <c r="E158" s="13"/>
      <c r="F158" s="13"/>
      <c r="G158" s="12"/>
      <c r="H158" s="12"/>
      <c r="I158" s="12"/>
      <c r="J158" s="12"/>
      <c r="K158" s="12"/>
      <c r="L158" s="12"/>
    </row>
    <row r="159" spans="1:12" x14ac:dyDescent="0.2">
      <c r="A159" s="17">
        <v>42447</v>
      </c>
      <c r="B159" s="4">
        <v>778.55</v>
      </c>
      <c r="C159" s="12"/>
      <c r="D159" s="12"/>
      <c r="E159" s="13"/>
      <c r="F159" s="13"/>
      <c r="G159" s="12"/>
      <c r="H159" s="12"/>
      <c r="I159" s="12"/>
      <c r="J159" s="12"/>
      <c r="K159" s="12"/>
      <c r="L159" s="12"/>
    </row>
    <row r="160" spans="1:12" x14ac:dyDescent="0.2">
      <c r="A160" s="17"/>
      <c r="B160" s="4"/>
      <c r="C160" s="12"/>
      <c r="D160" s="12"/>
      <c r="E160" s="13"/>
      <c r="F160" s="13"/>
      <c r="G160" s="12"/>
      <c r="H160" s="12"/>
      <c r="I160" s="12"/>
      <c r="J160" s="12"/>
      <c r="K160" s="12"/>
      <c r="L160" s="12"/>
    </row>
    <row r="161" spans="1:12" x14ac:dyDescent="0.2">
      <c r="A161" s="17"/>
      <c r="B161" s="4"/>
      <c r="C161" s="12"/>
      <c r="D161" s="12"/>
      <c r="E161" s="13"/>
      <c r="F161" s="13"/>
      <c r="G161" s="12"/>
      <c r="H161" s="12"/>
      <c r="I161" s="12"/>
      <c r="J161" s="12"/>
      <c r="K161" s="12"/>
      <c r="L161" s="12"/>
    </row>
    <row r="162" spans="1:12" x14ac:dyDescent="0.2">
      <c r="A162" s="14"/>
      <c r="B162" s="13"/>
      <c r="C162" s="12"/>
      <c r="D162" s="12"/>
      <c r="E162" s="13"/>
      <c r="F162" s="13"/>
      <c r="G162" s="12"/>
      <c r="H162" s="12"/>
      <c r="I162" s="12"/>
      <c r="J162" s="12"/>
      <c r="K162" s="12"/>
      <c r="L162" s="12"/>
    </row>
    <row r="163" spans="1:12" x14ac:dyDescent="0.2">
      <c r="A163" s="11"/>
      <c r="B163" s="13"/>
      <c r="C163" s="12"/>
      <c r="D163" s="12"/>
      <c r="E163" s="13"/>
      <c r="F163" s="13"/>
      <c r="G163" s="12"/>
      <c r="H163" s="12"/>
      <c r="I163" s="12"/>
      <c r="J163" s="12"/>
      <c r="K163" s="12"/>
      <c r="L163" s="12"/>
    </row>
    <row r="164" spans="1:12" x14ac:dyDescent="0.2">
      <c r="A164" s="13"/>
      <c r="B164" s="13"/>
      <c r="C164" s="12"/>
      <c r="D164" s="12"/>
      <c r="E164" s="13"/>
      <c r="F164" s="13"/>
      <c r="G164" s="12"/>
      <c r="H164" s="12"/>
      <c r="I164" s="12"/>
      <c r="J164" s="12"/>
      <c r="K164" s="12"/>
      <c r="L164" s="12"/>
    </row>
    <row r="165" spans="1:12" x14ac:dyDescent="0.2">
      <c r="A165" s="11"/>
      <c r="B165" s="13"/>
      <c r="C165" s="11"/>
      <c r="D165" s="12"/>
      <c r="E165" s="13"/>
      <c r="F165" s="13"/>
      <c r="G165" s="12"/>
      <c r="H165" s="12"/>
      <c r="I165" s="12"/>
      <c r="J165" s="12"/>
      <c r="K165" s="12"/>
      <c r="L165" s="12"/>
    </row>
    <row r="166" spans="1:12" x14ac:dyDescent="0.2">
      <c r="A166" s="11"/>
      <c r="B166" s="13"/>
      <c r="C166" s="13"/>
      <c r="D166" s="13"/>
      <c r="E166" s="13"/>
      <c r="F166" s="13"/>
      <c r="G166" s="12"/>
      <c r="H166" s="12"/>
      <c r="I166" s="12"/>
      <c r="J166" s="12"/>
      <c r="K166" s="12"/>
      <c r="L166" s="12"/>
    </row>
    <row r="167" spans="1:12" x14ac:dyDescent="0.2">
      <c r="A167" s="12"/>
      <c r="B167" s="13"/>
      <c r="C167" s="12"/>
      <c r="D167" s="12"/>
      <c r="E167" s="13"/>
      <c r="F167" s="13"/>
      <c r="G167" s="12"/>
      <c r="H167" s="12"/>
      <c r="I167" s="12"/>
      <c r="J167" s="12"/>
      <c r="K167" s="12"/>
      <c r="L167" s="12"/>
    </row>
    <row r="168" spans="1:1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1:12" ht="21" x14ac:dyDescent="0.25">
      <c r="A169" s="10"/>
      <c r="B169" s="11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1:12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1:1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1:1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1:1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1:1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1:1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1:1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1:1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1:1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1:12" x14ac:dyDescent="0.2">
      <c r="A179" s="12"/>
      <c r="B179" s="12"/>
      <c r="E179" s="12"/>
      <c r="F179" s="12"/>
      <c r="G179" s="12"/>
      <c r="H179" s="12"/>
      <c r="I179" s="12"/>
      <c r="J179" s="12"/>
      <c r="K179" s="12"/>
      <c r="L179" s="12"/>
    </row>
    <row r="180" spans="1:12" x14ac:dyDescent="0.2">
      <c r="A180" s="12"/>
      <c r="B180" s="12"/>
      <c r="E180" s="12"/>
      <c r="F180" s="12"/>
      <c r="G180" s="12"/>
      <c r="H180" s="12"/>
      <c r="I180" s="12"/>
      <c r="J180" s="12"/>
      <c r="K180" s="12"/>
      <c r="L180" s="12"/>
    </row>
    <row r="181" spans="1:12" x14ac:dyDescent="0.2">
      <c r="A181" s="12"/>
      <c r="B181" s="12"/>
      <c r="E181" s="12"/>
      <c r="F181" s="12"/>
      <c r="G181" s="12"/>
      <c r="H181" s="12"/>
      <c r="I181" s="12"/>
      <c r="J181" s="12"/>
      <c r="K181" s="12"/>
      <c r="L181" s="12"/>
    </row>
    <row r="182" spans="1:12" x14ac:dyDescent="0.2">
      <c r="A182" s="12"/>
      <c r="B182" s="12"/>
      <c r="E182" s="12"/>
      <c r="F182" s="12"/>
      <c r="G182" s="12"/>
      <c r="H182" s="12"/>
      <c r="I182" s="12"/>
      <c r="J182" s="12"/>
      <c r="K182" s="12"/>
      <c r="L182" s="12"/>
    </row>
    <row r="183" spans="1:12" x14ac:dyDescent="0.2">
      <c r="E183" s="12"/>
      <c r="F183" s="12"/>
      <c r="G183" s="12"/>
      <c r="H183" s="12"/>
      <c r="I183" s="12"/>
      <c r="J183" s="12"/>
      <c r="K183" s="12"/>
      <c r="L183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9"/>
  <sheetViews>
    <sheetView showGridLines="0" tabSelected="1" topLeftCell="A32" zoomScale="120" zoomScaleNormal="120" zoomScalePageLayoutView="120" workbookViewId="0">
      <selection activeCell="A41" sqref="A41:XFD41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158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SUM(OverallExpenses3547[Current])</f>
        <v>2305.65</v>
      </c>
      <c r="C5" s="16">
        <f>Total_Monthly_Expenses</f>
        <v>2933</v>
      </c>
      <c r="D5" s="26">
        <f>ABS(Total_Monthly_Expenses-TotalExpenses)</f>
        <v>627.34999999999991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SUM(OverallIncome3648[Current])</f>
        <v>2998.76</v>
      </c>
      <c r="C6" s="16">
        <f>Total_Monthly_Income</f>
        <v>4703</v>
      </c>
      <c r="D6" s="26">
        <f>ABS(Total_Monthly_Income-TotalIncome)</f>
        <v>1704.2399999999998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SUM(Savings3749[Current])</f>
        <v>693.11000000000013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1937.75</v>
      </c>
      <c r="C14" s="21">
        <f>'Monthly Plan'!C19</f>
        <v>2133</v>
      </c>
      <c r="D14" s="21">
        <f>OverallExpenses3547[[#This Row],[Budget]]-OverallExpenses3547[[#This Row],[Current]]</f>
        <v>195.25</v>
      </c>
      <c r="E14" s="32" t="str">
        <f>IF(OverallExpenses3547[[#This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69.88</v>
      </c>
      <c r="C15" s="21">
        <f>'Monthly Plan'!C20</f>
        <v>120</v>
      </c>
      <c r="D15" s="21">
        <f>OverallExpenses3547[[#This Row],[Budget]]-OverallExpenses3547[[#This Row],[Current]]</f>
        <v>50.120000000000005</v>
      </c>
      <c r="E15" s="32" t="str">
        <f>IF(OverallExpenses3547[[#This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123.52000000000001</v>
      </c>
      <c r="C16" s="21">
        <f>'Monthly Plan'!C21</f>
        <v>300</v>
      </c>
      <c r="D16" s="21">
        <f>OverallExpenses3547[[#This Row],[Budget]]-OverallExpenses3547[[#This Row],[Current]]</f>
        <v>176.48</v>
      </c>
      <c r="E16" s="32" t="str">
        <f>IF(OverallExpenses3547[[#This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42.67</v>
      </c>
      <c r="C17" s="21">
        <f>'Monthly Plan'!C22</f>
        <v>100</v>
      </c>
      <c r="D17" s="21">
        <f>OverallExpenses3547[[#This Row],[Budget]]-OverallExpenses3547[[#This Row],[Current]]</f>
        <v>57.33</v>
      </c>
      <c r="E17" s="32" t="str">
        <f>IF(OverallExpenses3547[[#This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92.830000000000013</v>
      </c>
      <c r="C18" s="21">
        <f>'Monthly Plan'!C23</f>
        <v>100</v>
      </c>
      <c r="D18" s="21">
        <f>OverallExpenses3547[[#This Row],[Budget]]-OverallExpenses3547[[#This Row],[Current]]</f>
        <v>7.1699999999999875</v>
      </c>
      <c r="E18" s="32" t="str">
        <f>IF(OverallExpenses3547[[#This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39</v>
      </c>
      <c r="C19" s="21">
        <f>'Monthly Plan'!C24</f>
        <v>100</v>
      </c>
      <c r="D19" s="21">
        <f>OverallExpenses3547[[#This Row],[Budget]]-OverallExpenses3547[[#This Row],[Current]]</f>
        <v>61</v>
      </c>
      <c r="E19" s="32" t="str">
        <f>IF(OverallExpenses3547[[#This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SUM(Income13345[Amount])</f>
        <v>1541.6100000000001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SUM(Income23446[Amount])</f>
        <v>1457.15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693.11000000000013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SUM(BillsTable2941[Amount])</f>
        <v>1937.75</v>
      </c>
      <c r="C36" s="15" t="str">
        <f>IF(BillsBudget-BillsTableTotal &gt; 0, "Balance Left:","Over Budget:")</f>
        <v>Balance Left:</v>
      </c>
      <c r="D36" s="16">
        <f>ABS(BillsBudget-BillsTableTotal)</f>
        <v>195.25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>
        <v>1083</v>
      </c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>
        <v>699.23</v>
      </c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4</v>
      </c>
      <c r="B41" s="4">
        <v>81</v>
      </c>
      <c r="D41" s="12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16</v>
      </c>
      <c r="B42" s="4"/>
      <c r="D42" s="13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243</v>
      </c>
      <c r="B43" s="4">
        <v>39.57</v>
      </c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A44" t="s">
        <v>250</v>
      </c>
      <c r="B44" s="4">
        <v>26.74</v>
      </c>
      <c r="D44" s="13"/>
      <c r="E44" s="13"/>
      <c r="F44" s="13"/>
      <c r="G44" s="12"/>
      <c r="H44" s="12"/>
      <c r="I44" s="12"/>
      <c r="J44" s="12"/>
      <c r="K44" s="12"/>
      <c r="L44" s="12"/>
    </row>
    <row r="45" spans="1:12" x14ac:dyDescent="0.2">
      <c r="A45" t="s">
        <v>252</v>
      </c>
      <c r="B45" s="4">
        <v>3.21</v>
      </c>
      <c r="D45" s="13"/>
      <c r="E45" s="13"/>
      <c r="F45" s="13"/>
      <c r="G45" s="12"/>
      <c r="H45" s="12"/>
      <c r="I45" s="12"/>
      <c r="J45" s="12"/>
      <c r="K45" s="12"/>
      <c r="L45" s="12"/>
    </row>
    <row r="46" spans="1:12" x14ac:dyDescent="0.2">
      <c r="A46" t="s">
        <v>128</v>
      </c>
      <c r="B46" s="4">
        <v>5</v>
      </c>
      <c r="D46" s="13" t="s">
        <v>63</v>
      </c>
      <c r="E46" s="13"/>
      <c r="F46" s="13"/>
      <c r="G46" s="12"/>
      <c r="H46" s="12"/>
      <c r="I46" s="12"/>
      <c r="J46" s="12"/>
      <c r="K46" s="12"/>
      <c r="L46" s="12"/>
    </row>
    <row r="47" spans="1:12" x14ac:dyDescent="0.2">
      <c r="B47" s="4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D48" s="16"/>
    </row>
    <row r="49" spans="1:12" s="29" customFormat="1" ht="4" customHeight="1" thickBot="1" x14ac:dyDescent="0.3">
      <c r="A49" s="27"/>
      <c r="B49" s="28"/>
      <c r="C49" s="27"/>
      <c r="D49" s="27"/>
    </row>
    <row r="50" spans="1:12" x14ac:dyDescent="0.2">
      <c r="B50" s="4"/>
      <c r="C50" s="13"/>
      <c r="D50" s="13"/>
      <c r="E50" s="13"/>
      <c r="F50" s="13"/>
      <c r="G50" s="12"/>
      <c r="H50" s="12"/>
      <c r="I50" s="12"/>
      <c r="J50" s="12"/>
      <c r="K50" s="12"/>
      <c r="L50" s="12"/>
    </row>
    <row r="51" spans="1:12" ht="21" x14ac:dyDescent="0.25">
      <c r="A51" s="15" t="s">
        <v>23</v>
      </c>
      <c r="B51" s="16">
        <f>SUM(Gas_3042[Amount])</f>
        <v>69.88</v>
      </c>
      <c r="C51" s="15" t="str">
        <f>IF(GasBudget-GasTableTotal &gt; 0, "Balance Left:","Over Budget:")</f>
        <v>Balance Left:</v>
      </c>
      <c r="D51" s="16">
        <f>ABS(GasBudget-GasTableTotal)</f>
        <v>50.120000000000005</v>
      </c>
      <c r="E51" s="13"/>
      <c r="F51" s="13"/>
      <c r="G51" s="12"/>
      <c r="H51" s="12"/>
      <c r="I51" s="12"/>
      <c r="J51" s="12"/>
      <c r="K51" s="12"/>
      <c r="L51" s="12"/>
    </row>
    <row r="52" spans="1:12" x14ac:dyDescent="0.2">
      <c r="A52" s="6" t="s">
        <v>1</v>
      </c>
      <c r="B52" s="6" t="s">
        <v>2</v>
      </c>
      <c r="C52" s="9"/>
      <c r="D52" s="13"/>
      <c r="E52" s="13"/>
      <c r="F52" s="13"/>
      <c r="G52" s="12"/>
      <c r="H52" s="12"/>
      <c r="I52" s="12"/>
      <c r="J52" s="12"/>
      <c r="K52" s="12"/>
      <c r="L52" s="12"/>
    </row>
    <row r="53" spans="1:12" x14ac:dyDescent="0.2">
      <c r="A53" s="31" t="s">
        <v>237</v>
      </c>
      <c r="B53" s="30">
        <v>10.06</v>
      </c>
      <c r="C53" s="9"/>
      <c r="D53" s="13"/>
      <c r="E53" s="13"/>
      <c r="F53" s="13"/>
      <c r="G53" s="12"/>
      <c r="H53" s="12"/>
      <c r="I53" s="12"/>
      <c r="J53" s="12"/>
      <c r="K53" s="12"/>
      <c r="L53" s="12"/>
    </row>
    <row r="54" spans="1:12" x14ac:dyDescent="0.2">
      <c r="A54" s="31" t="s">
        <v>241</v>
      </c>
      <c r="B54" s="30">
        <v>20.21</v>
      </c>
      <c r="C54" s="9"/>
      <c r="D54" s="13"/>
      <c r="E54" s="13"/>
      <c r="F54" s="13"/>
      <c r="G54" s="12"/>
      <c r="H54" s="12"/>
      <c r="I54" s="12"/>
      <c r="J54" s="12"/>
      <c r="K54" s="12"/>
      <c r="L54" s="12"/>
    </row>
    <row r="55" spans="1:12" x14ac:dyDescent="0.2">
      <c r="A55" s="31" t="s">
        <v>247</v>
      </c>
      <c r="B55" s="30">
        <v>18.61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2" x14ac:dyDescent="0.2">
      <c r="A56" s="31" t="s">
        <v>254</v>
      </c>
      <c r="B56" s="30">
        <v>21</v>
      </c>
      <c r="C56" s="9"/>
      <c r="D56" s="13"/>
      <c r="E56" s="13"/>
      <c r="F56" s="13"/>
      <c r="G56" s="12"/>
      <c r="H56" s="12"/>
      <c r="I56" s="12"/>
      <c r="J56" s="12"/>
      <c r="K56" s="12"/>
      <c r="L56" s="12"/>
    </row>
    <row r="57" spans="1:12" x14ac:dyDescent="0.2">
      <c r="A57" s="17"/>
      <c r="B57" s="4"/>
      <c r="C57" s="13"/>
      <c r="D57" s="13"/>
      <c r="E57" s="12"/>
      <c r="F57" s="13"/>
      <c r="G57" s="12"/>
      <c r="H57" s="12"/>
      <c r="I57" s="12"/>
      <c r="J57" s="12"/>
      <c r="K57" s="12"/>
      <c r="L57" s="12"/>
    </row>
    <row r="58" spans="1:12" ht="21" x14ac:dyDescent="0.25">
      <c r="D58" s="16"/>
    </row>
    <row r="59" spans="1:12" s="29" customFormat="1" ht="4" customHeight="1" thickBot="1" x14ac:dyDescent="0.3">
      <c r="A59" s="27"/>
      <c r="B59" s="28"/>
      <c r="C59" s="27"/>
      <c r="D59" s="27"/>
    </row>
    <row r="60" spans="1:12" x14ac:dyDescent="0.2">
      <c r="C60" s="13"/>
      <c r="D60" s="13"/>
      <c r="E60" s="13"/>
      <c r="F60" s="13"/>
      <c r="G60" s="13"/>
      <c r="H60" s="13"/>
      <c r="I60" s="13"/>
      <c r="J60" s="13"/>
      <c r="K60" s="12"/>
      <c r="L60" s="12"/>
    </row>
    <row r="61" spans="1:12" ht="21" x14ac:dyDescent="0.25">
      <c r="A61" s="15" t="s">
        <v>24</v>
      </c>
      <c r="B61" s="16">
        <f>SUM(Groceries3143[Amount])</f>
        <v>123.52000000000001</v>
      </c>
      <c r="C61" s="15" t="str">
        <f>IF(GroceriesBudget-GroceriesTotal &gt; 0, "Balance Left:","Over Budget:")</f>
        <v>Balance Left:</v>
      </c>
      <c r="D61" s="16">
        <f>ABS(GroceriesBudget-GroceriesTotal)</f>
        <v>176.48</v>
      </c>
      <c r="E61" s="13"/>
      <c r="F61" s="13"/>
      <c r="G61" s="12"/>
      <c r="H61" s="12"/>
      <c r="I61" s="12"/>
      <c r="J61" s="12"/>
      <c r="K61" s="12"/>
      <c r="L61" s="12"/>
    </row>
    <row r="62" spans="1:12" x14ac:dyDescent="0.2">
      <c r="A62" s="6" t="s">
        <v>1</v>
      </c>
      <c r="B62" s="6" t="s">
        <v>2</v>
      </c>
      <c r="C62" s="9"/>
      <c r="D62" s="13"/>
      <c r="E62" s="13"/>
      <c r="F62" s="13"/>
      <c r="G62" s="12"/>
      <c r="H62" s="12"/>
      <c r="I62" s="12"/>
      <c r="J62" s="12"/>
      <c r="K62" s="12"/>
      <c r="L62" s="12"/>
    </row>
    <row r="63" spans="1:12" x14ac:dyDescent="0.2">
      <c r="A63" s="6" t="s">
        <v>53</v>
      </c>
      <c r="B63" s="30">
        <v>78.010000000000005</v>
      </c>
      <c r="C63" s="9"/>
      <c r="D63" s="13"/>
      <c r="E63" s="13"/>
      <c r="F63" s="13"/>
      <c r="G63" s="12"/>
      <c r="H63" s="12"/>
      <c r="I63" s="12"/>
      <c r="J63" s="12"/>
      <c r="K63" s="12"/>
      <c r="L63" s="12"/>
    </row>
    <row r="64" spans="1:12" x14ac:dyDescent="0.2">
      <c r="A64" s="6" t="s">
        <v>46</v>
      </c>
      <c r="B64" s="30">
        <v>45.51</v>
      </c>
      <c r="C64" s="9"/>
      <c r="D64" s="13"/>
      <c r="E64" s="13"/>
      <c r="F64" s="13"/>
      <c r="G64" s="12"/>
      <c r="H64" s="12"/>
      <c r="I64" s="12"/>
      <c r="J64" s="12"/>
      <c r="K64" s="12"/>
      <c r="L64" s="12"/>
    </row>
    <row r="65" spans="1:16384" x14ac:dyDescent="0.2">
      <c r="A65" s="6"/>
      <c r="B65" s="30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6384" ht="21" x14ac:dyDescent="0.25">
      <c r="D66" s="16"/>
    </row>
    <row r="67" spans="1:16384" s="29" customFormat="1" ht="4" customHeight="1" thickBot="1" x14ac:dyDescent="0.3">
      <c r="A67" s="27"/>
      <c r="B67" s="28"/>
      <c r="C67" s="27"/>
      <c r="D67" s="27"/>
    </row>
    <row r="68" spans="1:16384" x14ac:dyDescent="0.2"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6384" ht="21" x14ac:dyDescent="0.25">
      <c r="A69" s="15" t="s">
        <v>73</v>
      </c>
      <c r="B69" s="16">
        <f>SUM(OTEFood3951[Amount])</f>
        <v>42.67</v>
      </c>
      <c r="C69" s="15" t="str">
        <f>IF(OTEFoodBudget-OTEFoodTotal &gt; 0, "Balance Left:","Over Budget:")</f>
        <v>Balance Left:</v>
      </c>
      <c r="D69" s="16">
        <f>ABS(OTEFoodBudget-OTEFoodTotal)</f>
        <v>57.33</v>
      </c>
      <c r="E69" s="15"/>
      <c r="F69" s="16"/>
      <c r="G69" s="15"/>
      <c r="H69" s="16"/>
      <c r="I69" s="15"/>
      <c r="J69" s="16"/>
      <c r="K69" s="15"/>
      <c r="L69" s="16"/>
      <c r="M69" s="15"/>
      <c r="N69" s="16"/>
      <c r="O69" s="15"/>
      <c r="P69" s="16"/>
      <c r="Q69" s="15"/>
      <c r="R69" s="16"/>
      <c r="S69" s="15"/>
      <c r="T69" s="16"/>
      <c r="U69" s="15"/>
      <c r="V69" s="16"/>
      <c r="W69" s="15"/>
      <c r="X69" s="16"/>
      <c r="Y69" s="15"/>
      <c r="Z69" s="16"/>
      <c r="AA69" s="15"/>
      <c r="AB69" s="16"/>
      <c r="AC69" s="15"/>
      <c r="AD69" s="16"/>
      <c r="AE69" s="15"/>
      <c r="AF69" s="16"/>
      <c r="AG69" s="15"/>
      <c r="AH69" s="16"/>
      <c r="AI69" s="15"/>
      <c r="AJ69" s="16"/>
      <c r="AK69" s="15"/>
      <c r="AL69" s="16"/>
      <c r="AM69" s="15"/>
      <c r="AN69" s="16"/>
      <c r="AO69" s="15"/>
      <c r="AP69" s="16"/>
      <c r="AQ69" s="15"/>
      <c r="AR69" s="16"/>
      <c r="AS69" s="15"/>
      <c r="AT69" s="16"/>
      <c r="AU69" s="15"/>
      <c r="AV69" s="16"/>
      <c r="AW69" s="15"/>
      <c r="AX69" s="16"/>
      <c r="AY69" s="15"/>
      <c r="AZ69" s="16"/>
      <c r="BA69" s="15"/>
      <c r="BB69" s="16"/>
      <c r="BC69" s="15"/>
      <c r="BD69" s="16"/>
      <c r="BE69" s="15"/>
      <c r="BF69" s="16"/>
      <c r="BG69" s="15"/>
      <c r="BH69" s="16"/>
      <c r="BI69" s="15"/>
      <c r="BJ69" s="16"/>
      <c r="BK69" s="15"/>
      <c r="BL69" s="16"/>
      <c r="BM69" s="15"/>
      <c r="BN69" s="16"/>
      <c r="BO69" s="15"/>
      <c r="BP69" s="16"/>
      <c r="BQ69" s="15"/>
      <c r="BR69" s="16"/>
      <c r="BS69" s="15"/>
      <c r="BT69" s="16"/>
      <c r="BU69" s="15"/>
      <c r="BV69" s="16"/>
      <c r="BW69" s="15"/>
      <c r="BX69" s="16"/>
      <c r="BY69" s="15"/>
      <c r="BZ69" s="16"/>
      <c r="CA69" s="15"/>
      <c r="CB69" s="16"/>
      <c r="CC69" s="15"/>
      <c r="CD69" s="16"/>
      <c r="CE69" s="15"/>
      <c r="CF69" s="16"/>
      <c r="CG69" s="15"/>
      <c r="CH69" s="16"/>
      <c r="CI69" s="15"/>
      <c r="CJ69" s="16"/>
      <c r="CK69" s="15"/>
      <c r="CL69" s="16"/>
      <c r="CM69" s="15"/>
      <c r="CN69" s="16"/>
      <c r="CO69" s="15"/>
      <c r="CP69" s="16"/>
      <c r="CQ69" s="15"/>
      <c r="CR69" s="16"/>
      <c r="CS69" s="15"/>
      <c r="CT69" s="16"/>
      <c r="CU69" s="15"/>
      <c r="CV69" s="16"/>
      <c r="CW69" s="15"/>
      <c r="CX69" s="16"/>
      <c r="CY69" s="15"/>
      <c r="CZ69" s="16"/>
      <c r="DA69" s="15"/>
      <c r="DB69" s="16"/>
      <c r="DC69" s="15"/>
      <c r="DD69" s="16"/>
      <c r="DE69" s="15"/>
      <c r="DF69" s="16"/>
      <c r="DG69" s="15"/>
      <c r="DH69" s="16"/>
      <c r="DI69" s="15"/>
      <c r="DJ69" s="16"/>
      <c r="DK69" s="15"/>
      <c r="DL69" s="16"/>
      <c r="DM69" s="15"/>
      <c r="DN69" s="16"/>
      <c r="DO69" s="15"/>
      <c r="DP69" s="16"/>
      <c r="DQ69" s="15"/>
      <c r="DR69" s="16"/>
      <c r="DS69" s="15"/>
      <c r="DT69" s="16"/>
      <c r="DU69" s="15"/>
      <c r="DV69" s="16"/>
      <c r="DW69" s="15"/>
      <c r="DX69" s="16"/>
      <c r="DY69" s="15"/>
      <c r="DZ69" s="16"/>
      <c r="EA69" s="15"/>
      <c r="EB69" s="16"/>
      <c r="EC69" s="15"/>
      <c r="ED69" s="16"/>
      <c r="EE69" s="15"/>
      <c r="EF69" s="16"/>
      <c r="EG69" s="15"/>
      <c r="EH69" s="16"/>
      <c r="EI69" s="15"/>
      <c r="EJ69" s="16"/>
      <c r="EK69" s="15"/>
      <c r="EL69" s="16"/>
      <c r="EM69" s="15"/>
      <c r="EN69" s="16"/>
      <c r="EO69" s="15"/>
      <c r="EP69" s="16"/>
      <c r="EQ69" s="15"/>
      <c r="ER69" s="16"/>
      <c r="ES69" s="15"/>
      <c r="ET69" s="16"/>
      <c r="EU69" s="15"/>
      <c r="EV69" s="16"/>
      <c r="EW69" s="15"/>
      <c r="EX69" s="16"/>
      <c r="EY69" s="15"/>
      <c r="EZ69" s="16"/>
      <c r="FA69" s="15"/>
      <c r="FB69" s="16"/>
      <c r="FC69" s="15"/>
      <c r="FD69" s="16"/>
      <c r="FE69" s="15"/>
      <c r="FF69" s="16"/>
      <c r="FG69" s="15"/>
      <c r="FH69" s="16"/>
      <c r="FI69" s="15"/>
      <c r="FJ69" s="16"/>
      <c r="FK69" s="15"/>
      <c r="FL69" s="16"/>
      <c r="FM69" s="15"/>
      <c r="FN69" s="16"/>
      <c r="FO69" s="15"/>
      <c r="FP69" s="16"/>
      <c r="FQ69" s="15"/>
      <c r="FR69" s="16"/>
      <c r="FS69" s="15"/>
      <c r="FT69" s="16"/>
      <c r="FU69" s="15"/>
      <c r="FV69" s="16"/>
      <c r="FW69" s="15"/>
      <c r="FX69" s="16"/>
      <c r="FY69" s="15"/>
      <c r="FZ69" s="16"/>
      <c r="GA69" s="15"/>
      <c r="GB69" s="16"/>
      <c r="GC69" s="15"/>
      <c r="GD69" s="16"/>
      <c r="GE69" s="15"/>
      <c r="GF69" s="16"/>
      <c r="GG69" s="15"/>
      <c r="GH69" s="16"/>
      <c r="GI69" s="15"/>
      <c r="GJ69" s="16"/>
      <c r="GK69" s="15"/>
      <c r="GL69" s="16"/>
      <c r="GM69" s="15"/>
      <c r="GN69" s="16"/>
      <c r="GO69" s="15"/>
      <c r="GP69" s="16"/>
      <c r="GQ69" s="15"/>
      <c r="GR69" s="16"/>
      <c r="GS69" s="15"/>
      <c r="GT69" s="16"/>
      <c r="GU69" s="15"/>
      <c r="GV69" s="16"/>
      <c r="GW69" s="15"/>
      <c r="GX69" s="16"/>
      <c r="GY69" s="15"/>
      <c r="GZ69" s="16"/>
      <c r="HA69" s="15"/>
      <c r="HB69" s="16"/>
      <c r="HC69" s="15"/>
      <c r="HD69" s="16"/>
      <c r="HE69" s="15"/>
      <c r="HF69" s="16"/>
      <c r="HG69" s="15"/>
      <c r="HH69" s="16"/>
      <c r="HI69" s="15"/>
      <c r="HJ69" s="16"/>
      <c r="HK69" s="15"/>
      <c r="HL69" s="16"/>
      <c r="HM69" s="15"/>
      <c r="HN69" s="16"/>
      <c r="HO69" s="15"/>
      <c r="HP69" s="16"/>
      <c r="HQ69" s="15"/>
      <c r="HR69" s="16"/>
      <c r="HS69" s="15"/>
      <c r="HT69" s="16"/>
      <c r="HU69" s="15"/>
      <c r="HV69" s="16"/>
      <c r="HW69" s="15"/>
      <c r="HX69" s="16"/>
      <c r="HY69" s="15"/>
      <c r="HZ69" s="16"/>
      <c r="IA69" s="15"/>
      <c r="IB69" s="16"/>
      <c r="IC69" s="15"/>
      <c r="ID69" s="16"/>
      <c r="IE69" s="15"/>
      <c r="IF69" s="16"/>
      <c r="IG69" s="15"/>
      <c r="IH69" s="16"/>
      <c r="II69" s="15"/>
      <c r="IJ69" s="16"/>
      <c r="IK69" s="15"/>
      <c r="IL69" s="16"/>
      <c r="IM69" s="15"/>
      <c r="IN69" s="16"/>
      <c r="IO69" s="15"/>
      <c r="IP69" s="16"/>
      <c r="IQ69" s="15"/>
      <c r="IR69" s="16"/>
      <c r="IS69" s="15"/>
      <c r="IT69" s="16"/>
      <c r="IU69" s="15"/>
      <c r="IV69" s="16"/>
      <c r="IW69" s="15"/>
      <c r="IX69" s="16"/>
      <c r="IY69" s="15"/>
      <c r="IZ69" s="16"/>
      <c r="JA69" s="15"/>
      <c r="JB69" s="16"/>
      <c r="JC69" s="15"/>
      <c r="JD69" s="16"/>
      <c r="JE69" s="15"/>
      <c r="JF69" s="16"/>
      <c r="JG69" s="15"/>
      <c r="JH69" s="16"/>
      <c r="JI69" s="15"/>
      <c r="JJ69" s="16"/>
      <c r="JK69" s="15"/>
      <c r="JL69" s="16"/>
      <c r="JM69" s="15"/>
      <c r="JN69" s="16"/>
      <c r="JO69" s="15"/>
      <c r="JP69" s="16"/>
      <c r="JQ69" s="15"/>
      <c r="JR69" s="16"/>
      <c r="JS69" s="15"/>
      <c r="JT69" s="16"/>
      <c r="JU69" s="15"/>
      <c r="JV69" s="16"/>
      <c r="JW69" s="15"/>
      <c r="JX69" s="16"/>
      <c r="JY69" s="15"/>
      <c r="JZ69" s="16"/>
      <c r="KA69" s="15"/>
      <c r="KB69" s="16"/>
      <c r="KC69" s="15"/>
      <c r="KD69" s="16"/>
      <c r="KE69" s="15"/>
      <c r="KF69" s="16"/>
      <c r="KG69" s="15"/>
      <c r="KH69" s="16"/>
      <c r="KI69" s="15"/>
      <c r="KJ69" s="16"/>
      <c r="KK69" s="15"/>
      <c r="KL69" s="16"/>
      <c r="KM69" s="15"/>
      <c r="KN69" s="16"/>
      <c r="KO69" s="15"/>
      <c r="KP69" s="16"/>
      <c r="KQ69" s="15"/>
      <c r="KR69" s="16"/>
      <c r="KS69" s="15"/>
      <c r="KT69" s="16"/>
      <c r="KU69" s="15"/>
      <c r="KV69" s="16"/>
      <c r="KW69" s="15"/>
      <c r="KX69" s="16"/>
      <c r="KY69" s="15"/>
      <c r="KZ69" s="16"/>
      <c r="LA69" s="15"/>
      <c r="LB69" s="16"/>
      <c r="LC69" s="15"/>
      <c r="LD69" s="16"/>
      <c r="LE69" s="15"/>
      <c r="LF69" s="16"/>
      <c r="LG69" s="15"/>
      <c r="LH69" s="16"/>
      <c r="LI69" s="15"/>
      <c r="LJ69" s="16"/>
      <c r="LK69" s="15"/>
      <c r="LL69" s="16"/>
      <c r="LM69" s="15"/>
      <c r="LN69" s="16"/>
      <c r="LO69" s="15"/>
      <c r="LP69" s="16"/>
      <c r="LQ69" s="15"/>
      <c r="LR69" s="16"/>
      <c r="LS69" s="15"/>
      <c r="LT69" s="16"/>
      <c r="LU69" s="15"/>
      <c r="LV69" s="16"/>
      <c r="LW69" s="15"/>
      <c r="LX69" s="16"/>
      <c r="LY69" s="15"/>
      <c r="LZ69" s="16"/>
      <c r="MA69" s="15"/>
      <c r="MB69" s="16"/>
      <c r="MC69" s="15"/>
      <c r="MD69" s="16"/>
      <c r="ME69" s="15"/>
      <c r="MF69" s="16"/>
      <c r="MG69" s="15"/>
      <c r="MH69" s="16"/>
      <c r="MI69" s="15"/>
      <c r="MJ69" s="16"/>
      <c r="MK69" s="15"/>
      <c r="ML69" s="16"/>
      <c r="MM69" s="15"/>
      <c r="MN69" s="16"/>
      <c r="MO69" s="15"/>
      <c r="MP69" s="16"/>
      <c r="MQ69" s="15"/>
      <c r="MR69" s="16"/>
      <c r="MS69" s="15"/>
      <c r="MT69" s="16"/>
      <c r="MU69" s="15"/>
      <c r="MV69" s="16"/>
      <c r="MW69" s="15"/>
      <c r="MX69" s="16"/>
      <c r="MY69" s="15"/>
      <c r="MZ69" s="16"/>
      <c r="NA69" s="15"/>
      <c r="NB69" s="16"/>
      <c r="NC69" s="15"/>
      <c r="ND69" s="16"/>
      <c r="NE69" s="15"/>
      <c r="NF69" s="16"/>
      <c r="NG69" s="15"/>
      <c r="NH69" s="16"/>
      <c r="NI69" s="15"/>
      <c r="NJ69" s="16"/>
      <c r="NK69" s="15"/>
      <c r="NL69" s="16"/>
      <c r="NM69" s="15"/>
      <c r="NN69" s="16"/>
      <c r="NO69" s="15"/>
      <c r="NP69" s="16"/>
      <c r="NQ69" s="15"/>
      <c r="NR69" s="16"/>
      <c r="NS69" s="15"/>
      <c r="NT69" s="16"/>
      <c r="NU69" s="15"/>
      <c r="NV69" s="16"/>
      <c r="NW69" s="15"/>
      <c r="NX69" s="16"/>
      <c r="NY69" s="15"/>
      <c r="NZ69" s="16"/>
      <c r="OA69" s="15"/>
      <c r="OB69" s="16"/>
      <c r="OC69" s="15"/>
      <c r="OD69" s="16"/>
      <c r="OE69" s="15"/>
      <c r="OF69" s="16"/>
      <c r="OG69" s="15"/>
      <c r="OH69" s="16"/>
      <c r="OI69" s="15"/>
      <c r="OJ69" s="16"/>
      <c r="OK69" s="15"/>
      <c r="OL69" s="16"/>
      <c r="OM69" s="15"/>
      <c r="ON69" s="16"/>
      <c r="OO69" s="15"/>
      <c r="OP69" s="16"/>
      <c r="OQ69" s="15"/>
      <c r="OR69" s="16"/>
      <c r="OS69" s="15"/>
      <c r="OT69" s="16"/>
      <c r="OU69" s="15"/>
      <c r="OV69" s="16"/>
      <c r="OW69" s="15"/>
      <c r="OX69" s="16"/>
      <c r="OY69" s="15"/>
      <c r="OZ69" s="16"/>
      <c r="PA69" s="15"/>
      <c r="PB69" s="16"/>
      <c r="PC69" s="15"/>
      <c r="PD69" s="16"/>
      <c r="PE69" s="15"/>
      <c r="PF69" s="16"/>
      <c r="PG69" s="15"/>
      <c r="PH69" s="16"/>
      <c r="PI69" s="15"/>
      <c r="PJ69" s="16"/>
      <c r="PK69" s="15"/>
      <c r="PL69" s="16"/>
      <c r="PM69" s="15"/>
      <c r="PN69" s="16"/>
      <c r="PO69" s="15"/>
      <c r="PP69" s="16"/>
      <c r="PQ69" s="15"/>
      <c r="PR69" s="16"/>
      <c r="PS69" s="15"/>
      <c r="PT69" s="16"/>
      <c r="PU69" s="15"/>
      <c r="PV69" s="16"/>
      <c r="PW69" s="15"/>
      <c r="PX69" s="16"/>
      <c r="PY69" s="15"/>
      <c r="PZ69" s="16"/>
      <c r="QA69" s="15"/>
      <c r="QB69" s="16"/>
      <c r="QC69" s="15"/>
      <c r="QD69" s="16"/>
      <c r="QE69" s="15"/>
      <c r="QF69" s="16"/>
      <c r="QG69" s="15"/>
      <c r="QH69" s="16"/>
      <c r="QI69" s="15"/>
      <c r="QJ69" s="16"/>
      <c r="QK69" s="15"/>
      <c r="QL69" s="16"/>
      <c r="QM69" s="15"/>
      <c r="QN69" s="16"/>
      <c r="QO69" s="15"/>
      <c r="QP69" s="16"/>
      <c r="QQ69" s="15"/>
      <c r="QR69" s="16"/>
      <c r="QS69" s="15"/>
      <c r="QT69" s="16"/>
      <c r="QU69" s="15"/>
      <c r="QV69" s="16"/>
      <c r="QW69" s="15"/>
      <c r="QX69" s="16"/>
      <c r="QY69" s="15"/>
      <c r="QZ69" s="16"/>
      <c r="RA69" s="15"/>
      <c r="RB69" s="16"/>
      <c r="RC69" s="15"/>
      <c r="RD69" s="16"/>
      <c r="RE69" s="15"/>
      <c r="RF69" s="16"/>
      <c r="RG69" s="15"/>
      <c r="RH69" s="16"/>
      <c r="RI69" s="15"/>
      <c r="RJ69" s="16"/>
      <c r="RK69" s="15"/>
      <c r="RL69" s="16"/>
      <c r="RM69" s="15"/>
      <c r="RN69" s="16"/>
      <c r="RO69" s="15"/>
      <c r="RP69" s="16"/>
      <c r="RQ69" s="15"/>
      <c r="RR69" s="16"/>
      <c r="RS69" s="15"/>
      <c r="RT69" s="16"/>
      <c r="RU69" s="15"/>
      <c r="RV69" s="16"/>
      <c r="RW69" s="15"/>
      <c r="RX69" s="16"/>
      <c r="RY69" s="15"/>
      <c r="RZ69" s="16"/>
      <c r="SA69" s="15"/>
      <c r="SB69" s="16"/>
      <c r="SC69" s="15"/>
      <c r="SD69" s="16"/>
      <c r="SE69" s="15"/>
      <c r="SF69" s="16"/>
      <c r="SG69" s="15"/>
      <c r="SH69" s="16"/>
      <c r="SI69" s="15"/>
      <c r="SJ69" s="16"/>
      <c r="SK69" s="15"/>
      <c r="SL69" s="16"/>
      <c r="SM69" s="15"/>
      <c r="SN69" s="16"/>
      <c r="SO69" s="15"/>
      <c r="SP69" s="16"/>
      <c r="SQ69" s="15"/>
      <c r="SR69" s="16"/>
      <c r="SS69" s="15"/>
      <c r="ST69" s="16"/>
      <c r="SU69" s="15"/>
      <c r="SV69" s="16"/>
      <c r="SW69" s="15"/>
      <c r="SX69" s="16"/>
      <c r="SY69" s="15"/>
      <c r="SZ69" s="16"/>
      <c r="TA69" s="15"/>
      <c r="TB69" s="16"/>
      <c r="TC69" s="15"/>
      <c r="TD69" s="16"/>
      <c r="TE69" s="15"/>
      <c r="TF69" s="16"/>
      <c r="TG69" s="15"/>
      <c r="TH69" s="16"/>
      <c r="TI69" s="15"/>
      <c r="TJ69" s="16"/>
      <c r="TK69" s="15"/>
      <c r="TL69" s="16"/>
      <c r="TM69" s="15"/>
      <c r="TN69" s="16"/>
      <c r="TO69" s="15"/>
      <c r="TP69" s="16"/>
      <c r="TQ69" s="15"/>
      <c r="TR69" s="16"/>
      <c r="TS69" s="15"/>
      <c r="TT69" s="16"/>
      <c r="TU69" s="15"/>
      <c r="TV69" s="16"/>
      <c r="TW69" s="15"/>
      <c r="TX69" s="16"/>
      <c r="TY69" s="15"/>
      <c r="TZ69" s="16"/>
      <c r="UA69" s="15"/>
      <c r="UB69" s="16"/>
      <c r="UC69" s="15"/>
      <c r="UD69" s="16"/>
      <c r="UE69" s="15"/>
      <c r="UF69" s="16"/>
      <c r="UG69" s="15"/>
      <c r="UH69" s="16"/>
      <c r="UI69" s="15"/>
      <c r="UJ69" s="16"/>
      <c r="UK69" s="15"/>
      <c r="UL69" s="16"/>
      <c r="UM69" s="15"/>
      <c r="UN69" s="16"/>
      <c r="UO69" s="15"/>
      <c r="UP69" s="16"/>
      <c r="UQ69" s="15"/>
      <c r="UR69" s="16"/>
      <c r="US69" s="15"/>
      <c r="UT69" s="16"/>
      <c r="UU69" s="15"/>
      <c r="UV69" s="16"/>
      <c r="UW69" s="15"/>
      <c r="UX69" s="16"/>
      <c r="UY69" s="15"/>
      <c r="UZ69" s="16"/>
      <c r="VA69" s="15"/>
      <c r="VB69" s="16"/>
      <c r="VC69" s="15"/>
      <c r="VD69" s="16"/>
      <c r="VE69" s="15"/>
      <c r="VF69" s="16"/>
      <c r="VG69" s="15"/>
      <c r="VH69" s="16"/>
      <c r="VI69" s="15"/>
      <c r="VJ69" s="16"/>
      <c r="VK69" s="15"/>
      <c r="VL69" s="16"/>
      <c r="VM69" s="15"/>
      <c r="VN69" s="16"/>
      <c r="VO69" s="15"/>
      <c r="VP69" s="16"/>
      <c r="VQ69" s="15"/>
      <c r="VR69" s="16"/>
      <c r="VS69" s="15"/>
      <c r="VT69" s="16"/>
      <c r="VU69" s="15"/>
      <c r="VV69" s="16"/>
      <c r="VW69" s="15"/>
      <c r="VX69" s="16"/>
      <c r="VY69" s="15"/>
      <c r="VZ69" s="16"/>
      <c r="WA69" s="15"/>
      <c r="WB69" s="16"/>
      <c r="WC69" s="15"/>
      <c r="WD69" s="16"/>
      <c r="WE69" s="15"/>
      <c r="WF69" s="16"/>
      <c r="WG69" s="15"/>
      <c r="WH69" s="16"/>
      <c r="WI69" s="15"/>
      <c r="WJ69" s="16"/>
      <c r="WK69" s="15"/>
      <c r="WL69" s="16"/>
      <c r="WM69" s="15"/>
      <c r="WN69" s="16"/>
      <c r="WO69" s="15"/>
      <c r="WP69" s="16"/>
      <c r="WQ69" s="15"/>
      <c r="WR69" s="16"/>
      <c r="WS69" s="15"/>
      <c r="WT69" s="16"/>
      <c r="WU69" s="15"/>
      <c r="WV69" s="16"/>
      <c r="WW69" s="15"/>
      <c r="WX69" s="16"/>
      <c r="WY69" s="15"/>
      <c r="WZ69" s="16"/>
      <c r="XA69" s="15"/>
      <c r="XB69" s="16"/>
      <c r="XC69" s="15"/>
      <c r="XD69" s="16"/>
      <c r="XE69" s="15"/>
      <c r="XF69" s="16"/>
      <c r="XG69" s="15"/>
      <c r="XH69" s="16"/>
      <c r="XI69" s="15"/>
      <c r="XJ69" s="16"/>
      <c r="XK69" s="15"/>
      <c r="XL69" s="16"/>
      <c r="XM69" s="15"/>
      <c r="XN69" s="16"/>
      <c r="XO69" s="15"/>
      <c r="XP69" s="16"/>
      <c r="XQ69" s="15"/>
      <c r="XR69" s="16"/>
      <c r="XS69" s="15"/>
      <c r="XT69" s="16"/>
      <c r="XU69" s="15"/>
      <c r="XV69" s="16"/>
      <c r="XW69" s="15"/>
      <c r="XX69" s="16"/>
      <c r="XY69" s="15"/>
      <c r="XZ69" s="16"/>
      <c r="YA69" s="15"/>
      <c r="YB69" s="16"/>
      <c r="YC69" s="15"/>
      <c r="YD69" s="16"/>
      <c r="YE69" s="15"/>
      <c r="YF69" s="16"/>
      <c r="YG69" s="15"/>
      <c r="YH69" s="16"/>
      <c r="YI69" s="15"/>
      <c r="YJ69" s="16"/>
      <c r="YK69" s="15"/>
      <c r="YL69" s="16"/>
      <c r="YM69" s="15"/>
      <c r="YN69" s="16"/>
      <c r="YO69" s="15"/>
      <c r="YP69" s="16"/>
      <c r="YQ69" s="15"/>
      <c r="YR69" s="16"/>
      <c r="YS69" s="15"/>
      <c r="YT69" s="16"/>
      <c r="YU69" s="15"/>
      <c r="YV69" s="16"/>
      <c r="YW69" s="15"/>
      <c r="YX69" s="16"/>
      <c r="YY69" s="15"/>
      <c r="YZ69" s="16"/>
      <c r="ZA69" s="15"/>
      <c r="ZB69" s="16"/>
      <c r="ZC69" s="15"/>
      <c r="ZD69" s="16"/>
      <c r="ZE69" s="15"/>
      <c r="ZF69" s="16"/>
      <c r="ZG69" s="15"/>
      <c r="ZH69" s="16"/>
      <c r="ZI69" s="15"/>
      <c r="ZJ69" s="16"/>
      <c r="ZK69" s="15"/>
      <c r="ZL69" s="16"/>
      <c r="ZM69" s="15"/>
      <c r="ZN69" s="16"/>
      <c r="ZO69" s="15"/>
      <c r="ZP69" s="16"/>
      <c r="ZQ69" s="15"/>
      <c r="ZR69" s="16"/>
      <c r="ZS69" s="15"/>
      <c r="ZT69" s="16"/>
      <c r="ZU69" s="15"/>
      <c r="ZV69" s="16"/>
      <c r="ZW69" s="15"/>
      <c r="ZX69" s="16"/>
      <c r="ZY69" s="15"/>
      <c r="ZZ69" s="16"/>
      <c r="AAA69" s="15"/>
      <c r="AAB69" s="16"/>
      <c r="AAC69" s="15"/>
      <c r="AAD69" s="16"/>
      <c r="AAE69" s="15"/>
      <c r="AAF69" s="16"/>
      <c r="AAG69" s="15"/>
      <c r="AAH69" s="16"/>
      <c r="AAI69" s="15"/>
      <c r="AAJ69" s="16"/>
      <c r="AAK69" s="15"/>
      <c r="AAL69" s="16"/>
      <c r="AAM69" s="15"/>
      <c r="AAN69" s="16"/>
      <c r="AAO69" s="15"/>
      <c r="AAP69" s="16"/>
      <c r="AAQ69" s="15"/>
      <c r="AAR69" s="16"/>
      <c r="AAS69" s="15"/>
      <c r="AAT69" s="16"/>
      <c r="AAU69" s="15"/>
      <c r="AAV69" s="16"/>
      <c r="AAW69" s="15"/>
      <c r="AAX69" s="16"/>
      <c r="AAY69" s="15"/>
      <c r="AAZ69" s="16"/>
      <c r="ABA69" s="15"/>
      <c r="ABB69" s="16"/>
      <c r="ABC69" s="15"/>
      <c r="ABD69" s="16"/>
      <c r="ABE69" s="15"/>
      <c r="ABF69" s="16"/>
      <c r="ABG69" s="15"/>
      <c r="ABH69" s="16"/>
      <c r="ABI69" s="15"/>
      <c r="ABJ69" s="16"/>
      <c r="ABK69" s="15"/>
      <c r="ABL69" s="16"/>
      <c r="ABM69" s="15"/>
      <c r="ABN69" s="16"/>
      <c r="ABO69" s="15"/>
      <c r="ABP69" s="16"/>
      <c r="ABQ69" s="15"/>
      <c r="ABR69" s="16"/>
      <c r="ABS69" s="15"/>
      <c r="ABT69" s="16"/>
      <c r="ABU69" s="15"/>
      <c r="ABV69" s="16"/>
      <c r="ABW69" s="15"/>
      <c r="ABX69" s="16"/>
      <c r="ABY69" s="15"/>
      <c r="ABZ69" s="16"/>
      <c r="ACA69" s="15"/>
      <c r="ACB69" s="16"/>
      <c r="ACC69" s="15"/>
      <c r="ACD69" s="16"/>
      <c r="ACE69" s="15"/>
      <c r="ACF69" s="16"/>
      <c r="ACG69" s="15"/>
      <c r="ACH69" s="16"/>
      <c r="ACI69" s="15"/>
      <c r="ACJ69" s="16"/>
      <c r="ACK69" s="15"/>
      <c r="ACL69" s="16"/>
      <c r="ACM69" s="15"/>
      <c r="ACN69" s="16"/>
      <c r="ACO69" s="15"/>
      <c r="ACP69" s="16"/>
      <c r="ACQ69" s="15"/>
      <c r="ACR69" s="16"/>
      <c r="ACS69" s="15"/>
      <c r="ACT69" s="16"/>
      <c r="ACU69" s="15"/>
      <c r="ACV69" s="16"/>
      <c r="ACW69" s="15"/>
      <c r="ACX69" s="16"/>
      <c r="ACY69" s="15"/>
      <c r="ACZ69" s="16"/>
      <c r="ADA69" s="15"/>
      <c r="ADB69" s="16"/>
      <c r="ADC69" s="15"/>
      <c r="ADD69" s="16"/>
      <c r="ADE69" s="15"/>
      <c r="ADF69" s="16"/>
      <c r="ADG69" s="15"/>
      <c r="ADH69" s="16"/>
      <c r="ADI69" s="15"/>
      <c r="ADJ69" s="16"/>
      <c r="ADK69" s="15"/>
      <c r="ADL69" s="16"/>
      <c r="ADM69" s="15"/>
      <c r="ADN69" s="16"/>
      <c r="ADO69" s="15"/>
      <c r="ADP69" s="16"/>
      <c r="ADQ69" s="15"/>
      <c r="ADR69" s="16"/>
      <c r="ADS69" s="15"/>
      <c r="ADT69" s="16"/>
      <c r="ADU69" s="15"/>
      <c r="ADV69" s="16"/>
      <c r="ADW69" s="15"/>
      <c r="ADX69" s="16"/>
      <c r="ADY69" s="15"/>
      <c r="ADZ69" s="16"/>
      <c r="AEA69" s="15"/>
      <c r="AEB69" s="16"/>
      <c r="AEC69" s="15"/>
      <c r="AED69" s="16"/>
      <c r="AEE69" s="15"/>
      <c r="AEF69" s="16"/>
      <c r="AEG69" s="15"/>
      <c r="AEH69" s="16"/>
      <c r="AEI69" s="15"/>
      <c r="AEJ69" s="16"/>
      <c r="AEK69" s="15"/>
      <c r="AEL69" s="16"/>
      <c r="AEM69" s="15"/>
      <c r="AEN69" s="16"/>
      <c r="AEO69" s="15"/>
      <c r="AEP69" s="16"/>
      <c r="AEQ69" s="15"/>
      <c r="AER69" s="16"/>
      <c r="AES69" s="15"/>
      <c r="AET69" s="16"/>
      <c r="AEU69" s="15"/>
      <c r="AEV69" s="16"/>
      <c r="AEW69" s="15"/>
      <c r="AEX69" s="16"/>
      <c r="AEY69" s="15"/>
      <c r="AEZ69" s="16"/>
      <c r="AFA69" s="15"/>
      <c r="AFB69" s="16"/>
      <c r="AFC69" s="15"/>
      <c r="AFD69" s="16"/>
      <c r="AFE69" s="15"/>
      <c r="AFF69" s="16"/>
      <c r="AFG69" s="15"/>
      <c r="AFH69" s="16"/>
      <c r="AFI69" s="15"/>
      <c r="AFJ69" s="16"/>
      <c r="AFK69" s="15"/>
      <c r="AFL69" s="16"/>
      <c r="AFM69" s="15"/>
      <c r="AFN69" s="16"/>
      <c r="AFO69" s="15"/>
      <c r="AFP69" s="16"/>
      <c r="AFQ69" s="15"/>
      <c r="AFR69" s="16"/>
      <c r="AFS69" s="15"/>
      <c r="AFT69" s="16"/>
      <c r="AFU69" s="15"/>
      <c r="AFV69" s="16"/>
      <c r="AFW69" s="15"/>
      <c r="AFX69" s="16"/>
      <c r="AFY69" s="15"/>
      <c r="AFZ69" s="16"/>
      <c r="AGA69" s="15"/>
      <c r="AGB69" s="16"/>
      <c r="AGC69" s="15"/>
      <c r="AGD69" s="16"/>
      <c r="AGE69" s="15"/>
      <c r="AGF69" s="16"/>
      <c r="AGG69" s="15"/>
      <c r="AGH69" s="16"/>
      <c r="AGI69" s="15"/>
      <c r="AGJ69" s="16"/>
      <c r="AGK69" s="15"/>
      <c r="AGL69" s="16"/>
      <c r="AGM69" s="15"/>
      <c r="AGN69" s="16"/>
      <c r="AGO69" s="15"/>
      <c r="AGP69" s="16"/>
      <c r="AGQ69" s="15"/>
      <c r="AGR69" s="16"/>
      <c r="AGS69" s="15"/>
      <c r="AGT69" s="16"/>
      <c r="AGU69" s="15"/>
      <c r="AGV69" s="16"/>
      <c r="AGW69" s="15"/>
      <c r="AGX69" s="16"/>
      <c r="AGY69" s="15"/>
      <c r="AGZ69" s="16"/>
      <c r="AHA69" s="15"/>
      <c r="AHB69" s="16"/>
      <c r="AHC69" s="15"/>
      <c r="AHD69" s="16"/>
      <c r="AHE69" s="15"/>
      <c r="AHF69" s="16"/>
      <c r="AHG69" s="15"/>
      <c r="AHH69" s="16"/>
      <c r="AHI69" s="15"/>
      <c r="AHJ69" s="16"/>
      <c r="AHK69" s="15"/>
      <c r="AHL69" s="16"/>
      <c r="AHM69" s="15"/>
      <c r="AHN69" s="16"/>
      <c r="AHO69" s="15"/>
      <c r="AHP69" s="16"/>
      <c r="AHQ69" s="15"/>
      <c r="AHR69" s="16"/>
      <c r="AHS69" s="15"/>
      <c r="AHT69" s="16"/>
      <c r="AHU69" s="15"/>
      <c r="AHV69" s="16"/>
      <c r="AHW69" s="15"/>
      <c r="AHX69" s="16"/>
      <c r="AHY69" s="15"/>
      <c r="AHZ69" s="16"/>
      <c r="AIA69" s="15"/>
      <c r="AIB69" s="16"/>
      <c r="AIC69" s="15"/>
      <c r="AID69" s="16"/>
      <c r="AIE69" s="15"/>
      <c r="AIF69" s="16"/>
      <c r="AIG69" s="15"/>
      <c r="AIH69" s="16"/>
      <c r="AII69" s="15"/>
      <c r="AIJ69" s="16"/>
      <c r="AIK69" s="15"/>
      <c r="AIL69" s="16"/>
      <c r="AIM69" s="15"/>
      <c r="AIN69" s="16"/>
      <c r="AIO69" s="15"/>
      <c r="AIP69" s="16"/>
      <c r="AIQ69" s="15"/>
      <c r="AIR69" s="16"/>
      <c r="AIS69" s="15"/>
      <c r="AIT69" s="16"/>
      <c r="AIU69" s="15"/>
      <c r="AIV69" s="16"/>
      <c r="AIW69" s="15"/>
      <c r="AIX69" s="16"/>
      <c r="AIY69" s="15"/>
      <c r="AIZ69" s="16"/>
      <c r="AJA69" s="15"/>
      <c r="AJB69" s="16"/>
      <c r="AJC69" s="15"/>
      <c r="AJD69" s="16"/>
      <c r="AJE69" s="15"/>
      <c r="AJF69" s="16"/>
      <c r="AJG69" s="15"/>
      <c r="AJH69" s="16"/>
      <c r="AJI69" s="15"/>
      <c r="AJJ69" s="16"/>
      <c r="AJK69" s="15"/>
      <c r="AJL69" s="16"/>
      <c r="AJM69" s="15"/>
      <c r="AJN69" s="16"/>
      <c r="AJO69" s="15"/>
      <c r="AJP69" s="16"/>
      <c r="AJQ69" s="15"/>
      <c r="AJR69" s="16"/>
      <c r="AJS69" s="15"/>
      <c r="AJT69" s="16"/>
      <c r="AJU69" s="15"/>
      <c r="AJV69" s="16"/>
      <c r="AJW69" s="15"/>
      <c r="AJX69" s="16"/>
      <c r="AJY69" s="15"/>
      <c r="AJZ69" s="16"/>
      <c r="AKA69" s="15"/>
      <c r="AKB69" s="16"/>
      <c r="AKC69" s="15"/>
      <c r="AKD69" s="16"/>
      <c r="AKE69" s="15"/>
      <c r="AKF69" s="16"/>
      <c r="AKG69" s="15"/>
      <c r="AKH69" s="16"/>
      <c r="AKI69" s="15"/>
      <c r="AKJ69" s="16"/>
      <c r="AKK69" s="15"/>
      <c r="AKL69" s="16"/>
      <c r="AKM69" s="15"/>
      <c r="AKN69" s="16"/>
      <c r="AKO69" s="15"/>
      <c r="AKP69" s="16"/>
      <c r="AKQ69" s="15"/>
      <c r="AKR69" s="16"/>
      <c r="AKS69" s="15"/>
      <c r="AKT69" s="16"/>
      <c r="AKU69" s="15"/>
      <c r="AKV69" s="16"/>
      <c r="AKW69" s="15"/>
      <c r="AKX69" s="16"/>
      <c r="AKY69" s="15"/>
      <c r="AKZ69" s="16"/>
      <c r="ALA69" s="15"/>
      <c r="ALB69" s="16"/>
      <c r="ALC69" s="15"/>
      <c r="ALD69" s="16"/>
      <c r="ALE69" s="15"/>
      <c r="ALF69" s="16"/>
      <c r="ALG69" s="15"/>
      <c r="ALH69" s="16"/>
      <c r="ALI69" s="15"/>
      <c r="ALJ69" s="16"/>
      <c r="ALK69" s="15"/>
      <c r="ALL69" s="16"/>
      <c r="ALM69" s="15"/>
      <c r="ALN69" s="16"/>
      <c r="ALO69" s="15"/>
      <c r="ALP69" s="16"/>
      <c r="ALQ69" s="15"/>
      <c r="ALR69" s="16"/>
      <c r="ALS69" s="15"/>
      <c r="ALT69" s="16"/>
      <c r="ALU69" s="15"/>
      <c r="ALV69" s="16"/>
      <c r="ALW69" s="15"/>
      <c r="ALX69" s="16"/>
      <c r="ALY69" s="15"/>
      <c r="ALZ69" s="16"/>
      <c r="AMA69" s="15"/>
      <c r="AMB69" s="16"/>
      <c r="AMC69" s="15"/>
      <c r="AMD69" s="16"/>
      <c r="AME69" s="15"/>
      <c r="AMF69" s="16"/>
      <c r="AMG69" s="15"/>
      <c r="AMH69" s="16"/>
      <c r="AMI69" s="15"/>
      <c r="AMJ69" s="16"/>
      <c r="AMK69" s="15"/>
      <c r="AML69" s="16"/>
      <c r="AMM69" s="15"/>
      <c r="AMN69" s="16"/>
      <c r="AMO69" s="15"/>
      <c r="AMP69" s="16"/>
      <c r="AMQ69" s="15"/>
      <c r="AMR69" s="16"/>
      <c r="AMS69" s="15"/>
      <c r="AMT69" s="16"/>
      <c r="AMU69" s="15"/>
      <c r="AMV69" s="16"/>
      <c r="AMW69" s="15"/>
      <c r="AMX69" s="16"/>
      <c r="AMY69" s="15"/>
      <c r="AMZ69" s="16"/>
      <c r="ANA69" s="15"/>
      <c r="ANB69" s="16"/>
      <c r="ANC69" s="15"/>
      <c r="AND69" s="16"/>
      <c r="ANE69" s="15"/>
      <c r="ANF69" s="16"/>
      <c r="ANG69" s="15"/>
      <c r="ANH69" s="16"/>
      <c r="ANI69" s="15"/>
      <c r="ANJ69" s="16"/>
      <c r="ANK69" s="15"/>
      <c r="ANL69" s="16"/>
      <c r="ANM69" s="15"/>
      <c r="ANN69" s="16"/>
      <c r="ANO69" s="15"/>
      <c r="ANP69" s="16"/>
      <c r="ANQ69" s="15"/>
      <c r="ANR69" s="16"/>
      <c r="ANS69" s="15"/>
      <c r="ANT69" s="16"/>
      <c r="ANU69" s="15"/>
      <c r="ANV69" s="16"/>
      <c r="ANW69" s="15"/>
      <c r="ANX69" s="16"/>
      <c r="ANY69" s="15"/>
      <c r="ANZ69" s="16"/>
      <c r="AOA69" s="15"/>
      <c r="AOB69" s="16"/>
      <c r="AOC69" s="15"/>
      <c r="AOD69" s="16"/>
      <c r="AOE69" s="15"/>
      <c r="AOF69" s="16"/>
      <c r="AOG69" s="15"/>
      <c r="AOH69" s="16"/>
      <c r="AOI69" s="15"/>
      <c r="AOJ69" s="16"/>
      <c r="AOK69" s="15"/>
      <c r="AOL69" s="16"/>
      <c r="AOM69" s="15"/>
      <c r="AON69" s="16"/>
      <c r="AOO69" s="15"/>
      <c r="AOP69" s="16"/>
      <c r="AOQ69" s="15"/>
      <c r="AOR69" s="16"/>
      <c r="AOS69" s="15"/>
      <c r="AOT69" s="16"/>
      <c r="AOU69" s="15"/>
      <c r="AOV69" s="16"/>
      <c r="AOW69" s="15"/>
      <c r="AOX69" s="16"/>
      <c r="AOY69" s="15"/>
      <c r="AOZ69" s="16"/>
      <c r="APA69" s="15"/>
      <c r="APB69" s="16"/>
      <c r="APC69" s="15"/>
      <c r="APD69" s="16"/>
      <c r="APE69" s="15"/>
      <c r="APF69" s="16"/>
      <c r="APG69" s="15"/>
      <c r="APH69" s="16"/>
      <c r="API69" s="15"/>
      <c r="APJ69" s="16"/>
      <c r="APK69" s="15"/>
      <c r="APL69" s="16"/>
      <c r="APM69" s="15"/>
      <c r="APN69" s="16"/>
      <c r="APO69" s="15"/>
      <c r="APP69" s="16"/>
      <c r="APQ69" s="15"/>
      <c r="APR69" s="16"/>
      <c r="APS69" s="15"/>
      <c r="APT69" s="16"/>
      <c r="APU69" s="15"/>
      <c r="APV69" s="16"/>
      <c r="APW69" s="15"/>
      <c r="APX69" s="16"/>
      <c r="APY69" s="15"/>
      <c r="APZ69" s="16"/>
      <c r="AQA69" s="15"/>
      <c r="AQB69" s="16"/>
      <c r="AQC69" s="15"/>
      <c r="AQD69" s="16"/>
      <c r="AQE69" s="15"/>
      <c r="AQF69" s="16"/>
      <c r="AQG69" s="15"/>
      <c r="AQH69" s="16"/>
      <c r="AQI69" s="15"/>
      <c r="AQJ69" s="16"/>
      <c r="AQK69" s="15"/>
      <c r="AQL69" s="16"/>
      <c r="AQM69" s="15"/>
      <c r="AQN69" s="16"/>
      <c r="AQO69" s="15"/>
      <c r="AQP69" s="16"/>
      <c r="AQQ69" s="15"/>
      <c r="AQR69" s="16"/>
      <c r="AQS69" s="15"/>
      <c r="AQT69" s="16"/>
      <c r="AQU69" s="15"/>
      <c r="AQV69" s="16"/>
      <c r="AQW69" s="15"/>
      <c r="AQX69" s="16"/>
      <c r="AQY69" s="15"/>
      <c r="AQZ69" s="16"/>
      <c r="ARA69" s="15"/>
      <c r="ARB69" s="16"/>
      <c r="ARC69" s="15"/>
      <c r="ARD69" s="16"/>
      <c r="ARE69" s="15"/>
      <c r="ARF69" s="16"/>
      <c r="ARG69" s="15"/>
      <c r="ARH69" s="16"/>
      <c r="ARI69" s="15"/>
      <c r="ARJ69" s="16"/>
      <c r="ARK69" s="15"/>
      <c r="ARL69" s="16"/>
      <c r="ARM69" s="15"/>
      <c r="ARN69" s="16"/>
      <c r="ARO69" s="15"/>
      <c r="ARP69" s="16"/>
      <c r="ARQ69" s="15"/>
      <c r="ARR69" s="16"/>
      <c r="ARS69" s="15"/>
      <c r="ART69" s="16"/>
      <c r="ARU69" s="15"/>
      <c r="ARV69" s="16"/>
      <c r="ARW69" s="15"/>
      <c r="ARX69" s="16"/>
      <c r="ARY69" s="15"/>
      <c r="ARZ69" s="16"/>
      <c r="ASA69" s="15"/>
      <c r="ASB69" s="16"/>
      <c r="ASC69" s="15"/>
      <c r="ASD69" s="16"/>
      <c r="ASE69" s="15"/>
      <c r="ASF69" s="16"/>
      <c r="ASG69" s="15"/>
      <c r="ASH69" s="16"/>
      <c r="ASI69" s="15"/>
      <c r="ASJ69" s="16"/>
      <c r="ASK69" s="15"/>
      <c r="ASL69" s="16"/>
      <c r="ASM69" s="15"/>
      <c r="ASN69" s="16"/>
      <c r="ASO69" s="15"/>
      <c r="ASP69" s="16"/>
      <c r="ASQ69" s="15"/>
      <c r="ASR69" s="16"/>
      <c r="ASS69" s="15"/>
      <c r="AST69" s="16"/>
      <c r="ASU69" s="15"/>
      <c r="ASV69" s="16"/>
      <c r="ASW69" s="15"/>
      <c r="ASX69" s="16"/>
      <c r="ASY69" s="15"/>
      <c r="ASZ69" s="16"/>
      <c r="ATA69" s="15"/>
      <c r="ATB69" s="16"/>
      <c r="ATC69" s="15"/>
      <c r="ATD69" s="16"/>
      <c r="ATE69" s="15"/>
      <c r="ATF69" s="16"/>
      <c r="ATG69" s="15"/>
      <c r="ATH69" s="16"/>
      <c r="ATI69" s="15"/>
      <c r="ATJ69" s="16"/>
      <c r="ATK69" s="15"/>
      <c r="ATL69" s="16"/>
      <c r="ATM69" s="15"/>
      <c r="ATN69" s="16"/>
      <c r="ATO69" s="15"/>
      <c r="ATP69" s="16"/>
      <c r="ATQ69" s="15"/>
      <c r="ATR69" s="16"/>
      <c r="ATS69" s="15"/>
      <c r="ATT69" s="16"/>
      <c r="ATU69" s="15"/>
      <c r="ATV69" s="16"/>
      <c r="ATW69" s="15"/>
      <c r="ATX69" s="16"/>
      <c r="ATY69" s="15"/>
      <c r="ATZ69" s="16"/>
      <c r="AUA69" s="15"/>
      <c r="AUB69" s="16"/>
      <c r="AUC69" s="15"/>
      <c r="AUD69" s="16"/>
      <c r="AUE69" s="15"/>
      <c r="AUF69" s="16"/>
      <c r="AUG69" s="15"/>
      <c r="AUH69" s="16"/>
      <c r="AUI69" s="15"/>
      <c r="AUJ69" s="16"/>
      <c r="AUK69" s="15"/>
      <c r="AUL69" s="16"/>
      <c r="AUM69" s="15"/>
      <c r="AUN69" s="16"/>
      <c r="AUO69" s="15"/>
      <c r="AUP69" s="16"/>
      <c r="AUQ69" s="15"/>
      <c r="AUR69" s="16"/>
      <c r="AUS69" s="15"/>
      <c r="AUT69" s="16"/>
      <c r="AUU69" s="15"/>
      <c r="AUV69" s="16"/>
      <c r="AUW69" s="15"/>
      <c r="AUX69" s="16"/>
      <c r="AUY69" s="15"/>
      <c r="AUZ69" s="16"/>
      <c r="AVA69" s="15"/>
      <c r="AVB69" s="16"/>
      <c r="AVC69" s="15"/>
      <c r="AVD69" s="16"/>
      <c r="AVE69" s="15"/>
      <c r="AVF69" s="16"/>
      <c r="AVG69" s="15"/>
      <c r="AVH69" s="16"/>
      <c r="AVI69" s="15"/>
      <c r="AVJ69" s="16"/>
      <c r="AVK69" s="15"/>
      <c r="AVL69" s="16"/>
      <c r="AVM69" s="15"/>
      <c r="AVN69" s="16"/>
      <c r="AVO69" s="15"/>
      <c r="AVP69" s="16"/>
      <c r="AVQ69" s="15"/>
      <c r="AVR69" s="16"/>
      <c r="AVS69" s="15"/>
      <c r="AVT69" s="16"/>
      <c r="AVU69" s="15"/>
      <c r="AVV69" s="16"/>
      <c r="AVW69" s="15"/>
      <c r="AVX69" s="16"/>
      <c r="AVY69" s="15"/>
      <c r="AVZ69" s="16"/>
      <c r="AWA69" s="15"/>
      <c r="AWB69" s="16"/>
      <c r="AWC69" s="15"/>
      <c r="AWD69" s="16"/>
      <c r="AWE69" s="15"/>
      <c r="AWF69" s="16"/>
      <c r="AWG69" s="15"/>
      <c r="AWH69" s="16"/>
      <c r="AWI69" s="15"/>
      <c r="AWJ69" s="16"/>
      <c r="AWK69" s="15"/>
      <c r="AWL69" s="16"/>
      <c r="AWM69" s="15"/>
      <c r="AWN69" s="16"/>
      <c r="AWO69" s="15"/>
      <c r="AWP69" s="16"/>
      <c r="AWQ69" s="15"/>
      <c r="AWR69" s="16"/>
      <c r="AWS69" s="15"/>
      <c r="AWT69" s="16"/>
      <c r="AWU69" s="15"/>
      <c r="AWV69" s="16"/>
      <c r="AWW69" s="15"/>
      <c r="AWX69" s="16"/>
      <c r="AWY69" s="15"/>
      <c r="AWZ69" s="16"/>
      <c r="AXA69" s="15"/>
      <c r="AXB69" s="16"/>
      <c r="AXC69" s="15"/>
      <c r="AXD69" s="16"/>
      <c r="AXE69" s="15"/>
      <c r="AXF69" s="16"/>
      <c r="AXG69" s="15"/>
      <c r="AXH69" s="16"/>
      <c r="AXI69" s="15"/>
      <c r="AXJ69" s="16"/>
      <c r="AXK69" s="15"/>
      <c r="AXL69" s="16"/>
      <c r="AXM69" s="15"/>
      <c r="AXN69" s="16"/>
      <c r="AXO69" s="15"/>
      <c r="AXP69" s="16"/>
      <c r="AXQ69" s="15"/>
      <c r="AXR69" s="16"/>
      <c r="AXS69" s="15"/>
      <c r="AXT69" s="16"/>
      <c r="AXU69" s="15"/>
      <c r="AXV69" s="16"/>
      <c r="AXW69" s="15"/>
      <c r="AXX69" s="16"/>
      <c r="AXY69" s="15"/>
      <c r="AXZ69" s="16"/>
      <c r="AYA69" s="15"/>
      <c r="AYB69" s="16"/>
      <c r="AYC69" s="15"/>
      <c r="AYD69" s="16"/>
      <c r="AYE69" s="15"/>
      <c r="AYF69" s="16"/>
      <c r="AYG69" s="15"/>
      <c r="AYH69" s="16"/>
      <c r="AYI69" s="15"/>
      <c r="AYJ69" s="16"/>
      <c r="AYK69" s="15"/>
      <c r="AYL69" s="16"/>
      <c r="AYM69" s="15"/>
      <c r="AYN69" s="16"/>
      <c r="AYO69" s="15"/>
      <c r="AYP69" s="16"/>
      <c r="AYQ69" s="15"/>
      <c r="AYR69" s="16"/>
      <c r="AYS69" s="15"/>
      <c r="AYT69" s="16"/>
      <c r="AYU69" s="15"/>
      <c r="AYV69" s="16"/>
      <c r="AYW69" s="15"/>
      <c r="AYX69" s="16"/>
      <c r="AYY69" s="15"/>
      <c r="AYZ69" s="16"/>
      <c r="AZA69" s="15"/>
      <c r="AZB69" s="16"/>
      <c r="AZC69" s="15"/>
      <c r="AZD69" s="16"/>
      <c r="AZE69" s="15"/>
      <c r="AZF69" s="16"/>
      <c r="AZG69" s="15"/>
      <c r="AZH69" s="16"/>
      <c r="AZI69" s="15"/>
      <c r="AZJ69" s="16"/>
      <c r="AZK69" s="15"/>
      <c r="AZL69" s="16"/>
      <c r="AZM69" s="15"/>
      <c r="AZN69" s="16"/>
      <c r="AZO69" s="15"/>
      <c r="AZP69" s="16"/>
      <c r="AZQ69" s="15"/>
      <c r="AZR69" s="16"/>
      <c r="AZS69" s="15"/>
      <c r="AZT69" s="16"/>
      <c r="AZU69" s="15"/>
      <c r="AZV69" s="16"/>
      <c r="AZW69" s="15"/>
      <c r="AZX69" s="16"/>
      <c r="AZY69" s="15"/>
      <c r="AZZ69" s="16"/>
      <c r="BAA69" s="15"/>
      <c r="BAB69" s="16"/>
      <c r="BAC69" s="15"/>
      <c r="BAD69" s="16"/>
      <c r="BAE69" s="15"/>
      <c r="BAF69" s="16"/>
      <c r="BAG69" s="15"/>
      <c r="BAH69" s="16"/>
      <c r="BAI69" s="15"/>
      <c r="BAJ69" s="16"/>
      <c r="BAK69" s="15"/>
      <c r="BAL69" s="16"/>
      <c r="BAM69" s="15"/>
      <c r="BAN69" s="16"/>
      <c r="BAO69" s="15"/>
      <c r="BAP69" s="16"/>
      <c r="BAQ69" s="15"/>
      <c r="BAR69" s="16"/>
      <c r="BAS69" s="15"/>
      <c r="BAT69" s="16"/>
      <c r="BAU69" s="15"/>
      <c r="BAV69" s="16"/>
      <c r="BAW69" s="15"/>
      <c r="BAX69" s="16"/>
      <c r="BAY69" s="15"/>
      <c r="BAZ69" s="16"/>
      <c r="BBA69" s="15"/>
      <c r="BBB69" s="16"/>
      <c r="BBC69" s="15"/>
      <c r="BBD69" s="16"/>
      <c r="BBE69" s="15"/>
      <c r="BBF69" s="16"/>
      <c r="BBG69" s="15"/>
      <c r="BBH69" s="16"/>
      <c r="BBI69" s="15"/>
      <c r="BBJ69" s="16"/>
      <c r="BBK69" s="15"/>
      <c r="BBL69" s="16"/>
      <c r="BBM69" s="15"/>
      <c r="BBN69" s="16"/>
      <c r="BBO69" s="15"/>
      <c r="BBP69" s="16"/>
      <c r="BBQ69" s="15"/>
      <c r="BBR69" s="16"/>
      <c r="BBS69" s="15"/>
      <c r="BBT69" s="16"/>
      <c r="BBU69" s="15"/>
      <c r="BBV69" s="16"/>
      <c r="BBW69" s="15"/>
      <c r="BBX69" s="16"/>
      <c r="BBY69" s="15"/>
      <c r="BBZ69" s="16"/>
      <c r="BCA69" s="15"/>
      <c r="BCB69" s="16"/>
      <c r="BCC69" s="15"/>
      <c r="BCD69" s="16"/>
      <c r="BCE69" s="15"/>
      <c r="BCF69" s="16"/>
      <c r="BCG69" s="15"/>
      <c r="BCH69" s="16"/>
      <c r="BCI69" s="15"/>
      <c r="BCJ69" s="16"/>
      <c r="BCK69" s="15"/>
      <c r="BCL69" s="16"/>
      <c r="BCM69" s="15"/>
      <c r="BCN69" s="16"/>
      <c r="BCO69" s="15"/>
      <c r="BCP69" s="16"/>
      <c r="BCQ69" s="15"/>
      <c r="BCR69" s="16"/>
      <c r="BCS69" s="15"/>
      <c r="BCT69" s="16"/>
      <c r="BCU69" s="15"/>
      <c r="BCV69" s="16"/>
      <c r="BCW69" s="15"/>
      <c r="BCX69" s="16"/>
      <c r="BCY69" s="15"/>
      <c r="BCZ69" s="16"/>
      <c r="BDA69" s="15"/>
      <c r="BDB69" s="16"/>
      <c r="BDC69" s="15"/>
      <c r="BDD69" s="16"/>
      <c r="BDE69" s="15"/>
      <c r="BDF69" s="16"/>
      <c r="BDG69" s="15"/>
      <c r="BDH69" s="16"/>
      <c r="BDI69" s="15"/>
      <c r="BDJ69" s="16"/>
      <c r="BDK69" s="15"/>
      <c r="BDL69" s="16"/>
      <c r="BDM69" s="15"/>
      <c r="BDN69" s="16"/>
      <c r="BDO69" s="15"/>
      <c r="BDP69" s="16"/>
      <c r="BDQ69" s="15"/>
      <c r="BDR69" s="16"/>
      <c r="BDS69" s="15"/>
      <c r="BDT69" s="16"/>
      <c r="BDU69" s="15"/>
      <c r="BDV69" s="16"/>
      <c r="BDW69" s="15"/>
      <c r="BDX69" s="16"/>
      <c r="BDY69" s="15"/>
      <c r="BDZ69" s="16"/>
      <c r="BEA69" s="15"/>
      <c r="BEB69" s="16"/>
      <c r="BEC69" s="15"/>
      <c r="BED69" s="16"/>
      <c r="BEE69" s="15"/>
      <c r="BEF69" s="16"/>
      <c r="BEG69" s="15"/>
      <c r="BEH69" s="16"/>
      <c r="BEI69" s="15"/>
      <c r="BEJ69" s="16"/>
      <c r="BEK69" s="15"/>
      <c r="BEL69" s="16"/>
      <c r="BEM69" s="15"/>
      <c r="BEN69" s="16"/>
      <c r="BEO69" s="15"/>
      <c r="BEP69" s="16"/>
      <c r="BEQ69" s="15"/>
      <c r="BER69" s="16"/>
      <c r="BES69" s="15"/>
      <c r="BET69" s="16"/>
      <c r="BEU69" s="15"/>
      <c r="BEV69" s="16"/>
      <c r="BEW69" s="15"/>
      <c r="BEX69" s="16"/>
      <c r="BEY69" s="15"/>
      <c r="BEZ69" s="16"/>
      <c r="BFA69" s="15"/>
      <c r="BFB69" s="16"/>
      <c r="BFC69" s="15"/>
      <c r="BFD69" s="16"/>
      <c r="BFE69" s="15"/>
      <c r="BFF69" s="16"/>
      <c r="BFG69" s="15"/>
      <c r="BFH69" s="16"/>
      <c r="BFI69" s="15"/>
      <c r="BFJ69" s="16"/>
      <c r="BFK69" s="15"/>
      <c r="BFL69" s="16"/>
      <c r="BFM69" s="15"/>
      <c r="BFN69" s="16"/>
      <c r="BFO69" s="15"/>
      <c r="BFP69" s="16"/>
      <c r="BFQ69" s="15"/>
      <c r="BFR69" s="16"/>
      <c r="BFS69" s="15"/>
      <c r="BFT69" s="16"/>
      <c r="BFU69" s="15"/>
      <c r="BFV69" s="16"/>
      <c r="BFW69" s="15"/>
      <c r="BFX69" s="16"/>
      <c r="BFY69" s="15"/>
      <c r="BFZ69" s="16"/>
      <c r="BGA69" s="15"/>
      <c r="BGB69" s="16"/>
      <c r="BGC69" s="15"/>
      <c r="BGD69" s="16"/>
      <c r="BGE69" s="15"/>
      <c r="BGF69" s="16"/>
      <c r="BGG69" s="15"/>
      <c r="BGH69" s="16"/>
      <c r="BGI69" s="15"/>
      <c r="BGJ69" s="16"/>
      <c r="BGK69" s="15"/>
      <c r="BGL69" s="16"/>
      <c r="BGM69" s="15"/>
      <c r="BGN69" s="16"/>
      <c r="BGO69" s="15"/>
      <c r="BGP69" s="16"/>
      <c r="BGQ69" s="15"/>
      <c r="BGR69" s="16"/>
      <c r="BGS69" s="15"/>
      <c r="BGT69" s="16"/>
      <c r="BGU69" s="15"/>
      <c r="BGV69" s="16"/>
      <c r="BGW69" s="15"/>
      <c r="BGX69" s="16"/>
      <c r="BGY69" s="15"/>
      <c r="BGZ69" s="16"/>
      <c r="BHA69" s="15"/>
      <c r="BHB69" s="16"/>
      <c r="BHC69" s="15"/>
      <c r="BHD69" s="16"/>
      <c r="BHE69" s="15"/>
      <c r="BHF69" s="16"/>
      <c r="BHG69" s="15"/>
      <c r="BHH69" s="16"/>
      <c r="BHI69" s="15"/>
      <c r="BHJ69" s="16"/>
      <c r="BHK69" s="15"/>
      <c r="BHL69" s="16"/>
      <c r="BHM69" s="15"/>
      <c r="BHN69" s="16"/>
      <c r="BHO69" s="15"/>
      <c r="BHP69" s="16"/>
      <c r="BHQ69" s="15"/>
      <c r="BHR69" s="16"/>
      <c r="BHS69" s="15"/>
      <c r="BHT69" s="16"/>
      <c r="BHU69" s="15"/>
      <c r="BHV69" s="16"/>
      <c r="BHW69" s="15"/>
      <c r="BHX69" s="16"/>
      <c r="BHY69" s="15"/>
      <c r="BHZ69" s="16"/>
      <c r="BIA69" s="15"/>
      <c r="BIB69" s="16"/>
      <c r="BIC69" s="15"/>
      <c r="BID69" s="16"/>
      <c r="BIE69" s="15"/>
      <c r="BIF69" s="16"/>
      <c r="BIG69" s="15"/>
      <c r="BIH69" s="16"/>
      <c r="BII69" s="15"/>
      <c r="BIJ69" s="16"/>
      <c r="BIK69" s="15"/>
      <c r="BIL69" s="16"/>
      <c r="BIM69" s="15"/>
      <c r="BIN69" s="16"/>
      <c r="BIO69" s="15"/>
      <c r="BIP69" s="16"/>
      <c r="BIQ69" s="15"/>
      <c r="BIR69" s="16"/>
      <c r="BIS69" s="15"/>
      <c r="BIT69" s="16"/>
      <c r="BIU69" s="15"/>
      <c r="BIV69" s="16"/>
      <c r="BIW69" s="15"/>
      <c r="BIX69" s="16"/>
      <c r="BIY69" s="15"/>
      <c r="BIZ69" s="16"/>
      <c r="BJA69" s="15"/>
      <c r="BJB69" s="16"/>
      <c r="BJC69" s="15"/>
      <c r="BJD69" s="16"/>
      <c r="BJE69" s="15"/>
      <c r="BJF69" s="16"/>
      <c r="BJG69" s="15"/>
      <c r="BJH69" s="16"/>
      <c r="BJI69" s="15"/>
      <c r="BJJ69" s="16"/>
      <c r="BJK69" s="15"/>
      <c r="BJL69" s="16"/>
      <c r="BJM69" s="15"/>
      <c r="BJN69" s="16"/>
      <c r="BJO69" s="15"/>
      <c r="BJP69" s="16"/>
      <c r="BJQ69" s="15"/>
      <c r="BJR69" s="16"/>
      <c r="BJS69" s="15"/>
      <c r="BJT69" s="16"/>
      <c r="BJU69" s="15"/>
      <c r="BJV69" s="16"/>
      <c r="BJW69" s="15"/>
      <c r="BJX69" s="16"/>
      <c r="BJY69" s="15"/>
      <c r="BJZ69" s="16"/>
      <c r="BKA69" s="15"/>
      <c r="BKB69" s="16"/>
      <c r="BKC69" s="15"/>
      <c r="BKD69" s="16"/>
      <c r="BKE69" s="15"/>
      <c r="BKF69" s="16"/>
      <c r="BKG69" s="15"/>
      <c r="BKH69" s="16"/>
      <c r="BKI69" s="15"/>
      <c r="BKJ69" s="16"/>
      <c r="BKK69" s="15"/>
      <c r="BKL69" s="16"/>
      <c r="BKM69" s="15"/>
      <c r="BKN69" s="16"/>
      <c r="BKO69" s="15"/>
      <c r="BKP69" s="16"/>
      <c r="BKQ69" s="15"/>
      <c r="BKR69" s="16"/>
      <c r="BKS69" s="15"/>
      <c r="BKT69" s="16"/>
      <c r="BKU69" s="15"/>
      <c r="BKV69" s="16"/>
      <c r="BKW69" s="15"/>
      <c r="BKX69" s="16"/>
      <c r="BKY69" s="15"/>
      <c r="BKZ69" s="16"/>
      <c r="BLA69" s="15"/>
      <c r="BLB69" s="16"/>
      <c r="BLC69" s="15"/>
      <c r="BLD69" s="16"/>
      <c r="BLE69" s="15"/>
      <c r="BLF69" s="16"/>
      <c r="BLG69" s="15"/>
      <c r="BLH69" s="16"/>
      <c r="BLI69" s="15"/>
      <c r="BLJ69" s="16"/>
      <c r="BLK69" s="15"/>
      <c r="BLL69" s="16"/>
      <c r="BLM69" s="15"/>
      <c r="BLN69" s="16"/>
      <c r="BLO69" s="15"/>
      <c r="BLP69" s="16"/>
      <c r="BLQ69" s="15"/>
      <c r="BLR69" s="16"/>
      <c r="BLS69" s="15"/>
      <c r="BLT69" s="16"/>
      <c r="BLU69" s="15"/>
      <c r="BLV69" s="16"/>
      <c r="BLW69" s="15"/>
      <c r="BLX69" s="16"/>
      <c r="BLY69" s="15"/>
      <c r="BLZ69" s="16"/>
      <c r="BMA69" s="15"/>
      <c r="BMB69" s="16"/>
      <c r="BMC69" s="15"/>
      <c r="BMD69" s="16"/>
      <c r="BME69" s="15"/>
      <c r="BMF69" s="16"/>
      <c r="BMG69" s="15"/>
      <c r="BMH69" s="16"/>
      <c r="BMI69" s="15"/>
      <c r="BMJ69" s="16"/>
      <c r="BMK69" s="15"/>
      <c r="BML69" s="16"/>
      <c r="BMM69" s="15"/>
      <c r="BMN69" s="16"/>
      <c r="BMO69" s="15"/>
      <c r="BMP69" s="16"/>
      <c r="BMQ69" s="15"/>
      <c r="BMR69" s="16"/>
      <c r="BMS69" s="15"/>
      <c r="BMT69" s="16"/>
      <c r="BMU69" s="15"/>
      <c r="BMV69" s="16"/>
      <c r="BMW69" s="15"/>
      <c r="BMX69" s="16"/>
      <c r="BMY69" s="15"/>
      <c r="BMZ69" s="16"/>
      <c r="BNA69" s="15"/>
      <c r="BNB69" s="16"/>
      <c r="BNC69" s="15"/>
      <c r="BND69" s="16"/>
      <c r="BNE69" s="15"/>
      <c r="BNF69" s="16"/>
      <c r="BNG69" s="15"/>
      <c r="BNH69" s="16"/>
      <c r="BNI69" s="15"/>
      <c r="BNJ69" s="16"/>
      <c r="BNK69" s="15"/>
      <c r="BNL69" s="16"/>
      <c r="BNM69" s="15"/>
      <c r="BNN69" s="16"/>
      <c r="BNO69" s="15"/>
      <c r="BNP69" s="16"/>
      <c r="BNQ69" s="15"/>
      <c r="BNR69" s="16"/>
      <c r="BNS69" s="15"/>
      <c r="BNT69" s="16"/>
      <c r="BNU69" s="15"/>
      <c r="BNV69" s="16"/>
      <c r="BNW69" s="15"/>
      <c r="BNX69" s="16"/>
      <c r="BNY69" s="15"/>
      <c r="BNZ69" s="16"/>
      <c r="BOA69" s="15"/>
      <c r="BOB69" s="16"/>
      <c r="BOC69" s="15"/>
      <c r="BOD69" s="16"/>
      <c r="BOE69" s="15"/>
      <c r="BOF69" s="16"/>
      <c r="BOG69" s="15"/>
      <c r="BOH69" s="16"/>
      <c r="BOI69" s="15"/>
      <c r="BOJ69" s="16"/>
      <c r="BOK69" s="15"/>
      <c r="BOL69" s="16"/>
      <c r="BOM69" s="15"/>
      <c r="BON69" s="16"/>
      <c r="BOO69" s="15"/>
      <c r="BOP69" s="16"/>
      <c r="BOQ69" s="15"/>
      <c r="BOR69" s="16"/>
      <c r="BOS69" s="15"/>
      <c r="BOT69" s="16"/>
      <c r="BOU69" s="15"/>
      <c r="BOV69" s="16"/>
      <c r="BOW69" s="15"/>
      <c r="BOX69" s="16"/>
      <c r="BOY69" s="15"/>
      <c r="BOZ69" s="16"/>
      <c r="BPA69" s="15"/>
      <c r="BPB69" s="16"/>
      <c r="BPC69" s="15"/>
      <c r="BPD69" s="16"/>
      <c r="BPE69" s="15"/>
      <c r="BPF69" s="16"/>
      <c r="BPG69" s="15"/>
      <c r="BPH69" s="16"/>
      <c r="BPI69" s="15"/>
      <c r="BPJ69" s="16"/>
      <c r="BPK69" s="15"/>
      <c r="BPL69" s="16"/>
      <c r="BPM69" s="15"/>
      <c r="BPN69" s="16"/>
      <c r="BPO69" s="15"/>
      <c r="BPP69" s="16"/>
      <c r="BPQ69" s="15"/>
      <c r="BPR69" s="16"/>
      <c r="BPS69" s="15"/>
      <c r="BPT69" s="16"/>
      <c r="BPU69" s="15"/>
      <c r="BPV69" s="16"/>
      <c r="BPW69" s="15"/>
      <c r="BPX69" s="16"/>
      <c r="BPY69" s="15"/>
      <c r="BPZ69" s="16"/>
      <c r="BQA69" s="15"/>
      <c r="BQB69" s="16"/>
      <c r="BQC69" s="15"/>
      <c r="BQD69" s="16"/>
      <c r="BQE69" s="15"/>
      <c r="BQF69" s="16"/>
      <c r="BQG69" s="15"/>
      <c r="BQH69" s="16"/>
      <c r="BQI69" s="15"/>
      <c r="BQJ69" s="16"/>
      <c r="BQK69" s="15"/>
      <c r="BQL69" s="16"/>
      <c r="BQM69" s="15"/>
      <c r="BQN69" s="16"/>
      <c r="BQO69" s="15"/>
      <c r="BQP69" s="16"/>
      <c r="BQQ69" s="15"/>
      <c r="BQR69" s="16"/>
      <c r="BQS69" s="15"/>
      <c r="BQT69" s="16"/>
      <c r="BQU69" s="15"/>
      <c r="BQV69" s="16"/>
      <c r="BQW69" s="15"/>
      <c r="BQX69" s="16"/>
      <c r="BQY69" s="15"/>
      <c r="BQZ69" s="16"/>
      <c r="BRA69" s="15"/>
      <c r="BRB69" s="16"/>
      <c r="BRC69" s="15"/>
      <c r="BRD69" s="16"/>
      <c r="BRE69" s="15"/>
      <c r="BRF69" s="16"/>
      <c r="BRG69" s="15"/>
      <c r="BRH69" s="16"/>
      <c r="BRI69" s="15"/>
      <c r="BRJ69" s="16"/>
      <c r="BRK69" s="15"/>
      <c r="BRL69" s="16"/>
      <c r="BRM69" s="15"/>
      <c r="BRN69" s="16"/>
      <c r="BRO69" s="15"/>
      <c r="BRP69" s="16"/>
      <c r="BRQ69" s="15"/>
      <c r="BRR69" s="16"/>
      <c r="BRS69" s="15"/>
      <c r="BRT69" s="16"/>
      <c r="BRU69" s="15"/>
      <c r="BRV69" s="16"/>
      <c r="BRW69" s="15"/>
      <c r="BRX69" s="16"/>
      <c r="BRY69" s="15"/>
      <c r="BRZ69" s="16"/>
      <c r="BSA69" s="15"/>
      <c r="BSB69" s="16"/>
      <c r="BSC69" s="15"/>
      <c r="BSD69" s="16"/>
      <c r="BSE69" s="15"/>
      <c r="BSF69" s="16"/>
      <c r="BSG69" s="15"/>
      <c r="BSH69" s="16"/>
      <c r="BSI69" s="15"/>
      <c r="BSJ69" s="16"/>
      <c r="BSK69" s="15"/>
      <c r="BSL69" s="16"/>
      <c r="BSM69" s="15"/>
      <c r="BSN69" s="16"/>
      <c r="BSO69" s="15"/>
      <c r="BSP69" s="16"/>
      <c r="BSQ69" s="15"/>
      <c r="BSR69" s="16"/>
      <c r="BSS69" s="15"/>
      <c r="BST69" s="16"/>
      <c r="BSU69" s="15"/>
      <c r="BSV69" s="16"/>
      <c r="BSW69" s="15"/>
      <c r="BSX69" s="16"/>
      <c r="BSY69" s="15"/>
      <c r="BSZ69" s="16"/>
      <c r="BTA69" s="15"/>
      <c r="BTB69" s="16"/>
      <c r="BTC69" s="15"/>
      <c r="BTD69" s="16"/>
      <c r="BTE69" s="15"/>
      <c r="BTF69" s="16"/>
      <c r="BTG69" s="15"/>
      <c r="BTH69" s="16"/>
      <c r="BTI69" s="15"/>
      <c r="BTJ69" s="16"/>
      <c r="BTK69" s="15"/>
      <c r="BTL69" s="16"/>
      <c r="BTM69" s="15"/>
      <c r="BTN69" s="16"/>
      <c r="BTO69" s="15"/>
      <c r="BTP69" s="16"/>
      <c r="BTQ69" s="15"/>
      <c r="BTR69" s="16"/>
      <c r="BTS69" s="15"/>
      <c r="BTT69" s="16"/>
      <c r="BTU69" s="15"/>
      <c r="BTV69" s="16"/>
      <c r="BTW69" s="15"/>
      <c r="BTX69" s="16"/>
      <c r="BTY69" s="15"/>
      <c r="BTZ69" s="16"/>
      <c r="BUA69" s="15"/>
      <c r="BUB69" s="16"/>
      <c r="BUC69" s="15"/>
      <c r="BUD69" s="16"/>
      <c r="BUE69" s="15"/>
      <c r="BUF69" s="16"/>
      <c r="BUG69" s="15"/>
      <c r="BUH69" s="16"/>
      <c r="BUI69" s="15"/>
      <c r="BUJ69" s="16"/>
      <c r="BUK69" s="15"/>
      <c r="BUL69" s="16"/>
      <c r="BUM69" s="15"/>
      <c r="BUN69" s="16"/>
      <c r="BUO69" s="15"/>
      <c r="BUP69" s="16"/>
      <c r="BUQ69" s="15"/>
      <c r="BUR69" s="16"/>
      <c r="BUS69" s="15"/>
      <c r="BUT69" s="16"/>
      <c r="BUU69" s="15"/>
      <c r="BUV69" s="16"/>
      <c r="BUW69" s="15"/>
      <c r="BUX69" s="16"/>
      <c r="BUY69" s="15"/>
      <c r="BUZ69" s="16"/>
      <c r="BVA69" s="15"/>
      <c r="BVB69" s="16"/>
      <c r="BVC69" s="15"/>
      <c r="BVD69" s="16"/>
      <c r="BVE69" s="15"/>
      <c r="BVF69" s="16"/>
      <c r="BVG69" s="15"/>
      <c r="BVH69" s="16"/>
      <c r="BVI69" s="15"/>
      <c r="BVJ69" s="16"/>
      <c r="BVK69" s="15"/>
      <c r="BVL69" s="16"/>
      <c r="BVM69" s="15"/>
      <c r="BVN69" s="16"/>
      <c r="BVO69" s="15"/>
      <c r="BVP69" s="16"/>
      <c r="BVQ69" s="15"/>
      <c r="BVR69" s="16"/>
      <c r="BVS69" s="15"/>
      <c r="BVT69" s="16"/>
      <c r="BVU69" s="15"/>
      <c r="BVV69" s="16"/>
      <c r="BVW69" s="15"/>
      <c r="BVX69" s="16"/>
      <c r="BVY69" s="15"/>
      <c r="BVZ69" s="16"/>
      <c r="BWA69" s="15"/>
      <c r="BWB69" s="16"/>
      <c r="BWC69" s="15"/>
      <c r="BWD69" s="16"/>
      <c r="BWE69" s="15"/>
      <c r="BWF69" s="16"/>
      <c r="BWG69" s="15"/>
      <c r="BWH69" s="16"/>
      <c r="BWI69" s="15"/>
      <c r="BWJ69" s="16"/>
      <c r="BWK69" s="15"/>
      <c r="BWL69" s="16"/>
      <c r="BWM69" s="15"/>
      <c r="BWN69" s="16"/>
      <c r="BWO69" s="15"/>
      <c r="BWP69" s="16"/>
      <c r="BWQ69" s="15"/>
      <c r="BWR69" s="16"/>
      <c r="BWS69" s="15"/>
      <c r="BWT69" s="16"/>
      <c r="BWU69" s="15"/>
      <c r="BWV69" s="16"/>
      <c r="BWW69" s="15"/>
      <c r="BWX69" s="16"/>
      <c r="BWY69" s="15"/>
      <c r="BWZ69" s="16"/>
      <c r="BXA69" s="15"/>
      <c r="BXB69" s="16"/>
      <c r="BXC69" s="15"/>
      <c r="BXD69" s="16"/>
      <c r="BXE69" s="15"/>
      <c r="BXF69" s="16"/>
      <c r="BXG69" s="15"/>
      <c r="BXH69" s="16"/>
      <c r="BXI69" s="15"/>
      <c r="BXJ69" s="16"/>
      <c r="BXK69" s="15"/>
      <c r="BXL69" s="16"/>
      <c r="BXM69" s="15"/>
      <c r="BXN69" s="16"/>
      <c r="BXO69" s="15"/>
      <c r="BXP69" s="16"/>
      <c r="BXQ69" s="15"/>
      <c r="BXR69" s="16"/>
      <c r="BXS69" s="15"/>
      <c r="BXT69" s="16"/>
      <c r="BXU69" s="15"/>
      <c r="BXV69" s="16"/>
      <c r="BXW69" s="15"/>
      <c r="BXX69" s="16"/>
      <c r="BXY69" s="15"/>
      <c r="BXZ69" s="16"/>
      <c r="BYA69" s="15"/>
      <c r="BYB69" s="16"/>
      <c r="BYC69" s="15"/>
      <c r="BYD69" s="16"/>
      <c r="BYE69" s="15"/>
      <c r="BYF69" s="16"/>
      <c r="BYG69" s="15"/>
      <c r="BYH69" s="16"/>
      <c r="BYI69" s="15"/>
      <c r="BYJ69" s="16"/>
      <c r="BYK69" s="15"/>
      <c r="BYL69" s="16"/>
      <c r="BYM69" s="15"/>
      <c r="BYN69" s="16"/>
      <c r="BYO69" s="15"/>
      <c r="BYP69" s="16"/>
      <c r="BYQ69" s="15"/>
      <c r="BYR69" s="16"/>
      <c r="BYS69" s="15"/>
      <c r="BYT69" s="16"/>
      <c r="BYU69" s="15"/>
      <c r="BYV69" s="16"/>
      <c r="BYW69" s="15"/>
      <c r="BYX69" s="16"/>
      <c r="BYY69" s="15"/>
      <c r="BYZ69" s="16"/>
      <c r="BZA69" s="15"/>
      <c r="BZB69" s="16"/>
      <c r="BZC69" s="15"/>
      <c r="BZD69" s="16"/>
      <c r="BZE69" s="15"/>
      <c r="BZF69" s="16"/>
      <c r="BZG69" s="15"/>
      <c r="BZH69" s="16"/>
      <c r="BZI69" s="15"/>
      <c r="BZJ69" s="16"/>
      <c r="BZK69" s="15"/>
      <c r="BZL69" s="16"/>
      <c r="BZM69" s="15"/>
      <c r="BZN69" s="16"/>
      <c r="BZO69" s="15"/>
      <c r="BZP69" s="16"/>
      <c r="BZQ69" s="15"/>
      <c r="BZR69" s="16"/>
      <c r="BZS69" s="15"/>
      <c r="BZT69" s="16"/>
      <c r="BZU69" s="15"/>
      <c r="BZV69" s="16"/>
      <c r="BZW69" s="15"/>
      <c r="BZX69" s="16"/>
      <c r="BZY69" s="15"/>
      <c r="BZZ69" s="16"/>
      <c r="CAA69" s="15"/>
      <c r="CAB69" s="16"/>
      <c r="CAC69" s="15"/>
      <c r="CAD69" s="16"/>
      <c r="CAE69" s="15"/>
      <c r="CAF69" s="16"/>
      <c r="CAG69" s="15"/>
      <c r="CAH69" s="16"/>
      <c r="CAI69" s="15"/>
      <c r="CAJ69" s="16"/>
      <c r="CAK69" s="15"/>
      <c r="CAL69" s="16"/>
      <c r="CAM69" s="15"/>
      <c r="CAN69" s="16"/>
      <c r="CAO69" s="15"/>
      <c r="CAP69" s="16"/>
      <c r="CAQ69" s="15"/>
      <c r="CAR69" s="16"/>
      <c r="CAS69" s="15"/>
      <c r="CAT69" s="16"/>
      <c r="CAU69" s="15"/>
      <c r="CAV69" s="16"/>
      <c r="CAW69" s="15"/>
      <c r="CAX69" s="16"/>
      <c r="CAY69" s="15"/>
      <c r="CAZ69" s="16"/>
      <c r="CBA69" s="15"/>
      <c r="CBB69" s="16"/>
      <c r="CBC69" s="15"/>
      <c r="CBD69" s="16"/>
      <c r="CBE69" s="15"/>
      <c r="CBF69" s="16"/>
      <c r="CBG69" s="15"/>
      <c r="CBH69" s="16"/>
      <c r="CBI69" s="15"/>
      <c r="CBJ69" s="16"/>
      <c r="CBK69" s="15"/>
      <c r="CBL69" s="16"/>
      <c r="CBM69" s="15"/>
      <c r="CBN69" s="16"/>
      <c r="CBO69" s="15"/>
      <c r="CBP69" s="16"/>
      <c r="CBQ69" s="15"/>
      <c r="CBR69" s="16"/>
      <c r="CBS69" s="15"/>
      <c r="CBT69" s="16"/>
      <c r="CBU69" s="15"/>
      <c r="CBV69" s="16"/>
      <c r="CBW69" s="15"/>
      <c r="CBX69" s="16"/>
      <c r="CBY69" s="15"/>
      <c r="CBZ69" s="16"/>
      <c r="CCA69" s="15"/>
      <c r="CCB69" s="16"/>
      <c r="CCC69" s="15"/>
      <c r="CCD69" s="16"/>
      <c r="CCE69" s="15"/>
      <c r="CCF69" s="16"/>
      <c r="CCG69" s="15"/>
      <c r="CCH69" s="16"/>
      <c r="CCI69" s="15"/>
      <c r="CCJ69" s="16"/>
      <c r="CCK69" s="15"/>
      <c r="CCL69" s="16"/>
      <c r="CCM69" s="15"/>
      <c r="CCN69" s="16"/>
      <c r="CCO69" s="15"/>
      <c r="CCP69" s="16"/>
      <c r="CCQ69" s="15"/>
      <c r="CCR69" s="16"/>
      <c r="CCS69" s="15"/>
      <c r="CCT69" s="16"/>
      <c r="CCU69" s="15"/>
      <c r="CCV69" s="16"/>
      <c r="CCW69" s="15"/>
      <c r="CCX69" s="16"/>
      <c r="CCY69" s="15"/>
      <c r="CCZ69" s="16"/>
      <c r="CDA69" s="15"/>
      <c r="CDB69" s="16"/>
      <c r="CDC69" s="15"/>
      <c r="CDD69" s="16"/>
      <c r="CDE69" s="15"/>
      <c r="CDF69" s="16"/>
      <c r="CDG69" s="15"/>
      <c r="CDH69" s="16"/>
      <c r="CDI69" s="15"/>
      <c r="CDJ69" s="16"/>
      <c r="CDK69" s="15"/>
      <c r="CDL69" s="16"/>
      <c r="CDM69" s="15"/>
      <c r="CDN69" s="16"/>
      <c r="CDO69" s="15"/>
      <c r="CDP69" s="16"/>
      <c r="CDQ69" s="15"/>
      <c r="CDR69" s="16"/>
      <c r="CDS69" s="15"/>
      <c r="CDT69" s="16"/>
      <c r="CDU69" s="15"/>
      <c r="CDV69" s="16"/>
      <c r="CDW69" s="15"/>
      <c r="CDX69" s="16"/>
      <c r="CDY69" s="15"/>
      <c r="CDZ69" s="16"/>
      <c r="CEA69" s="15"/>
      <c r="CEB69" s="16"/>
      <c r="CEC69" s="15"/>
      <c r="CED69" s="16"/>
      <c r="CEE69" s="15"/>
      <c r="CEF69" s="16"/>
      <c r="CEG69" s="15"/>
      <c r="CEH69" s="16"/>
      <c r="CEI69" s="15"/>
      <c r="CEJ69" s="16"/>
      <c r="CEK69" s="15"/>
      <c r="CEL69" s="16"/>
      <c r="CEM69" s="15"/>
      <c r="CEN69" s="16"/>
      <c r="CEO69" s="15"/>
      <c r="CEP69" s="16"/>
      <c r="CEQ69" s="15"/>
      <c r="CER69" s="16"/>
      <c r="CES69" s="15"/>
      <c r="CET69" s="16"/>
      <c r="CEU69" s="15"/>
      <c r="CEV69" s="16"/>
      <c r="CEW69" s="15"/>
      <c r="CEX69" s="16"/>
      <c r="CEY69" s="15"/>
      <c r="CEZ69" s="16"/>
      <c r="CFA69" s="15"/>
      <c r="CFB69" s="16"/>
      <c r="CFC69" s="15"/>
      <c r="CFD69" s="16"/>
      <c r="CFE69" s="15"/>
      <c r="CFF69" s="16"/>
      <c r="CFG69" s="15"/>
      <c r="CFH69" s="16"/>
      <c r="CFI69" s="15"/>
      <c r="CFJ69" s="16"/>
      <c r="CFK69" s="15"/>
      <c r="CFL69" s="16"/>
      <c r="CFM69" s="15"/>
      <c r="CFN69" s="16"/>
      <c r="CFO69" s="15"/>
      <c r="CFP69" s="16"/>
      <c r="CFQ69" s="15"/>
      <c r="CFR69" s="16"/>
      <c r="CFS69" s="15"/>
      <c r="CFT69" s="16"/>
      <c r="CFU69" s="15"/>
      <c r="CFV69" s="16"/>
      <c r="CFW69" s="15"/>
      <c r="CFX69" s="16"/>
      <c r="CFY69" s="15"/>
      <c r="CFZ69" s="16"/>
      <c r="CGA69" s="15"/>
      <c r="CGB69" s="16"/>
      <c r="CGC69" s="15"/>
      <c r="CGD69" s="16"/>
      <c r="CGE69" s="15"/>
      <c r="CGF69" s="16"/>
      <c r="CGG69" s="15"/>
      <c r="CGH69" s="16"/>
      <c r="CGI69" s="15"/>
      <c r="CGJ69" s="16"/>
      <c r="CGK69" s="15"/>
      <c r="CGL69" s="16"/>
      <c r="CGM69" s="15"/>
      <c r="CGN69" s="16"/>
      <c r="CGO69" s="15"/>
      <c r="CGP69" s="16"/>
      <c r="CGQ69" s="15"/>
      <c r="CGR69" s="16"/>
      <c r="CGS69" s="15"/>
      <c r="CGT69" s="16"/>
      <c r="CGU69" s="15"/>
      <c r="CGV69" s="16"/>
      <c r="CGW69" s="15"/>
      <c r="CGX69" s="16"/>
      <c r="CGY69" s="15"/>
      <c r="CGZ69" s="16"/>
      <c r="CHA69" s="15"/>
      <c r="CHB69" s="16"/>
      <c r="CHC69" s="15"/>
      <c r="CHD69" s="16"/>
      <c r="CHE69" s="15"/>
      <c r="CHF69" s="16"/>
      <c r="CHG69" s="15"/>
      <c r="CHH69" s="16"/>
      <c r="CHI69" s="15"/>
      <c r="CHJ69" s="16"/>
      <c r="CHK69" s="15"/>
      <c r="CHL69" s="16"/>
      <c r="CHM69" s="15"/>
      <c r="CHN69" s="16"/>
      <c r="CHO69" s="15"/>
      <c r="CHP69" s="16"/>
      <c r="CHQ69" s="15"/>
      <c r="CHR69" s="16"/>
      <c r="CHS69" s="15"/>
      <c r="CHT69" s="16"/>
      <c r="CHU69" s="15"/>
      <c r="CHV69" s="16"/>
      <c r="CHW69" s="15"/>
      <c r="CHX69" s="16"/>
      <c r="CHY69" s="15"/>
      <c r="CHZ69" s="16"/>
      <c r="CIA69" s="15"/>
      <c r="CIB69" s="16"/>
      <c r="CIC69" s="15"/>
      <c r="CID69" s="16"/>
      <c r="CIE69" s="15"/>
      <c r="CIF69" s="16"/>
      <c r="CIG69" s="15"/>
      <c r="CIH69" s="16"/>
      <c r="CII69" s="15"/>
      <c r="CIJ69" s="16"/>
      <c r="CIK69" s="15"/>
      <c r="CIL69" s="16"/>
      <c r="CIM69" s="15"/>
      <c r="CIN69" s="16"/>
      <c r="CIO69" s="15"/>
      <c r="CIP69" s="16"/>
      <c r="CIQ69" s="15"/>
      <c r="CIR69" s="16"/>
      <c r="CIS69" s="15"/>
      <c r="CIT69" s="16"/>
      <c r="CIU69" s="15"/>
      <c r="CIV69" s="16"/>
      <c r="CIW69" s="15"/>
      <c r="CIX69" s="16"/>
      <c r="CIY69" s="15"/>
      <c r="CIZ69" s="16"/>
      <c r="CJA69" s="15"/>
      <c r="CJB69" s="16"/>
      <c r="CJC69" s="15"/>
      <c r="CJD69" s="16"/>
      <c r="CJE69" s="15"/>
      <c r="CJF69" s="16"/>
      <c r="CJG69" s="15"/>
      <c r="CJH69" s="16"/>
      <c r="CJI69" s="15"/>
      <c r="CJJ69" s="16"/>
      <c r="CJK69" s="15"/>
      <c r="CJL69" s="16"/>
      <c r="CJM69" s="15"/>
      <c r="CJN69" s="16"/>
      <c r="CJO69" s="15"/>
      <c r="CJP69" s="16"/>
      <c r="CJQ69" s="15"/>
      <c r="CJR69" s="16"/>
      <c r="CJS69" s="15"/>
      <c r="CJT69" s="16"/>
      <c r="CJU69" s="15"/>
      <c r="CJV69" s="16"/>
      <c r="CJW69" s="15"/>
      <c r="CJX69" s="16"/>
      <c r="CJY69" s="15"/>
      <c r="CJZ69" s="16"/>
      <c r="CKA69" s="15"/>
      <c r="CKB69" s="16"/>
      <c r="CKC69" s="15"/>
      <c r="CKD69" s="16"/>
      <c r="CKE69" s="15"/>
      <c r="CKF69" s="16"/>
      <c r="CKG69" s="15"/>
      <c r="CKH69" s="16"/>
      <c r="CKI69" s="15"/>
      <c r="CKJ69" s="16"/>
      <c r="CKK69" s="15"/>
      <c r="CKL69" s="16"/>
      <c r="CKM69" s="15"/>
      <c r="CKN69" s="16"/>
      <c r="CKO69" s="15"/>
      <c r="CKP69" s="16"/>
      <c r="CKQ69" s="15"/>
      <c r="CKR69" s="16"/>
      <c r="CKS69" s="15"/>
      <c r="CKT69" s="16"/>
      <c r="CKU69" s="15"/>
      <c r="CKV69" s="16"/>
      <c r="CKW69" s="15"/>
      <c r="CKX69" s="16"/>
      <c r="CKY69" s="15"/>
      <c r="CKZ69" s="16"/>
      <c r="CLA69" s="15"/>
      <c r="CLB69" s="16"/>
      <c r="CLC69" s="15"/>
      <c r="CLD69" s="16"/>
      <c r="CLE69" s="15"/>
      <c r="CLF69" s="16"/>
      <c r="CLG69" s="15"/>
      <c r="CLH69" s="16"/>
      <c r="CLI69" s="15"/>
      <c r="CLJ69" s="16"/>
      <c r="CLK69" s="15"/>
      <c r="CLL69" s="16"/>
      <c r="CLM69" s="15"/>
      <c r="CLN69" s="16"/>
      <c r="CLO69" s="15"/>
      <c r="CLP69" s="16"/>
      <c r="CLQ69" s="15"/>
      <c r="CLR69" s="16"/>
      <c r="CLS69" s="15"/>
      <c r="CLT69" s="16"/>
      <c r="CLU69" s="15"/>
      <c r="CLV69" s="16"/>
      <c r="CLW69" s="15"/>
      <c r="CLX69" s="16"/>
      <c r="CLY69" s="15"/>
      <c r="CLZ69" s="16"/>
      <c r="CMA69" s="15"/>
      <c r="CMB69" s="16"/>
      <c r="CMC69" s="15"/>
      <c r="CMD69" s="16"/>
      <c r="CME69" s="15"/>
      <c r="CMF69" s="16"/>
      <c r="CMG69" s="15"/>
      <c r="CMH69" s="16"/>
      <c r="CMI69" s="15"/>
      <c r="CMJ69" s="16"/>
      <c r="CMK69" s="15"/>
      <c r="CML69" s="16"/>
      <c r="CMM69" s="15"/>
      <c r="CMN69" s="16"/>
      <c r="CMO69" s="15"/>
      <c r="CMP69" s="16"/>
      <c r="CMQ69" s="15"/>
      <c r="CMR69" s="16"/>
      <c r="CMS69" s="15"/>
      <c r="CMT69" s="16"/>
      <c r="CMU69" s="15"/>
      <c r="CMV69" s="16"/>
      <c r="CMW69" s="15"/>
      <c r="CMX69" s="16"/>
      <c r="CMY69" s="15"/>
      <c r="CMZ69" s="16"/>
      <c r="CNA69" s="15"/>
      <c r="CNB69" s="16"/>
      <c r="CNC69" s="15"/>
      <c r="CND69" s="16"/>
      <c r="CNE69" s="15"/>
      <c r="CNF69" s="16"/>
      <c r="CNG69" s="15"/>
      <c r="CNH69" s="16"/>
      <c r="CNI69" s="15"/>
      <c r="CNJ69" s="16"/>
      <c r="CNK69" s="15"/>
      <c r="CNL69" s="16"/>
      <c r="CNM69" s="15"/>
      <c r="CNN69" s="16"/>
      <c r="CNO69" s="15"/>
      <c r="CNP69" s="16"/>
      <c r="CNQ69" s="15"/>
      <c r="CNR69" s="16"/>
      <c r="CNS69" s="15"/>
      <c r="CNT69" s="16"/>
      <c r="CNU69" s="15"/>
      <c r="CNV69" s="16"/>
      <c r="CNW69" s="15"/>
      <c r="CNX69" s="16"/>
      <c r="CNY69" s="15"/>
      <c r="CNZ69" s="16"/>
      <c r="COA69" s="15"/>
      <c r="COB69" s="16"/>
      <c r="COC69" s="15"/>
      <c r="COD69" s="16"/>
      <c r="COE69" s="15"/>
      <c r="COF69" s="16"/>
      <c r="COG69" s="15"/>
      <c r="COH69" s="16"/>
      <c r="COI69" s="15"/>
      <c r="COJ69" s="16"/>
      <c r="COK69" s="15"/>
      <c r="COL69" s="16"/>
      <c r="COM69" s="15"/>
      <c r="CON69" s="16"/>
      <c r="COO69" s="15"/>
      <c r="COP69" s="16"/>
      <c r="COQ69" s="15"/>
      <c r="COR69" s="16"/>
      <c r="COS69" s="15"/>
      <c r="COT69" s="16"/>
      <c r="COU69" s="15"/>
      <c r="COV69" s="16"/>
      <c r="COW69" s="15"/>
      <c r="COX69" s="16"/>
      <c r="COY69" s="15"/>
      <c r="COZ69" s="16"/>
      <c r="CPA69" s="15"/>
      <c r="CPB69" s="16"/>
      <c r="CPC69" s="15"/>
      <c r="CPD69" s="16"/>
      <c r="CPE69" s="15"/>
      <c r="CPF69" s="16"/>
      <c r="CPG69" s="15"/>
      <c r="CPH69" s="16"/>
      <c r="CPI69" s="15"/>
      <c r="CPJ69" s="16"/>
      <c r="CPK69" s="15"/>
      <c r="CPL69" s="16"/>
      <c r="CPM69" s="15"/>
      <c r="CPN69" s="16"/>
      <c r="CPO69" s="15"/>
      <c r="CPP69" s="16"/>
      <c r="CPQ69" s="15"/>
      <c r="CPR69" s="16"/>
      <c r="CPS69" s="15"/>
      <c r="CPT69" s="16"/>
      <c r="CPU69" s="15"/>
      <c r="CPV69" s="16"/>
      <c r="CPW69" s="15"/>
      <c r="CPX69" s="16"/>
      <c r="CPY69" s="15"/>
      <c r="CPZ69" s="16"/>
      <c r="CQA69" s="15"/>
      <c r="CQB69" s="16"/>
      <c r="CQC69" s="15"/>
      <c r="CQD69" s="16"/>
      <c r="CQE69" s="15"/>
      <c r="CQF69" s="16"/>
      <c r="CQG69" s="15"/>
      <c r="CQH69" s="16"/>
      <c r="CQI69" s="15"/>
      <c r="CQJ69" s="16"/>
      <c r="CQK69" s="15"/>
      <c r="CQL69" s="16"/>
      <c r="CQM69" s="15"/>
      <c r="CQN69" s="16"/>
      <c r="CQO69" s="15"/>
      <c r="CQP69" s="16"/>
      <c r="CQQ69" s="15"/>
      <c r="CQR69" s="16"/>
      <c r="CQS69" s="15"/>
      <c r="CQT69" s="16"/>
      <c r="CQU69" s="15"/>
      <c r="CQV69" s="16"/>
      <c r="CQW69" s="15"/>
      <c r="CQX69" s="16"/>
      <c r="CQY69" s="15"/>
      <c r="CQZ69" s="16"/>
      <c r="CRA69" s="15"/>
      <c r="CRB69" s="16"/>
      <c r="CRC69" s="15"/>
      <c r="CRD69" s="16"/>
      <c r="CRE69" s="15"/>
      <c r="CRF69" s="16"/>
      <c r="CRG69" s="15"/>
      <c r="CRH69" s="16"/>
      <c r="CRI69" s="15"/>
      <c r="CRJ69" s="16"/>
      <c r="CRK69" s="15"/>
      <c r="CRL69" s="16"/>
      <c r="CRM69" s="15"/>
      <c r="CRN69" s="16"/>
      <c r="CRO69" s="15"/>
      <c r="CRP69" s="16"/>
      <c r="CRQ69" s="15"/>
      <c r="CRR69" s="16"/>
      <c r="CRS69" s="15"/>
      <c r="CRT69" s="16"/>
      <c r="CRU69" s="15"/>
      <c r="CRV69" s="16"/>
      <c r="CRW69" s="15"/>
      <c r="CRX69" s="16"/>
      <c r="CRY69" s="15"/>
      <c r="CRZ69" s="16"/>
      <c r="CSA69" s="15"/>
      <c r="CSB69" s="16"/>
      <c r="CSC69" s="15"/>
      <c r="CSD69" s="16"/>
      <c r="CSE69" s="15"/>
      <c r="CSF69" s="16"/>
      <c r="CSG69" s="15"/>
      <c r="CSH69" s="16"/>
      <c r="CSI69" s="15"/>
      <c r="CSJ69" s="16"/>
      <c r="CSK69" s="15"/>
      <c r="CSL69" s="16"/>
      <c r="CSM69" s="15"/>
      <c r="CSN69" s="16"/>
      <c r="CSO69" s="15"/>
      <c r="CSP69" s="16"/>
      <c r="CSQ69" s="15"/>
      <c r="CSR69" s="16"/>
      <c r="CSS69" s="15"/>
      <c r="CST69" s="16"/>
      <c r="CSU69" s="15"/>
      <c r="CSV69" s="16"/>
      <c r="CSW69" s="15"/>
      <c r="CSX69" s="16"/>
      <c r="CSY69" s="15"/>
      <c r="CSZ69" s="16"/>
      <c r="CTA69" s="15"/>
      <c r="CTB69" s="16"/>
      <c r="CTC69" s="15"/>
      <c r="CTD69" s="16"/>
      <c r="CTE69" s="15"/>
      <c r="CTF69" s="16"/>
      <c r="CTG69" s="15"/>
      <c r="CTH69" s="16"/>
      <c r="CTI69" s="15"/>
      <c r="CTJ69" s="16"/>
      <c r="CTK69" s="15"/>
      <c r="CTL69" s="16"/>
      <c r="CTM69" s="15"/>
      <c r="CTN69" s="16"/>
      <c r="CTO69" s="15"/>
      <c r="CTP69" s="16"/>
      <c r="CTQ69" s="15"/>
      <c r="CTR69" s="16"/>
      <c r="CTS69" s="15"/>
      <c r="CTT69" s="16"/>
      <c r="CTU69" s="15"/>
      <c r="CTV69" s="16"/>
      <c r="CTW69" s="15"/>
      <c r="CTX69" s="16"/>
      <c r="CTY69" s="15"/>
      <c r="CTZ69" s="16"/>
      <c r="CUA69" s="15"/>
      <c r="CUB69" s="16"/>
      <c r="CUC69" s="15"/>
      <c r="CUD69" s="16"/>
      <c r="CUE69" s="15"/>
      <c r="CUF69" s="16"/>
      <c r="CUG69" s="15"/>
      <c r="CUH69" s="16"/>
      <c r="CUI69" s="15"/>
      <c r="CUJ69" s="16"/>
      <c r="CUK69" s="15"/>
      <c r="CUL69" s="16"/>
      <c r="CUM69" s="15"/>
      <c r="CUN69" s="16"/>
      <c r="CUO69" s="15"/>
      <c r="CUP69" s="16"/>
      <c r="CUQ69" s="15"/>
      <c r="CUR69" s="16"/>
      <c r="CUS69" s="15"/>
      <c r="CUT69" s="16"/>
      <c r="CUU69" s="15"/>
      <c r="CUV69" s="16"/>
      <c r="CUW69" s="15"/>
      <c r="CUX69" s="16"/>
      <c r="CUY69" s="15"/>
      <c r="CUZ69" s="16"/>
      <c r="CVA69" s="15"/>
      <c r="CVB69" s="16"/>
      <c r="CVC69" s="15"/>
      <c r="CVD69" s="16"/>
      <c r="CVE69" s="15"/>
      <c r="CVF69" s="16"/>
      <c r="CVG69" s="15"/>
      <c r="CVH69" s="16"/>
      <c r="CVI69" s="15"/>
      <c r="CVJ69" s="16"/>
      <c r="CVK69" s="15"/>
      <c r="CVL69" s="16"/>
      <c r="CVM69" s="15"/>
      <c r="CVN69" s="16"/>
      <c r="CVO69" s="15"/>
      <c r="CVP69" s="16"/>
      <c r="CVQ69" s="15"/>
      <c r="CVR69" s="16"/>
      <c r="CVS69" s="15"/>
      <c r="CVT69" s="16"/>
      <c r="CVU69" s="15"/>
      <c r="CVV69" s="16"/>
      <c r="CVW69" s="15"/>
      <c r="CVX69" s="16"/>
      <c r="CVY69" s="15"/>
      <c r="CVZ69" s="16"/>
      <c r="CWA69" s="15"/>
      <c r="CWB69" s="16"/>
      <c r="CWC69" s="15"/>
      <c r="CWD69" s="16"/>
      <c r="CWE69" s="15"/>
      <c r="CWF69" s="16"/>
      <c r="CWG69" s="15"/>
      <c r="CWH69" s="16"/>
      <c r="CWI69" s="15"/>
      <c r="CWJ69" s="16"/>
      <c r="CWK69" s="15"/>
      <c r="CWL69" s="16"/>
      <c r="CWM69" s="15"/>
      <c r="CWN69" s="16"/>
      <c r="CWO69" s="15"/>
      <c r="CWP69" s="16"/>
      <c r="CWQ69" s="15"/>
      <c r="CWR69" s="16"/>
      <c r="CWS69" s="15"/>
      <c r="CWT69" s="16"/>
      <c r="CWU69" s="15"/>
      <c r="CWV69" s="16"/>
      <c r="CWW69" s="15"/>
      <c r="CWX69" s="16"/>
      <c r="CWY69" s="15"/>
      <c r="CWZ69" s="16"/>
      <c r="CXA69" s="15"/>
      <c r="CXB69" s="16"/>
      <c r="CXC69" s="15"/>
      <c r="CXD69" s="16"/>
      <c r="CXE69" s="15"/>
      <c r="CXF69" s="16"/>
      <c r="CXG69" s="15"/>
      <c r="CXH69" s="16"/>
      <c r="CXI69" s="15"/>
      <c r="CXJ69" s="16"/>
      <c r="CXK69" s="15"/>
      <c r="CXL69" s="16"/>
      <c r="CXM69" s="15"/>
      <c r="CXN69" s="16"/>
      <c r="CXO69" s="15"/>
      <c r="CXP69" s="16"/>
      <c r="CXQ69" s="15"/>
      <c r="CXR69" s="16"/>
      <c r="CXS69" s="15"/>
      <c r="CXT69" s="16"/>
      <c r="CXU69" s="15"/>
      <c r="CXV69" s="16"/>
      <c r="CXW69" s="15"/>
      <c r="CXX69" s="16"/>
      <c r="CXY69" s="15"/>
      <c r="CXZ69" s="16"/>
      <c r="CYA69" s="15"/>
      <c r="CYB69" s="16"/>
      <c r="CYC69" s="15"/>
      <c r="CYD69" s="16"/>
      <c r="CYE69" s="15"/>
      <c r="CYF69" s="16"/>
      <c r="CYG69" s="15"/>
      <c r="CYH69" s="16"/>
      <c r="CYI69" s="15"/>
      <c r="CYJ69" s="16"/>
      <c r="CYK69" s="15"/>
      <c r="CYL69" s="16"/>
      <c r="CYM69" s="15"/>
      <c r="CYN69" s="16"/>
      <c r="CYO69" s="15"/>
      <c r="CYP69" s="16"/>
      <c r="CYQ69" s="15"/>
      <c r="CYR69" s="16"/>
      <c r="CYS69" s="15"/>
      <c r="CYT69" s="16"/>
      <c r="CYU69" s="15"/>
      <c r="CYV69" s="16"/>
      <c r="CYW69" s="15"/>
      <c r="CYX69" s="16"/>
      <c r="CYY69" s="15"/>
      <c r="CYZ69" s="16"/>
      <c r="CZA69" s="15"/>
      <c r="CZB69" s="16"/>
      <c r="CZC69" s="15"/>
      <c r="CZD69" s="16"/>
      <c r="CZE69" s="15"/>
      <c r="CZF69" s="16"/>
      <c r="CZG69" s="15"/>
      <c r="CZH69" s="16"/>
      <c r="CZI69" s="15"/>
      <c r="CZJ69" s="16"/>
      <c r="CZK69" s="15"/>
      <c r="CZL69" s="16"/>
      <c r="CZM69" s="15"/>
      <c r="CZN69" s="16"/>
      <c r="CZO69" s="15"/>
      <c r="CZP69" s="16"/>
      <c r="CZQ69" s="15"/>
      <c r="CZR69" s="16"/>
      <c r="CZS69" s="15"/>
      <c r="CZT69" s="16"/>
      <c r="CZU69" s="15"/>
      <c r="CZV69" s="16"/>
      <c r="CZW69" s="15"/>
      <c r="CZX69" s="16"/>
      <c r="CZY69" s="15"/>
      <c r="CZZ69" s="16"/>
      <c r="DAA69" s="15"/>
      <c r="DAB69" s="16"/>
      <c r="DAC69" s="15"/>
      <c r="DAD69" s="16"/>
      <c r="DAE69" s="15"/>
      <c r="DAF69" s="16"/>
      <c r="DAG69" s="15"/>
      <c r="DAH69" s="16"/>
      <c r="DAI69" s="15"/>
      <c r="DAJ69" s="16"/>
      <c r="DAK69" s="15"/>
      <c r="DAL69" s="16"/>
      <c r="DAM69" s="15"/>
      <c r="DAN69" s="16"/>
      <c r="DAO69" s="15"/>
      <c r="DAP69" s="16"/>
      <c r="DAQ69" s="15"/>
      <c r="DAR69" s="16"/>
      <c r="DAS69" s="15"/>
      <c r="DAT69" s="16"/>
      <c r="DAU69" s="15"/>
      <c r="DAV69" s="16"/>
      <c r="DAW69" s="15"/>
      <c r="DAX69" s="16"/>
      <c r="DAY69" s="15"/>
      <c r="DAZ69" s="16"/>
      <c r="DBA69" s="15"/>
      <c r="DBB69" s="16"/>
      <c r="DBC69" s="15"/>
      <c r="DBD69" s="16"/>
      <c r="DBE69" s="15"/>
      <c r="DBF69" s="16"/>
      <c r="DBG69" s="15"/>
      <c r="DBH69" s="16"/>
      <c r="DBI69" s="15"/>
      <c r="DBJ69" s="16"/>
      <c r="DBK69" s="15"/>
      <c r="DBL69" s="16"/>
      <c r="DBM69" s="15"/>
      <c r="DBN69" s="16"/>
      <c r="DBO69" s="15"/>
      <c r="DBP69" s="16"/>
      <c r="DBQ69" s="15"/>
      <c r="DBR69" s="16"/>
      <c r="DBS69" s="15"/>
      <c r="DBT69" s="16"/>
      <c r="DBU69" s="15"/>
      <c r="DBV69" s="16"/>
      <c r="DBW69" s="15"/>
      <c r="DBX69" s="16"/>
      <c r="DBY69" s="15"/>
      <c r="DBZ69" s="16"/>
      <c r="DCA69" s="15"/>
      <c r="DCB69" s="16"/>
      <c r="DCC69" s="15"/>
      <c r="DCD69" s="16"/>
      <c r="DCE69" s="15"/>
      <c r="DCF69" s="16"/>
      <c r="DCG69" s="15"/>
      <c r="DCH69" s="16"/>
      <c r="DCI69" s="15"/>
      <c r="DCJ69" s="16"/>
      <c r="DCK69" s="15"/>
      <c r="DCL69" s="16"/>
      <c r="DCM69" s="15"/>
      <c r="DCN69" s="16"/>
      <c r="DCO69" s="15"/>
      <c r="DCP69" s="16"/>
      <c r="DCQ69" s="15"/>
      <c r="DCR69" s="16"/>
      <c r="DCS69" s="15"/>
      <c r="DCT69" s="16"/>
      <c r="DCU69" s="15"/>
      <c r="DCV69" s="16"/>
      <c r="DCW69" s="15"/>
      <c r="DCX69" s="16"/>
      <c r="DCY69" s="15"/>
      <c r="DCZ69" s="16"/>
      <c r="DDA69" s="15"/>
      <c r="DDB69" s="16"/>
      <c r="DDC69" s="15"/>
      <c r="DDD69" s="16"/>
      <c r="DDE69" s="15"/>
      <c r="DDF69" s="16"/>
      <c r="DDG69" s="15"/>
      <c r="DDH69" s="16"/>
      <c r="DDI69" s="15"/>
      <c r="DDJ69" s="16"/>
      <c r="DDK69" s="15"/>
      <c r="DDL69" s="16"/>
      <c r="DDM69" s="15"/>
      <c r="DDN69" s="16"/>
      <c r="DDO69" s="15"/>
      <c r="DDP69" s="16"/>
      <c r="DDQ69" s="15"/>
      <c r="DDR69" s="16"/>
      <c r="DDS69" s="15"/>
      <c r="DDT69" s="16"/>
      <c r="DDU69" s="15"/>
      <c r="DDV69" s="16"/>
      <c r="DDW69" s="15"/>
      <c r="DDX69" s="16"/>
      <c r="DDY69" s="15"/>
      <c r="DDZ69" s="16"/>
      <c r="DEA69" s="15"/>
      <c r="DEB69" s="16"/>
      <c r="DEC69" s="15"/>
      <c r="DED69" s="16"/>
      <c r="DEE69" s="15"/>
      <c r="DEF69" s="16"/>
      <c r="DEG69" s="15"/>
      <c r="DEH69" s="16"/>
      <c r="DEI69" s="15"/>
      <c r="DEJ69" s="16"/>
      <c r="DEK69" s="15"/>
      <c r="DEL69" s="16"/>
      <c r="DEM69" s="15"/>
      <c r="DEN69" s="16"/>
      <c r="DEO69" s="15"/>
      <c r="DEP69" s="16"/>
      <c r="DEQ69" s="15"/>
      <c r="DER69" s="16"/>
      <c r="DES69" s="15"/>
      <c r="DET69" s="16"/>
      <c r="DEU69" s="15"/>
      <c r="DEV69" s="16"/>
      <c r="DEW69" s="15"/>
      <c r="DEX69" s="16"/>
      <c r="DEY69" s="15"/>
      <c r="DEZ69" s="16"/>
      <c r="DFA69" s="15"/>
      <c r="DFB69" s="16"/>
      <c r="DFC69" s="15"/>
      <c r="DFD69" s="16"/>
      <c r="DFE69" s="15"/>
      <c r="DFF69" s="16"/>
      <c r="DFG69" s="15"/>
      <c r="DFH69" s="16"/>
      <c r="DFI69" s="15"/>
      <c r="DFJ69" s="16"/>
      <c r="DFK69" s="15"/>
      <c r="DFL69" s="16"/>
      <c r="DFM69" s="15"/>
      <c r="DFN69" s="16"/>
      <c r="DFO69" s="15"/>
      <c r="DFP69" s="16"/>
      <c r="DFQ69" s="15"/>
      <c r="DFR69" s="16"/>
      <c r="DFS69" s="15"/>
      <c r="DFT69" s="16"/>
      <c r="DFU69" s="15"/>
      <c r="DFV69" s="16"/>
      <c r="DFW69" s="15"/>
      <c r="DFX69" s="16"/>
      <c r="DFY69" s="15"/>
      <c r="DFZ69" s="16"/>
      <c r="DGA69" s="15"/>
      <c r="DGB69" s="16"/>
      <c r="DGC69" s="15"/>
      <c r="DGD69" s="16"/>
      <c r="DGE69" s="15"/>
      <c r="DGF69" s="16"/>
      <c r="DGG69" s="15"/>
      <c r="DGH69" s="16"/>
      <c r="DGI69" s="15"/>
      <c r="DGJ69" s="16"/>
      <c r="DGK69" s="15"/>
      <c r="DGL69" s="16"/>
      <c r="DGM69" s="15"/>
      <c r="DGN69" s="16"/>
      <c r="DGO69" s="15"/>
      <c r="DGP69" s="16"/>
      <c r="DGQ69" s="15"/>
      <c r="DGR69" s="16"/>
      <c r="DGS69" s="15"/>
      <c r="DGT69" s="16"/>
      <c r="DGU69" s="15"/>
      <c r="DGV69" s="16"/>
      <c r="DGW69" s="15"/>
      <c r="DGX69" s="16"/>
      <c r="DGY69" s="15"/>
      <c r="DGZ69" s="16"/>
      <c r="DHA69" s="15"/>
      <c r="DHB69" s="16"/>
      <c r="DHC69" s="15"/>
      <c r="DHD69" s="16"/>
      <c r="DHE69" s="15"/>
      <c r="DHF69" s="16"/>
      <c r="DHG69" s="15"/>
      <c r="DHH69" s="16"/>
      <c r="DHI69" s="15"/>
      <c r="DHJ69" s="16"/>
      <c r="DHK69" s="15"/>
      <c r="DHL69" s="16"/>
      <c r="DHM69" s="15"/>
      <c r="DHN69" s="16"/>
      <c r="DHO69" s="15"/>
      <c r="DHP69" s="16"/>
      <c r="DHQ69" s="15"/>
      <c r="DHR69" s="16"/>
      <c r="DHS69" s="15"/>
      <c r="DHT69" s="16"/>
      <c r="DHU69" s="15"/>
      <c r="DHV69" s="16"/>
      <c r="DHW69" s="15"/>
      <c r="DHX69" s="16"/>
      <c r="DHY69" s="15"/>
      <c r="DHZ69" s="16"/>
      <c r="DIA69" s="15"/>
      <c r="DIB69" s="16"/>
      <c r="DIC69" s="15"/>
      <c r="DID69" s="16"/>
      <c r="DIE69" s="15"/>
      <c r="DIF69" s="16"/>
      <c r="DIG69" s="15"/>
      <c r="DIH69" s="16"/>
      <c r="DII69" s="15"/>
      <c r="DIJ69" s="16"/>
      <c r="DIK69" s="15"/>
      <c r="DIL69" s="16"/>
      <c r="DIM69" s="15"/>
      <c r="DIN69" s="16"/>
      <c r="DIO69" s="15"/>
      <c r="DIP69" s="16"/>
      <c r="DIQ69" s="15"/>
      <c r="DIR69" s="16"/>
      <c r="DIS69" s="15"/>
      <c r="DIT69" s="16"/>
      <c r="DIU69" s="15"/>
      <c r="DIV69" s="16"/>
      <c r="DIW69" s="15"/>
      <c r="DIX69" s="16"/>
      <c r="DIY69" s="15"/>
      <c r="DIZ69" s="16"/>
      <c r="DJA69" s="15"/>
      <c r="DJB69" s="16"/>
      <c r="DJC69" s="15"/>
      <c r="DJD69" s="16"/>
      <c r="DJE69" s="15"/>
      <c r="DJF69" s="16"/>
      <c r="DJG69" s="15"/>
      <c r="DJH69" s="16"/>
      <c r="DJI69" s="15"/>
      <c r="DJJ69" s="16"/>
      <c r="DJK69" s="15"/>
      <c r="DJL69" s="16"/>
      <c r="DJM69" s="15"/>
      <c r="DJN69" s="16"/>
      <c r="DJO69" s="15"/>
      <c r="DJP69" s="16"/>
      <c r="DJQ69" s="15"/>
      <c r="DJR69" s="16"/>
      <c r="DJS69" s="15"/>
      <c r="DJT69" s="16"/>
      <c r="DJU69" s="15"/>
      <c r="DJV69" s="16"/>
      <c r="DJW69" s="15"/>
      <c r="DJX69" s="16"/>
      <c r="DJY69" s="15"/>
      <c r="DJZ69" s="16"/>
      <c r="DKA69" s="15"/>
      <c r="DKB69" s="16"/>
      <c r="DKC69" s="15"/>
      <c r="DKD69" s="16"/>
      <c r="DKE69" s="15"/>
      <c r="DKF69" s="16"/>
      <c r="DKG69" s="15"/>
      <c r="DKH69" s="16"/>
      <c r="DKI69" s="15"/>
      <c r="DKJ69" s="16"/>
      <c r="DKK69" s="15"/>
      <c r="DKL69" s="16"/>
      <c r="DKM69" s="15"/>
      <c r="DKN69" s="16"/>
      <c r="DKO69" s="15"/>
      <c r="DKP69" s="16"/>
      <c r="DKQ69" s="15"/>
      <c r="DKR69" s="16"/>
      <c r="DKS69" s="15"/>
      <c r="DKT69" s="16"/>
      <c r="DKU69" s="15"/>
      <c r="DKV69" s="16"/>
      <c r="DKW69" s="15"/>
      <c r="DKX69" s="16"/>
      <c r="DKY69" s="15"/>
      <c r="DKZ69" s="16"/>
      <c r="DLA69" s="15"/>
      <c r="DLB69" s="16"/>
      <c r="DLC69" s="15"/>
      <c r="DLD69" s="16"/>
      <c r="DLE69" s="15"/>
      <c r="DLF69" s="16"/>
      <c r="DLG69" s="15"/>
      <c r="DLH69" s="16"/>
      <c r="DLI69" s="15"/>
      <c r="DLJ69" s="16"/>
      <c r="DLK69" s="15"/>
      <c r="DLL69" s="16"/>
      <c r="DLM69" s="15"/>
      <c r="DLN69" s="16"/>
      <c r="DLO69" s="15"/>
      <c r="DLP69" s="16"/>
      <c r="DLQ69" s="15"/>
      <c r="DLR69" s="16"/>
      <c r="DLS69" s="15"/>
      <c r="DLT69" s="16"/>
      <c r="DLU69" s="15"/>
      <c r="DLV69" s="16"/>
      <c r="DLW69" s="15"/>
      <c r="DLX69" s="16"/>
      <c r="DLY69" s="15"/>
      <c r="DLZ69" s="16"/>
      <c r="DMA69" s="15"/>
      <c r="DMB69" s="16"/>
      <c r="DMC69" s="15"/>
      <c r="DMD69" s="16"/>
      <c r="DME69" s="15"/>
      <c r="DMF69" s="16"/>
      <c r="DMG69" s="15"/>
      <c r="DMH69" s="16"/>
      <c r="DMI69" s="15"/>
      <c r="DMJ69" s="16"/>
      <c r="DMK69" s="15"/>
      <c r="DML69" s="16"/>
      <c r="DMM69" s="15"/>
      <c r="DMN69" s="16"/>
      <c r="DMO69" s="15"/>
      <c r="DMP69" s="16"/>
      <c r="DMQ69" s="15"/>
      <c r="DMR69" s="16"/>
      <c r="DMS69" s="15"/>
      <c r="DMT69" s="16"/>
      <c r="DMU69" s="15"/>
      <c r="DMV69" s="16"/>
      <c r="DMW69" s="15"/>
      <c r="DMX69" s="16"/>
      <c r="DMY69" s="15"/>
      <c r="DMZ69" s="16"/>
      <c r="DNA69" s="15"/>
      <c r="DNB69" s="16"/>
      <c r="DNC69" s="15"/>
      <c r="DND69" s="16"/>
      <c r="DNE69" s="15"/>
      <c r="DNF69" s="16"/>
      <c r="DNG69" s="15"/>
      <c r="DNH69" s="16"/>
      <c r="DNI69" s="15"/>
      <c r="DNJ69" s="16"/>
      <c r="DNK69" s="15"/>
      <c r="DNL69" s="16"/>
      <c r="DNM69" s="15"/>
      <c r="DNN69" s="16"/>
      <c r="DNO69" s="15"/>
      <c r="DNP69" s="16"/>
      <c r="DNQ69" s="15"/>
      <c r="DNR69" s="16"/>
      <c r="DNS69" s="15"/>
      <c r="DNT69" s="16"/>
      <c r="DNU69" s="15"/>
      <c r="DNV69" s="16"/>
      <c r="DNW69" s="15"/>
      <c r="DNX69" s="16"/>
      <c r="DNY69" s="15"/>
      <c r="DNZ69" s="16"/>
      <c r="DOA69" s="15"/>
      <c r="DOB69" s="16"/>
      <c r="DOC69" s="15"/>
      <c r="DOD69" s="16"/>
      <c r="DOE69" s="15"/>
      <c r="DOF69" s="16"/>
      <c r="DOG69" s="15"/>
      <c r="DOH69" s="16"/>
      <c r="DOI69" s="15"/>
      <c r="DOJ69" s="16"/>
      <c r="DOK69" s="15"/>
      <c r="DOL69" s="16"/>
      <c r="DOM69" s="15"/>
      <c r="DON69" s="16"/>
      <c r="DOO69" s="15"/>
      <c r="DOP69" s="16"/>
      <c r="DOQ69" s="15"/>
      <c r="DOR69" s="16"/>
      <c r="DOS69" s="15"/>
      <c r="DOT69" s="16"/>
      <c r="DOU69" s="15"/>
      <c r="DOV69" s="16"/>
      <c r="DOW69" s="15"/>
      <c r="DOX69" s="16"/>
      <c r="DOY69" s="15"/>
      <c r="DOZ69" s="16"/>
      <c r="DPA69" s="15"/>
      <c r="DPB69" s="16"/>
      <c r="DPC69" s="15"/>
      <c r="DPD69" s="16"/>
      <c r="DPE69" s="15"/>
      <c r="DPF69" s="16"/>
      <c r="DPG69" s="15"/>
      <c r="DPH69" s="16"/>
      <c r="DPI69" s="15"/>
      <c r="DPJ69" s="16"/>
      <c r="DPK69" s="15"/>
      <c r="DPL69" s="16"/>
      <c r="DPM69" s="15"/>
      <c r="DPN69" s="16"/>
      <c r="DPO69" s="15"/>
      <c r="DPP69" s="16"/>
      <c r="DPQ69" s="15"/>
      <c r="DPR69" s="16"/>
      <c r="DPS69" s="15"/>
      <c r="DPT69" s="16"/>
      <c r="DPU69" s="15"/>
      <c r="DPV69" s="16"/>
      <c r="DPW69" s="15"/>
      <c r="DPX69" s="16"/>
      <c r="DPY69" s="15"/>
      <c r="DPZ69" s="16"/>
      <c r="DQA69" s="15"/>
      <c r="DQB69" s="16"/>
      <c r="DQC69" s="15"/>
      <c r="DQD69" s="16"/>
      <c r="DQE69" s="15"/>
      <c r="DQF69" s="16"/>
      <c r="DQG69" s="15"/>
      <c r="DQH69" s="16"/>
      <c r="DQI69" s="15"/>
      <c r="DQJ69" s="16"/>
      <c r="DQK69" s="15"/>
      <c r="DQL69" s="16"/>
      <c r="DQM69" s="15"/>
      <c r="DQN69" s="16"/>
      <c r="DQO69" s="15"/>
      <c r="DQP69" s="16"/>
      <c r="DQQ69" s="15"/>
      <c r="DQR69" s="16"/>
      <c r="DQS69" s="15"/>
      <c r="DQT69" s="16"/>
      <c r="DQU69" s="15"/>
      <c r="DQV69" s="16"/>
      <c r="DQW69" s="15"/>
      <c r="DQX69" s="16"/>
      <c r="DQY69" s="15"/>
      <c r="DQZ69" s="16"/>
      <c r="DRA69" s="15"/>
      <c r="DRB69" s="16"/>
      <c r="DRC69" s="15"/>
      <c r="DRD69" s="16"/>
      <c r="DRE69" s="15"/>
      <c r="DRF69" s="16"/>
      <c r="DRG69" s="15"/>
      <c r="DRH69" s="16"/>
      <c r="DRI69" s="15"/>
      <c r="DRJ69" s="16"/>
      <c r="DRK69" s="15"/>
      <c r="DRL69" s="16"/>
      <c r="DRM69" s="15"/>
      <c r="DRN69" s="16"/>
      <c r="DRO69" s="15"/>
      <c r="DRP69" s="16"/>
      <c r="DRQ69" s="15"/>
      <c r="DRR69" s="16"/>
      <c r="DRS69" s="15"/>
      <c r="DRT69" s="16"/>
      <c r="DRU69" s="15"/>
      <c r="DRV69" s="16"/>
      <c r="DRW69" s="15"/>
      <c r="DRX69" s="16"/>
      <c r="DRY69" s="15"/>
      <c r="DRZ69" s="16"/>
      <c r="DSA69" s="15"/>
      <c r="DSB69" s="16"/>
      <c r="DSC69" s="15"/>
      <c r="DSD69" s="16"/>
      <c r="DSE69" s="15"/>
      <c r="DSF69" s="16"/>
      <c r="DSG69" s="15"/>
      <c r="DSH69" s="16"/>
      <c r="DSI69" s="15"/>
      <c r="DSJ69" s="16"/>
      <c r="DSK69" s="15"/>
      <c r="DSL69" s="16"/>
      <c r="DSM69" s="15"/>
      <c r="DSN69" s="16"/>
      <c r="DSO69" s="15"/>
      <c r="DSP69" s="16"/>
      <c r="DSQ69" s="15"/>
      <c r="DSR69" s="16"/>
      <c r="DSS69" s="15"/>
      <c r="DST69" s="16"/>
      <c r="DSU69" s="15"/>
      <c r="DSV69" s="16"/>
      <c r="DSW69" s="15"/>
      <c r="DSX69" s="16"/>
      <c r="DSY69" s="15"/>
      <c r="DSZ69" s="16"/>
      <c r="DTA69" s="15"/>
      <c r="DTB69" s="16"/>
      <c r="DTC69" s="15"/>
      <c r="DTD69" s="16"/>
      <c r="DTE69" s="15"/>
      <c r="DTF69" s="16"/>
      <c r="DTG69" s="15"/>
      <c r="DTH69" s="16"/>
      <c r="DTI69" s="15"/>
      <c r="DTJ69" s="16"/>
      <c r="DTK69" s="15"/>
      <c r="DTL69" s="16"/>
      <c r="DTM69" s="15"/>
      <c r="DTN69" s="16"/>
      <c r="DTO69" s="15"/>
      <c r="DTP69" s="16"/>
      <c r="DTQ69" s="15"/>
      <c r="DTR69" s="16"/>
      <c r="DTS69" s="15"/>
      <c r="DTT69" s="16"/>
      <c r="DTU69" s="15"/>
      <c r="DTV69" s="16"/>
      <c r="DTW69" s="15"/>
      <c r="DTX69" s="16"/>
      <c r="DTY69" s="15"/>
      <c r="DTZ69" s="16"/>
      <c r="DUA69" s="15"/>
      <c r="DUB69" s="16"/>
      <c r="DUC69" s="15"/>
      <c r="DUD69" s="16"/>
      <c r="DUE69" s="15"/>
      <c r="DUF69" s="16"/>
      <c r="DUG69" s="15"/>
      <c r="DUH69" s="16"/>
      <c r="DUI69" s="15"/>
      <c r="DUJ69" s="16"/>
      <c r="DUK69" s="15"/>
      <c r="DUL69" s="16"/>
      <c r="DUM69" s="15"/>
      <c r="DUN69" s="16"/>
      <c r="DUO69" s="15"/>
      <c r="DUP69" s="16"/>
      <c r="DUQ69" s="15"/>
      <c r="DUR69" s="16"/>
      <c r="DUS69" s="15"/>
      <c r="DUT69" s="16"/>
      <c r="DUU69" s="15"/>
      <c r="DUV69" s="16"/>
      <c r="DUW69" s="15"/>
      <c r="DUX69" s="16"/>
      <c r="DUY69" s="15"/>
      <c r="DUZ69" s="16"/>
      <c r="DVA69" s="15"/>
      <c r="DVB69" s="16"/>
      <c r="DVC69" s="15"/>
      <c r="DVD69" s="16"/>
      <c r="DVE69" s="15"/>
      <c r="DVF69" s="16"/>
      <c r="DVG69" s="15"/>
      <c r="DVH69" s="16"/>
      <c r="DVI69" s="15"/>
      <c r="DVJ69" s="16"/>
      <c r="DVK69" s="15"/>
      <c r="DVL69" s="16"/>
      <c r="DVM69" s="15"/>
      <c r="DVN69" s="16"/>
      <c r="DVO69" s="15"/>
      <c r="DVP69" s="16"/>
      <c r="DVQ69" s="15"/>
      <c r="DVR69" s="16"/>
      <c r="DVS69" s="15"/>
      <c r="DVT69" s="16"/>
      <c r="DVU69" s="15"/>
      <c r="DVV69" s="16"/>
      <c r="DVW69" s="15"/>
      <c r="DVX69" s="16"/>
      <c r="DVY69" s="15"/>
      <c r="DVZ69" s="16"/>
      <c r="DWA69" s="15"/>
      <c r="DWB69" s="16"/>
      <c r="DWC69" s="15"/>
      <c r="DWD69" s="16"/>
      <c r="DWE69" s="15"/>
      <c r="DWF69" s="16"/>
      <c r="DWG69" s="15"/>
      <c r="DWH69" s="16"/>
      <c r="DWI69" s="15"/>
      <c r="DWJ69" s="16"/>
      <c r="DWK69" s="15"/>
      <c r="DWL69" s="16"/>
      <c r="DWM69" s="15"/>
      <c r="DWN69" s="16"/>
      <c r="DWO69" s="15"/>
      <c r="DWP69" s="16"/>
      <c r="DWQ69" s="15"/>
      <c r="DWR69" s="16"/>
      <c r="DWS69" s="15"/>
      <c r="DWT69" s="16"/>
      <c r="DWU69" s="15"/>
      <c r="DWV69" s="16"/>
      <c r="DWW69" s="15"/>
      <c r="DWX69" s="16"/>
      <c r="DWY69" s="15"/>
      <c r="DWZ69" s="16"/>
      <c r="DXA69" s="15"/>
      <c r="DXB69" s="16"/>
      <c r="DXC69" s="15"/>
      <c r="DXD69" s="16"/>
      <c r="DXE69" s="15"/>
      <c r="DXF69" s="16"/>
      <c r="DXG69" s="15"/>
      <c r="DXH69" s="16"/>
      <c r="DXI69" s="15"/>
      <c r="DXJ69" s="16"/>
      <c r="DXK69" s="15"/>
      <c r="DXL69" s="16"/>
      <c r="DXM69" s="15"/>
      <c r="DXN69" s="16"/>
      <c r="DXO69" s="15"/>
      <c r="DXP69" s="16"/>
      <c r="DXQ69" s="15"/>
      <c r="DXR69" s="16"/>
      <c r="DXS69" s="15"/>
      <c r="DXT69" s="16"/>
      <c r="DXU69" s="15"/>
      <c r="DXV69" s="16"/>
      <c r="DXW69" s="15"/>
      <c r="DXX69" s="16"/>
      <c r="DXY69" s="15"/>
      <c r="DXZ69" s="16"/>
      <c r="DYA69" s="15"/>
      <c r="DYB69" s="16"/>
      <c r="DYC69" s="15"/>
      <c r="DYD69" s="16"/>
      <c r="DYE69" s="15"/>
      <c r="DYF69" s="16"/>
      <c r="DYG69" s="15"/>
      <c r="DYH69" s="16"/>
      <c r="DYI69" s="15"/>
      <c r="DYJ69" s="16"/>
      <c r="DYK69" s="15"/>
      <c r="DYL69" s="16"/>
      <c r="DYM69" s="15"/>
      <c r="DYN69" s="16"/>
      <c r="DYO69" s="15"/>
      <c r="DYP69" s="16"/>
      <c r="DYQ69" s="15"/>
      <c r="DYR69" s="16"/>
      <c r="DYS69" s="15"/>
      <c r="DYT69" s="16"/>
      <c r="DYU69" s="15"/>
      <c r="DYV69" s="16"/>
      <c r="DYW69" s="15"/>
      <c r="DYX69" s="16"/>
      <c r="DYY69" s="15"/>
      <c r="DYZ69" s="16"/>
      <c r="DZA69" s="15"/>
      <c r="DZB69" s="16"/>
      <c r="DZC69" s="15"/>
      <c r="DZD69" s="16"/>
      <c r="DZE69" s="15"/>
      <c r="DZF69" s="16"/>
      <c r="DZG69" s="15"/>
      <c r="DZH69" s="16"/>
      <c r="DZI69" s="15"/>
      <c r="DZJ69" s="16"/>
      <c r="DZK69" s="15"/>
      <c r="DZL69" s="16"/>
      <c r="DZM69" s="15"/>
      <c r="DZN69" s="16"/>
      <c r="DZO69" s="15"/>
      <c r="DZP69" s="16"/>
      <c r="DZQ69" s="15"/>
      <c r="DZR69" s="16"/>
      <c r="DZS69" s="15"/>
      <c r="DZT69" s="16"/>
      <c r="DZU69" s="15"/>
      <c r="DZV69" s="16"/>
      <c r="DZW69" s="15"/>
      <c r="DZX69" s="16"/>
      <c r="DZY69" s="15"/>
      <c r="DZZ69" s="16"/>
      <c r="EAA69" s="15"/>
      <c r="EAB69" s="16"/>
      <c r="EAC69" s="15"/>
      <c r="EAD69" s="16"/>
      <c r="EAE69" s="15"/>
      <c r="EAF69" s="16"/>
      <c r="EAG69" s="15"/>
      <c r="EAH69" s="16"/>
      <c r="EAI69" s="15"/>
      <c r="EAJ69" s="16"/>
      <c r="EAK69" s="15"/>
      <c r="EAL69" s="16"/>
      <c r="EAM69" s="15"/>
      <c r="EAN69" s="16"/>
      <c r="EAO69" s="15"/>
      <c r="EAP69" s="16"/>
      <c r="EAQ69" s="15"/>
      <c r="EAR69" s="16"/>
      <c r="EAS69" s="15"/>
      <c r="EAT69" s="16"/>
      <c r="EAU69" s="15"/>
      <c r="EAV69" s="16"/>
      <c r="EAW69" s="15"/>
      <c r="EAX69" s="16"/>
      <c r="EAY69" s="15"/>
      <c r="EAZ69" s="16"/>
      <c r="EBA69" s="15"/>
      <c r="EBB69" s="16"/>
      <c r="EBC69" s="15"/>
      <c r="EBD69" s="16"/>
      <c r="EBE69" s="15"/>
      <c r="EBF69" s="16"/>
      <c r="EBG69" s="15"/>
      <c r="EBH69" s="16"/>
      <c r="EBI69" s="15"/>
      <c r="EBJ69" s="16"/>
      <c r="EBK69" s="15"/>
      <c r="EBL69" s="16"/>
      <c r="EBM69" s="15"/>
      <c r="EBN69" s="16"/>
      <c r="EBO69" s="15"/>
      <c r="EBP69" s="16"/>
      <c r="EBQ69" s="15"/>
      <c r="EBR69" s="16"/>
      <c r="EBS69" s="15"/>
      <c r="EBT69" s="16"/>
      <c r="EBU69" s="15"/>
      <c r="EBV69" s="16"/>
      <c r="EBW69" s="15"/>
      <c r="EBX69" s="16"/>
      <c r="EBY69" s="15"/>
      <c r="EBZ69" s="16"/>
      <c r="ECA69" s="15"/>
      <c r="ECB69" s="16"/>
      <c r="ECC69" s="15"/>
      <c r="ECD69" s="16"/>
      <c r="ECE69" s="15"/>
      <c r="ECF69" s="16"/>
      <c r="ECG69" s="15"/>
      <c r="ECH69" s="16"/>
      <c r="ECI69" s="15"/>
      <c r="ECJ69" s="16"/>
      <c r="ECK69" s="15"/>
      <c r="ECL69" s="16"/>
      <c r="ECM69" s="15"/>
      <c r="ECN69" s="16"/>
      <c r="ECO69" s="15"/>
      <c r="ECP69" s="16"/>
      <c r="ECQ69" s="15"/>
      <c r="ECR69" s="16"/>
      <c r="ECS69" s="15"/>
      <c r="ECT69" s="16"/>
      <c r="ECU69" s="15"/>
      <c r="ECV69" s="16"/>
      <c r="ECW69" s="15"/>
      <c r="ECX69" s="16"/>
      <c r="ECY69" s="15"/>
      <c r="ECZ69" s="16"/>
      <c r="EDA69" s="15"/>
      <c r="EDB69" s="16"/>
      <c r="EDC69" s="15"/>
      <c r="EDD69" s="16"/>
      <c r="EDE69" s="15"/>
      <c r="EDF69" s="16"/>
      <c r="EDG69" s="15"/>
      <c r="EDH69" s="16"/>
      <c r="EDI69" s="15"/>
      <c r="EDJ69" s="16"/>
      <c r="EDK69" s="15"/>
      <c r="EDL69" s="16"/>
      <c r="EDM69" s="15"/>
      <c r="EDN69" s="16"/>
      <c r="EDO69" s="15"/>
      <c r="EDP69" s="16"/>
      <c r="EDQ69" s="15"/>
      <c r="EDR69" s="16"/>
      <c r="EDS69" s="15"/>
      <c r="EDT69" s="16"/>
      <c r="EDU69" s="15"/>
      <c r="EDV69" s="16"/>
      <c r="EDW69" s="15"/>
      <c r="EDX69" s="16"/>
      <c r="EDY69" s="15"/>
      <c r="EDZ69" s="16"/>
      <c r="EEA69" s="15"/>
      <c r="EEB69" s="16"/>
      <c r="EEC69" s="15"/>
      <c r="EED69" s="16"/>
      <c r="EEE69" s="15"/>
      <c r="EEF69" s="16"/>
      <c r="EEG69" s="15"/>
      <c r="EEH69" s="16"/>
      <c r="EEI69" s="15"/>
      <c r="EEJ69" s="16"/>
      <c r="EEK69" s="15"/>
      <c r="EEL69" s="16"/>
      <c r="EEM69" s="15"/>
      <c r="EEN69" s="16"/>
      <c r="EEO69" s="15"/>
      <c r="EEP69" s="16"/>
      <c r="EEQ69" s="15"/>
      <c r="EER69" s="16"/>
      <c r="EES69" s="15"/>
      <c r="EET69" s="16"/>
      <c r="EEU69" s="15"/>
      <c r="EEV69" s="16"/>
      <c r="EEW69" s="15"/>
      <c r="EEX69" s="16"/>
      <c r="EEY69" s="15"/>
      <c r="EEZ69" s="16"/>
      <c r="EFA69" s="15"/>
      <c r="EFB69" s="16"/>
      <c r="EFC69" s="15"/>
      <c r="EFD69" s="16"/>
      <c r="EFE69" s="15"/>
      <c r="EFF69" s="16"/>
      <c r="EFG69" s="15"/>
      <c r="EFH69" s="16"/>
      <c r="EFI69" s="15"/>
      <c r="EFJ69" s="16"/>
      <c r="EFK69" s="15"/>
      <c r="EFL69" s="16"/>
      <c r="EFM69" s="15"/>
      <c r="EFN69" s="16"/>
      <c r="EFO69" s="15"/>
      <c r="EFP69" s="16"/>
      <c r="EFQ69" s="15"/>
      <c r="EFR69" s="16"/>
      <c r="EFS69" s="15"/>
      <c r="EFT69" s="16"/>
      <c r="EFU69" s="15"/>
      <c r="EFV69" s="16"/>
      <c r="EFW69" s="15"/>
      <c r="EFX69" s="16"/>
      <c r="EFY69" s="15"/>
      <c r="EFZ69" s="16"/>
      <c r="EGA69" s="15"/>
      <c r="EGB69" s="16"/>
      <c r="EGC69" s="15"/>
      <c r="EGD69" s="16"/>
      <c r="EGE69" s="15"/>
      <c r="EGF69" s="16"/>
      <c r="EGG69" s="15"/>
      <c r="EGH69" s="16"/>
      <c r="EGI69" s="15"/>
      <c r="EGJ69" s="16"/>
      <c r="EGK69" s="15"/>
      <c r="EGL69" s="16"/>
      <c r="EGM69" s="15"/>
      <c r="EGN69" s="16"/>
      <c r="EGO69" s="15"/>
      <c r="EGP69" s="16"/>
      <c r="EGQ69" s="15"/>
      <c r="EGR69" s="16"/>
      <c r="EGS69" s="15"/>
      <c r="EGT69" s="16"/>
      <c r="EGU69" s="15"/>
      <c r="EGV69" s="16"/>
      <c r="EGW69" s="15"/>
      <c r="EGX69" s="16"/>
      <c r="EGY69" s="15"/>
      <c r="EGZ69" s="16"/>
      <c r="EHA69" s="15"/>
      <c r="EHB69" s="16"/>
      <c r="EHC69" s="15"/>
      <c r="EHD69" s="16"/>
      <c r="EHE69" s="15"/>
      <c r="EHF69" s="16"/>
      <c r="EHG69" s="15"/>
      <c r="EHH69" s="16"/>
      <c r="EHI69" s="15"/>
      <c r="EHJ69" s="16"/>
      <c r="EHK69" s="15"/>
      <c r="EHL69" s="16"/>
      <c r="EHM69" s="15"/>
      <c r="EHN69" s="16"/>
      <c r="EHO69" s="15"/>
      <c r="EHP69" s="16"/>
      <c r="EHQ69" s="15"/>
      <c r="EHR69" s="16"/>
      <c r="EHS69" s="15"/>
      <c r="EHT69" s="16"/>
      <c r="EHU69" s="15"/>
      <c r="EHV69" s="16"/>
      <c r="EHW69" s="15"/>
      <c r="EHX69" s="16"/>
      <c r="EHY69" s="15"/>
      <c r="EHZ69" s="16"/>
      <c r="EIA69" s="15"/>
      <c r="EIB69" s="16"/>
      <c r="EIC69" s="15"/>
      <c r="EID69" s="16"/>
      <c r="EIE69" s="15"/>
      <c r="EIF69" s="16"/>
      <c r="EIG69" s="15"/>
      <c r="EIH69" s="16"/>
      <c r="EII69" s="15"/>
      <c r="EIJ69" s="16"/>
      <c r="EIK69" s="15"/>
      <c r="EIL69" s="16"/>
      <c r="EIM69" s="15"/>
      <c r="EIN69" s="16"/>
      <c r="EIO69" s="15"/>
      <c r="EIP69" s="16"/>
      <c r="EIQ69" s="15"/>
      <c r="EIR69" s="16"/>
      <c r="EIS69" s="15"/>
      <c r="EIT69" s="16"/>
      <c r="EIU69" s="15"/>
      <c r="EIV69" s="16"/>
      <c r="EIW69" s="15"/>
      <c r="EIX69" s="16"/>
      <c r="EIY69" s="15"/>
      <c r="EIZ69" s="16"/>
      <c r="EJA69" s="15"/>
      <c r="EJB69" s="16"/>
      <c r="EJC69" s="15"/>
      <c r="EJD69" s="16"/>
      <c r="EJE69" s="15"/>
      <c r="EJF69" s="16"/>
      <c r="EJG69" s="15"/>
      <c r="EJH69" s="16"/>
      <c r="EJI69" s="15"/>
      <c r="EJJ69" s="16"/>
      <c r="EJK69" s="15"/>
      <c r="EJL69" s="16"/>
      <c r="EJM69" s="15"/>
      <c r="EJN69" s="16"/>
      <c r="EJO69" s="15"/>
      <c r="EJP69" s="16"/>
      <c r="EJQ69" s="15"/>
      <c r="EJR69" s="16"/>
      <c r="EJS69" s="15"/>
      <c r="EJT69" s="16"/>
      <c r="EJU69" s="15"/>
      <c r="EJV69" s="16"/>
      <c r="EJW69" s="15"/>
      <c r="EJX69" s="16"/>
      <c r="EJY69" s="15"/>
      <c r="EJZ69" s="16"/>
      <c r="EKA69" s="15"/>
      <c r="EKB69" s="16"/>
      <c r="EKC69" s="15"/>
      <c r="EKD69" s="16"/>
      <c r="EKE69" s="15"/>
      <c r="EKF69" s="16"/>
      <c r="EKG69" s="15"/>
      <c r="EKH69" s="16"/>
      <c r="EKI69" s="15"/>
      <c r="EKJ69" s="16"/>
      <c r="EKK69" s="15"/>
      <c r="EKL69" s="16"/>
      <c r="EKM69" s="15"/>
      <c r="EKN69" s="16"/>
      <c r="EKO69" s="15"/>
      <c r="EKP69" s="16"/>
      <c r="EKQ69" s="15"/>
      <c r="EKR69" s="16"/>
      <c r="EKS69" s="15"/>
      <c r="EKT69" s="16"/>
      <c r="EKU69" s="15"/>
      <c r="EKV69" s="16"/>
      <c r="EKW69" s="15"/>
      <c r="EKX69" s="16"/>
      <c r="EKY69" s="15"/>
      <c r="EKZ69" s="16"/>
      <c r="ELA69" s="15"/>
      <c r="ELB69" s="16"/>
      <c r="ELC69" s="15"/>
      <c r="ELD69" s="16"/>
      <c r="ELE69" s="15"/>
      <c r="ELF69" s="16"/>
      <c r="ELG69" s="15"/>
      <c r="ELH69" s="16"/>
      <c r="ELI69" s="15"/>
      <c r="ELJ69" s="16"/>
      <c r="ELK69" s="15"/>
      <c r="ELL69" s="16"/>
      <c r="ELM69" s="15"/>
      <c r="ELN69" s="16"/>
      <c r="ELO69" s="15"/>
      <c r="ELP69" s="16"/>
      <c r="ELQ69" s="15"/>
      <c r="ELR69" s="16"/>
      <c r="ELS69" s="15"/>
      <c r="ELT69" s="16"/>
      <c r="ELU69" s="15"/>
      <c r="ELV69" s="16"/>
      <c r="ELW69" s="15"/>
      <c r="ELX69" s="16"/>
      <c r="ELY69" s="15"/>
      <c r="ELZ69" s="16"/>
      <c r="EMA69" s="15"/>
      <c r="EMB69" s="16"/>
      <c r="EMC69" s="15"/>
      <c r="EMD69" s="16"/>
      <c r="EME69" s="15"/>
      <c r="EMF69" s="16"/>
      <c r="EMG69" s="15"/>
      <c r="EMH69" s="16"/>
      <c r="EMI69" s="15"/>
      <c r="EMJ69" s="16"/>
      <c r="EMK69" s="15"/>
      <c r="EML69" s="16"/>
      <c r="EMM69" s="15"/>
      <c r="EMN69" s="16"/>
      <c r="EMO69" s="15"/>
      <c r="EMP69" s="16"/>
      <c r="EMQ69" s="15"/>
      <c r="EMR69" s="16"/>
      <c r="EMS69" s="15"/>
      <c r="EMT69" s="16"/>
      <c r="EMU69" s="15"/>
      <c r="EMV69" s="16"/>
      <c r="EMW69" s="15"/>
      <c r="EMX69" s="16"/>
      <c r="EMY69" s="15"/>
      <c r="EMZ69" s="16"/>
      <c r="ENA69" s="15"/>
      <c r="ENB69" s="16"/>
      <c r="ENC69" s="15"/>
      <c r="END69" s="16"/>
      <c r="ENE69" s="15"/>
      <c r="ENF69" s="16"/>
      <c r="ENG69" s="15"/>
      <c r="ENH69" s="16"/>
      <c r="ENI69" s="15"/>
      <c r="ENJ69" s="16"/>
      <c r="ENK69" s="15"/>
      <c r="ENL69" s="16"/>
      <c r="ENM69" s="15"/>
      <c r="ENN69" s="16"/>
      <c r="ENO69" s="15"/>
      <c r="ENP69" s="16"/>
      <c r="ENQ69" s="15"/>
      <c r="ENR69" s="16"/>
      <c r="ENS69" s="15"/>
      <c r="ENT69" s="16"/>
      <c r="ENU69" s="15"/>
      <c r="ENV69" s="16"/>
      <c r="ENW69" s="15"/>
      <c r="ENX69" s="16"/>
      <c r="ENY69" s="15"/>
      <c r="ENZ69" s="16"/>
      <c r="EOA69" s="15"/>
      <c r="EOB69" s="16"/>
      <c r="EOC69" s="15"/>
      <c r="EOD69" s="16"/>
      <c r="EOE69" s="15"/>
      <c r="EOF69" s="16"/>
      <c r="EOG69" s="15"/>
      <c r="EOH69" s="16"/>
      <c r="EOI69" s="15"/>
      <c r="EOJ69" s="16"/>
      <c r="EOK69" s="15"/>
      <c r="EOL69" s="16"/>
      <c r="EOM69" s="15"/>
      <c r="EON69" s="16"/>
      <c r="EOO69" s="15"/>
      <c r="EOP69" s="16"/>
      <c r="EOQ69" s="15"/>
      <c r="EOR69" s="16"/>
      <c r="EOS69" s="15"/>
      <c r="EOT69" s="16"/>
      <c r="EOU69" s="15"/>
      <c r="EOV69" s="16"/>
      <c r="EOW69" s="15"/>
      <c r="EOX69" s="16"/>
      <c r="EOY69" s="15"/>
      <c r="EOZ69" s="16"/>
      <c r="EPA69" s="15"/>
      <c r="EPB69" s="16"/>
      <c r="EPC69" s="15"/>
      <c r="EPD69" s="16"/>
      <c r="EPE69" s="15"/>
      <c r="EPF69" s="16"/>
      <c r="EPG69" s="15"/>
      <c r="EPH69" s="16"/>
      <c r="EPI69" s="15"/>
      <c r="EPJ69" s="16"/>
      <c r="EPK69" s="15"/>
      <c r="EPL69" s="16"/>
      <c r="EPM69" s="15"/>
      <c r="EPN69" s="16"/>
      <c r="EPO69" s="15"/>
      <c r="EPP69" s="16"/>
      <c r="EPQ69" s="15"/>
      <c r="EPR69" s="16"/>
      <c r="EPS69" s="15"/>
      <c r="EPT69" s="16"/>
      <c r="EPU69" s="15"/>
      <c r="EPV69" s="16"/>
      <c r="EPW69" s="15"/>
      <c r="EPX69" s="16"/>
      <c r="EPY69" s="15"/>
      <c r="EPZ69" s="16"/>
      <c r="EQA69" s="15"/>
      <c r="EQB69" s="16"/>
      <c r="EQC69" s="15"/>
      <c r="EQD69" s="16"/>
      <c r="EQE69" s="15"/>
      <c r="EQF69" s="16"/>
      <c r="EQG69" s="15"/>
      <c r="EQH69" s="16"/>
      <c r="EQI69" s="15"/>
      <c r="EQJ69" s="16"/>
      <c r="EQK69" s="15"/>
      <c r="EQL69" s="16"/>
      <c r="EQM69" s="15"/>
      <c r="EQN69" s="16"/>
      <c r="EQO69" s="15"/>
      <c r="EQP69" s="16"/>
      <c r="EQQ69" s="15"/>
      <c r="EQR69" s="16"/>
      <c r="EQS69" s="15"/>
      <c r="EQT69" s="16"/>
      <c r="EQU69" s="15"/>
      <c r="EQV69" s="16"/>
      <c r="EQW69" s="15"/>
      <c r="EQX69" s="16"/>
      <c r="EQY69" s="15"/>
      <c r="EQZ69" s="16"/>
      <c r="ERA69" s="15"/>
      <c r="ERB69" s="16"/>
      <c r="ERC69" s="15"/>
      <c r="ERD69" s="16"/>
      <c r="ERE69" s="15"/>
      <c r="ERF69" s="16"/>
      <c r="ERG69" s="15"/>
      <c r="ERH69" s="16"/>
      <c r="ERI69" s="15"/>
      <c r="ERJ69" s="16"/>
      <c r="ERK69" s="15"/>
      <c r="ERL69" s="16"/>
      <c r="ERM69" s="15"/>
      <c r="ERN69" s="16"/>
      <c r="ERO69" s="15"/>
      <c r="ERP69" s="16"/>
      <c r="ERQ69" s="15"/>
      <c r="ERR69" s="16"/>
      <c r="ERS69" s="15"/>
      <c r="ERT69" s="16"/>
      <c r="ERU69" s="15"/>
      <c r="ERV69" s="16"/>
      <c r="ERW69" s="15"/>
      <c r="ERX69" s="16"/>
      <c r="ERY69" s="15"/>
      <c r="ERZ69" s="16"/>
      <c r="ESA69" s="15"/>
      <c r="ESB69" s="16"/>
      <c r="ESC69" s="15"/>
      <c r="ESD69" s="16"/>
      <c r="ESE69" s="15"/>
      <c r="ESF69" s="16"/>
      <c r="ESG69" s="15"/>
      <c r="ESH69" s="16"/>
      <c r="ESI69" s="15"/>
      <c r="ESJ69" s="16"/>
      <c r="ESK69" s="15"/>
      <c r="ESL69" s="16"/>
      <c r="ESM69" s="15"/>
      <c r="ESN69" s="16"/>
      <c r="ESO69" s="15"/>
      <c r="ESP69" s="16"/>
      <c r="ESQ69" s="15"/>
      <c r="ESR69" s="16"/>
      <c r="ESS69" s="15"/>
      <c r="EST69" s="16"/>
      <c r="ESU69" s="15"/>
      <c r="ESV69" s="16"/>
      <c r="ESW69" s="15"/>
      <c r="ESX69" s="16"/>
      <c r="ESY69" s="15"/>
      <c r="ESZ69" s="16"/>
      <c r="ETA69" s="15"/>
      <c r="ETB69" s="16"/>
      <c r="ETC69" s="15"/>
      <c r="ETD69" s="16"/>
      <c r="ETE69" s="15"/>
      <c r="ETF69" s="16"/>
      <c r="ETG69" s="15"/>
      <c r="ETH69" s="16"/>
      <c r="ETI69" s="15"/>
      <c r="ETJ69" s="16"/>
      <c r="ETK69" s="15"/>
      <c r="ETL69" s="16"/>
      <c r="ETM69" s="15"/>
      <c r="ETN69" s="16"/>
      <c r="ETO69" s="15"/>
      <c r="ETP69" s="16"/>
      <c r="ETQ69" s="15"/>
      <c r="ETR69" s="16"/>
      <c r="ETS69" s="15"/>
      <c r="ETT69" s="16"/>
      <c r="ETU69" s="15"/>
      <c r="ETV69" s="16"/>
      <c r="ETW69" s="15"/>
      <c r="ETX69" s="16"/>
      <c r="ETY69" s="15"/>
      <c r="ETZ69" s="16"/>
      <c r="EUA69" s="15"/>
      <c r="EUB69" s="16"/>
      <c r="EUC69" s="15"/>
      <c r="EUD69" s="16"/>
      <c r="EUE69" s="15"/>
      <c r="EUF69" s="16"/>
      <c r="EUG69" s="15"/>
      <c r="EUH69" s="16"/>
      <c r="EUI69" s="15"/>
      <c r="EUJ69" s="16"/>
      <c r="EUK69" s="15"/>
      <c r="EUL69" s="16"/>
      <c r="EUM69" s="15"/>
      <c r="EUN69" s="16"/>
      <c r="EUO69" s="15"/>
      <c r="EUP69" s="16"/>
      <c r="EUQ69" s="15"/>
      <c r="EUR69" s="16"/>
      <c r="EUS69" s="15"/>
      <c r="EUT69" s="16"/>
      <c r="EUU69" s="15"/>
      <c r="EUV69" s="16"/>
      <c r="EUW69" s="15"/>
      <c r="EUX69" s="16"/>
      <c r="EUY69" s="15"/>
      <c r="EUZ69" s="16"/>
      <c r="EVA69" s="15"/>
      <c r="EVB69" s="16"/>
      <c r="EVC69" s="15"/>
      <c r="EVD69" s="16"/>
      <c r="EVE69" s="15"/>
      <c r="EVF69" s="16"/>
      <c r="EVG69" s="15"/>
      <c r="EVH69" s="16"/>
      <c r="EVI69" s="15"/>
      <c r="EVJ69" s="16"/>
      <c r="EVK69" s="15"/>
      <c r="EVL69" s="16"/>
      <c r="EVM69" s="15"/>
      <c r="EVN69" s="16"/>
      <c r="EVO69" s="15"/>
      <c r="EVP69" s="16"/>
      <c r="EVQ69" s="15"/>
      <c r="EVR69" s="16"/>
      <c r="EVS69" s="15"/>
      <c r="EVT69" s="16"/>
      <c r="EVU69" s="15"/>
      <c r="EVV69" s="16"/>
      <c r="EVW69" s="15"/>
      <c r="EVX69" s="16"/>
      <c r="EVY69" s="15"/>
      <c r="EVZ69" s="16"/>
      <c r="EWA69" s="15"/>
      <c r="EWB69" s="16"/>
      <c r="EWC69" s="15"/>
      <c r="EWD69" s="16"/>
      <c r="EWE69" s="15"/>
      <c r="EWF69" s="16"/>
      <c r="EWG69" s="15"/>
      <c r="EWH69" s="16"/>
      <c r="EWI69" s="15"/>
      <c r="EWJ69" s="16"/>
      <c r="EWK69" s="15"/>
      <c r="EWL69" s="16"/>
      <c r="EWM69" s="15"/>
      <c r="EWN69" s="16"/>
      <c r="EWO69" s="15"/>
      <c r="EWP69" s="16"/>
      <c r="EWQ69" s="15"/>
      <c r="EWR69" s="16"/>
      <c r="EWS69" s="15"/>
      <c r="EWT69" s="16"/>
      <c r="EWU69" s="15"/>
      <c r="EWV69" s="16"/>
      <c r="EWW69" s="15"/>
      <c r="EWX69" s="16"/>
      <c r="EWY69" s="15"/>
      <c r="EWZ69" s="16"/>
      <c r="EXA69" s="15"/>
      <c r="EXB69" s="16"/>
      <c r="EXC69" s="15"/>
      <c r="EXD69" s="16"/>
      <c r="EXE69" s="15"/>
      <c r="EXF69" s="16"/>
      <c r="EXG69" s="15"/>
      <c r="EXH69" s="16"/>
      <c r="EXI69" s="15"/>
      <c r="EXJ69" s="16"/>
      <c r="EXK69" s="15"/>
      <c r="EXL69" s="16"/>
      <c r="EXM69" s="15"/>
      <c r="EXN69" s="16"/>
      <c r="EXO69" s="15"/>
      <c r="EXP69" s="16"/>
      <c r="EXQ69" s="15"/>
      <c r="EXR69" s="16"/>
      <c r="EXS69" s="15"/>
      <c r="EXT69" s="16"/>
      <c r="EXU69" s="15"/>
      <c r="EXV69" s="16"/>
      <c r="EXW69" s="15"/>
      <c r="EXX69" s="16"/>
      <c r="EXY69" s="15"/>
      <c r="EXZ69" s="16"/>
      <c r="EYA69" s="15"/>
      <c r="EYB69" s="16"/>
      <c r="EYC69" s="15"/>
      <c r="EYD69" s="16"/>
      <c r="EYE69" s="15"/>
      <c r="EYF69" s="16"/>
      <c r="EYG69" s="15"/>
      <c r="EYH69" s="16"/>
      <c r="EYI69" s="15"/>
      <c r="EYJ69" s="16"/>
      <c r="EYK69" s="15"/>
      <c r="EYL69" s="16"/>
      <c r="EYM69" s="15"/>
      <c r="EYN69" s="16"/>
      <c r="EYO69" s="15"/>
      <c r="EYP69" s="16"/>
      <c r="EYQ69" s="15"/>
      <c r="EYR69" s="16"/>
      <c r="EYS69" s="15"/>
      <c r="EYT69" s="16"/>
      <c r="EYU69" s="15"/>
      <c r="EYV69" s="16"/>
      <c r="EYW69" s="15"/>
      <c r="EYX69" s="16"/>
      <c r="EYY69" s="15"/>
      <c r="EYZ69" s="16"/>
      <c r="EZA69" s="15"/>
      <c r="EZB69" s="16"/>
      <c r="EZC69" s="15"/>
      <c r="EZD69" s="16"/>
      <c r="EZE69" s="15"/>
      <c r="EZF69" s="16"/>
      <c r="EZG69" s="15"/>
      <c r="EZH69" s="16"/>
      <c r="EZI69" s="15"/>
      <c r="EZJ69" s="16"/>
      <c r="EZK69" s="15"/>
      <c r="EZL69" s="16"/>
      <c r="EZM69" s="15"/>
      <c r="EZN69" s="16"/>
      <c r="EZO69" s="15"/>
      <c r="EZP69" s="16"/>
      <c r="EZQ69" s="15"/>
      <c r="EZR69" s="16"/>
      <c r="EZS69" s="15"/>
      <c r="EZT69" s="16"/>
      <c r="EZU69" s="15"/>
      <c r="EZV69" s="16"/>
      <c r="EZW69" s="15"/>
      <c r="EZX69" s="16"/>
      <c r="EZY69" s="15"/>
      <c r="EZZ69" s="16"/>
      <c r="FAA69" s="15"/>
      <c r="FAB69" s="16"/>
      <c r="FAC69" s="15"/>
      <c r="FAD69" s="16"/>
      <c r="FAE69" s="15"/>
      <c r="FAF69" s="16"/>
      <c r="FAG69" s="15"/>
      <c r="FAH69" s="16"/>
      <c r="FAI69" s="15"/>
      <c r="FAJ69" s="16"/>
      <c r="FAK69" s="15"/>
      <c r="FAL69" s="16"/>
      <c r="FAM69" s="15"/>
      <c r="FAN69" s="16"/>
      <c r="FAO69" s="15"/>
      <c r="FAP69" s="16"/>
      <c r="FAQ69" s="15"/>
      <c r="FAR69" s="16"/>
      <c r="FAS69" s="15"/>
      <c r="FAT69" s="16"/>
      <c r="FAU69" s="15"/>
      <c r="FAV69" s="16"/>
      <c r="FAW69" s="15"/>
      <c r="FAX69" s="16"/>
      <c r="FAY69" s="15"/>
      <c r="FAZ69" s="16"/>
      <c r="FBA69" s="15"/>
      <c r="FBB69" s="16"/>
      <c r="FBC69" s="15"/>
      <c r="FBD69" s="16"/>
      <c r="FBE69" s="15"/>
      <c r="FBF69" s="16"/>
      <c r="FBG69" s="15"/>
      <c r="FBH69" s="16"/>
      <c r="FBI69" s="15"/>
      <c r="FBJ69" s="16"/>
      <c r="FBK69" s="15"/>
      <c r="FBL69" s="16"/>
      <c r="FBM69" s="15"/>
      <c r="FBN69" s="16"/>
      <c r="FBO69" s="15"/>
      <c r="FBP69" s="16"/>
      <c r="FBQ69" s="15"/>
      <c r="FBR69" s="16"/>
      <c r="FBS69" s="15"/>
      <c r="FBT69" s="16"/>
      <c r="FBU69" s="15"/>
      <c r="FBV69" s="16"/>
      <c r="FBW69" s="15"/>
      <c r="FBX69" s="16"/>
      <c r="FBY69" s="15"/>
      <c r="FBZ69" s="16"/>
      <c r="FCA69" s="15"/>
      <c r="FCB69" s="16"/>
      <c r="FCC69" s="15"/>
      <c r="FCD69" s="16"/>
      <c r="FCE69" s="15"/>
      <c r="FCF69" s="16"/>
      <c r="FCG69" s="15"/>
      <c r="FCH69" s="16"/>
      <c r="FCI69" s="15"/>
      <c r="FCJ69" s="16"/>
      <c r="FCK69" s="15"/>
      <c r="FCL69" s="16"/>
      <c r="FCM69" s="15"/>
      <c r="FCN69" s="16"/>
      <c r="FCO69" s="15"/>
      <c r="FCP69" s="16"/>
      <c r="FCQ69" s="15"/>
      <c r="FCR69" s="16"/>
      <c r="FCS69" s="15"/>
      <c r="FCT69" s="16"/>
      <c r="FCU69" s="15"/>
      <c r="FCV69" s="16"/>
      <c r="FCW69" s="15"/>
      <c r="FCX69" s="16"/>
      <c r="FCY69" s="15"/>
      <c r="FCZ69" s="16"/>
      <c r="FDA69" s="15"/>
      <c r="FDB69" s="16"/>
      <c r="FDC69" s="15"/>
      <c r="FDD69" s="16"/>
      <c r="FDE69" s="15"/>
      <c r="FDF69" s="16"/>
      <c r="FDG69" s="15"/>
      <c r="FDH69" s="16"/>
      <c r="FDI69" s="15"/>
      <c r="FDJ69" s="16"/>
      <c r="FDK69" s="15"/>
      <c r="FDL69" s="16"/>
      <c r="FDM69" s="15"/>
      <c r="FDN69" s="16"/>
      <c r="FDO69" s="15"/>
      <c r="FDP69" s="16"/>
      <c r="FDQ69" s="15"/>
      <c r="FDR69" s="16"/>
      <c r="FDS69" s="15"/>
      <c r="FDT69" s="16"/>
      <c r="FDU69" s="15"/>
      <c r="FDV69" s="16"/>
      <c r="FDW69" s="15"/>
      <c r="FDX69" s="16"/>
      <c r="FDY69" s="15"/>
      <c r="FDZ69" s="16"/>
      <c r="FEA69" s="15"/>
      <c r="FEB69" s="16"/>
      <c r="FEC69" s="15"/>
      <c r="FED69" s="16"/>
      <c r="FEE69" s="15"/>
      <c r="FEF69" s="16"/>
      <c r="FEG69" s="15"/>
      <c r="FEH69" s="16"/>
      <c r="FEI69" s="15"/>
      <c r="FEJ69" s="16"/>
      <c r="FEK69" s="15"/>
      <c r="FEL69" s="16"/>
      <c r="FEM69" s="15"/>
      <c r="FEN69" s="16"/>
      <c r="FEO69" s="15"/>
      <c r="FEP69" s="16"/>
      <c r="FEQ69" s="15"/>
      <c r="FER69" s="16"/>
      <c r="FES69" s="15"/>
      <c r="FET69" s="16"/>
      <c r="FEU69" s="15"/>
      <c r="FEV69" s="16"/>
      <c r="FEW69" s="15"/>
      <c r="FEX69" s="16"/>
      <c r="FEY69" s="15"/>
      <c r="FEZ69" s="16"/>
      <c r="FFA69" s="15"/>
      <c r="FFB69" s="16"/>
      <c r="FFC69" s="15"/>
      <c r="FFD69" s="16"/>
      <c r="FFE69" s="15"/>
      <c r="FFF69" s="16"/>
      <c r="FFG69" s="15"/>
      <c r="FFH69" s="16"/>
      <c r="FFI69" s="15"/>
      <c r="FFJ69" s="16"/>
      <c r="FFK69" s="15"/>
      <c r="FFL69" s="16"/>
      <c r="FFM69" s="15"/>
      <c r="FFN69" s="16"/>
      <c r="FFO69" s="15"/>
      <c r="FFP69" s="16"/>
      <c r="FFQ69" s="15"/>
      <c r="FFR69" s="16"/>
      <c r="FFS69" s="15"/>
      <c r="FFT69" s="16"/>
      <c r="FFU69" s="15"/>
      <c r="FFV69" s="16"/>
      <c r="FFW69" s="15"/>
      <c r="FFX69" s="16"/>
      <c r="FFY69" s="15"/>
      <c r="FFZ69" s="16"/>
      <c r="FGA69" s="15"/>
      <c r="FGB69" s="16"/>
      <c r="FGC69" s="15"/>
      <c r="FGD69" s="16"/>
      <c r="FGE69" s="15"/>
      <c r="FGF69" s="16"/>
      <c r="FGG69" s="15"/>
      <c r="FGH69" s="16"/>
      <c r="FGI69" s="15"/>
      <c r="FGJ69" s="16"/>
      <c r="FGK69" s="15"/>
      <c r="FGL69" s="16"/>
      <c r="FGM69" s="15"/>
      <c r="FGN69" s="16"/>
      <c r="FGO69" s="15"/>
      <c r="FGP69" s="16"/>
      <c r="FGQ69" s="15"/>
      <c r="FGR69" s="16"/>
      <c r="FGS69" s="15"/>
      <c r="FGT69" s="16"/>
      <c r="FGU69" s="15"/>
      <c r="FGV69" s="16"/>
      <c r="FGW69" s="15"/>
      <c r="FGX69" s="16"/>
      <c r="FGY69" s="15"/>
      <c r="FGZ69" s="16"/>
      <c r="FHA69" s="15"/>
      <c r="FHB69" s="16"/>
      <c r="FHC69" s="15"/>
      <c r="FHD69" s="16"/>
      <c r="FHE69" s="15"/>
      <c r="FHF69" s="16"/>
      <c r="FHG69" s="15"/>
      <c r="FHH69" s="16"/>
      <c r="FHI69" s="15"/>
      <c r="FHJ69" s="16"/>
      <c r="FHK69" s="15"/>
      <c r="FHL69" s="16"/>
      <c r="FHM69" s="15"/>
      <c r="FHN69" s="16"/>
      <c r="FHO69" s="15"/>
      <c r="FHP69" s="16"/>
      <c r="FHQ69" s="15"/>
      <c r="FHR69" s="16"/>
      <c r="FHS69" s="15"/>
      <c r="FHT69" s="16"/>
      <c r="FHU69" s="15"/>
      <c r="FHV69" s="16"/>
      <c r="FHW69" s="15"/>
      <c r="FHX69" s="16"/>
      <c r="FHY69" s="15"/>
      <c r="FHZ69" s="16"/>
      <c r="FIA69" s="15"/>
      <c r="FIB69" s="16"/>
      <c r="FIC69" s="15"/>
      <c r="FID69" s="16"/>
      <c r="FIE69" s="15"/>
      <c r="FIF69" s="16"/>
      <c r="FIG69" s="15"/>
      <c r="FIH69" s="16"/>
      <c r="FII69" s="15"/>
      <c r="FIJ69" s="16"/>
      <c r="FIK69" s="15"/>
      <c r="FIL69" s="16"/>
      <c r="FIM69" s="15"/>
      <c r="FIN69" s="16"/>
      <c r="FIO69" s="15"/>
      <c r="FIP69" s="16"/>
      <c r="FIQ69" s="15"/>
      <c r="FIR69" s="16"/>
      <c r="FIS69" s="15"/>
      <c r="FIT69" s="16"/>
      <c r="FIU69" s="15"/>
      <c r="FIV69" s="16"/>
      <c r="FIW69" s="15"/>
      <c r="FIX69" s="16"/>
      <c r="FIY69" s="15"/>
      <c r="FIZ69" s="16"/>
      <c r="FJA69" s="15"/>
      <c r="FJB69" s="16"/>
      <c r="FJC69" s="15"/>
      <c r="FJD69" s="16"/>
      <c r="FJE69" s="15"/>
      <c r="FJF69" s="16"/>
      <c r="FJG69" s="15"/>
      <c r="FJH69" s="16"/>
      <c r="FJI69" s="15"/>
      <c r="FJJ69" s="16"/>
      <c r="FJK69" s="15"/>
      <c r="FJL69" s="16"/>
      <c r="FJM69" s="15"/>
      <c r="FJN69" s="16"/>
      <c r="FJO69" s="15"/>
      <c r="FJP69" s="16"/>
      <c r="FJQ69" s="15"/>
      <c r="FJR69" s="16"/>
      <c r="FJS69" s="15"/>
      <c r="FJT69" s="16"/>
      <c r="FJU69" s="15"/>
      <c r="FJV69" s="16"/>
      <c r="FJW69" s="15"/>
      <c r="FJX69" s="16"/>
      <c r="FJY69" s="15"/>
      <c r="FJZ69" s="16"/>
      <c r="FKA69" s="15"/>
      <c r="FKB69" s="16"/>
      <c r="FKC69" s="15"/>
      <c r="FKD69" s="16"/>
      <c r="FKE69" s="15"/>
      <c r="FKF69" s="16"/>
      <c r="FKG69" s="15"/>
      <c r="FKH69" s="16"/>
      <c r="FKI69" s="15"/>
      <c r="FKJ69" s="16"/>
      <c r="FKK69" s="15"/>
      <c r="FKL69" s="16"/>
      <c r="FKM69" s="15"/>
      <c r="FKN69" s="16"/>
      <c r="FKO69" s="15"/>
      <c r="FKP69" s="16"/>
      <c r="FKQ69" s="15"/>
      <c r="FKR69" s="16"/>
      <c r="FKS69" s="15"/>
      <c r="FKT69" s="16"/>
      <c r="FKU69" s="15"/>
      <c r="FKV69" s="16"/>
      <c r="FKW69" s="15"/>
      <c r="FKX69" s="16"/>
      <c r="FKY69" s="15"/>
      <c r="FKZ69" s="16"/>
      <c r="FLA69" s="15"/>
      <c r="FLB69" s="16"/>
      <c r="FLC69" s="15"/>
      <c r="FLD69" s="16"/>
      <c r="FLE69" s="15"/>
      <c r="FLF69" s="16"/>
      <c r="FLG69" s="15"/>
      <c r="FLH69" s="16"/>
      <c r="FLI69" s="15"/>
      <c r="FLJ69" s="16"/>
      <c r="FLK69" s="15"/>
      <c r="FLL69" s="16"/>
      <c r="FLM69" s="15"/>
      <c r="FLN69" s="16"/>
      <c r="FLO69" s="15"/>
      <c r="FLP69" s="16"/>
      <c r="FLQ69" s="15"/>
      <c r="FLR69" s="16"/>
      <c r="FLS69" s="15"/>
      <c r="FLT69" s="16"/>
      <c r="FLU69" s="15"/>
      <c r="FLV69" s="16"/>
      <c r="FLW69" s="15"/>
      <c r="FLX69" s="16"/>
      <c r="FLY69" s="15"/>
      <c r="FLZ69" s="16"/>
      <c r="FMA69" s="15"/>
      <c r="FMB69" s="16"/>
      <c r="FMC69" s="15"/>
      <c r="FMD69" s="16"/>
      <c r="FME69" s="15"/>
      <c r="FMF69" s="16"/>
      <c r="FMG69" s="15"/>
      <c r="FMH69" s="16"/>
      <c r="FMI69" s="15"/>
      <c r="FMJ69" s="16"/>
      <c r="FMK69" s="15"/>
      <c r="FML69" s="16"/>
      <c r="FMM69" s="15"/>
      <c r="FMN69" s="16"/>
      <c r="FMO69" s="15"/>
      <c r="FMP69" s="16"/>
      <c r="FMQ69" s="15"/>
      <c r="FMR69" s="16"/>
      <c r="FMS69" s="15"/>
      <c r="FMT69" s="16"/>
      <c r="FMU69" s="15"/>
      <c r="FMV69" s="16"/>
      <c r="FMW69" s="15"/>
      <c r="FMX69" s="16"/>
      <c r="FMY69" s="15"/>
      <c r="FMZ69" s="16"/>
      <c r="FNA69" s="15"/>
      <c r="FNB69" s="16"/>
      <c r="FNC69" s="15"/>
      <c r="FND69" s="16"/>
      <c r="FNE69" s="15"/>
      <c r="FNF69" s="16"/>
      <c r="FNG69" s="15"/>
      <c r="FNH69" s="16"/>
      <c r="FNI69" s="15"/>
      <c r="FNJ69" s="16"/>
      <c r="FNK69" s="15"/>
      <c r="FNL69" s="16"/>
      <c r="FNM69" s="15"/>
      <c r="FNN69" s="16"/>
      <c r="FNO69" s="15"/>
      <c r="FNP69" s="16"/>
      <c r="FNQ69" s="15"/>
      <c r="FNR69" s="16"/>
      <c r="FNS69" s="15"/>
      <c r="FNT69" s="16"/>
      <c r="FNU69" s="15"/>
      <c r="FNV69" s="16"/>
      <c r="FNW69" s="15"/>
      <c r="FNX69" s="16"/>
      <c r="FNY69" s="15"/>
      <c r="FNZ69" s="16"/>
      <c r="FOA69" s="15"/>
      <c r="FOB69" s="16"/>
      <c r="FOC69" s="15"/>
      <c r="FOD69" s="16"/>
      <c r="FOE69" s="15"/>
      <c r="FOF69" s="16"/>
      <c r="FOG69" s="15"/>
      <c r="FOH69" s="16"/>
      <c r="FOI69" s="15"/>
      <c r="FOJ69" s="16"/>
      <c r="FOK69" s="15"/>
      <c r="FOL69" s="16"/>
      <c r="FOM69" s="15"/>
      <c r="FON69" s="16"/>
      <c r="FOO69" s="15"/>
      <c r="FOP69" s="16"/>
      <c r="FOQ69" s="15"/>
      <c r="FOR69" s="16"/>
      <c r="FOS69" s="15"/>
      <c r="FOT69" s="16"/>
      <c r="FOU69" s="15"/>
      <c r="FOV69" s="16"/>
      <c r="FOW69" s="15"/>
      <c r="FOX69" s="16"/>
      <c r="FOY69" s="15"/>
      <c r="FOZ69" s="16"/>
      <c r="FPA69" s="15"/>
      <c r="FPB69" s="16"/>
      <c r="FPC69" s="15"/>
      <c r="FPD69" s="16"/>
      <c r="FPE69" s="15"/>
      <c r="FPF69" s="16"/>
      <c r="FPG69" s="15"/>
      <c r="FPH69" s="16"/>
      <c r="FPI69" s="15"/>
      <c r="FPJ69" s="16"/>
      <c r="FPK69" s="15"/>
      <c r="FPL69" s="16"/>
      <c r="FPM69" s="15"/>
      <c r="FPN69" s="16"/>
      <c r="FPO69" s="15"/>
      <c r="FPP69" s="16"/>
      <c r="FPQ69" s="15"/>
      <c r="FPR69" s="16"/>
      <c r="FPS69" s="15"/>
      <c r="FPT69" s="16"/>
      <c r="FPU69" s="15"/>
      <c r="FPV69" s="16"/>
      <c r="FPW69" s="15"/>
      <c r="FPX69" s="16"/>
      <c r="FPY69" s="15"/>
      <c r="FPZ69" s="16"/>
      <c r="FQA69" s="15"/>
      <c r="FQB69" s="16"/>
      <c r="FQC69" s="15"/>
      <c r="FQD69" s="16"/>
      <c r="FQE69" s="15"/>
      <c r="FQF69" s="16"/>
      <c r="FQG69" s="15"/>
      <c r="FQH69" s="16"/>
      <c r="FQI69" s="15"/>
      <c r="FQJ69" s="16"/>
      <c r="FQK69" s="15"/>
      <c r="FQL69" s="16"/>
      <c r="FQM69" s="15"/>
      <c r="FQN69" s="16"/>
      <c r="FQO69" s="15"/>
      <c r="FQP69" s="16"/>
      <c r="FQQ69" s="15"/>
      <c r="FQR69" s="16"/>
      <c r="FQS69" s="15"/>
      <c r="FQT69" s="16"/>
      <c r="FQU69" s="15"/>
      <c r="FQV69" s="16"/>
      <c r="FQW69" s="15"/>
      <c r="FQX69" s="16"/>
      <c r="FQY69" s="15"/>
      <c r="FQZ69" s="16"/>
      <c r="FRA69" s="15"/>
      <c r="FRB69" s="16"/>
      <c r="FRC69" s="15"/>
      <c r="FRD69" s="16"/>
      <c r="FRE69" s="15"/>
      <c r="FRF69" s="16"/>
      <c r="FRG69" s="15"/>
      <c r="FRH69" s="16"/>
      <c r="FRI69" s="15"/>
      <c r="FRJ69" s="16"/>
      <c r="FRK69" s="15"/>
      <c r="FRL69" s="16"/>
      <c r="FRM69" s="15"/>
      <c r="FRN69" s="16"/>
      <c r="FRO69" s="15"/>
      <c r="FRP69" s="16"/>
      <c r="FRQ69" s="15"/>
      <c r="FRR69" s="16"/>
      <c r="FRS69" s="15"/>
      <c r="FRT69" s="16"/>
      <c r="FRU69" s="15"/>
      <c r="FRV69" s="16"/>
      <c r="FRW69" s="15"/>
      <c r="FRX69" s="16"/>
      <c r="FRY69" s="15"/>
      <c r="FRZ69" s="16"/>
      <c r="FSA69" s="15"/>
      <c r="FSB69" s="16"/>
      <c r="FSC69" s="15"/>
      <c r="FSD69" s="16"/>
      <c r="FSE69" s="15"/>
      <c r="FSF69" s="16"/>
      <c r="FSG69" s="15"/>
      <c r="FSH69" s="16"/>
      <c r="FSI69" s="15"/>
      <c r="FSJ69" s="16"/>
      <c r="FSK69" s="15"/>
      <c r="FSL69" s="16"/>
      <c r="FSM69" s="15"/>
      <c r="FSN69" s="16"/>
      <c r="FSO69" s="15"/>
      <c r="FSP69" s="16"/>
      <c r="FSQ69" s="15"/>
      <c r="FSR69" s="16"/>
      <c r="FSS69" s="15"/>
      <c r="FST69" s="16"/>
      <c r="FSU69" s="15"/>
      <c r="FSV69" s="16"/>
      <c r="FSW69" s="15"/>
      <c r="FSX69" s="16"/>
      <c r="FSY69" s="15"/>
      <c r="FSZ69" s="16"/>
      <c r="FTA69" s="15"/>
      <c r="FTB69" s="16"/>
      <c r="FTC69" s="15"/>
      <c r="FTD69" s="16"/>
      <c r="FTE69" s="15"/>
      <c r="FTF69" s="16"/>
      <c r="FTG69" s="15"/>
      <c r="FTH69" s="16"/>
      <c r="FTI69" s="15"/>
      <c r="FTJ69" s="16"/>
      <c r="FTK69" s="15"/>
      <c r="FTL69" s="16"/>
      <c r="FTM69" s="15"/>
      <c r="FTN69" s="16"/>
      <c r="FTO69" s="15"/>
      <c r="FTP69" s="16"/>
      <c r="FTQ69" s="15"/>
      <c r="FTR69" s="16"/>
      <c r="FTS69" s="15"/>
      <c r="FTT69" s="16"/>
      <c r="FTU69" s="15"/>
      <c r="FTV69" s="16"/>
      <c r="FTW69" s="15"/>
      <c r="FTX69" s="16"/>
      <c r="FTY69" s="15"/>
      <c r="FTZ69" s="16"/>
      <c r="FUA69" s="15"/>
      <c r="FUB69" s="16"/>
      <c r="FUC69" s="15"/>
      <c r="FUD69" s="16"/>
      <c r="FUE69" s="15"/>
      <c r="FUF69" s="16"/>
      <c r="FUG69" s="15"/>
      <c r="FUH69" s="16"/>
      <c r="FUI69" s="15"/>
      <c r="FUJ69" s="16"/>
      <c r="FUK69" s="15"/>
      <c r="FUL69" s="16"/>
      <c r="FUM69" s="15"/>
      <c r="FUN69" s="16"/>
      <c r="FUO69" s="15"/>
      <c r="FUP69" s="16"/>
      <c r="FUQ69" s="15"/>
      <c r="FUR69" s="16"/>
      <c r="FUS69" s="15"/>
      <c r="FUT69" s="16"/>
      <c r="FUU69" s="15"/>
      <c r="FUV69" s="16"/>
      <c r="FUW69" s="15"/>
      <c r="FUX69" s="16"/>
      <c r="FUY69" s="15"/>
      <c r="FUZ69" s="16"/>
      <c r="FVA69" s="15"/>
      <c r="FVB69" s="16"/>
      <c r="FVC69" s="15"/>
      <c r="FVD69" s="16"/>
      <c r="FVE69" s="15"/>
      <c r="FVF69" s="16"/>
      <c r="FVG69" s="15"/>
      <c r="FVH69" s="16"/>
      <c r="FVI69" s="15"/>
      <c r="FVJ69" s="16"/>
      <c r="FVK69" s="15"/>
      <c r="FVL69" s="16"/>
      <c r="FVM69" s="15"/>
      <c r="FVN69" s="16"/>
      <c r="FVO69" s="15"/>
      <c r="FVP69" s="16"/>
      <c r="FVQ69" s="15"/>
      <c r="FVR69" s="16"/>
      <c r="FVS69" s="15"/>
      <c r="FVT69" s="16"/>
      <c r="FVU69" s="15"/>
      <c r="FVV69" s="16"/>
      <c r="FVW69" s="15"/>
      <c r="FVX69" s="16"/>
      <c r="FVY69" s="15"/>
      <c r="FVZ69" s="16"/>
      <c r="FWA69" s="15"/>
      <c r="FWB69" s="16"/>
      <c r="FWC69" s="15"/>
      <c r="FWD69" s="16"/>
      <c r="FWE69" s="15"/>
      <c r="FWF69" s="16"/>
      <c r="FWG69" s="15"/>
      <c r="FWH69" s="16"/>
      <c r="FWI69" s="15"/>
      <c r="FWJ69" s="16"/>
      <c r="FWK69" s="15"/>
      <c r="FWL69" s="16"/>
      <c r="FWM69" s="15"/>
      <c r="FWN69" s="16"/>
      <c r="FWO69" s="15"/>
      <c r="FWP69" s="16"/>
      <c r="FWQ69" s="15"/>
      <c r="FWR69" s="16"/>
      <c r="FWS69" s="15"/>
      <c r="FWT69" s="16"/>
      <c r="FWU69" s="15"/>
      <c r="FWV69" s="16"/>
      <c r="FWW69" s="15"/>
      <c r="FWX69" s="16"/>
      <c r="FWY69" s="15"/>
      <c r="FWZ69" s="16"/>
      <c r="FXA69" s="15"/>
      <c r="FXB69" s="16"/>
      <c r="FXC69" s="15"/>
      <c r="FXD69" s="16"/>
      <c r="FXE69" s="15"/>
      <c r="FXF69" s="16"/>
      <c r="FXG69" s="15"/>
      <c r="FXH69" s="16"/>
      <c r="FXI69" s="15"/>
      <c r="FXJ69" s="16"/>
      <c r="FXK69" s="15"/>
      <c r="FXL69" s="16"/>
      <c r="FXM69" s="15"/>
      <c r="FXN69" s="16"/>
      <c r="FXO69" s="15"/>
      <c r="FXP69" s="16"/>
      <c r="FXQ69" s="15"/>
      <c r="FXR69" s="16"/>
      <c r="FXS69" s="15"/>
      <c r="FXT69" s="16"/>
      <c r="FXU69" s="15"/>
      <c r="FXV69" s="16"/>
      <c r="FXW69" s="15"/>
      <c r="FXX69" s="16"/>
      <c r="FXY69" s="15"/>
      <c r="FXZ69" s="16"/>
      <c r="FYA69" s="15"/>
      <c r="FYB69" s="16"/>
      <c r="FYC69" s="15"/>
      <c r="FYD69" s="16"/>
      <c r="FYE69" s="15"/>
      <c r="FYF69" s="16"/>
      <c r="FYG69" s="15"/>
      <c r="FYH69" s="16"/>
      <c r="FYI69" s="15"/>
      <c r="FYJ69" s="16"/>
      <c r="FYK69" s="15"/>
      <c r="FYL69" s="16"/>
      <c r="FYM69" s="15"/>
      <c r="FYN69" s="16"/>
      <c r="FYO69" s="15"/>
      <c r="FYP69" s="16"/>
      <c r="FYQ69" s="15"/>
      <c r="FYR69" s="16"/>
      <c r="FYS69" s="15"/>
      <c r="FYT69" s="16"/>
      <c r="FYU69" s="15"/>
      <c r="FYV69" s="16"/>
      <c r="FYW69" s="15"/>
      <c r="FYX69" s="16"/>
      <c r="FYY69" s="15"/>
      <c r="FYZ69" s="16"/>
      <c r="FZA69" s="15"/>
      <c r="FZB69" s="16"/>
      <c r="FZC69" s="15"/>
      <c r="FZD69" s="16"/>
      <c r="FZE69" s="15"/>
      <c r="FZF69" s="16"/>
      <c r="FZG69" s="15"/>
      <c r="FZH69" s="16"/>
      <c r="FZI69" s="15"/>
      <c r="FZJ69" s="16"/>
      <c r="FZK69" s="15"/>
      <c r="FZL69" s="16"/>
      <c r="FZM69" s="15"/>
      <c r="FZN69" s="16"/>
      <c r="FZO69" s="15"/>
      <c r="FZP69" s="16"/>
      <c r="FZQ69" s="15"/>
      <c r="FZR69" s="16"/>
      <c r="FZS69" s="15"/>
      <c r="FZT69" s="16"/>
      <c r="FZU69" s="15"/>
      <c r="FZV69" s="16"/>
      <c r="FZW69" s="15"/>
      <c r="FZX69" s="16"/>
      <c r="FZY69" s="15"/>
      <c r="FZZ69" s="16"/>
      <c r="GAA69" s="15"/>
      <c r="GAB69" s="16"/>
      <c r="GAC69" s="15"/>
      <c r="GAD69" s="16"/>
      <c r="GAE69" s="15"/>
      <c r="GAF69" s="16"/>
      <c r="GAG69" s="15"/>
      <c r="GAH69" s="16"/>
      <c r="GAI69" s="15"/>
      <c r="GAJ69" s="16"/>
      <c r="GAK69" s="15"/>
      <c r="GAL69" s="16"/>
      <c r="GAM69" s="15"/>
      <c r="GAN69" s="16"/>
      <c r="GAO69" s="15"/>
      <c r="GAP69" s="16"/>
      <c r="GAQ69" s="15"/>
      <c r="GAR69" s="16"/>
      <c r="GAS69" s="15"/>
      <c r="GAT69" s="16"/>
      <c r="GAU69" s="15"/>
      <c r="GAV69" s="16"/>
      <c r="GAW69" s="15"/>
      <c r="GAX69" s="16"/>
      <c r="GAY69" s="15"/>
      <c r="GAZ69" s="16"/>
      <c r="GBA69" s="15"/>
      <c r="GBB69" s="16"/>
      <c r="GBC69" s="15"/>
      <c r="GBD69" s="16"/>
      <c r="GBE69" s="15"/>
      <c r="GBF69" s="16"/>
      <c r="GBG69" s="15"/>
      <c r="GBH69" s="16"/>
      <c r="GBI69" s="15"/>
      <c r="GBJ69" s="16"/>
      <c r="GBK69" s="15"/>
      <c r="GBL69" s="16"/>
      <c r="GBM69" s="15"/>
      <c r="GBN69" s="16"/>
      <c r="GBO69" s="15"/>
      <c r="GBP69" s="16"/>
      <c r="GBQ69" s="15"/>
      <c r="GBR69" s="16"/>
      <c r="GBS69" s="15"/>
      <c r="GBT69" s="16"/>
      <c r="GBU69" s="15"/>
      <c r="GBV69" s="16"/>
      <c r="GBW69" s="15"/>
      <c r="GBX69" s="16"/>
      <c r="GBY69" s="15"/>
      <c r="GBZ69" s="16"/>
      <c r="GCA69" s="15"/>
      <c r="GCB69" s="16"/>
      <c r="GCC69" s="15"/>
      <c r="GCD69" s="16"/>
      <c r="GCE69" s="15"/>
      <c r="GCF69" s="16"/>
      <c r="GCG69" s="15"/>
      <c r="GCH69" s="16"/>
      <c r="GCI69" s="15"/>
      <c r="GCJ69" s="16"/>
      <c r="GCK69" s="15"/>
      <c r="GCL69" s="16"/>
      <c r="GCM69" s="15"/>
      <c r="GCN69" s="16"/>
      <c r="GCO69" s="15"/>
      <c r="GCP69" s="16"/>
      <c r="GCQ69" s="15"/>
      <c r="GCR69" s="16"/>
      <c r="GCS69" s="15"/>
      <c r="GCT69" s="16"/>
      <c r="GCU69" s="15"/>
      <c r="GCV69" s="16"/>
      <c r="GCW69" s="15"/>
      <c r="GCX69" s="16"/>
      <c r="GCY69" s="15"/>
      <c r="GCZ69" s="16"/>
      <c r="GDA69" s="15"/>
      <c r="GDB69" s="16"/>
      <c r="GDC69" s="15"/>
      <c r="GDD69" s="16"/>
      <c r="GDE69" s="15"/>
      <c r="GDF69" s="16"/>
      <c r="GDG69" s="15"/>
      <c r="GDH69" s="16"/>
      <c r="GDI69" s="15"/>
      <c r="GDJ69" s="16"/>
      <c r="GDK69" s="15"/>
      <c r="GDL69" s="16"/>
      <c r="GDM69" s="15"/>
      <c r="GDN69" s="16"/>
      <c r="GDO69" s="15"/>
      <c r="GDP69" s="16"/>
      <c r="GDQ69" s="15"/>
      <c r="GDR69" s="16"/>
      <c r="GDS69" s="15"/>
      <c r="GDT69" s="16"/>
      <c r="GDU69" s="15"/>
      <c r="GDV69" s="16"/>
      <c r="GDW69" s="15"/>
      <c r="GDX69" s="16"/>
      <c r="GDY69" s="15"/>
      <c r="GDZ69" s="16"/>
      <c r="GEA69" s="15"/>
      <c r="GEB69" s="16"/>
      <c r="GEC69" s="15"/>
      <c r="GED69" s="16"/>
      <c r="GEE69" s="15"/>
      <c r="GEF69" s="16"/>
      <c r="GEG69" s="15"/>
      <c r="GEH69" s="16"/>
      <c r="GEI69" s="15"/>
      <c r="GEJ69" s="16"/>
      <c r="GEK69" s="15"/>
      <c r="GEL69" s="16"/>
      <c r="GEM69" s="15"/>
      <c r="GEN69" s="16"/>
      <c r="GEO69" s="15"/>
      <c r="GEP69" s="16"/>
      <c r="GEQ69" s="15"/>
      <c r="GER69" s="16"/>
      <c r="GES69" s="15"/>
      <c r="GET69" s="16"/>
      <c r="GEU69" s="15"/>
      <c r="GEV69" s="16"/>
      <c r="GEW69" s="15"/>
      <c r="GEX69" s="16"/>
      <c r="GEY69" s="15"/>
      <c r="GEZ69" s="16"/>
      <c r="GFA69" s="15"/>
      <c r="GFB69" s="16"/>
      <c r="GFC69" s="15"/>
      <c r="GFD69" s="16"/>
      <c r="GFE69" s="15"/>
      <c r="GFF69" s="16"/>
      <c r="GFG69" s="15"/>
      <c r="GFH69" s="16"/>
      <c r="GFI69" s="15"/>
      <c r="GFJ69" s="16"/>
      <c r="GFK69" s="15"/>
      <c r="GFL69" s="16"/>
      <c r="GFM69" s="15"/>
      <c r="GFN69" s="16"/>
      <c r="GFO69" s="15"/>
      <c r="GFP69" s="16"/>
      <c r="GFQ69" s="15"/>
      <c r="GFR69" s="16"/>
      <c r="GFS69" s="15"/>
      <c r="GFT69" s="16"/>
      <c r="GFU69" s="15"/>
      <c r="GFV69" s="16"/>
      <c r="GFW69" s="15"/>
      <c r="GFX69" s="16"/>
      <c r="GFY69" s="15"/>
      <c r="GFZ69" s="16"/>
      <c r="GGA69" s="15"/>
      <c r="GGB69" s="16"/>
      <c r="GGC69" s="15"/>
      <c r="GGD69" s="16"/>
      <c r="GGE69" s="15"/>
      <c r="GGF69" s="16"/>
      <c r="GGG69" s="15"/>
      <c r="GGH69" s="16"/>
      <c r="GGI69" s="15"/>
      <c r="GGJ69" s="16"/>
      <c r="GGK69" s="15"/>
      <c r="GGL69" s="16"/>
      <c r="GGM69" s="15"/>
      <c r="GGN69" s="16"/>
      <c r="GGO69" s="15"/>
      <c r="GGP69" s="16"/>
      <c r="GGQ69" s="15"/>
      <c r="GGR69" s="16"/>
      <c r="GGS69" s="15"/>
      <c r="GGT69" s="16"/>
      <c r="GGU69" s="15"/>
      <c r="GGV69" s="16"/>
      <c r="GGW69" s="15"/>
      <c r="GGX69" s="16"/>
      <c r="GGY69" s="15"/>
      <c r="GGZ69" s="16"/>
      <c r="GHA69" s="15"/>
      <c r="GHB69" s="16"/>
      <c r="GHC69" s="15"/>
      <c r="GHD69" s="16"/>
      <c r="GHE69" s="15"/>
      <c r="GHF69" s="16"/>
      <c r="GHG69" s="15"/>
      <c r="GHH69" s="16"/>
      <c r="GHI69" s="15"/>
      <c r="GHJ69" s="16"/>
      <c r="GHK69" s="15"/>
      <c r="GHL69" s="16"/>
      <c r="GHM69" s="15"/>
      <c r="GHN69" s="16"/>
      <c r="GHO69" s="15"/>
      <c r="GHP69" s="16"/>
      <c r="GHQ69" s="15"/>
      <c r="GHR69" s="16"/>
      <c r="GHS69" s="15"/>
      <c r="GHT69" s="16"/>
      <c r="GHU69" s="15"/>
      <c r="GHV69" s="16"/>
      <c r="GHW69" s="15"/>
      <c r="GHX69" s="16"/>
      <c r="GHY69" s="15"/>
      <c r="GHZ69" s="16"/>
      <c r="GIA69" s="15"/>
      <c r="GIB69" s="16"/>
      <c r="GIC69" s="15"/>
      <c r="GID69" s="16"/>
      <c r="GIE69" s="15"/>
      <c r="GIF69" s="16"/>
      <c r="GIG69" s="15"/>
      <c r="GIH69" s="16"/>
      <c r="GII69" s="15"/>
      <c r="GIJ69" s="16"/>
      <c r="GIK69" s="15"/>
      <c r="GIL69" s="16"/>
      <c r="GIM69" s="15"/>
      <c r="GIN69" s="16"/>
      <c r="GIO69" s="15"/>
      <c r="GIP69" s="16"/>
      <c r="GIQ69" s="15"/>
      <c r="GIR69" s="16"/>
      <c r="GIS69" s="15"/>
      <c r="GIT69" s="16"/>
      <c r="GIU69" s="15"/>
      <c r="GIV69" s="16"/>
      <c r="GIW69" s="15"/>
      <c r="GIX69" s="16"/>
      <c r="GIY69" s="15"/>
      <c r="GIZ69" s="16"/>
      <c r="GJA69" s="15"/>
      <c r="GJB69" s="16"/>
      <c r="GJC69" s="15"/>
      <c r="GJD69" s="16"/>
      <c r="GJE69" s="15"/>
      <c r="GJF69" s="16"/>
      <c r="GJG69" s="15"/>
      <c r="GJH69" s="16"/>
      <c r="GJI69" s="15"/>
      <c r="GJJ69" s="16"/>
      <c r="GJK69" s="15"/>
      <c r="GJL69" s="16"/>
      <c r="GJM69" s="15"/>
      <c r="GJN69" s="16"/>
      <c r="GJO69" s="15"/>
      <c r="GJP69" s="16"/>
      <c r="GJQ69" s="15"/>
      <c r="GJR69" s="16"/>
      <c r="GJS69" s="15"/>
      <c r="GJT69" s="16"/>
      <c r="GJU69" s="15"/>
      <c r="GJV69" s="16"/>
      <c r="GJW69" s="15"/>
      <c r="GJX69" s="16"/>
      <c r="GJY69" s="15"/>
      <c r="GJZ69" s="16"/>
      <c r="GKA69" s="15"/>
      <c r="GKB69" s="16"/>
      <c r="GKC69" s="15"/>
      <c r="GKD69" s="16"/>
      <c r="GKE69" s="15"/>
      <c r="GKF69" s="16"/>
      <c r="GKG69" s="15"/>
      <c r="GKH69" s="16"/>
      <c r="GKI69" s="15"/>
      <c r="GKJ69" s="16"/>
      <c r="GKK69" s="15"/>
      <c r="GKL69" s="16"/>
      <c r="GKM69" s="15"/>
      <c r="GKN69" s="16"/>
      <c r="GKO69" s="15"/>
      <c r="GKP69" s="16"/>
      <c r="GKQ69" s="15"/>
      <c r="GKR69" s="16"/>
      <c r="GKS69" s="15"/>
      <c r="GKT69" s="16"/>
      <c r="GKU69" s="15"/>
      <c r="GKV69" s="16"/>
      <c r="GKW69" s="15"/>
      <c r="GKX69" s="16"/>
      <c r="GKY69" s="15"/>
      <c r="GKZ69" s="16"/>
      <c r="GLA69" s="15"/>
      <c r="GLB69" s="16"/>
      <c r="GLC69" s="15"/>
      <c r="GLD69" s="16"/>
      <c r="GLE69" s="15"/>
      <c r="GLF69" s="16"/>
      <c r="GLG69" s="15"/>
      <c r="GLH69" s="16"/>
      <c r="GLI69" s="15"/>
      <c r="GLJ69" s="16"/>
      <c r="GLK69" s="15"/>
      <c r="GLL69" s="16"/>
      <c r="GLM69" s="15"/>
      <c r="GLN69" s="16"/>
      <c r="GLO69" s="15"/>
      <c r="GLP69" s="16"/>
      <c r="GLQ69" s="15"/>
      <c r="GLR69" s="16"/>
      <c r="GLS69" s="15"/>
      <c r="GLT69" s="16"/>
      <c r="GLU69" s="15"/>
      <c r="GLV69" s="16"/>
      <c r="GLW69" s="15"/>
      <c r="GLX69" s="16"/>
      <c r="GLY69" s="15"/>
      <c r="GLZ69" s="16"/>
      <c r="GMA69" s="15"/>
      <c r="GMB69" s="16"/>
      <c r="GMC69" s="15"/>
      <c r="GMD69" s="16"/>
      <c r="GME69" s="15"/>
      <c r="GMF69" s="16"/>
      <c r="GMG69" s="15"/>
      <c r="GMH69" s="16"/>
      <c r="GMI69" s="15"/>
      <c r="GMJ69" s="16"/>
      <c r="GMK69" s="15"/>
      <c r="GML69" s="16"/>
      <c r="GMM69" s="15"/>
      <c r="GMN69" s="16"/>
      <c r="GMO69" s="15"/>
      <c r="GMP69" s="16"/>
      <c r="GMQ69" s="15"/>
      <c r="GMR69" s="16"/>
      <c r="GMS69" s="15"/>
      <c r="GMT69" s="16"/>
      <c r="GMU69" s="15"/>
      <c r="GMV69" s="16"/>
      <c r="GMW69" s="15"/>
      <c r="GMX69" s="16"/>
      <c r="GMY69" s="15"/>
      <c r="GMZ69" s="16"/>
      <c r="GNA69" s="15"/>
      <c r="GNB69" s="16"/>
      <c r="GNC69" s="15"/>
      <c r="GND69" s="16"/>
      <c r="GNE69" s="15"/>
      <c r="GNF69" s="16"/>
      <c r="GNG69" s="15"/>
      <c r="GNH69" s="16"/>
      <c r="GNI69" s="15"/>
      <c r="GNJ69" s="16"/>
      <c r="GNK69" s="15"/>
      <c r="GNL69" s="16"/>
      <c r="GNM69" s="15"/>
      <c r="GNN69" s="16"/>
      <c r="GNO69" s="15"/>
      <c r="GNP69" s="16"/>
      <c r="GNQ69" s="15"/>
      <c r="GNR69" s="16"/>
      <c r="GNS69" s="15"/>
      <c r="GNT69" s="16"/>
      <c r="GNU69" s="15"/>
      <c r="GNV69" s="16"/>
      <c r="GNW69" s="15"/>
      <c r="GNX69" s="16"/>
      <c r="GNY69" s="15"/>
      <c r="GNZ69" s="16"/>
      <c r="GOA69" s="15"/>
      <c r="GOB69" s="16"/>
      <c r="GOC69" s="15"/>
      <c r="GOD69" s="16"/>
      <c r="GOE69" s="15"/>
      <c r="GOF69" s="16"/>
      <c r="GOG69" s="15"/>
      <c r="GOH69" s="16"/>
      <c r="GOI69" s="15"/>
      <c r="GOJ69" s="16"/>
      <c r="GOK69" s="15"/>
      <c r="GOL69" s="16"/>
      <c r="GOM69" s="15"/>
      <c r="GON69" s="16"/>
      <c r="GOO69" s="15"/>
      <c r="GOP69" s="16"/>
      <c r="GOQ69" s="15"/>
      <c r="GOR69" s="16"/>
      <c r="GOS69" s="15"/>
      <c r="GOT69" s="16"/>
      <c r="GOU69" s="15"/>
      <c r="GOV69" s="16"/>
      <c r="GOW69" s="15"/>
      <c r="GOX69" s="16"/>
      <c r="GOY69" s="15"/>
      <c r="GOZ69" s="16"/>
      <c r="GPA69" s="15"/>
      <c r="GPB69" s="16"/>
      <c r="GPC69" s="15"/>
      <c r="GPD69" s="16"/>
      <c r="GPE69" s="15"/>
      <c r="GPF69" s="16"/>
      <c r="GPG69" s="15"/>
      <c r="GPH69" s="16"/>
      <c r="GPI69" s="15"/>
      <c r="GPJ69" s="16"/>
      <c r="GPK69" s="15"/>
      <c r="GPL69" s="16"/>
      <c r="GPM69" s="15"/>
      <c r="GPN69" s="16"/>
      <c r="GPO69" s="15"/>
      <c r="GPP69" s="16"/>
      <c r="GPQ69" s="15"/>
      <c r="GPR69" s="16"/>
      <c r="GPS69" s="15"/>
      <c r="GPT69" s="16"/>
      <c r="GPU69" s="15"/>
      <c r="GPV69" s="16"/>
      <c r="GPW69" s="15"/>
      <c r="GPX69" s="16"/>
      <c r="GPY69" s="15"/>
      <c r="GPZ69" s="16"/>
      <c r="GQA69" s="15"/>
      <c r="GQB69" s="16"/>
      <c r="GQC69" s="15"/>
      <c r="GQD69" s="16"/>
      <c r="GQE69" s="15"/>
      <c r="GQF69" s="16"/>
      <c r="GQG69" s="15"/>
      <c r="GQH69" s="16"/>
      <c r="GQI69" s="15"/>
      <c r="GQJ69" s="16"/>
      <c r="GQK69" s="15"/>
      <c r="GQL69" s="16"/>
      <c r="GQM69" s="15"/>
      <c r="GQN69" s="16"/>
      <c r="GQO69" s="15"/>
      <c r="GQP69" s="16"/>
      <c r="GQQ69" s="15"/>
      <c r="GQR69" s="16"/>
      <c r="GQS69" s="15"/>
      <c r="GQT69" s="16"/>
      <c r="GQU69" s="15"/>
      <c r="GQV69" s="16"/>
      <c r="GQW69" s="15"/>
      <c r="GQX69" s="16"/>
      <c r="GQY69" s="15"/>
      <c r="GQZ69" s="16"/>
      <c r="GRA69" s="15"/>
      <c r="GRB69" s="16"/>
      <c r="GRC69" s="15"/>
      <c r="GRD69" s="16"/>
      <c r="GRE69" s="15"/>
      <c r="GRF69" s="16"/>
      <c r="GRG69" s="15"/>
      <c r="GRH69" s="16"/>
      <c r="GRI69" s="15"/>
      <c r="GRJ69" s="16"/>
      <c r="GRK69" s="15"/>
      <c r="GRL69" s="16"/>
      <c r="GRM69" s="15"/>
      <c r="GRN69" s="16"/>
      <c r="GRO69" s="15"/>
      <c r="GRP69" s="16"/>
      <c r="GRQ69" s="15"/>
      <c r="GRR69" s="16"/>
      <c r="GRS69" s="15"/>
      <c r="GRT69" s="16"/>
      <c r="GRU69" s="15"/>
      <c r="GRV69" s="16"/>
      <c r="GRW69" s="15"/>
      <c r="GRX69" s="16"/>
      <c r="GRY69" s="15"/>
      <c r="GRZ69" s="16"/>
      <c r="GSA69" s="15"/>
      <c r="GSB69" s="16"/>
      <c r="GSC69" s="15"/>
      <c r="GSD69" s="16"/>
      <c r="GSE69" s="15"/>
      <c r="GSF69" s="16"/>
      <c r="GSG69" s="15"/>
      <c r="GSH69" s="16"/>
      <c r="GSI69" s="15"/>
      <c r="GSJ69" s="16"/>
      <c r="GSK69" s="15"/>
      <c r="GSL69" s="16"/>
      <c r="GSM69" s="15"/>
      <c r="GSN69" s="16"/>
      <c r="GSO69" s="15"/>
      <c r="GSP69" s="16"/>
      <c r="GSQ69" s="15"/>
      <c r="GSR69" s="16"/>
      <c r="GSS69" s="15"/>
      <c r="GST69" s="16"/>
      <c r="GSU69" s="15"/>
      <c r="GSV69" s="16"/>
      <c r="GSW69" s="15"/>
      <c r="GSX69" s="16"/>
      <c r="GSY69" s="15"/>
      <c r="GSZ69" s="16"/>
      <c r="GTA69" s="15"/>
      <c r="GTB69" s="16"/>
      <c r="GTC69" s="15"/>
      <c r="GTD69" s="16"/>
      <c r="GTE69" s="15"/>
      <c r="GTF69" s="16"/>
      <c r="GTG69" s="15"/>
      <c r="GTH69" s="16"/>
      <c r="GTI69" s="15"/>
      <c r="GTJ69" s="16"/>
      <c r="GTK69" s="15"/>
      <c r="GTL69" s="16"/>
      <c r="GTM69" s="15"/>
      <c r="GTN69" s="16"/>
      <c r="GTO69" s="15"/>
      <c r="GTP69" s="16"/>
      <c r="GTQ69" s="15"/>
      <c r="GTR69" s="16"/>
      <c r="GTS69" s="15"/>
      <c r="GTT69" s="16"/>
      <c r="GTU69" s="15"/>
      <c r="GTV69" s="16"/>
      <c r="GTW69" s="15"/>
      <c r="GTX69" s="16"/>
      <c r="GTY69" s="15"/>
      <c r="GTZ69" s="16"/>
      <c r="GUA69" s="15"/>
      <c r="GUB69" s="16"/>
      <c r="GUC69" s="15"/>
      <c r="GUD69" s="16"/>
      <c r="GUE69" s="15"/>
      <c r="GUF69" s="16"/>
      <c r="GUG69" s="15"/>
      <c r="GUH69" s="16"/>
      <c r="GUI69" s="15"/>
      <c r="GUJ69" s="16"/>
      <c r="GUK69" s="15"/>
      <c r="GUL69" s="16"/>
      <c r="GUM69" s="15"/>
      <c r="GUN69" s="16"/>
      <c r="GUO69" s="15"/>
      <c r="GUP69" s="16"/>
      <c r="GUQ69" s="15"/>
      <c r="GUR69" s="16"/>
      <c r="GUS69" s="15"/>
      <c r="GUT69" s="16"/>
      <c r="GUU69" s="15"/>
      <c r="GUV69" s="16"/>
      <c r="GUW69" s="15"/>
      <c r="GUX69" s="16"/>
      <c r="GUY69" s="15"/>
      <c r="GUZ69" s="16"/>
      <c r="GVA69" s="15"/>
      <c r="GVB69" s="16"/>
      <c r="GVC69" s="15"/>
      <c r="GVD69" s="16"/>
      <c r="GVE69" s="15"/>
      <c r="GVF69" s="16"/>
      <c r="GVG69" s="15"/>
      <c r="GVH69" s="16"/>
      <c r="GVI69" s="15"/>
      <c r="GVJ69" s="16"/>
      <c r="GVK69" s="15"/>
      <c r="GVL69" s="16"/>
      <c r="GVM69" s="15"/>
      <c r="GVN69" s="16"/>
      <c r="GVO69" s="15"/>
      <c r="GVP69" s="16"/>
      <c r="GVQ69" s="15"/>
      <c r="GVR69" s="16"/>
      <c r="GVS69" s="15"/>
      <c r="GVT69" s="16"/>
      <c r="GVU69" s="15"/>
      <c r="GVV69" s="16"/>
      <c r="GVW69" s="15"/>
      <c r="GVX69" s="16"/>
      <c r="GVY69" s="15"/>
      <c r="GVZ69" s="16"/>
      <c r="GWA69" s="15"/>
      <c r="GWB69" s="16"/>
      <c r="GWC69" s="15"/>
      <c r="GWD69" s="16"/>
      <c r="GWE69" s="15"/>
      <c r="GWF69" s="16"/>
      <c r="GWG69" s="15"/>
      <c r="GWH69" s="16"/>
      <c r="GWI69" s="15"/>
      <c r="GWJ69" s="16"/>
      <c r="GWK69" s="15"/>
      <c r="GWL69" s="16"/>
      <c r="GWM69" s="15"/>
      <c r="GWN69" s="16"/>
      <c r="GWO69" s="15"/>
      <c r="GWP69" s="16"/>
      <c r="GWQ69" s="15"/>
      <c r="GWR69" s="16"/>
      <c r="GWS69" s="15"/>
      <c r="GWT69" s="16"/>
      <c r="GWU69" s="15"/>
      <c r="GWV69" s="16"/>
      <c r="GWW69" s="15"/>
      <c r="GWX69" s="16"/>
      <c r="GWY69" s="15"/>
      <c r="GWZ69" s="16"/>
      <c r="GXA69" s="15"/>
      <c r="GXB69" s="16"/>
      <c r="GXC69" s="15"/>
      <c r="GXD69" s="16"/>
      <c r="GXE69" s="15"/>
      <c r="GXF69" s="16"/>
      <c r="GXG69" s="15"/>
      <c r="GXH69" s="16"/>
      <c r="GXI69" s="15"/>
      <c r="GXJ69" s="16"/>
      <c r="GXK69" s="15"/>
      <c r="GXL69" s="16"/>
      <c r="GXM69" s="15"/>
      <c r="GXN69" s="16"/>
      <c r="GXO69" s="15"/>
      <c r="GXP69" s="16"/>
      <c r="GXQ69" s="15"/>
      <c r="GXR69" s="16"/>
      <c r="GXS69" s="15"/>
      <c r="GXT69" s="16"/>
      <c r="GXU69" s="15"/>
      <c r="GXV69" s="16"/>
      <c r="GXW69" s="15"/>
      <c r="GXX69" s="16"/>
      <c r="GXY69" s="15"/>
      <c r="GXZ69" s="16"/>
      <c r="GYA69" s="15"/>
      <c r="GYB69" s="16"/>
      <c r="GYC69" s="15"/>
      <c r="GYD69" s="16"/>
      <c r="GYE69" s="15"/>
      <c r="GYF69" s="16"/>
      <c r="GYG69" s="15"/>
      <c r="GYH69" s="16"/>
      <c r="GYI69" s="15"/>
      <c r="GYJ69" s="16"/>
      <c r="GYK69" s="15"/>
      <c r="GYL69" s="16"/>
      <c r="GYM69" s="15"/>
      <c r="GYN69" s="16"/>
      <c r="GYO69" s="15"/>
      <c r="GYP69" s="16"/>
      <c r="GYQ69" s="15"/>
      <c r="GYR69" s="16"/>
      <c r="GYS69" s="15"/>
      <c r="GYT69" s="16"/>
      <c r="GYU69" s="15"/>
      <c r="GYV69" s="16"/>
      <c r="GYW69" s="15"/>
      <c r="GYX69" s="16"/>
      <c r="GYY69" s="15"/>
      <c r="GYZ69" s="16"/>
      <c r="GZA69" s="15"/>
      <c r="GZB69" s="16"/>
      <c r="GZC69" s="15"/>
      <c r="GZD69" s="16"/>
      <c r="GZE69" s="15"/>
      <c r="GZF69" s="16"/>
      <c r="GZG69" s="15"/>
      <c r="GZH69" s="16"/>
      <c r="GZI69" s="15"/>
      <c r="GZJ69" s="16"/>
      <c r="GZK69" s="15"/>
      <c r="GZL69" s="16"/>
      <c r="GZM69" s="15"/>
      <c r="GZN69" s="16"/>
      <c r="GZO69" s="15"/>
      <c r="GZP69" s="16"/>
      <c r="GZQ69" s="15"/>
      <c r="GZR69" s="16"/>
      <c r="GZS69" s="15"/>
      <c r="GZT69" s="16"/>
      <c r="GZU69" s="15"/>
      <c r="GZV69" s="16"/>
      <c r="GZW69" s="15"/>
      <c r="GZX69" s="16"/>
      <c r="GZY69" s="15"/>
      <c r="GZZ69" s="16"/>
      <c r="HAA69" s="15"/>
      <c r="HAB69" s="16"/>
      <c r="HAC69" s="15"/>
      <c r="HAD69" s="16"/>
      <c r="HAE69" s="15"/>
      <c r="HAF69" s="16"/>
      <c r="HAG69" s="15"/>
      <c r="HAH69" s="16"/>
      <c r="HAI69" s="15"/>
      <c r="HAJ69" s="16"/>
      <c r="HAK69" s="15"/>
      <c r="HAL69" s="16"/>
      <c r="HAM69" s="15"/>
      <c r="HAN69" s="16"/>
      <c r="HAO69" s="15"/>
      <c r="HAP69" s="16"/>
      <c r="HAQ69" s="15"/>
      <c r="HAR69" s="16"/>
      <c r="HAS69" s="15"/>
      <c r="HAT69" s="16"/>
      <c r="HAU69" s="15"/>
      <c r="HAV69" s="16"/>
      <c r="HAW69" s="15"/>
      <c r="HAX69" s="16"/>
      <c r="HAY69" s="15"/>
      <c r="HAZ69" s="16"/>
      <c r="HBA69" s="15"/>
      <c r="HBB69" s="16"/>
      <c r="HBC69" s="15"/>
      <c r="HBD69" s="16"/>
      <c r="HBE69" s="15"/>
      <c r="HBF69" s="16"/>
      <c r="HBG69" s="15"/>
      <c r="HBH69" s="16"/>
      <c r="HBI69" s="15"/>
      <c r="HBJ69" s="16"/>
      <c r="HBK69" s="15"/>
      <c r="HBL69" s="16"/>
      <c r="HBM69" s="15"/>
      <c r="HBN69" s="16"/>
      <c r="HBO69" s="15"/>
      <c r="HBP69" s="16"/>
      <c r="HBQ69" s="15"/>
      <c r="HBR69" s="16"/>
      <c r="HBS69" s="15"/>
      <c r="HBT69" s="16"/>
      <c r="HBU69" s="15"/>
      <c r="HBV69" s="16"/>
      <c r="HBW69" s="15"/>
      <c r="HBX69" s="16"/>
      <c r="HBY69" s="15"/>
      <c r="HBZ69" s="16"/>
      <c r="HCA69" s="15"/>
      <c r="HCB69" s="16"/>
      <c r="HCC69" s="15"/>
      <c r="HCD69" s="16"/>
      <c r="HCE69" s="15"/>
      <c r="HCF69" s="16"/>
      <c r="HCG69" s="15"/>
      <c r="HCH69" s="16"/>
      <c r="HCI69" s="15"/>
      <c r="HCJ69" s="16"/>
      <c r="HCK69" s="15"/>
      <c r="HCL69" s="16"/>
      <c r="HCM69" s="15"/>
      <c r="HCN69" s="16"/>
      <c r="HCO69" s="15"/>
      <c r="HCP69" s="16"/>
      <c r="HCQ69" s="15"/>
      <c r="HCR69" s="16"/>
      <c r="HCS69" s="15"/>
      <c r="HCT69" s="16"/>
      <c r="HCU69" s="15"/>
      <c r="HCV69" s="16"/>
      <c r="HCW69" s="15"/>
      <c r="HCX69" s="16"/>
      <c r="HCY69" s="15"/>
      <c r="HCZ69" s="16"/>
      <c r="HDA69" s="15"/>
      <c r="HDB69" s="16"/>
      <c r="HDC69" s="15"/>
      <c r="HDD69" s="16"/>
      <c r="HDE69" s="15"/>
      <c r="HDF69" s="16"/>
      <c r="HDG69" s="15"/>
      <c r="HDH69" s="16"/>
      <c r="HDI69" s="15"/>
      <c r="HDJ69" s="16"/>
      <c r="HDK69" s="15"/>
      <c r="HDL69" s="16"/>
      <c r="HDM69" s="15"/>
      <c r="HDN69" s="16"/>
      <c r="HDO69" s="15"/>
      <c r="HDP69" s="16"/>
      <c r="HDQ69" s="15"/>
      <c r="HDR69" s="16"/>
      <c r="HDS69" s="15"/>
      <c r="HDT69" s="16"/>
      <c r="HDU69" s="15"/>
      <c r="HDV69" s="16"/>
      <c r="HDW69" s="15"/>
      <c r="HDX69" s="16"/>
      <c r="HDY69" s="15"/>
      <c r="HDZ69" s="16"/>
      <c r="HEA69" s="15"/>
      <c r="HEB69" s="16"/>
      <c r="HEC69" s="15"/>
      <c r="HED69" s="16"/>
      <c r="HEE69" s="15"/>
      <c r="HEF69" s="16"/>
      <c r="HEG69" s="15"/>
      <c r="HEH69" s="16"/>
      <c r="HEI69" s="15"/>
      <c r="HEJ69" s="16"/>
      <c r="HEK69" s="15"/>
      <c r="HEL69" s="16"/>
      <c r="HEM69" s="15"/>
      <c r="HEN69" s="16"/>
      <c r="HEO69" s="15"/>
      <c r="HEP69" s="16"/>
      <c r="HEQ69" s="15"/>
      <c r="HER69" s="16"/>
      <c r="HES69" s="15"/>
      <c r="HET69" s="16"/>
      <c r="HEU69" s="15"/>
      <c r="HEV69" s="16"/>
      <c r="HEW69" s="15"/>
      <c r="HEX69" s="16"/>
      <c r="HEY69" s="15"/>
      <c r="HEZ69" s="16"/>
      <c r="HFA69" s="15"/>
      <c r="HFB69" s="16"/>
      <c r="HFC69" s="15"/>
      <c r="HFD69" s="16"/>
      <c r="HFE69" s="15"/>
      <c r="HFF69" s="16"/>
      <c r="HFG69" s="15"/>
      <c r="HFH69" s="16"/>
      <c r="HFI69" s="15"/>
      <c r="HFJ69" s="16"/>
      <c r="HFK69" s="15"/>
      <c r="HFL69" s="16"/>
      <c r="HFM69" s="15"/>
      <c r="HFN69" s="16"/>
      <c r="HFO69" s="15"/>
      <c r="HFP69" s="16"/>
      <c r="HFQ69" s="15"/>
      <c r="HFR69" s="16"/>
      <c r="HFS69" s="15"/>
      <c r="HFT69" s="16"/>
      <c r="HFU69" s="15"/>
      <c r="HFV69" s="16"/>
      <c r="HFW69" s="15"/>
      <c r="HFX69" s="16"/>
      <c r="HFY69" s="15"/>
      <c r="HFZ69" s="16"/>
      <c r="HGA69" s="15"/>
      <c r="HGB69" s="16"/>
      <c r="HGC69" s="15"/>
      <c r="HGD69" s="16"/>
      <c r="HGE69" s="15"/>
      <c r="HGF69" s="16"/>
      <c r="HGG69" s="15"/>
      <c r="HGH69" s="16"/>
      <c r="HGI69" s="15"/>
      <c r="HGJ69" s="16"/>
      <c r="HGK69" s="15"/>
      <c r="HGL69" s="16"/>
      <c r="HGM69" s="15"/>
      <c r="HGN69" s="16"/>
      <c r="HGO69" s="15"/>
      <c r="HGP69" s="16"/>
      <c r="HGQ69" s="15"/>
      <c r="HGR69" s="16"/>
      <c r="HGS69" s="15"/>
      <c r="HGT69" s="16"/>
      <c r="HGU69" s="15"/>
      <c r="HGV69" s="16"/>
      <c r="HGW69" s="15"/>
      <c r="HGX69" s="16"/>
      <c r="HGY69" s="15"/>
      <c r="HGZ69" s="16"/>
      <c r="HHA69" s="15"/>
      <c r="HHB69" s="16"/>
      <c r="HHC69" s="15"/>
      <c r="HHD69" s="16"/>
      <c r="HHE69" s="15"/>
      <c r="HHF69" s="16"/>
      <c r="HHG69" s="15"/>
      <c r="HHH69" s="16"/>
      <c r="HHI69" s="15"/>
      <c r="HHJ69" s="16"/>
      <c r="HHK69" s="15"/>
      <c r="HHL69" s="16"/>
      <c r="HHM69" s="15"/>
      <c r="HHN69" s="16"/>
      <c r="HHO69" s="15"/>
      <c r="HHP69" s="16"/>
      <c r="HHQ69" s="15"/>
      <c r="HHR69" s="16"/>
      <c r="HHS69" s="15"/>
      <c r="HHT69" s="16"/>
      <c r="HHU69" s="15"/>
      <c r="HHV69" s="16"/>
      <c r="HHW69" s="15"/>
      <c r="HHX69" s="16"/>
      <c r="HHY69" s="15"/>
      <c r="HHZ69" s="16"/>
      <c r="HIA69" s="15"/>
      <c r="HIB69" s="16"/>
      <c r="HIC69" s="15"/>
      <c r="HID69" s="16"/>
      <c r="HIE69" s="15"/>
      <c r="HIF69" s="16"/>
      <c r="HIG69" s="15"/>
      <c r="HIH69" s="16"/>
      <c r="HII69" s="15"/>
      <c r="HIJ69" s="16"/>
      <c r="HIK69" s="15"/>
      <c r="HIL69" s="16"/>
      <c r="HIM69" s="15"/>
      <c r="HIN69" s="16"/>
      <c r="HIO69" s="15"/>
      <c r="HIP69" s="16"/>
      <c r="HIQ69" s="15"/>
      <c r="HIR69" s="16"/>
      <c r="HIS69" s="15"/>
      <c r="HIT69" s="16"/>
      <c r="HIU69" s="15"/>
      <c r="HIV69" s="16"/>
      <c r="HIW69" s="15"/>
      <c r="HIX69" s="16"/>
      <c r="HIY69" s="15"/>
      <c r="HIZ69" s="16"/>
      <c r="HJA69" s="15"/>
      <c r="HJB69" s="16"/>
      <c r="HJC69" s="15"/>
      <c r="HJD69" s="16"/>
      <c r="HJE69" s="15"/>
      <c r="HJF69" s="16"/>
      <c r="HJG69" s="15"/>
      <c r="HJH69" s="16"/>
      <c r="HJI69" s="15"/>
      <c r="HJJ69" s="16"/>
      <c r="HJK69" s="15"/>
      <c r="HJL69" s="16"/>
      <c r="HJM69" s="15"/>
      <c r="HJN69" s="16"/>
      <c r="HJO69" s="15"/>
      <c r="HJP69" s="16"/>
      <c r="HJQ69" s="15"/>
      <c r="HJR69" s="16"/>
      <c r="HJS69" s="15"/>
      <c r="HJT69" s="16"/>
      <c r="HJU69" s="15"/>
      <c r="HJV69" s="16"/>
      <c r="HJW69" s="15"/>
      <c r="HJX69" s="16"/>
      <c r="HJY69" s="15"/>
      <c r="HJZ69" s="16"/>
      <c r="HKA69" s="15"/>
      <c r="HKB69" s="16"/>
      <c r="HKC69" s="15"/>
      <c r="HKD69" s="16"/>
      <c r="HKE69" s="15"/>
      <c r="HKF69" s="16"/>
      <c r="HKG69" s="15"/>
      <c r="HKH69" s="16"/>
      <c r="HKI69" s="15"/>
      <c r="HKJ69" s="16"/>
      <c r="HKK69" s="15"/>
      <c r="HKL69" s="16"/>
      <c r="HKM69" s="15"/>
      <c r="HKN69" s="16"/>
      <c r="HKO69" s="15"/>
      <c r="HKP69" s="16"/>
      <c r="HKQ69" s="15"/>
      <c r="HKR69" s="16"/>
      <c r="HKS69" s="15"/>
      <c r="HKT69" s="16"/>
      <c r="HKU69" s="15"/>
      <c r="HKV69" s="16"/>
      <c r="HKW69" s="15"/>
      <c r="HKX69" s="16"/>
      <c r="HKY69" s="15"/>
      <c r="HKZ69" s="16"/>
      <c r="HLA69" s="15"/>
      <c r="HLB69" s="16"/>
      <c r="HLC69" s="15"/>
      <c r="HLD69" s="16"/>
      <c r="HLE69" s="15"/>
      <c r="HLF69" s="16"/>
      <c r="HLG69" s="15"/>
      <c r="HLH69" s="16"/>
      <c r="HLI69" s="15"/>
      <c r="HLJ69" s="16"/>
      <c r="HLK69" s="15"/>
      <c r="HLL69" s="16"/>
      <c r="HLM69" s="15"/>
      <c r="HLN69" s="16"/>
      <c r="HLO69" s="15"/>
      <c r="HLP69" s="16"/>
      <c r="HLQ69" s="15"/>
      <c r="HLR69" s="16"/>
      <c r="HLS69" s="15"/>
      <c r="HLT69" s="16"/>
      <c r="HLU69" s="15"/>
      <c r="HLV69" s="16"/>
      <c r="HLW69" s="15"/>
      <c r="HLX69" s="16"/>
      <c r="HLY69" s="15"/>
      <c r="HLZ69" s="16"/>
      <c r="HMA69" s="15"/>
      <c r="HMB69" s="16"/>
      <c r="HMC69" s="15"/>
      <c r="HMD69" s="16"/>
      <c r="HME69" s="15"/>
      <c r="HMF69" s="16"/>
      <c r="HMG69" s="15"/>
      <c r="HMH69" s="16"/>
      <c r="HMI69" s="15"/>
      <c r="HMJ69" s="16"/>
      <c r="HMK69" s="15"/>
      <c r="HML69" s="16"/>
      <c r="HMM69" s="15"/>
      <c r="HMN69" s="16"/>
      <c r="HMO69" s="15"/>
      <c r="HMP69" s="16"/>
      <c r="HMQ69" s="15"/>
      <c r="HMR69" s="16"/>
      <c r="HMS69" s="15"/>
      <c r="HMT69" s="16"/>
      <c r="HMU69" s="15"/>
      <c r="HMV69" s="16"/>
      <c r="HMW69" s="15"/>
      <c r="HMX69" s="16"/>
      <c r="HMY69" s="15"/>
      <c r="HMZ69" s="16"/>
      <c r="HNA69" s="15"/>
      <c r="HNB69" s="16"/>
      <c r="HNC69" s="15"/>
      <c r="HND69" s="16"/>
      <c r="HNE69" s="15"/>
      <c r="HNF69" s="16"/>
      <c r="HNG69" s="15"/>
      <c r="HNH69" s="16"/>
      <c r="HNI69" s="15"/>
      <c r="HNJ69" s="16"/>
      <c r="HNK69" s="15"/>
      <c r="HNL69" s="16"/>
      <c r="HNM69" s="15"/>
      <c r="HNN69" s="16"/>
      <c r="HNO69" s="15"/>
      <c r="HNP69" s="16"/>
      <c r="HNQ69" s="15"/>
      <c r="HNR69" s="16"/>
      <c r="HNS69" s="15"/>
      <c r="HNT69" s="16"/>
      <c r="HNU69" s="15"/>
      <c r="HNV69" s="16"/>
      <c r="HNW69" s="15"/>
      <c r="HNX69" s="16"/>
      <c r="HNY69" s="15"/>
      <c r="HNZ69" s="16"/>
      <c r="HOA69" s="15"/>
      <c r="HOB69" s="16"/>
      <c r="HOC69" s="15"/>
      <c r="HOD69" s="16"/>
      <c r="HOE69" s="15"/>
      <c r="HOF69" s="16"/>
      <c r="HOG69" s="15"/>
      <c r="HOH69" s="16"/>
      <c r="HOI69" s="15"/>
      <c r="HOJ69" s="16"/>
      <c r="HOK69" s="15"/>
      <c r="HOL69" s="16"/>
      <c r="HOM69" s="15"/>
      <c r="HON69" s="16"/>
      <c r="HOO69" s="15"/>
      <c r="HOP69" s="16"/>
      <c r="HOQ69" s="15"/>
      <c r="HOR69" s="16"/>
      <c r="HOS69" s="15"/>
      <c r="HOT69" s="16"/>
      <c r="HOU69" s="15"/>
      <c r="HOV69" s="16"/>
      <c r="HOW69" s="15"/>
      <c r="HOX69" s="16"/>
      <c r="HOY69" s="15"/>
      <c r="HOZ69" s="16"/>
      <c r="HPA69" s="15"/>
      <c r="HPB69" s="16"/>
      <c r="HPC69" s="15"/>
      <c r="HPD69" s="16"/>
      <c r="HPE69" s="15"/>
      <c r="HPF69" s="16"/>
      <c r="HPG69" s="15"/>
      <c r="HPH69" s="16"/>
      <c r="HPI69" s="15"/>
      <c r="HPJ69" s="16"/>
      <c r="HPK69" s="15"/>
      <c r="HPL69" s="16"/>
      <c r="HPM69" s="15"/>
      <c r="HPN69" s="16"/>
      <c r="HPO69" s="15"/>
      <c r="HPP69" s="16"/>
      <c r="HPQ69" s="15"/>
      <c r="HPR69" s="16"/>
      <c r="HPS69" s="15"/>
      <c r="HPT69" s="16"/>
      <c r="HPU69" s="15"/>
      <c r="HPV69" s="16"/>
      <c r="HPW69" s="15"/>
      <c r="HPX69" s="16"/>
      <c r="HPY69" s="15"/>
      <c r="HPZ69" s="16"/>
      <c r="HQA69" s="15"/>
      <c r="HQB69" s="16"/>
      <c r="HQC69" s="15"/>
      <c r="HQD69" s="16"/>
      <c r="HQE69" s="15"/>
      <c r="HQF69" s="16"/>
      <c r="HQG69" s="15"/>
      <c r="HQH69" s="16"/>
      <c r="HQI69" s="15"/>
      <c r="HQJ69" s="16"/>
      <c r="HQK69" s="15"/>
      <c r="HQL69" s="16"/>
      <c r="HQM69" s="15"/>
      <c r="HQN69" s="16"/>
      <c r="HQO69" s="15"/>
      <c r="HQP69" s="16"/>
      <c r="HQQ69" s="15"/>
      <c r="HQR69" s="16"/>
      <c r="HQS69" s="15"/>
      <c r="HQT69" s="16"/>
      <c r="HQU69" s="15"/>
      <c r="HQV69" s="16"/>
      <c r="HQW69" s="15"/>
      <c r="HQX69" s="16"/>
      <c r="HQY69" s="15"/>
      <c r="HQZ69" s="16"/>
      <c r="HRA69" s="15"/>
      <c r="HRB69" s="16"/>
      <c r="HRC69" s="15"/>
      <c r="HRD69" s="16"/>
      <c r="HRE69" s="15"/>
      <c r="HRF69" s="16"/>
      <c r="HRG69" s="15"/>
      <c r="HRH69" s="16"/>
      <c r="HRI69" s="15"/>
      <c r="HRJ69" s="16"/>
      <c r="HRK69" s="15"/>
      <c r="HRL69" s="16"/>
      <c r="HRM69" s="15"/>
      <c r="HRN69" s="16"/>
      <c r="HRO69" s="15"/>
      <c r="HRP69" s="16"/>
      <c r="HRQ69" s="15"/>
      <c r="HRR69" s="16"/>
      <c r="HRS69" s="15"/>
      <c r="HRT69" s="16"/>
      <c r="HRU69" s="15"/>
      <c r="HRV69" s="16"/>
      <c r="HRW69" s="15"/>
      <c r="HRX69" s="16"/>
      <c r="HRY69" s="15"/>
      <c r="HRZ69" s="16"/>
      <c r="HSA69" s="15"/>
      <c r="HSB69" s="16"/>
      <c r="HSC69" s="15"/>
      <c r="HSD69" s="16"/>
      <c r="HSE69" s="15"/>
      <c r="HSF69" s="16"/>
      <c r="HSG69" s="15"/>
      <c r="HSH69" s="16"/>
      <c r="HSI69" s="15"/>
      <c r="HSJ69" s="16"/>
      <c r="HSK69" s="15"/>
      <c r="HSL69" s="16"/>
      <c r="HSM69" s="15"/>
      <c r="HSN69" s="16"/>
      <c r="HSO69" s="15"/>
      <c r="HSP69" s="16"/>
      <c r="HSQ69" s="15"/>
      <c r="HSR69" s="16"/>
      <c r="HSS69" s="15"/>
      <c r="HST69" s="16"/>
      <c r="HSU69" s="15"/>
      <c r="HSV69" s="16"/>
      <c r="HSW69" s="15"/>
      <c r="HSX69" s="16"/>
      <c r="HSY69" s="15"/>
      <c r="HSZ69" s="16"/>
      <c r="HTA69" s="15"/>
      <c r="HTB69" s="16"/>
      <c r="HTC69" s="15"/>
      <c r="HTD69" s="16"/>
      <c r="HTE69" s="15"/>
      <c r="HTF69" s="16"/>
      <c r="HTG69" s="15"/>
      <c r="HTH69" s="16"/>
      <c r="HTI69" s="15"/>
      <c r="HTJ69" s="16"/>
      <c r="HTK69" s="15"/>
      <c r="HTL69" s="16"/>
      <c r="HTM69" s="15"/>
      <c r="HTN69" s="16"/>
      <c r="HTO69" s="15"/>
      <c r="HTP69" s="16"/>
      <c r="HTQ69" s="15"/>
      <c r="HTR69" s="16"/>
      <c r="HTS69" s="15"/>
      <c r="HTT69" s="16"/>
      <c r="HTU69" s="15"/>
      <c r="HTV69" s="16"/>
      <c r="HTW69" s="15"/>
      <c r="HTX69" s="16"/>
      <c r="HTY69" s="15"/>
      <c r="HTZ69" s="16"/>
      <c r="HUA69" s="15"/>
      <c r="HUB69" s="16"/>
      <c r="HUC69" s="15"/>
      <c r="HUD69" s="16"/>
      <c r="HUE69" s="15"/>
      <c r="HUF69" s="16"/>
      <c r="HUG69" s="15"/>
      <c r="HUH69" s="16"/>
      <c r="HUI69" s="15"/>
      <c r="HUJ69" s="16"/>
      <c r="HUK69" s="15"/>
      <c r="HUL69" s="16"/>
      <c r="HUM69" s="15"/>
      <c r="HUN69" s="16"/>
      <c r="HUO69" s="15"/>
      <c r="HUP69" s="16"/>
      <c r="HUQ69" s="15"/>
      <c r="HUR69" s="16"/>
      <c r="HUS69" s="15"/>
      <c r="HUT69" s="16"/>
      <c r="HUU69" s="15"/>
      <c r="HUV69" s="16"/>
      <c r="HUW69" s="15"/>
      <c r="HUX69" s="16"/>
      <c r="HUY69" s="15"/>
      <c r="HUZ69" s="16"/>
      <c r="HVA69" s="15"/>
      <c r="HVB69" s="16"/>
      <c r="HVC69" s="15"/>
      <c r="HVD69" s="16"/>
      <c r="HVE69" s="15"/>
      <c r="HVF69" s="16"/>
      <c r="HVG69" s="15"/>
      <c r="HVH69" s="16"/>
      <c r="HVI69" s="15"/>
      <c r="HVJ69" s="16"/>
      <c r="HVK69" s="15"/>
      <c r="HVL69" s="16"/>
      <c r="HVM69" s="15"/>
      <c r="HVN69" s="16"/>
      <c r="HVO69" s="15"/>
      <c r="HVP69" s="16"/>
      <c r="HVQ69" s="15"/>
      <c r="HVR69" s="16"/>
      <c r="HVS69" s="15"/>
      <c r="HVT69" s="16"/>
      <c r="HVU69" s="15"/>
      <c r="HVV69" s="16"/>
      <c r="HVW69" s="15"/>
      <c r="HVX69" s="16"/>
      <c r="HVY69" s="15"/>
      <c r="HVZ69" s="16"/>
      <c r="HWA69" s="15"/>
      <c r="HWB69" s="16"/>
      <c r="HWC69" s="15"/>
      <c r="HWD69" s="16"/>
      <c r="HWE69" s="15"/>
      <c r="HWF69" s="16"/>
      <c r="HWG69" s="15"/>
      <c r="HWH69" s="16"/>
      <c r="HWI69" s="15"/>
      <c r="HWJ69" s="16"/>
      <c r="HWK69" s="15"/>
      <c r="HWL69" s="16"/>
      <c r="HWM69" s="15"/>
      <c r="HWN69" s="16"/>
      <c r="HWO69" s="15"/>
      <c r="HWP69" s="16"/>
      <c r="HWQ69" s="15"/>
      <c r="HWR69" s="16"/>
      <c r="HWS69" s="15"/>
      <c r="HWT69" s="16"/>
      <c r="HWU69" s="15"/>
      <c r="HWV69" s="16"/>
      <c r="HWW69" s="15"/>
      <c r="HWX69" s="16"/>
      <c r="HWY69" s="15"/>
      <c r="HWZ69" s="16"/>
      <c r="HXA69" s="15"/>
      <c r="HXB69" s="16"/>
      <c r="HXC69" s="15"/>
      <c r="HXD69" s="16"/>
      <c r="HXE69" s="15"/>
      <c r="HXF69" s="16"/>
      <c r="HXG69" s="15"/>
      <c r="HXH69" s="16"/>
      <c r="HXI69" s="15"/>
      <c r="HXJ69" s="16"/>
      <c r="HXK69" s="15"/>
      <c r="HXL69" s="16"/>
      <c r="HXM69" s="15"/>
      <c r="HXN69" s="16"/>
      <c r="HXO69" s="15"/>
      <c r="HXP69" s="16"/>
      <c r="HXQ69" s="15"/>
      <c r="HXR69" s="16"/>
      <c r="HXS69" s="15"/>
      <c r="HXT69" s="16"/>
      <c r="HXU69" s="15"/>
      <c r="HXV69" s="16"/>
      <c r="HXW69" s="15"/>
      <c r="HXX69" s="16"/>
      <c r="HXY69" s="15"/>
      <c r="HXZ69" s="16"/>
      <c r="HYA69" s="15"/>
      <c r="HYB69" s="16"/>
      <c r="HYC69" s="15"/>
      <c r="HYD69" s="16"/>
      <c r="HYE69" s="15"/>
      <c r="HYF69" s="16"/>
      <c r="HYG69" s="15"/>
      <c r="HYH69" s="16"/>
      <c r="HYI69" s="15"/>
      <c r="HYJ69" s="16"/>
      <c r="HYK69" s="15"/>
      <c r="HYL69" s="16"/>
      <c r="HYM69" s="15"/>
      <c r="HYN69" s="16"/>
      <c r="HYO69" s="15"/>
      <c r="HYP69" s="16"/>
      <c r="HYQ69" s="15"/>
      <c r="HYR69" s="16"/>
      <c r="HYS69" s="15"/>
      <c r="HYT69" s="16"/>
      <c r="HYU69" s="15"/>
      <c r="HYV69" s="16"/>
      <c r="HYW69" s="15"/>
      <c r="HYX69" s="16"/>
      <c r="HYY69" s="15"/>
      <c r="HYZ69" s="16"/>
      <c r="HZA69" s="15"/>
      <c r="HZB69" s="16"/>
      <c r="HZC69" s="15"/>
      <c r="HZD69" s="16"/>
      <c r="HZE69" s="15"/>
      <c r="HZF69" s="16"/>
      <c r="HZG69" s="15"/>
      <c r="HZH69" s="16"/>
      <c r="HZI69" s="15"/>
      <c r="HZJ69" s="16"/>
      <c r="HZK69" s="15"/>
      <c r="HZL69" s="16"/>
      <c r="HZM69" s="15"/>
      <c r="HZN69" s="16"/>
      <c r="HZO69" s="15"/>
      <c r="HZP69" s="16"/>
      <c r="HZQ69" s="15"/>
      <c r="HZR69" s="16"/>
      <c r="HZS69" s="15"/>
      <c r="HZT69" s="16"/>
      <c r="HZU69" s="15"/>
      <c r="HZV69" s="16"/>
      <c r="HZW69" s="15"/>
      <c r="HZX69" s="16"/>
      <c r="HZY69" s="15"/>
      <c r="HZZ69" s="16"/>
      <c r="IAA69" s="15"/>
      <c r="IAB69" s="16"/>
      <c r="IAC69" s="15"/>
      <c r="IAD69" s="16"/>
      <c r="IAE69" s="15"/>
      <c r="IAF69" s="16"/>
      <c r="IAG69" s="15"/>
      <c r="IAH69" s="16"/>
      <c r="IAI69" s="15"/>
      <c r="IAJ69" s="16"/>
      <c r="IAK69" s="15"/>
      <c r="IAL69" s="16"/>
      <c r="IAM69" s="15"/>
      <c r="IAN69" s="16"/>
      <c r="IAO69" s="15"/>
      <c r="IAP69" s="16"/>
      <c r="IAQ69" s="15"/>
      <c r="IAR69" s="16"/>
      <c r="IAS69" s="15"/>
      <c r="IAT69" s="16"/>
      <c r="IAU69" s="15"/>
      <c r="IAV69" s="16"/>
      <c r="IAW69" s="15"/>
      <c r="IAX69" s="16"/>
      <c r="IAY69" s="15"/>
      <c r="IAZ69" s="16"/>
      <c r="IBA69" s="15"/>
      <c r="IBB69" s="16"/>
      <c r="IBC69" s="15"/>
      <c r="IBD69" s="16"/>
      <c r="IBE69" s="15"/>
      <c r="IBF69" s="16"/>
      <c r="IBG69" s="15"/>
      <c r="IBH69" s="16"/>
      <c r="IBI69" s="15"/>
      <c r="IBJ69" s="16"/>
      <c r="IBK69" s="15"/>
      <c r="IBL69" s="16"/>
      <c r="IBM69" s="15"/>
      <c r="IBN69" s="16"/>
      <c r="IBO69" s="15"/>
      <c r="IBP69" s="16"/>
      <c r="IBQ69" s="15"/>
      <c r="IBR69" s="16"/>
      <c r="IBS69" s="15"/>
      <c r="IBT69" s="16"/>
      <c r="IBU69" s="15"/>
      <c r="IBV69" s="16"/>
      <c r="IBW69" s="15"/>
      <c r="IBX69" s="16"/>
      <c r="IBY69" s="15"/>
      <c r="IBZ69" s="16"/>
      <c r="ICA69" s="15"/>
      <c r="ICB69" s="16"/>
      <c r="ICC69" s="15"/>
      <c r="ICD69" s="16"/>
      <c r="ICE69" s="15"/>
      <c r="ICF69" s="16"/>
      <c r="ICG69" s="15"/>
      <c r="ICH69" s="16"/>
      <c r="ICI69" s="15"/>
      <c r="ICJ69" s="16"/>
      <c r="ICK69" s="15"/>
      <c r="ICL69" s="16"/>
      <c r="ICM69" s="15"/>
      <c r="ICN69" s="16"/>
      <c r="ICO69" s="15"/>
      <c r="ICP69" s="16"/>
      <c r="ICQ69" s="15"/>
      <c r="ICR69" s="16"/>
      <c r="ICS69" s="15"/>
      <c r="ICT69" s="16"/>
      <c r="ICU69" s="15"/>
      <c r="ICV69" s="16"/>
      <c r="ICW69" s="15"/>
      <c r="ICX69" s="16"/>
      <c r="ICY69" s="15"/>
      <c r="ICZ69" s="16"/>
      <c r="IDA69" s="15"/>
      <c r="IDB69" s="16"/>
      <c r="IDC69" s="15"/>
      <c r="IDD69" s="16"/>
      <c r="IDE69" s="15"/>
      <c r="IDF69" s="16"/>
      <c r="IDG69" s="15"/>
      <c r="IDH69" s="16"/>
      <c r="IDI69" s="15"/>
      <c r="IDJ69" s="16"/>
      <c r="IDK69" s="15"/>
      <c r="IDL69" s="16"/>
      <c r="IDM69" s="15"/>
      <c r="IDN69" s="16"/>
      <c r="IDO69" s="15"/>
      <c r="IDP69" s="16"/>
      <c r="IDQ69" s="15"/>
      <c r="IDR69" s="16"/>
      <c r="IDS69" s="15"/>
      <c r="IDT69" s="16"/>
      <c r="IDU69" s="15"/>
      <c r="IDV69" s="16"/>
      <c r="IDW69" s="15"/>
      <c r="IDX69" s="16"/>
      <c r="IDY69" s="15"/>
      <c r="IDZ69" s="16"/>
      <c r="IEA69" s="15"/>
      <c r="IEB69" s="16"/>
      <c r="IEC69" s="15"/>
      <c r="IED69" s="16"/>
      <c r="IEE69" s="15"/>
      <c r="IEF69" s="16"/>
      <c r="IEG69" s="15"/>
      <c r="IEH69" s="16"/>
      <c r="IEI69" s="15"/>
      <c r="IEJ69" s="16"/>
      <c r="IEK69" s="15"/>
      <c r="IEL69" s="16"/>
      <c r="IEM69" s="15"/>
      <c r="IEN69" s="16"/>
      <c r="IEO69" s="15"/>
      <c r="IEP69" s="16"/>
      <c r="IEQ69" s="15"/>
      <c r="IER69" s="16"/>
      <c r="IES69" s="15"/>
      <c r="IET69" s="16"/>
      <c r="IEU69" s="15"/>
      <c r="IEV69" s="16"/>
      <c r="IEW69" s="15"/>
      <c r="IEX69" s="16"/>
      <c r="IEY69" s="15"/>
      <c r="IEZ69" s="16"/>
      <c r="IFA69" s="15"/>
      <c r="IFB69" s="16"/>
      <c r="IFC69" s="15"/>
      <c r="IFD69" s="16"/>
      <c r="IFE69" s="15"/>
      <c r="IFF69" s="16"/>
      <c r="IFG69" s="15"/>
      <c r="IFH69" s="16"/>
      <c r="IFI69" s="15"/>
      <c r="IFJ69" s="16"/>
      <c r="IFK69" s="15"/>
      <c r="IFL69" s="16"/>
      <c r="IFM69" s="15"/>
      <c r="IFN69" s="16"/>
      <c r="IFO69" s="15"/>
      <c r="IFP69" s="16"/>
      <c r="IFQ69" s="15"/>
      <c r="IFR69" s="16"/>
      <c r="IFS69" s="15"/>
      <c r="IFT69" s="16"/>
      <c r="IFU69" s="15"/>
      <c r="IFV69" s="16"/>
      <c r="IFW69" s="15"/>
      <c r="IFX69" s="16"/>
      <c r="IFY69" s="15"/>
      <c r="IFZ69" s="16"/>
      <c r="IGA69" s="15"/>
      <c r="IGB69" s="16"/>
      <c r="IGC69" s="15"/>
      <c r="IGD69" s="16"/>
      <c r="IGE69" s="15"/>
      <c r="IGF69" s="16"/>
      <c r="IGG69" s="15"/>
      <c r="IGH69" s="16"/>
      <c r="IGI69" s="15"/>
      <c r="IGJ69" s="16"/>
      <c r="IGK69" s="15"/>
      <c r="IGL69" s="16"/>
      <c r="IGM69" s="15"/>
      <c r="IGN69" s="16"/>
      <c r="IGO69" s="15"/>
      <c r="IGP69" s="16"/>
      <c r="IGQ69" s="15"/>
      <c r="IGR69" s="16"/>
      <c r="IGS69" s="15"/>
      <c r="IGT69" s="16"/>
      <c r="IGU69" s="15"/>
      <c r="IGV69" s="16"/>
      <c r="IGW69" s="15"/>
      <c r="IGX69" s="16"/>
      <c r="IGY69" s="15"/>
      <c r="IGZ69" s="16"/>
      <c r="IHA69" s="15"/>
      <c r="IHB69" s="16"/>
      <c r="IHC69" s="15"/>
      <c r="IHD69" s="16"/>
      <c r="IHE69" s="15"/>
      <c r="IHF69" s="16"/>
      <c r="IHG69" s="15"/>
      <c r="IHH69" s="16"/>
      <c r="IHI69" s="15"/>
      <c r="IHJ69" s="16"/>
      <c r="IHK69" s="15"/>
      <c r="IHL69" s="16"/>
      <c r="IHM69" s="15"/>
      <c r="IHN69" s="16"/>
      <c r="IHO69" s="15"/>
      <c r="IHP69" s="16"/>
      <c r="IHQ69" s="15"/>
      <c r="IHR69" s="16"/>
      <c r="IHS69" s="15"/>
      <c r="IHT69" s="16"/>
      <c r="IHU69" s="15"/>
      <c r="IHV69" s="16"/>
      <c r="IHW69" s="15"/>
      <c r="IHX69" s="16"/>
      <c r="IHY69" s="15"/>
      <c r="IHZ69" s="16"/>
      <c r="IIA69" s="15"/>
      <c r="IIB69" s="16"/>
      <c r="IIC69" s="15"/>
      <c r="IID69" s="16"/>
      <c r="IIE69" s="15"/>
      <c r="IIF69" s="16"/>
      <c r="IIG69" s="15"/>
      <c r="IIH69" s="16"/>
      <c r="III69" s="15"/>
      <c r="IIJ69" s="16"/>
      <c r="IIK69" s="15"/>
      <c r="IIL69" s="16"/>
      <c r="IIM69" s="15"/>
      <c r="IIN69" s="16"/>
      <c r="IIO69" s="15"/>
      <c r="IIP69" s="16"/>
      <c r="IIQ69" s="15"/>
      <c r="IIR69" s="16"/>
      <c r="IIS69" s="15"/>
      <c r="IIT69" s="16"/>
      <c r="IIU69" s="15"/>
      <c r="IIV69" s="16"/>
      <c r="IIW69" s="15"/>
      <c r="IIX69" s="16"/>
      <c r="IIY69" s="15"/>
      <c r="IIZ69" s="16"/>
      <c r="IJA69" s="15"/>
      <c r="IJB69" s="16"/>
      <c r="IJC69" s="15"/>
      <c r="IJD69" s="16"/>
      <c r="IJE69" s="15"/>
      <c r="IJF69" s="16"/>
      <c r="IJG69" s="15"/>
      <c r="IJH69" s="16"/>
      <c r="IJI69" s="15"/>
      <c r="IJJ69" s="16"/>
      <c r="IJK69" s="15"/>
      <c r="IJL69" s="16"/>
      <c r="IJM69" s="15"/>
      <c r="IJN69" s="16"/>
      <c r="IJO69" s="15"/>
      <c r="IJP69" s="16"/>
      <c r="IJQ69" s="15"/>
      <c r="IJR69" s="16"/>
      <c r="IJS69" s="15"/>
      <c r="IJT69" s="16"/>
      <c r="IJU69" s="15"/>
      <c r="IJV69" s="16"/>
      <c r="IJW69" s="15"/>
      <c r="IJX69" s="16"/>
      <c r="IJY69" s="15"/>
      <c r="IJZ69" s="16"/>
      <c r="IKA69" s="15"/>
      <c r="IKB69" s="16"/>
      <c r="IKC69" s="15"/>
      <c r="IKD69" s="16"/>
      <c r="IKE69" s="15"/>
      <c r="IKF69" s="16"/>
      <c r="IKG69" s="15"/>
      <c r="IKH69" s="16"/>
      <c r="IKI69" s="15"/>
      <c r="IKJ69" s="16"/>
      <c r="IKK69" s="15"/>
      <c r="IKL69" s="16"/>
      <c r="IKM69" s="15"/>
      <c r="IKN69" s="16"/>
      <c r="IKO69" s="15"/>
      <c r="IKP69" s="16"/>
      <c r="IKQ69" s="15"/>
      <c r="IKR69" s="16"/>
      <c r="IKS69" s="15"/>
      <c r="IKT69" s="16"/>
      <c r="IKU69" s="15"/>
      <c r="IKV69" s="16"/>
      <c r="IKW69" s="15"/>
      <c r="IKX69" s="16"/>
      <c r="IKY69" s="15"/>
      <c r="IKZ69" s="16"/>
      <c r="ILA69" s="15"/>
      <c r="ILB69" s="16"/>
      <c r="ILC69" s="15"/>
      <c r="ILD69" s="16"/>
      <c r="ILE69" s="15"/>
      <c r="ILF69" s="16"/>
      <c r="ILG69" s="15"/>
      <c r="ILH69" s="16"/>
      <c r="ILI69" s="15"/>
      <c r="ILJ69" s="16"/>
      <c r="ILK69" s="15"/>
      <c r="ILL69" s="16"/>
      <c r="ILM69" s="15"/>
      <c r="ILN69" s="16"/>
      <c r="ILO69" s="15"/>
      <c r="ILP69" s="16"/>
      <c r="ILQ69" s="15"/>
      <c r="ILR69" s="16"/>
      <c r="ILS69" s="15"/>
      <c r="ILT69" s="16"/>
      <c r="ILU69" s="15"/>
      <c r="ILV69" s="16"/>
      <c r="ILW69" s="15"/>
      <c r="ILX69" s="16"/>
      <c r="ILY69" s="15"/>
      <c r="ILZ69" s="16"/>
      <c r="IMA69" s="15"/>
      <c r="IMB69" s="16"/>
      <c r="IMC69" s="15"/>
      <c r="IMD69" s="16"/>
      <c r="IME69" s="15"/>
      <c r="IMF69" s="16"/>
      <c r="IMG69" s="15"/>
      <c r="IMH69" s="16"/>
      <c r="IMI69" s="15"/>
      <c r="IMJ69" s="16"/>
      <c r="IMK69" s="15"/>
      <c r="IML69" s="16"/>
      <c r="IMM69" s="15"/>
      <c r="IMN69" s="16"/>
      <c r="IMO69" s="15"/>
      <c r="IMP69" s="16"/>
      <c r="IMQ69" s="15"/>
      <c r="IMR69" s="16"/>
      <c r="IMS69" s="15"/>
      <c r="IMT69" s="16"/>
      <c r="IMU69" s="15"/>
      <c r="IMV69" s="16"/>
      <c r="IMW69" s="15"/>
      <c r="IMX69" s="16"/>
      <c r="IMY69" s="15"/>
      <c r="IMZ69" s="16"/>
      <c r="INA69" s="15"/>
      <c r="INB69" s="16"/>
      <c r="INC69" s="15"/>
      <c r="IND69" s="16"/>
      <c r="INE69" s="15"/>
      <c r="INF69" s="16"/>
      <c r="ING69" s="15"/>
      <c r="INH69" s="16"/>
      <c r="INI69" s="15"/>
      <c r="INJ69" s="16"/>
      <c r="INK69" s="15"/>
      <c r="INL69" s="16"/>
      <c r="INM69" s="15"/>
      <c r="INN69" s="16"/>
      <c r="INO69" s="15"/>
      <c r="INP69" s="16"/>
      <c r="INQ69" s="15"/>
      <c r="INR69" s="16"/>
      <c r="INS69" s="15"/>
      <c r="INT69" s="16"/>
      <c r="INU69" s="15"/>
      <c r="INV69" s="16"/>
      <c r="INW69" s="15"/>
      <c r="INX69" s="16"/>
      <c r="INY69" s="15"/>
      <c r="INZ69" s="16"/>
      <c r="IOA69" s="15"/>
      <c r="IOB69" s="16"/>
      <c r="IOC69" s="15"/>
      <c r="IOD69" s="16"/>
      <c r="IOE69" s="15"/>
      <c r="IOF69" s="16"/>
      <c r="IOG69" s="15"/>
      <c r="IOH69" s="16"/>
      <c r="IOI69" s="15"/>
      <c r="IOJ69" s="16"/>
      <c r="IOK69" s="15"/>
      <c r="IOL69" s="16"/>
      <c r="IOM69" s="15"/>
      <c r="ION69" s="16"/>
      <c r="IOO69" s="15"/>
      <c r="IOP69" s="16"/>
      <c r="IOQ69" s="15"/>
      <c r="IOR69" s="16"/>
      <c r="IOS69" s="15"/>
      <c r="IOT69" s="16"/>
      <c r="IOU69" s="15"/>
      <c r="IOV69" s="16"/>
      <c r="IOW69" s="15"/>
      <c r="IOX69" s="16"/>
      <c r="IOY69" s="15"/>
      <c r="IOZ69" s="16"/>
      <c r="IPA69" s="15"/>
      <c r="IPB69" s="16"/>
      <c r="IPC69" s="15"/>
      <c r="IPD69" s="16"/>
      <c r="IPE69" s="15"/>
      <c r="IPF69" s="16"/>
      <c r="IPG69" s="15"/>
      <c r="IPH69" s="16"/>
      <c r="IPI69" s="15"/>
      <c r="IPJ69" s="16"/>
      <c r="IPK69" s="15"/>
      <c r="IPL69" s="16"/>
      <c r="IPM69" s="15"/>
      <c r="IPN69" s="16"/>
      <c r="IPO69" s="15"/>
      <c r="IPP69" s="16"/>
      <c r="IPQ69" s="15"/>
      <c r="IPR69" s="16"/>
      <c r="IPS69" s="15"/>
      <c r="IPT69" s="16"/>
      <c r="IPU69" s="15"/>
      <c r="IPV69" s="16"/>
      <c r="IPW69" s="15"/>
      <c r="IPX69" s="16"/>
      <c r="IPY69" s="15"/>
      <c r="IPZ69" s="16"/>
      <c r="IQA69" s="15"/>
      <c r="IQB69" s="16"/>
      <c r="IQC69" s="15"/>
      <c r="IQD69" s="16"/>
      <c r="IQE69" s="15"/>
      <c r="IQF69" s="16"/>
      <c r="IQG69" s="15"/>
      <c r="IQH69" s="16"/>
      <c r="IQI69" s="15"/>
      <c r="IQJ69" s="16"/>
      <c r="IQK69" s="15"/>
      <c r="IQL69" s="16"/>
      <c r="IQM69" s="15"/>
      <c r="IQN69" s="16"/>
      <c r="IQO69" s="15"/>
      <c r="IQP69" s="16"/>
      <c r="IQQ69" s="15"/>
      <c r="IQR69" s="16"/>
      <c r="IQS69" s="15"/>
      <c r="IQT69" s="16"/>
      <c r="IQU69" s="15"/>
      <c r="IQV69" s="16"/>
      <c r="IQW69" s="15"/>
      <c r="IQX69" s="16"/>
      <c r="IQY69" s="15"/>
      <c r="IQZ69" s="16"/>
      <c r="IRA69" s="15"/>
      <c r="IRB69" s="16"/>
      <c r="IRC69" s="15"/>
      <c r="IRD69" s="16"/>
      <c r="IRE69" s="15"/>
      <c r="IRF69" s="16"/>
      <c r="IRG69" s="15"/>
      <c r="IRH69" s="16"/>
      <c r="IRI69" s="15"/>
      <c r="IRJ69" s="16"/>
      <c r="IRK69" s="15"/>
      <c r="IRL69" s="16"/>
      <c r="IRM69" s="15"/>
      <c r="IRN69" s="16"/>
      <c r="IRO69" s="15"/>
      <c r="IRP69" s="16"/>
      <c r="IRQ69" s="15"/>
      <c r="IRR69" s="16"/>
      <c r="IRS69" s="15"/>
      <c r="IRT69" s="16"/>
      <c r="IRU69" s="15"/>
      <c r="IRV69" s="16"/>
      <c r="IRW69" s="15"/>
      <c r="IRX69" s="16"/>
      <c r="IRY69" s="15"/>
      <c r="IRZ69" s="16"/>
      <c r="ISA69" s="15"/>
      <c r="ISB69" s="16"/>
      <c r="ISC69" s="15"/>
      <c r="ISD69" s="16"/>
      <c r="ISE69" s="15"/>
      <c r="ISF69" s="16"/>
      <c r="ISG69" s="15"/>
      <c r="ISH69" s="16"/>
      <c r="ISI69" s="15"/>
      <c r="ISJ69" s="16"/>
      <c r="ISK69" s="15"/>
      <c r="ISL69" s="16"/>
      <c r="ISM69" s="15"/>
      <c r="ISN69" s="16"/>
      <c r="ISO69" s="15"/>
      <c r="ISP69" s="16"/>
      <c r="ISQ69" s="15"/>
      <c r="ISR69" s="16"/>
      <c r="ISS69" s="15"/>
      <c r="IST69" s="16"/>
      <c r="ISU69" s="15"/>
      <c r="ISV69" s="16"/>
      <c r="ISW69" s="15"/>
      <c r="ISX69" s="16"/>
      <c r="ISY69" s="15"/>
      <c r="ISZ69" s="16"/>
      <c r="ITA69" s="15"/>
      <c r="ITB69" s="16"/>
      <c r="ITC69" s="15"/>
      <c r="ITD69" s="16"/>
      <c r="ITE69" s="15"/>
      <c r="ITF69" s="16"/>
      <c r="ITG69" s="15"/>
      <c r="ITH69" s="16"/>
      <c r="ITI69" s="15"/>
      <c r="ITJ69" s="16"/>
      <c r="ITK69" s="15"/>
      <c r="ITL69" s="16"/>
      <c r="ITM69" s="15"/>
      <c r="ITN69" s="16"/>
      <c r="ITO69" s="15"/>
      <c r="ITP69" s="16"/>
      <c r="ITQ69" s="15"/>
      <c r="ITR69" s="16"/>
      <c r="ITS69" s="15"/>
      <c r="ITT69" s="16"/>
      <c r="ITU69" s="15"/>
      <c r="ITV69" s="16"/>
      <c r="ITW69" s="15"/>
      <c r="ITX69" s="16"/>
      <c r="ITY69" s="15"/>
      <c r="ITZ69" s="16"/>
      <c r="IUA69" s="15"/>
      <c r="IUB69" s="16"/>
      <c r="IUC69" s="15"/>
      <c r="IUD69" s="16"/>
      <c r="IUE69" s="15"/>
      <c r="IUF69" s="16"/>
      <c r="IUG69" s="15"/>
      <c r="IUH69" s="16"/>
      <c r="IUI69" s="15"/>
      <c r="IUJ69" s="16"/>
      <c r="IUK69" s="15"/>
      <c r="IUL69" s="16"/>
      <c r="IUM69" s="15"/>
      <c r="IUN69" s="16"/>
      <c r="IUO69" s="15"/>
      <c r="IUP69" s="16"/>
      <c r="IUQ69" s="15"/>
      <c r="IUR69" s="16"/>
      <c r="IUS69" s="15"/>
      <c r="IUT69" s="16"/>
      <c r="IUU69" s="15"/>
      <c r="IUV69" s="16"/>
      <c r="IUW69" s="15"/>
      <c r="IUX69" s="16"/>
      <c r="IUY69" s="15"/>
      <c r="IUZ69" s="16"/>
      <c r="IVA69" s="15"/>
      <c r="IVB69" s="16"/>
      <c r="IVC69" s="15"/>
      <c r="IVD69" s="16"/>
      <c r="IVE69" s="15"/>
      <c r="IVF69" s="16"/>
      <c r="IVG69" s="15"/>
      <c r="IVH69" s="16"/>
      <c r="IVI69" s="15"/>
      <c r="IVJ69" s="16"/>
      <c r="IVK69" s="15"/>
      <c r="IVL69" s="16"/>
      <c r="IVM69" s="15"/>
      <c r="IVN69" s="16"/>
      <c r="IVO69" s="15"/>
      <c r="IVP69" s="16"/>
      <c r="IVQ69" s="15"/>
      <c r="IVR69" s="16"/>
      <c r="IVS69" s="15"/>
      <c r="IVT69" s="16"/>
      <c r="IVU69" s="15"/>
      <c r="IVV69" s="16"/>
      <c r="IVW69" s="15"/>
      <c r="IVX69" s="16"/>
      <c r="IVY69" s="15"/>
      <c r="IVZ69" s="16"/>
      <c r="IWA69" s="15"/>
      <c r="IWB69" s="16"/>
      <c r="IWC69" s="15"/>
      <c r="IWD69" s="16"/>
      <c r="IWE69" s="15"/>
      <c r="IWF69" s="16"/>
      <c r="IWG69" s="15"/>
      <c r="IWH69" s="16"/>
      <c r="IWI69" s="15"/>
      <c r="IWJ69" s="16"/>
      <c r="IWK69" s="15"/>
      <c r="IWL69" s="16"/>
      <c r="IWM69" s="15"/>
      <c r="IWN69" s="16"/>
      <c r="IWO69" s="15"/>
      <c r="IWP69" s="16"/>
      <c r="IWQ69" s="15"/>
      <c r="IWR69" s="16"/>
      <c r="IWS69" s="15"/>
      <c r="IWT69" s="16"/>
      <c r="IWU69" s="15"/>
      <c r="IWV69" s="16"/>
      <c r="IWW69" s="15"/>
      <c r="IWX69" s="16"/>
      <c r="IWY69" s="15"/>
      <c r="IWZ69" s="16"/>
      <c r="IXA69" s="15"/>
      <c r="IXB69" s="16"/>
      <c r="IXC69" s="15"/>
      <c r="IXD69" s="16"/>
      <c r="IXE69" s="15"/>
      <c r="IXF69" s="16"/>
      <c r="IXG69" s="15"/>
      <c r="IXH69" s="16"/>
      <c r="IXI69" s="15"/>
      <c r="IXJ69" s="16"/>
      <c r="IXK69" s="15"/>
      <c r="IXL69" s="16"/>
      <c r="IXM69" s="15"/>
      <c r="IXN69" s="16"/>
      <c r="IXO69" s="15"/>
      <c r="IXP69" s="16"/>
      <c r="IXQ69" s="15"/>
      <c r="IXR69" s="16"/>
      <c r="IXS69" s="15"/>
      <c r="IXT69" s="16"/>
      <c r="IXU69" s="15"/>
      <c r="IXV69" s="16"/>
      <c r="IXW69" s="15"/>
      <c r="IXX69" s="16"/>
      <c r="IXY69" s="15"/>
      <c r="IXZ69" s="16"/>
      <c r="IYA69" s="15"/>
      <c r="IYB69" s="16"/>
      <c r="IYC69" s="15"/>
      <c r="IYD69" s="16"/>
      <c r="IYE69" s="15"/>
      <c r="IYF69" s="16"/>
      <c r="IYG69" s="15"/>
      <c r="IYH69" s="16"/>
      <c r="IYI69" s="15"/>
      <c r="IYJ69" s="16"/>
      <c r="IYK69" s="15"/>
      <c r="IYL69" s="16"/>
      <c r="IYM69" s="15"/>
      <c r="IYN69" s="16"/>
      <c r="IYO69" s="15"/>
      <c r="IYP69" s="16"/>
      <c r="IYQ69" s="15"/>
      <c r="IYR69" s="16"/>
      <c r="IYS69" s="15"/>
      <c r="IYT69" s="16"/>
      <c r="IYU69" s="15"/>
      <c r="IYV69" s="16"/>
      <c r="IYW69" s="15"/>
      <c r="IYX69" s="16"/>
      <c r="IYY69" s="15"/>
      <c r="IYZ69" s="16"/>
      <c r="IZA69" s="15"/>
      <c r="IZB69" s="16"/>
      <c r="IZC69" s="15"/>
      <c r="IZD69" s="16"/>
      <c r="IZE69" s="15"/>
      <c r="IZF69" s="16"/>
      <c r="IZG69" s="15"/>
      <c r="IZH69" s="16"/>
      <c r="IZI69" s="15"/>
      <c r="IZJ69" s="16"/>
      <c r="IZK69" s="15"/>
      <c r="IZL69" s="16"/>
      <c r="IZM69" s="15"/>
      <c r="IZN69" s="16"/>
      <c r="IZO69" s="15"/>
      <c r="IZP69" s="16"/>
      <c r="IZQ69" s="15"/>
      <c r="IZR69" s="16"/>
      <c r="IZS69" s="15"/>
      <c r="IZT69" s="16"/>
      <c r="IZU69" s="15"/>
      <c r="IZV69" s="16"/>
      <c r="IZW69" s="15"/>
      <c r="IZX69" s="16"/>
      <c r="IZY69" s="15"/>
      <c r="IZZ69" s="16"/>
      <c r="JAA69" s="15"/>
      <c r="JAB69" s="16"/>
      <c r="JAC69" s="15"/>
      <c r="JAD69" s="16"/>
      <c r="JAE69" s="15"/>
      <c r="JAF69" s="16"/>
      <c r="JAG69" s="15"/>
      <c r="JAH69" s="16"/>
      <c r="JAI69" s="15"/>
      <c r="JAJ69" s="16"/>
      <c r="JAK69" s="15"/>
      <c r="JAL69" s="16"/>
      <c r="JAM69" s="15"/>
      <c r="JAN69" s="16"/>
      <c r="JAO69" s="15"/>
      <c r="JAP69" s="16"/>
      <c r="JAQ69" s="15"/>
      <c r="JAR69" s="16"/>
      <c r="JAS69" s="15"/>
      <c r="JAT69" s="16"/>
      <c r="JAU69" s="15"/>
      <c r="JAV69" s="16"/>
      <c r="JAW69" s="15"/>
      <c r="JAX69" s="16"/>
      <c r="JAY69" s="15"/>
      <c r="JAZ69" s="16"/>
      <c r="JBA69" s="15"/>
      <c r="JBB69" s="16"/>
      <c r="JBC69" s="15"/>
      <c r="JBD69" s="16"/>
      <c r="JBE69" s="15"/>
      <c r="JBF69" s="16"/>
      <c r="JBG69" s="15"/>
      <c r="JBH69" s="16"/>
      <c r="JBI69" s="15"/>
      <c r="JBJ69" s="16"/>
      <c r="JBK69" s="15"/>
      <c r="JBL69" s="16"/>
      <c r="JBM69" s="15"/>
      <c r="JBN69" s="16"/>
      <c r="JBO69" s="15"/>
      <c r="JBP69" s="16"/>
      <c r="JBQ69" s="15"/>
      <c r="JBR69" s="16"/>
      <c r="JBS69" s="15"/>
      <c r="JBT69" s="16"/>
      <c r="JBU69" s="15"/>
      <c r="JBV69" s="16"/>
      <c r="JBW69" s="15"/>
      <c r="JBX69" s="16"/>
      <c r="JBY69" s="15"/>
      <c r="JBZ69" s="16"/>
      <c r="JCA69" s="15"/>
      <c r="JCB69" s="16"/>
      <c r="JCC69" s="15"/>
      <c r="JCD69" s="16"/>
      <c r="JCE69" s="15"/>
      <c r="JCF69" s="16"/>
      <c r="JCG69" s="15"/>
      <c r="JCH69" s="16"/>
      <c r="JCI69" s="15"/>
      <c r="JCJ69" s="16"/>
      <c r="JCK69" s="15"/>
      <c r="JCL69" s="16"/>
      <c r="JCM69" s="15"/>
      <c r="JCN69" s="16"/>
      <c r="JCO69" s="15"/>
      <c r="JCP69" s="16"/>
      <c r="JCQ69" s="15"/>
      <c r="JCR69" s="16"/>
      <c r="JCS69" s="15"/>
      <c r="JCT69" s="16"/>
      <c r="JCU69" s="15"/>
      <c r="JCV69" s="16"/>
      <c r="JCW69" s="15"/>
      <c r="JCX69" s="16"/>
      <c r="JCY69" s="15"/>
      <c r="JCZ69" s="16"/>
      <c r="JDA69" s="15"/>
      <c r="JDB69" s="16"/>
      <c r="JDC69" s="15"/>
      <c r="JDD69" s="16"/>
      <c r="JDE69" s="15"/>
      <c r="JDF69" s="16"/>
      <c r="JDG69" s="15"/>
      <c r="JDH69" s="16"/>
      <c r="JDI69" s="15"/>
      <c r="JDJ69" s="16"/>
      <c r="JDK69" s="15"/>
      <c r="JDL69" s="16"/>
      <c r="JDM69" s="15"/>
      <c r="JDN69" s="16"/>
      <c r="JDO69" s="15"/>
      <c r="JDP69" s="16"/>
      <c r="JDQ69" s="15"/>
      <c r="JDR69" s="16"/>
      <c r="JDS69" s="15"/>
      <c r="JDT69" s="16"/>
      <c r="JDU69" s="15"/>
      <c r="JDV69" s="16"/>
      <c r="JDW69" s="15"/>
      <c r="JDX69" s="16"/>
      <c r="JDY69" s="15"/>
      <c r="JDZ69" s="16"/>
      <c r="JEA69" s="15"/>
      <c r="JEB69" s="16"/>
      <c r="JEC69" s="15"/>
      <c r="JED69" s="16"/>
      <c r="JEE69" s="15"/>
      <c r="JEF69" s="16"/>
      <c r="JEG69" s="15"/>
      <c r="JEH69" s="16"/>
      <c r="JEI69" s="15"/>
      <c r="JEJ69" s="16"/>
      <c r="JEK69" s="15"/>
      <c r="JEL69" s="16"/>
      <c r="JEM69" s="15"/>
      <c r="JEN69" s="16"/>
      <c r="JEO69" s="15"/>
      <c r="JEP69" s="16"/>
      <c r="JEQ69" s="15"/>
      <c r="JER69" s="16"/>
      <c r="JES69" s="15"/>
      <c r="JET69" s="16"/>
      <c r="JEU69" s="15"/>
      <c r="JEV69" s="16"/>
      <c r="JEW69" s="15"/>
      <c r="JEX69" s="16"/>
      <c r="JEY69" s="15"/>
      <c r="JEZ69" s="16"/>
      <c r="JFA69" s="15"/>
      <c r="JFB69" s="16"/>
      <c r="JFC69" s="15"/>
      <c r="JFD69" s="16"/>
      <c r="JFE69" s="15"/>
      <c r="JFF69" s="16"/>
      <c r="JFG69" s="15"/>
      <c r="JFH69" s="16"/>
      <c r="JFI69" s="15"/>
      <c r="JFJ69" s="16"/>
      <c r="JFK69" s="15"/>
      <c r="JFL69" s="16"/>
      <c r="JFM69" s="15"/>
      <c r="JFN69" s="16"/>
      <c r="JFO69" s="15"/>
      <c r="JFP69" s="16"/>
      <c r="JFQ69" s="15"/>
      <c r="JFR69" s="16"/>
      <c r="JFS69" s="15"/>
      <c r="JFT69" s="16"/>
      <c r="JFU69" s="15"/>
      <c r="JFV69" s="16"/>
      <c r="JFW69" s="15"/>
      <c r="JFX69" s="16"/>
      <c r="JFY69" s="15"/>
      <c r="JFZ69" s="16"/>
      <c r="JGA69" s="15"/>
      <c r="JGB69" s="16"/>
      <c r="JGC69" s="15"/>
      <c r="JGD69" s="16"/>
      <c r="JGE69" s="15"/>
      <c r="JGF69" s="16"/>
      <c r="JGG69" s="15"/>
      <c r="JGH69" s="16"/>
      <c r="JGI69" s="15"/>
      <c r="JGJ69" s="16"/>
      <c r="JGK69" s="15"/>
      <c r="JGL69" s="16"/>
      <c r="JGM69" s="15"/>
      <c r="JGN69" s="16"/>
      <c r="JGO69" s="15"/>
      <c r="JGP69" s="16"/>
      <c r="JGQ69" s="15"/>
      <c r="JGR69" s="16"/>
      <c r="JGS69" s="15"/>
      <c r="JGT69" s="16"/>
      <c r="JGU69" s="15"/>
      <c r="JGV69" s="16"/>
      <c r="JGW69" s="15"/>
      <c r="JGX69" s="16"/>
      <c r="JGY69" s="15"/>
      <c r="JGZ69" s="16"/>
      <c r="JHA69" s="15"/>
      <c r="JHB69" s="16"/>
      <c r="JHC69" s="15"/>
      <c r="JHD69" s="16"/>
      <c r="JHE69" s="15"/>
      <c r="JHF69" s="16"/>
      <c r="JHG69" s="15"/>
      <c r="JHH69" s="16"/>
      <c r="JHI69" s="15"/>
      <c r="JHJ69" s="16"/>
      <c r="JHK69" s="15"/>
      <c r="JHL69" s="16"/>
      <c r="JHM69" s="15"/>
      <c r="JHN69" s="16"/>
      <c r="JHO69" s="15"/>
      <c r="JHP69" s="16"/>
      <c r="JHQ69" s="15"/>
      <c r="JHR69" s="16"/>
      <c r="JHS69" s="15"/>
      <c r="JHT69" s="16"/>
      <c r="JHU69" s="15"/>
      <c r="JHV69" s="16"/>
      <c r="JHW69" s="15"/>
      <c r="JHX69" s="16"/>
      <c r="JHY69" s="15"/>
      <c r="JHZ69" s="16"/>
      <c r="JIA69" s="15"/>
      <c r="JIB69" s="16"/>
      <c r="JIC69" s="15"/>
      <c r="JID69" s="16"/>
      <c r="JIE69" s="15"/>
      <c r="JIF69" s="16"/>
      <c r="JIG69" s="15"/>
      <c r="JIH69" s="16"/>
      <c r="JII69" s="15"/>
      <c r="JIJ69" s="16"/>
      <c r="JIK69" s="15"/>
      <c r="JIL69" s="16"/>
      <c r="JIM69" s="15"/>
      <c r="JIN69" s="16"/>
      <c r="JIO69" s="15"/>
      <c r="JIP69" s="16"/>
      <c r="JIQ69" s="15"/>
      <c r="JIR69" s="16"/>
      <c r="JIS69" s="15"/>
      <c r="JIT69" s="16"/>
      <c r="JIU69" s="15"/>
      <c r="JIV69" s="16"/>
      <c r="JIW69" s="15"/>
      <c r="JIX69" s="16"/>
      <c r="JIY69" s="15"/>
      <c r="JIZ69" s="16"/>
      <c r="JJA69" s="15"/>
      <c r="JJB69" s="16"/>
      <c r="JJC69" s="15"/>
      <c r="JJD69" s="16"/>
      <c r="JJE69" s="15"/>
      <c r="JJF69" s="16"/>
      <c r="JJG69" s="15"/>
      <c r="JJH69" s="16"/>
      <c r="JJI69" s="15"/>
      <c r="JJJ69" s="16"/>
      <c r="JJK69" s="15"/>
      <c r="JJL69" s="16"/>
      <c r="JJM69" s="15"/>
      <c r="JJN69" s="16"/>
      <c r="JJO69" s="15"/>
      <c r="JJP69" s="16"/>
      <c r="JJQ69" s="15"/>
      <c r="JJR69" s="16"/>
      <c r="JJS69" s="15"/>
      <c r="JJT69" s="16"/>
      <c r="JJU69" s="15"/>
      <c r="JJV69" s="16"/>
      <c r="JJW69" s="15"/>
      <c r="JJX69" s="16"/>
      <c r="JJY69" s="15"/>
      <c r="JJZ69" s="16"/>
      <c r="JKA69" s="15"/>
      <c r="JKB69" s="16"/>
      <c r="JKC69" s="15"/>
      <c r="JKD69" s="16"/>
      <c r="JKE69" s="15"/>
      <c r="JKF69" s="16"/>
      <c r="JKG69" s="15"/>
      <c r="JKH69" s="16"/>
      <c r="JKI69" s="15"/>
      <c r="JKJ69" s="16"/>
      <c r="JKK69" s="15"/>
      <c r="JKL69" s="16"/>
      <c r="JKM69" s="15"/>
      <c r="JKN69" s="16"/>
      <c r="JKO69" s="15"/>
      <c r="JKP69" s="16"/>
      <c r="JKQ69" s="15"/>
      <c r="JKR69" s="16"/>
      <c r="JKS69" s="15"/>
      <c r="JKT69" s="16"/>
      <c r="JKU69" s="15"/>
      <c r="JKV69" s="16"/>
      <c r="JKW69" s="15"/>
      <c r="JKX69" s="16"/>
      <c r="JKY69" s="15"/>
      <c r="JKZ69" s="16"/>
      <c r="JLA69" s="15"/>
      <c r="JLB69" s="16"/>
      <c r="JLC69" s="15"/>
      <c r="JLD69" s="16"/>
      <c r="JLE69" s="15"/>
      <c r="JLF69" s="16"/>
      <c r="JLG69" s="15"/>
      <c r="JLH69" s="16"/>
      <c r="JLI69" s="15"/>
      <c r="JLJ69" s="16"/>
      <c r="JLK69" s="15"/>
      <c r="JLL69" s="16"/>
      <c r="JLM69" s="15"/>
      <c r="JLN69" s="16"/>
      <c r="JLO69" s="15"/>
      <c r="JLP69" s="16"/>
      <c r="JLQ69" s="15"/>
      <c r="JLR69" s="16"/>
      <c r="JLS69" s="15"/>
      <c r="JLT69" s="16"/>
      <c r="JLU69" s="15"/>
      <c r="JLV69" s="16"/>
      <c r="JLW69" s="15"/>
      <c r="JLX69" s="16"/>
      <c r="JLY69" s="15"/>
      <c r="JLZ69" s="16"/>
      <c r="JMA69" s="15"/>
      <c r="JMB69" s="16"/>
      <c r="JMC69" s="15"/>
      <c r="JMD69" s="16"/>
      <c r="JME69" s="15"/>
      <c r="JMF69" s="16"/>
      <c r="JMG69" s="15"/>
      <c r="JMH69" s="16"/>
      <c r="JMI69" s="15"/>
      <c r="JMJ69" s="16"/>
      <c r="JMK69" s="15"/>
      <c r="JML69" s="16"/>
      <c r="JMM69" s="15"/>
      <c r="JMN69" s="16"/>
      <c r="JMO69" s="15"/>
      <c r="JMP69" s="16"/>
      <c r="JMQ69" s="15"/>
      <c r="JMR69" s="16"/>
      <c r="JMS69" s="15"/>
      <c r="JMT69" s="16"/>
      <c r="JMU69" s="15"/>
      <c r="JMV69" s="16"/>
      <c r="JMW69" s="15"/>
      <c r="JMX69" s="16"/>
      <c r="JMY69" s="15"/>
      <c r="JMZ69" s="16"/>
      <c r="JNA69" s="15"/>
      <c r="JNB69" s="16"/>
      <c r="JNC69" s="15"/>
      <c r="JND69" s="16"/>
      <c r="JNE69" s="15"/>
      <c r="JNF69" s="16"/>
      <c r="JNG69" s="15"/>
      <c r="JNH69" s="16"/>
      <c r="JNI69" s="15"/>
      <c r="JNJ69" s="16"/>
      <c r="JNK69" s="15"/>
      <c r="JNL69" s="16"/>
      <c r="JNM69" s="15"/>
      <c r="JNN69" s="16"/>
      <c r="JNO69" s="15"/>
      <c r="JNP69" s="16"/>
      <c r="JNQ69" s="15"/>
      <c r="JNR69" s="16"/>
      <c r="JNS69" s="15"/>
      <c r="JNT69" s="16"/>
      <c r="JNU69" s="15"/>
      <c r="JNV69" s="16"/>
      <c r="JNW69" s="15"/>
      <c r="JNX69" s="16"/>
      <c r="JNY69" s="15"/>
      <c r="JNZ69" s="16"/>
      <c r="JOA69" s="15"/>
      <c r="JOB69" s="16"/>
      <c r="JOC69" s="15"/>
      <c r="JOD69" s="16"/>
      <c r="JOE69" s="15"/>
      <c r="JOF69" s="16"/>
      <c r="JOG69" s="15"/>
      <c r="JOH69" s="16"/>
      <c r="JOI69" s="15"/>
      <c r="JOJ69" s="16"/>
      <c r="JOK69" s="15"/>
      <c r="JOL69" s="16"/>
      <c r="JOM69" s="15"/>
      <c r="JON69" s="16"/>
      <c r="JOO69" s="15"/>
      <c r="JOP69" s="16"/>
      <c r="JOQ69" s="15"/>
      <c r="JOR69" s="16"/>
      <c r="JOS69" s="15"/>
      <c r="JOT69" s="16"/>
      <c r="JOU69" s="15"/>
      <c r="JOV69" s="16"/>
      <c r="JOW69" s="15"/>
      <c r="JOX69" s="16"/>
      <c r="JOY69" s="15"/>
      <c r="JOZ69" s="16"/>
      <c r="JPA69" s="15"/>
      <c r="JPB69" s="16"/>
      <c r="JPC69" s="15"/>
      <c r="JPD69" s="16"/>
      <c r="JPE69" s="15"/>
      <c r="JPF69" s="16"/>
      <c r="JPG69" s="15"/>
      <c r="JPH69" s="16"/>
      <c r="JPI69" s="15"/>
      <c r="JPJ69" s="16"/>
      <c r="JPK69" s="15"/>
      <c r="JPL69" s="16"/>
      <c r="JPM69" s="15"/>
      <c r="JPN69" s="16"/>
      <c r="JPO69" s="15"/>
      <c r="JPP69" s="16"/>
      <c r="JPQ69" s="15"/>
      <c r="JPR69" s="16"/>
      <c r="JPS69" s="15"/>
      <c r="JPT69" s="16"/>
      <c r="JPU69" s="15"/>
      <c r="JPV69" s="16"/>
      <c r="JPW69" s="15"/>
      <c r="JPX69" s="16"/>
      <c r="JPY69" s="15"/>
      <c r="JPZ69" s="16"/>
      <c r="JQA69" s="15"/>
      <c r="JQB69" s="16"/>
      <c r="JQC69" s="15"/>
      <c r="JQD69" s="16"/>
      <c r="JQE69" s="15"/>
      <c r="JQF69" s="16"/>
      <c r="JQG69" s="15"/>
      <c r="JQH69" s="16"/>
      <c r="JQI69" s="15"/>
      <c r="JQJ69" s="16"/>
      <c r="JQK69" s="15"/>
      <c r="JQL69" s="16"/>
      <c r="JQM69" s="15"/>
      <c r="JQN69" s="16"/>
      <c r="JQO69" s="15"/>
      <c r="JQP69" s="16"/>
      <c r="JQQ69" s="15"/>
      <c r="JQR69" s="16"/>
      <c r="JQS69" s="15"/>
      <c r="JQT69" s="16"/>
      <c r="JQU69" s="15"/>
      <c r="JQV69" s="16"/>
      <c r="JQW69" s="15"/>
      <c r="JQX69" s="16"/>
      <c r="JQY69" s="15"/>
      <c r="JQZ69" s="16"/>
      <c r="JRA69" s="15"/>
      <c r="JRB69" s="16"/>
      <c r="JRC69" s="15"/>
      <c r="JRD69" s="16"/>
      <c r="JRE69" s="15"/>
      <c r="JRF69" s="16"/>
      <c r="JRG69" s="15"/>
      <c r="JRH69" s="16"/>
      <c r="JRI69" s="15"/>
      <c r="JRJ69" s="16"/>
      <c r="JRK69" s="15"/>
      <c r="JRL69" s="16"/>
      <c r="JRM69" s="15"/>
      <c r="JRN69" s="16"/>
      <c r="JRO69" s="15"/>
      <c r="JRP69" s="16"/>
      <c r="JRQ69" s="15"/>
      <c r="JRR69" s="16"/>
      <c r="JRS69" s="15"/>
      <c r="JRT69" s="16"/>
      <c r="JRU69" s="15"/>
      <c r="JRV69" s="16"/>
      <c r="JRW69" s="15"/>
      <c r="JRX69" s="16"/>
      <c r="JRY69" s="15"/>
      <c r="JRZ69" s="16"/>
      <c r="JSA69" s="15"/>
      <c r="JSB69" s="16"/>
      <c r="JSC69" s="15"/>
      <c r="JSD69" s="16"/>
      <c r="JSE69" s="15"/>
      <c r="JSF69" s="16"/>
      <c r="JSG69" s="15"/>
      <c r="JSH69" s="16"/>
      <c r="JSI69" s="15"/>
      <c r="JSJ69" s="16"/>
      <c r="JSK69" s="15"/>
      <c r="JSL69" s="16"/>
      <c r="JSM69" s="15"/>
      <c r="JSN69" s="16"/>
      <c r="JSO69" s="15"/>
      <c r="JSP69" s="16"/>
      <c r="JSQ69" s="15"/>
      <c r="JSR69" s="16"/>
      <c r="JSS69" s="15"/>
      <c r="JST69" s="16"/>
      <c r="JSU69" s="15"/>
      <c r="JSV69" s="16"/>
      <c r="JSW69" s="15"/>
      <c r="JSX69" s="16"/>
      <c r="JSY69" s="15"/>
      <c r="JSZ69" s="16"/>
      <c r="JTA69" s="15"/>
      <c r="JTB69" s="16"/>
      <c r="JTC69" s="15"/>
      <c r="JTD69" s="16"/>
      <c r="JTE69" s="15"/>
      <c r="JTF69" s="16"/>
      <c r="JTG69" s="15"/>
      <c r="JTH69" s="16"/>
      <c r="JTI69" s="15"/>
      <c r="JTJ69" s="16"/>
      <c r="JTK69" s="15"/>
      <c r="JTL69" s="16"/>
      <c r="JTM69" s="15"/>
      <c r="JTN69" s="16"/>
      <c r="JTO69" s="15"/>
      <c r="JTP69" s="16"/>
      <c r="JTQ69" s="15"/>
      <c r="JTR69" s="16"/>
      <c r="JTS69" s="15"/>
      <c r="JTT69" s="16"/>
      <c r="JTU69" s="15"/>
      <c r="JTV69" s="16"/>
      <c r="JTW69" s="15"/>
      <c r="JTX69" s="16"/>
      <c r="JTY69" s="15"/>
      <c r="JTZ69" s="16"/>
      <c r="JUA69" s="15"/>
      <c r="JUB69" s="16"/>
      <c r="JUC69" s="15"/>
      <c r="JUD69" s="16"/>
      <c r="JUE69" s="15"/>
      <c r="JUF69" s="16"/>
      <c r="JUG69" s="15"/>
      <c r="JUH69" s="16"/>
      <c r="JUI69" s="15"/>
      <c r="JUJ69" s="16"/>
      <c r="JUK69" s="15"/>
      <c r="JUL69" s="16"/>
      <c r="JUM69" s="15"/>
      <c r="JUN69" s="16"/>
      <c r="JUO69" s="15"/>
      <c r="JUP69" s="16"/>
      <c r="JUQ69" s="15"/>
      <c r="JUR69" s="16"/>
      <c r="JUS69" s="15"/>
      <c r="JUT69" s="16"/>
      <c r="JUU69" s="15"/>
      <c r="JUV69" s="16"/>
      <c r="JUW69" s="15"/>
      <c r="JUX69" s="16"/>
      <c r="JUY69" s="15"/>
      <c r="JUZ69" s="16"/>
      <c r="JVA69" s="15"/>
      <c r="JVB69" s="16"/>
      <c r="JVC69" s="15"/>
      <c r="JVD69" s="16"/>
      <c r="JVE69" s="15"/>
      <c r="JVF69" s="16"/>
      <c r="JVG69" s="15"/>
      <c r="JVH69" s="16"/>
      <c r="JVI69" s="15"/>
      <c r="JVJ69" s="16"/>
      <c r="JVK69" s="15"/>
      <c r="JVL69" s="16"/>
      <c r="JVM69" s="15"/>
      <c r="JVN69" s="16"/>
      <c r="JVO69" s="15"/>
      <c r="JVP69" s="16"/>
      <c r="JVQ69" s="15"/>
      <c r="JVR69" s="16"/>
      <c r="JVS69" s="15"/>
      <c r="JVT69" s="16"/>
      <c r="JVU69" s="15"/>
      <c r="JVV69" s="16"/>
      <c r="JVW69" s="15"/>
      <c r="JVX69" s="16"/>
      <c r="JVY69" s="15"/>
      <c r="JVZ69" s="16"/>
      <c r="JWA69" s="15"/>
      <c r="JWB69" s="16"/>
      <c r="JWC69" s="15"/>
      <c r="JWD69" s="16"/>
      <c r="JWE69" s="15"/>
      <c r="JWF69" s="16"/>
      <c r="JWG69" s="15"/>
      <c r="JWH69" s="16"/>
      <c r="JWI69" s="15"/>
      <c r="JWJ69" s="16"/>
      <c r="JWK69" s="15"/>
      <c r="JWL69" s="16"/>
      <c r="JWM69" s="15"/>
      <c r="JWN69" s="16"/>
      <c r="JWO69" s="15"/>
      <c r="JWP69" s="16"/>
      <c r="JWQ69" s="15"/>
      <c r="JWR69" s="16"/>
      <c r="JWS69" s="15"/>
      <c r="JWT69" s="16"/>
      <c r="JWU69" s="15"/>
      <c r="JWV69" s="16"/>
      <c r="JWW69" s="15"/>
      <c r="JWX69" s="16"/>
      <c r="JWY69" s="15"/>
      <c r="JWZ69" s="16"/>
      <c r="JXA69" s="15"/>
      <c r="JXB69" s="16"/>
      <c r="JXC69" s="15"/>
      <c r="JXD69" s="16"/>
      <c r="JXE69" s="15"/>
      <c r="JXF69" s="16"/>
      <c r="JXG69" s="15"/>
      <c r="JXH69" s="16"/>
      <c r="JXI69" s="15"/>
      <c r="JXJ69" s="16"/>
      <c r="JXK69" s="15"/>
      <c r="JXL69" s="16"/>
      <c r="JXM69" s="15"/>
      <c r="JXN69" s="16"/>
      <c r="JXO69" s="15"/>
      <c r="JXP69" s="16"/>
      <c r="JXQ69" s="15"/>
      <c r="JXR69" s="16"/>
      <c r="JXS69" s="15"/>
      <c r="JXT69" s="16"/>
      <c r="JXU69" s="15"/>
      <c r="JXV69" s="16"/>
      <c r="JXW69" s="15"/>
      <c r="JXX69" s="16"/>
      <c r="JXY69" s="15"/>
      <c r="JXZ69" s="16"/>
      <c r="JYA69" s="15"/>
      <c r="JYB69" s="16"/>
      <c r="JYC69" s="15"/>
      <c r="JYD69" s="16"/>
      <c r="JYE69" s="15"/>
      <c r="JYF69" s="16"/>
      <c r="JYG69" s="15"/>
      <c r="JYH69" s="16"/>
      <c r="JYI69" s="15"/>
      <c r="JYJ69" s="16"/>
      <c r="JYK69" s="15"/>
      <c r="JYL69" s="16"/>
      <c r="JYM69" s="15"/>
      <c r="JYN69" s="16"/>
      <c r="JYO69" s="15"/>
      <c r="JYP69" s="16"/>
      <c r="JYQ69" s="15"/>
      <c r="JYR69" s="16"/>
      <c r="JYS69" s="15"/>
      <c r="JYT69" s="16"/>
      <c r="JYU69" s="15"/>
      <c r="JYV69" s="16"/>
      <c r="JYW69" s="15"/>
      <c r="JYX69" s="16"/>
      <c r="JYY69" s="15"/>
      <c r="JYZ69" s="16"/>
      <c r="JZA69" s="15"/>
      <c r="JZB69" s="16"/>
      <c r="JZC69" s="15"/>
      <c r="JZD69" s="16"/>
      <c r="JZE69" s="15"/>
      <c r="JZF69" s="16"/>
      <c r="JZG69" s="15"/>
      <c r="JZH69" s="16"/>
      <c r="JZI69" s="15"/>
      <c r="JZJ69" s="16"/>
      <c r="JZK69" s="15"/>
      <c r="JZL69" s="16"/>
      <c r="JZM69" s="15"/>
      <c r="JZN69" s="16"/>
      <c r="JZO69" s="15"/>
      <c r="JZP69" s="16"/>
      <c r="JZQ69" s="15"/>
      <c r="JZR69" s="16"/>
      <c r="JZS69" s="15"/>
      <c r="JZT69" s="16"/>
      <c r="JZU69" s="15"/>
      <c r="JZV69" s="16"/>
      <c r="JZW69" s="15"/>
      <c r="JZX69" s="16"/>
      <c r="JZY69" s="15"/>
      <c r="JZZ69" s="16"/>
      <c r="KAA69" s="15"/>
      <c r="KAB69" s="16"/>
      <c r="KAC69" s="15"/>
      <c r="KAD69" s="16"/>
      <c r="KAE69" s="15"/>
      <c r="KAF69" s="16"/>
      <c r="KAG69" s="15"/>
      <c r="KAH69" s="16"/>
      <c r="KAI69" s="15"/>
      <c r="KAJ69" s="16"/>
      <c r="KAK69" s="15"/>
      <c r="KAL69" s="16"/>
      <c r="KAM69" s="15"/>
      <c r="KAN69" s="16"/>
      <c r="KAO69" s="15"/>
      <c r="KAP69" s="16"/>
      <c r="KAQ69" s="15"/>
      <c r="KAR69" s="16"/>
      <c r="KAS69" s="15"/>
      <c r="KAT69" s="16"/>
      <c r="KAU69" s="15"/>
      <c r="KAV69" s="16"/>
      <c r="KAW69" s="15"/>
      <c r="KAX69" s="16"/>
      <c r="KAY69" s="15"/>
      <c r="KAZ69" s="16"/>
      <c r="KBA69" s="15"/>
      <c r="KBB69" s="16"/>
      <c r="KBC69" s="15"/>
      <c r="KBD69" s="16"/>
      <c r="KBE69" s="15"/>
      <c r="KBF69" s="16"/>
      <c r="KBG69" s="15"/>
      <c r="KBH69" s="16"/>
      <c r="KBI69" s="15"/>
      <c r="KBJ69" s="16"/>
      <c r="KBK69" s="15"/>
      <c r="KBL69" s="16"/>
      <c r="KBM69" s="15"/>
      <c r="KBN69" s="16"/>
      <c r="KBO69" s="15"/>
      <c r="KBP69" s="16"/>
      <c r="KBQ69" s="15"/>
      <c r="KBR69" s="16"/>
      <c r="KBS69" s="15"/>
      <c r="KBT69" s="16"/>
      <c r="KBU69" s="15"/>
      <c r="KBV69" s="16"/>
      <c r="KBW69" s="15"/>
      <c r="KBX69" s="16"/>
      <c r="KBY69" s="15"/>
      <c r="KBZ69" s="16"/>
      <c r="KCA69" s="15"/>
      <c r="KCB69" s="16"/>
      <c r="KCC69" s="15"/>
      <c r="KCD69" s="16"/>
      <c r="KCE69" s="15"/>
      <c r="KCF69" s="16"/>
      <c r="KCG69" s="15"/>
      <c r="KCH69" s="16"/>
      <c r="KCI69" s="15"/>
      <c r="KCJ69" s="16"/>
      <c r="KCK69" s="15"/>
      <c r="KCL69" s="16"/>
      <c r="KCM69" s="15"/>
      <c r="KCN69" s="16"/>
      <c r="KCO69" s="15"/>
      <c r="KCP69" s="16"/>
      <c r="KCQ69" s="15"/>
      <c r="KCR69" s="16"/>
      <c r="KCS69" s="15"/>
      <c r="KCT69" s="16"/>
      <c r="KCU69" s="15"/>
      <c r="KCV69" s="16"/>
      <c r="KCW69" s="15"/>
      <c r="KCX69" s="16"/>
      <c r="KCY69" s="15"/>
      <c r="KCZ69" s="16"/>
      <c r="KDA69" s="15"/>
      <c r="KDB69" s="16"/>
      <c r="KDC69" s="15"/>
      <c r="KDD69" s="16"/>
      <c r="KDE69" s="15"/>
      <c r="KDF69" s="16"/>
      <c r="KDG69" s="15"/>
      <c r="KDH69" s="16"/>
      <c r="KDI69" s="15"/>
      <c r="KDJ69" s="16"/>
      <c r="KDK69" s="15"/>
      <c r="KDL69" s="16"/>
      <c r="KDM69" s="15"/>
      <c r="KDN69" s="16"/>
      <c r="KDO69" s="15"/>
      <c r="KDP69" s="16"/>
      <c r="KDQ69" s="15"/>
      <c r="KDR69" s="16"/>
      <c r="KDS69" s="15"/>
      <c r="KDT69" s="16"/>
      <c r="KDU69" s="15"/>
      <c r="KDV69" s="16"/>
      <c r="KDW69" s="15"/>
      <c r="KDX69" s="16"/>
      <c r="KDY69" s="15"/>
      <c r="KDZ69" s="16"/>
      <c r="KEA69" s="15"/>
      <c r="KEB69" s="16"/>
      <c r="KEC69" s="15"/>
      <c r="KED69" s="16"/>
      <c r="KEE69" s="15"/>
      <c r="KEF69" s="16"/>
      <c r="KEG69" s="15"/>
      <c r="KEH69" s="16"/>
      <c r="KEI69" s="15"/>
      <c r="KEJ69" s="16"/>
      <c r="KEK69" s="15"/>
      <c r="KEL69" s="16"/>
      <c r="KEM69" s="15"/>
      <c r="KEN69" s="16"/>
      <c r="KEO69" s="15"/>
      <c r="KEP69" s="16"/>
      <c r="KEQ69" s="15"/>
      <c r="KER69" s="16"/>
      <c r="KES69" s="15"/>
      <c r="KET69" s="16"/>
      <c r="KEU69" s="15"/>
      <c r="KEV69" s="16"/>
      <c r="KEW69" s="15"/>
      <c r="KEX69" s="16"/>
      <c r="KEY69" s="15"/>
      <c r="KEZ69" s="16"/>
      <c r="KFA69" s="15"/>
      <c r="KFB69" s="16"/>
      <c r="KFC69" s="15"/>
      <c r="KFD69" s="16"/>
      <c r="KFE69" s="15"/>
      <c r="KFF69" s="16"/>
      <c r="KFG69" s="15"/>
      <c r="KFH69" s="16"/>
      <c r="KFI69" s="15"/>
      <c r="KFJ69" s="16"/>
      <c r="KFK69" s="15"/>
      <c r="KFL69" s="16"/>
      <c r="KFM69" s="15"/>
      <c r="KFN69" s="16"/>
      <c r="KFO69" s="15"/>
      <c r="KFP69" s="16"/>
      <c r="KFQ69" s="15"/>
      <c r="KFR69" s="16"/>
      <c r="KFS69" s="15"/>
      <c r="KFT69" s="16"/>
      <c r="KFU69" s="15"/>
      <c r="KFV69" s="16"/>
      <c r="KFW69" s="15"/>
      <c r="KFX69" s="16"/>
      <c r="KFY69" s="15"/>
      <c r="KFZ69" s="16"/>
      <c r="KGA69" s="15"/>
      <c r="KGB69" s="16"/>
      <c r="KGC69" s="15"/>
      <c r="KGD69" s="16"/>
      <c r="KGE69" s="15"/>
      <c r="KGF69" s="16"/>
      <c r="KGG69" s="15"/>
      <c r="KGH69" s="16"/>
      <c r="KGI69" s="15"/>
      <c r="KGJ69" s="16"/>
      <c r="KGK69" s="15"/>
      <c r="KGL69" s="16"/>
      <c r="KGM69" s="15"/>
      <c r="KGN69" s="16"/>
      <c r="KGO69" s="15"/>
      <c r="KGP69" s="16"/>
      <c r="KGQ69" s="15"/>
      <c r="KGR69" s="16"/>
      <c r="KGS69" s="15"/>
      <c r="KGT69" s="16"/>
      <c r="KGU69" s="15"/>
      <c r="KGV69" s="16"/>
      <c r="KGW69" s="15"/>
      <c r="KGX69" s="16"/>
      <c r="KGY69" s="15"/>
      <c r="KGZ69" s="16"/>
      <c r="KHA69" s="15"/>
      <c r="KHB69" s="16"/>
      <c r="KHC69" s="15"/>
      <c r="KHD69" s="16"/>
      <c r="KHE69" s="15"/>
      <c r="KHF69" s="16"/>
      <c r="KHG69" s="15"/>
      <c r="KHH69" s="16"/>
      <c r="KHI69" s="15"/>
      <c r="KHJ69" s="16"/>
      <c r="KHK69" s="15"/>
      <c r="KHL69" s="16"/>
      <c r="KHM69" s="15"/>
      <c r="KHN69" s="16"/>
      <c r="KHO69" s="15"/>
      <c r="KHP69" s="16"/>
      <c r="KHQ69" s="15"/>
      <c r="KHR69" s="16"/>
      <c r="KHS69" s="15"/>
      <c r="KHT69" s="16"/>
      <c r="KHU69" s="15"/>
      <c r="KHV69" s="16"/>
      <c r="KHW69" s="15"/>
      <c r="KHX69" s="16"/>
      <c r="KHY69" s="15"/>
      <c r="KHZ69" s="16"/>
      <c r="KIA69" s="15"/>
      <c r="KIB69" s="16"/>
      <c r="KIC69" s="15"/>
      <c r="KID69" s="16"/>
      <c r="KIE69" s="15"/>
      <c r="KIF69" s="16"/>
      <c r="KIG69" s="15"/>
      <c r="KIH69" s="16"/>
      <c r="KII69" s="15"/>
      <c r="KIJ69" s="16"/>
      <c r="KIK69" s="15"/>
      <c r="KIL69" s="16"/>
      <c r="KIM69" s="15"/>
      <c r="KIN69" s="16"/>
      <c r="KIO69" s="15"/>
      <c r="KIP69" s="16"/>
      <c r="KIQ69" s="15"/>
      <c r="KIR69" s="16"/>
      <c r="KIS69" s="15"/>
      <c r="KIT69" s="16"/>
      <c r="KIU69" s="15"/>
      <c r="KIV69" s="16"/>
      <c r="KIW69" s="15"/>
      <c r="KIX69" s="16"/>
      <c r="KIY69" s="15"/>
      <c r="KIZ69" s="16"/>
      <c r="KJA69" s="15"/>
      <c r="KJB69" s="16"/>
      <c r="KJC69" s="15"/>
      <c r="KJD69" s="16"/>
      <c r="KJE69" s="15"/>
      <c r="KJF69" s="16"/>
      <c r="KJG69" s="15"/>
      <c r="KJH69" s="16"/>
      <c r="KJI69" s="15"/>
      <c r="KJJ69" s="16"/>
      <c r="KJK69" s="15"/>
      <c r="KJL69" s="16"/>
      <c r="KJM69" s="15"/>
      <c r="KJN69" s="16"/>
      <c r="KJO69" s="15"/>
      <c r="KJP69" s="16"/>
      <c r="KJQ69" s="15"/>
      <c r="KJR69" s="16"/>
      <c r="KJS69" s="15"/>
      <c r="KJT69" s="16"/>
      <c r="KJU69" s="15"/>
      <c r="KJV69" s="16"/>
      <c r="KJW69" s="15"/>
      <c r="KJX69" s="16"/>
      <c r="KJY69" s="15"/>
      <c r="KJZ69" s="16"/>
      <c r="KKA69" s="15"/>
      <c r="KKB69" s="16"/>
      <c r="KKC69" s="15"/>
      <c r="KKD69" s="16"/>
      <c r="KKE69" s="15"/>
      <c r="KKF69" s="16"/>
      <c r="KKG69" s="15"/>
      <c r="KKH69" s="16"/>
      <c r="KKI69" s="15"/>
      <c r="KKJ69" s="16"/>
      <c r="KKK69" s="15"/>
      <c r="KKL69" s="16"/>
      <c r="KKM69" s="15"/>
      <c r="KKN69" s="16"/>
      <c r="KKO69" s="15"/>
      <c r="KKP69" s="16"/>
      <c r="KKQ69" s="15"/>
      <c r="KKR69" s="16"/>
      <c r="KKS69" s="15"/>
      <c r="KKT69" s="16"/>
      <c r="KKU69" s="15"/>
      <c r="KKV69" s="16"/>
      <c r="KKW69" s="15"/>
      <c r="KKX69" s="16"/>
      <c r="KKY69" s="15"/>
      <c r="KKZ69" s="16"/>
      <c r="KLA69" s="15"/>
      <c r="KLB69" s="16"/>
      <c r="KLC69" s="15"/>
      <c r="KLD69" s="16"/>
      <c r="KLE69" s="15"/>
      <c r="KLF69" s="16"/>
      <c r="KLG69" s="15"/>
      <c r="KLH69" s="16"/>
      <c r="KLI69" s="15"/>
      <c r="KLJ69" s="16"/>
      <c r="KLK69" s="15"/>
      <c r="KLL69" s="16"/>
      <c r="KLM69" s="15"/>
      <c r="KLN69" s="16"/>
      <c r="KLO69" s="15"/>
      <c r="KLP69" s="16"/>
      <c r="KLQ69" s="15"/>
      <c r="KLR69" s="16"/>
      <c r="KLS69" s="15"/>
      <c r="KLT69" s="16"/>
      <c r="KLU69" s="15"/>
      <c r="KLV69" s="16"/>
      <c r="KLW69" s="15"/>
      <c r="KLX69" s="16"/>
      <c r="KLY69" s="15"/>
      <c r="KLZ69" s="16"/>
      <c r="KMA69" s="15"/>
      <c r="KMB69" s="16"/>
      <c r="KMC69" s="15"/>
      <c r="KMD69" s="16"/>
      <c r="KME69" s="15"/>
      <c r="KMF69" s="16"/>
      <c r="KMG69" s="15"/>
      <c r="KMH69" s="16"/>
      <c r="KMI69" s="15"/>
      <c r="KMJ69" s="16"/>
      <c r="KMK69" s="15"/>
      <c r="KML69" s="16"/>
      <c r="KMM69" s="15"/>
      <c r="KMN69" s="16"/>
      <c r="KMO69" s="15"/>
      <c r="KMP69" s="16"/>
      <c r="KMQ69" s="15"/>
      <c r="KMR69" s="16"/>
      <c r="KMS69" s="15"/>
      <c r="KMT69" s="16"/>
      <c r="KMU69" s="15"/>
      <c r="KMV69" s="16"/>
      <c r="KMW69" s="15"/>
      <c r="KMX69" s="16"/>
      <c r="KMY69" s="15"/>
      <c r="KMZ69" s="16"/>
      <c r="KNA69" s="15"/>
      <c r="KNB69" s="16"/>
      <c r="KNC69" s="15"/>
      <c r="KND69" s="16"/>
      <c r="KNE69" s="15"/>
      <c r="KNF69" s="16"/>
      <c r="KNG69" s="15"/>
      <c r="KNH69" s="16"/>
      <c r="KNI69" s="15"/>
      <c r="KNJ69" s="16"/>
      <c r="KNK69" s="15"/>
      <c r="KNL69" s="16"/>
      <c r="KNM69" s="15"/>
      <c r="KNN69" s="16"/>
      <c r="KNO69" s="15"/>
      <c r="KNP69" s="16"/>
      <c r="KNQ69" s="15"/>
      <c r="KNR69" s="16"/>
      <c r="KNS69" s="15"/>
      <c r="KNT69" s="16"/>
      <c r="KNU69" s="15"/>
      <c r="KNV69" s="16"/>
      <c r="KNW69" s="15"/>
      <c r="KNX69" s="16"/>
      <c r="KNY69" s="15"/>
      <c r="KNZ69" s="16"/>
      <c r="KOA69" s="15"/>
      <c r="KOB69" s="16"/>
      <c r="KOC69" s="15"/>
      <c r="KOD69" s="16"/>
      <c r="KOE69" s="15"/>
      <c r="KOF69" s="16"/>
      <c r="KOG69" s="15"/>
      <c r="KOH69" s="16"/>
      <c r="KOI69" s="15"/>
      <c r="KOJ69" s="16"/>
      <c r="KOK69" s="15"/>
      <c r="KOL69" s="16"/>
      <c r="KOM69" s="15"/>
      <c r="KON69" s="16"/>
      <c r="KOO69" s="15"/>
      <c r="KOP69" s="16"/>
      <c r="KOQ69" s="15"/>
      <c r="KOR69" s="16"/>
      <c r="KOS69" s="15"/>
      <c r="KOT69" s="16"/>
      <c r="KOU69" s="15"/>
      <c r="KOV69" s="16"/>
      <c r="KOW69" s="15"/>
      <c r="KOX69" s="16"/>
      <c r="KOY69" s="15"/>
      <c r="KOZ69" s="16"/>
      <c r="KPA69" s="15"/>
      <c r="KPB69" s="16"/>
      <c r="KPC69" s="15"/>
      <c r="KPD69" s="16"/>
      <c r="KPE69" s="15"/>
      <c r="KPF69" s="16"/>
      <c r="KPG69" s="15"/>
      <c r="KPH69" s="16"/>
      <c r="KPI69" s="15"/>
      <c r="KPJ69" s="16"/>
      <c r="KPK69" s="15"/>
      <c r="KPL69" s="16"/>
      <c r="KPM69" s="15"/>
      <c r="KPN69" s="16"/>
      <c r="KPO69" s="15"/>
      <c r="KPP69" s="16"/>
      <c r="KPQ69" s="15"/>
      <c r="KPR69" s="16"/>
      <c r="KPS69" s="15"/>
      <c r="KPT69" s="16"/>
      <c r="KPU69" s="15"/>
      <c r="KPV69" s="16"/>
      <c r="KPW69" s="15"/>
      <c r="KPX69" s="16"/>
      <c r="KPY69" s="15"/>
      <c r="KPZ69" s="16"/>
      <c r="KQA69" s="15"/>
      <c r="KQB69" s="16"/>
      <c r="KQC69" s="15"/>
      <c r="KQD69" s="16"/>
      <c r="KQE69" s="15"/>
      <c r="KQF69" s="16"/>
      <c r="KQG69" s="15"/>
      <c r="KQH69" s="16"/>
      <c r="KQI69" s="15"/>
      <c r="KQJ69" s="16"/>
      <c r="KQK69" s="15"/>
      <c r="KQL69" s="16"/>
      <c r="KQM69" s="15"/>
      <c r="KQN69" s="16"/>
      <c r="KQO69" s="15"/>
      <c r="KQP69" s="16"/>
      <c r="KQQ69" s="15"/>
      <c r="KQR69" s="16"/>
      <c r="KQS69" s="15"/>
      <c r="KQT69" s="16"/>
      <c r="KQU69" s="15"/>
      <c r="KQV69" s="16"/>
      <c r="KQW69" s="15"/>
      <c r="KQX69" s="16"/>
      <c r="KQY69" s="15"/>
      <c r="KQZ69" s="16"/>
      <c r="KRA69" s="15"/>
      <c r="KRB69" s="16"/>
      <c r="KRC69" s="15"/>
      <c r="KRD69" s="16"/>
      <c r="KRE69" s="15"/>
      <c r="KRF69" s="16"/>
      <c r="KRG69" s="15"/>
      <c r="KRH69" s="16"/>
      <c r="KRI69" s="15"/>
      <c r="KRJ69" s="16"/>
      <c r="KRK69" s="15"/>
      <c r="KRL69" s="16"/>
      <c r="KRM69" s="15"/>
      <c r="KRN69" s="16"/>
      <c r="KRO69" s="15"/>
      <c r="KRP69" s="16"/>
      <c r="KRQ69" s="15"/>
      <c r="KRR69" s="16"/>
      <c r="KRS69" s="15"/>
      <c r="KRT69" s="16"/>
      <c r="KRU69" s="15"/>
      <c r="KRV69" s="16"/>
      <c r="KRW69" s="15"/>
      <c r="KRX69" s="16"/>
      <c r="KRY69" s="15"/>
      <c r="KRZ69" s="16"/>
      <c r="KSA69" s="15"/>
      <c r="KSB69" s="16"/>
      <c r="KSC69" s="15"/>
      <c r="KSD69" s="16"/>
      <c r="KSE69" s="15"/>
      <c r="KSF69" s="16"/>
      <c r="KSG69" s="15"/>
      <c r="KSH69" s="16"/>
      <c r="KSI69" s="15"/>
      <c r="KSJ69" s="16"/>
      <c r="KSK69" s="15"/>
      <c r="KSL69" s="16"/>
      <c r="KSM69" s="15"/>
      <c r="KSN69" s="16"/>
      <c r="KSO69" s="15"/>
      <c r="KSP69" s="16"/>
      <c r="KSQ69" s="15"/>
      <c r="KSR69" s="16"/>
      <c r="KSS69" s="15"/>
      <c r="KST69" s="16"/>
      <c r="KSU69" s="15"/>
      <c r="KSV69" s="16"/>
      <c r="KSW69" s="15"/>
      <c r="KSX69" s="16"/>
      <c r="KSY69" s="15"/>
      <c r="KSZ69" s="16"/>
      <c r="KTA69" s="15"/>
      <c r="KTB69" s="16"/>
      <c r="KTC69" s="15"/>
      <c r="KTD69" s="16"/>
      <c r="KTE69" s="15"/>
      <c r="KTF69" s="16"/>
      <c r="KTG69" s="15"/>
      <c r="KTH69" s="16"/>
      <c r="KTI69" s="15"/>
      <c r="KTJ69" s="16"/>
      <c r="KTK69" s="15"/>
      <c r="KTL69" s="16"/>
      <c r="KTM69" s="15"/>
      <c r="KTN69" s="16"/>
      <c r="KTO69" s="15"/>
      <c r="KTP69" s="16"/>
      <c r="KTQ69" s="15"/>
      <c r="KTR69" s="16"/>
      <c r="KTS69" s="15"/>
      <c r="KTT69" s="16"/>
      <c r="KTU69" s="15"/>
      <c r="KTV69" s="16"/>
      <c r="KTW69" s="15"/>
      <c r="KTX69" s="16"/>
      <c r="KTY69" s="15"/>
      <c r="KTZ69" s="16"/>
      <c r="KUA69" s="15"/>
      <c r="KUB69" s="16"/>
      <c r="KUC69" s="15"/>
      <c r="KUD69" s="16"/>
      <c r="KUE69" s="15"/>
      <c r="KUF69" s="16"/>
      <c r="KUG69" s="15"/>
      <c r="KUH69" s="16"/>
      <c r="KUI69" s="15"/>
      <c r="KUJ69" s="16"/>
      <c r="KUK69" s="15"/>
      <c r="KUL69" s="16"/>
      <c r="KUM69" s="15"/>
      <c r="KUN69" s="16"/>
      <c r="KUO69" s="15"/>
      <c r="KUP69" s="16"/>
      <c r="KUQ69" s="15"/>
      <c r="KUR69" s="16"/>
      <c r="KUS69" s="15"/>
      <c r="KUT69" s="16"/>
      <c r="KUU69" s="15"/>
      <c r="KUV69" s="16"/>
      <c r="KUW69" s="15"/>
      <c r="KUX69" s="16"/>
      <c r="KUY69" s="15"/>
      <c r="KUZ69" s="16"/>
      <c r="KVA69" s="15"/>
      <c r="KVB69" s="16"/>
      <c r="KVC69" s="15"/>
      <c r="KVD69" s="16"/>
      <c r="KVE69" s="15"/>
      <c r="KVF69" s="16"/>
      <c r="KVG69" s="15"/>
      <c r="KVH69" s="16"/>
      <c r="KVI69" s="15"/>
      <c r="KVJ69" s="16"/>
      <c r="KVK69" s="15"/>
      <c r="KVL69" s="16"/>
      <c r="KVM69" s="15"/>
      <c r="KVN69" s="16"/>
      <c r="KVO69" s="15"/>
      <c r="KVP69" s="16"/>
      <c r="KVQ69" s="15"/>
      <c r="KVR69" s="16"/>
      <c r="KVS69" s="15"/>
      <c r="KVT69" s="16"/>
      <c r="KVU69" s="15"/>
      <c r="KVV69" s="16"/>
      <c r="KVW69" s="15"/>
      <c r="KVX69" s="16"/>
      <c r="KVY69" s="15"/>
      <c r="KVZ69" s="16"/>
      <c r="KWA69" s="15"/>
      <c r="KWB69" s="16"/>
      <c r="KWC69" s="15"/>
      <c r="KWD69" s="16"/>
      <c r="KWE69" s="15"/>
      <c r="KWF69" s="16"/>
      <c r="KWG69" s="15"/>
      <c r="KWH69" s="16"/>
      <c r="KWI69" s="15"/>
      <c r="KWJ69" s="16"/>
      <c r="KWK69" s="15"/>
      <c r="KWL69" s="16"/>
      <c r="KWM69" s="15"/>
      <c r="KWN69" s="16"/>
      <c r="KWO69" s="15"/>
      <c r="KWP69" s="16"/>
      <c r="KWQ69" s="15"/>
      <c r="KWR69" s="16"/>
      <c r="KWS69" s="15"/>
      <c r="KWT69" s="16"/>
      <c r="KWU69" s="15"/>
      <c r="KWV69" s="16"/>
      <c r="KWW69" s="15"/>
      <c r="KWX69" s="16"/>
      <c r="KWY69" s="15"/>
      <c r="KWZ69" s="16"/>
      <c r="KXA69" s="15"/>
      <c r="KXB69" s="16"/>
      <c r="KXC69" s="15"/>
      <c r="KXD69" s="16"/>
      <c r="KXE69" s="15"/>
      <c r="KXF69" s="16"/>
      <c r="KXG69" s="15"/>
      <c r="KXH69" s="16"/>
      <c r="KXI69" s="15"/>
      <c r="KXJ69" s="16"/>
      <c r="KXK69" s="15"/>
      <c r="KXL69" s="16"/>
      <c r="KXM69" s="15"/>
      <c r="KXN69" s="16"/>
      <c r="KXO69" s="15"/>
      <c r="KXP69" s="16"/>
      <c r="KXQ69" s="15"/>
      <c r="KXR69" s="16"/>
      <c r="KXS69" s="15"/>
      <c r="KXT69" s="16"/>
      <c r="KXU69" s="15"/>
      <c r="KXV69" s="16"/>
      <c r="KXW69" s="15"/>
      <c r="KXX69" s="16"/>
      <c r="KXY69" s="15"/>
      <c r="KXZ69" s="16"/>
      <c r="KYA69" s="15"/>
      <c r="KYB69" s="16"/>
      <c r="KYC69" s="15"/>
      <c r="KYD69" s="16"/>
      <c r="KYE69" s="15"/>
      <c r="KYF69" s="16"/>
      <c r="KYG69" s="15"/>
      <c r="KYH69" s="16"/>
      <c r="KYI69" s="15"/>
      <c r="KYJ69" s="16"/>
      <c r="KYK69" s="15"/>
      <c r="KYL69" s="16"/>
      <c r="KYM69" s="15"/>
      <c r="KYN69" s="16"/>
      <c r="KYO69" s="15"/>
      <c r="KYP69" s="16"/>
      <c r="KYQ69" s="15"/>
      <c r="KYR69" s="16"/>
      <c r="KYS69" s="15"/>
      <c r="KYT69" s="16"/>
      <c r="KYU69" s="15"/>
      <c r="KYV69" s="16"/>
      <c r="KYW69" s="15"/>
      <c r="KYX69" s="16"/>
      <c r="KYY69" s="15"/>
      <c r="KYZ69" s="16"/>
      <c r="KZA69" s="15"/>
      <c r="KZB69" s="16"/>
      <c r="KZC69" s="15"/>
      <c r="KZD69" s="16"/>
      <c r="KZE69" s="15"/>
      <c r="KZF69" s="16"/>
      <c r="KZG69" s="15"/>
      <c r="KZH69" s="16"/>
      <c r="KZI69" s="15"/>
      <c r="KZJ69" s="16"/>
      <c r="KZK69" s="15"/>
      <c r="KZL69" s="16"/>
      <c r="KZM69" s="15"/>
      <c r="KZN69" s="16"/>
      <c r="KZO69" s="15"/>
      <c r="KZP69" s="16"/>
      <c r="KZQ69" s="15"/>
      <c r="KZR69" s="16"/>
      <c r="KZS69" s="15"/>
      <c r="KZT69" s="16"/>
      <c r="KZU69" s="15"/>
      <c r="KZV69" s="16"/>
      <c r="KZW69" s="15"/>
      <c r="KZX69" s="16"/>
      <c r="KZY69" s="15"/>
      <c r="KZZ69" s="16"/>
      <c r="LAA69" s="15"/>
      <c r="LAB69" s="16"/>
      <c r="LAC69" s="15"/>
      <c r="LAD69" s="16"/>
      <c r="LAE69" s="15"/>
      <c r="LAF69" s="16"/>
      <c r="LAG69" s="15"/>
      <c r="LAH69" s="16"/>
      <c r="LAI69" s="15"/>
      <c r="LAJ69" s="16"/>
      <c r="LAK69" s="15"/>
      <c r="LAL69" s="16"/>
      <c r="LAM69" s="15"/>
      <c r="LAN69" s="16"/>
      <c r="LAO69" s="15"/>
      <c r="LAP69" s="16"/>
      <c r="LAQ69" s="15"/>
      <c r="LAR69" s="16"/>
      <c r="LAS69" s="15"/>
      <c r="LAT69" s="16"/>
      <c r="LAU69" s="15"/>
      <c r="LAV69" s="16"/>
      <c r="LAW69" s="15"/>
      <c r="LAX69" s="16"/>
      <c r="LAY69" s="15"/>
      <c r="LAZ69" s="16"/>
      <c r="LBA69" s="15"/>
      <c r="LBB69" s="16"/>
      <c r="LBC69" s="15"/>
      <c r="LBD69" s="16"/>
      <c r="LBE69" s="15"/>
      <c r="LBF69" s="16"/>
      <c r="LBG69" s="15"/>
      <c r="LBH69" s="16"/>
      <c r="LBI69" s="15"/>
      <c r="LBJ69" s="16"/>
      <c r="LBK69" s="15"/>
      <c r="LBL69" s="16"/>
      <c r="LBM69" s="15"/>
      <c r="LBN69" s="16"/>
      <c r="LBO69" s="15"/>
      <c r="LBP69" s="16"/>
      <c r="LBQ69" s="15"/>
      <c r="LBR69" s="16"/>
      <c r="LBS69" s="15"/>
      <c r="LBT69" s="16"/>
      <c r="LBU69" s="15"/>
      <c r="LBV69" s="16"/>
      <c r="LBW69" s="15"/>
      <c r="LBX69" s="16"/>
      <c r="LBY69" s="15"/>
      <c r="LBZ69" s="16"/>
      <c r="LCA69" s="15"/>
      <c r="LCB69" s="16"/>
      <c r="LCC69" s="15"/>
      <c r="LCD69" s="16"/>
      <c r="LCE69" s="15"/>
      <c r="LCF69" s="16"/>
      <c r="LCG69" s="15"/>
      <c r="LCH69" s="16"/>
      <c r="LCI69" s="15"/>
      <c r="LCJ69" s="16"/>
      <c r="LCK69" s="15"/>
      <c r="LCL69" s="16"/>
      <c r="LCM69" s="15"/>
      <c r="LCN69" s="16"/>
      <c r="LCO69" s="15"/>
      <c r="LCP69" s="16"/>
      <c r="LCQ69" s="15"/>
      <c r="LCR69" s="16"/>
      <c r="LCS69" s="15"/>
      <c r="LCT69" s="16"/>
      <c r="LCU69" s="15"/>
      <c r="LCV69" s="16"/>
      <c r="LCW69" s="15"/>
      <c r="LCX69" s="16"/>
      <c r="LCY69" s="15"/>
      <c r="LCZ69" s="16"/>
      <c r="LDA69" s="15"/>
      <c r="LDB69" s="16"/>
      <c r="LDC69" s="15"/>
      <c r="LDD69" s="16"/>
      <c r="LDE69" s="15"/>
      <c r="LDF69" s="16"/>
      <c r="LDG69" s="15"/>
      <c r="LDH69" s="16"/>
      <c r="LDI69" s="15"/>
      <c r="LDJ69" s="16"/>
      <c r="LDK69" s="15"/>
      <c r="LDL69" s="16"/>
      <c r="LDM69" s="15"/>
      <c r="LDN69" s="16"/>
      <c r="LDO69" s="15"/>
      <c r="LDP69" s="16"/>
      <c r="LDQ69" s="15"/>
      <c r="LDR69" s="16"/>
      <c r="LDS69" s="15"/>
      <c r="LDT69" s="16"/>
      <c r="LDU69" s="15"/>
      <c r="LDV69" s="16"/>
      <c r="LDW69" s="15"/>
      <c r="LDX69" s="16"/>
      <c r="LDY69" s="15"/>
      <c r="LDZ69" s="16"/>
      <c r="LEA69" s="15"/>
      <c r="LEB69" s="16"/>
      <c r="LEC69" s="15"/>
      <c r="LED69" s="16"/>
      <c r="LEE69" s="15"/>
      <c r="LEF69" s="16"/>
      <c r="LEG69" s="15"/>
      <c r="LEH69" s="16"/>
      <c r="LEI69" s="15"/>
      <c r="LEJ69" s="16"/>
      <c r="LEK69" s="15"/>
      <c r="LEL69" s="16"/>
      <c r="LEM69" s="15"/>
      <c r="LEN69" s="16"/>
      <c r="LEO69" s="15"/>
      <c r="LEP69" s="16"/>
      <c r="LEQ69" s="15"/>
      <c r="LER69" s="16"/>
      <c r="LES69" s="15"/>
      <c r="LET69" s="16"/>
      <c r="LEU69" s="15"/>
      <c r="LEV69" s="16"/>
      <c r="LEW69" s="15"/>
      <c r="LEX69" s="16"/>
      <c r="LEY69" s="15"/>
      <c r="LEZ69" s="16"/>
      <c r="LFA69" s="15"/>
      <c r="LFB69" s="16"/>
      <c r="LFC69" s="15"/>
      <c r="LFD69" s="16"/>
      <c r="LFE69" s="15"/>
      <c r="LFF69" s="16"/>
      <c r="LFG69" s="15"/>
      <c r="LFH69" s="16"/>
      <c r="LFI69" s="15"/>
      <c r="LFJ69" s="16"/>
      <c r="LFK69" s="15"/>
      <c r="LFL69" s="16"/>
      <c r="LFM69" s="15"/>
      <c r="LFN69" s="16"/>
      <c r="LFO69" s="15"/>
      <c r="LFP69" s="16"/>
      <c r="LFQ69" s="15"/>
      <c r="LFR69" s="16"/>
      <c r="LFS69" s="15"/>
      <c r="LFT69" s="16"/>
      <c r="LFU69" s="15"/>
      <c r="LFV69" s="16"/>
      <c r="LFW69" s="15"/>
      <c r="LFX69" s="16"/>
      <c r="LFY69" s="15"/>
      <c r="LFZ69" s="16"/>
      <c r="LGA69" s="15"/>
      <c r="LGB69" s="16"/>
      <c r="LGC69" s="15"/>
      <c r="LGD69" s="16"/>
      <c r="LGE69" s="15"/>
      <c r="LGF69" s="16"/>
      <c r="LGG69" s="15"/>
      <c r="LGH69" s="16"/>
      <c r="LGI69" s="15"/>
      <c r="LGJ69" s="16"/>
      <c r="LGK69" s="15"/>
      <c r="LGL69" s="16"/>
      <c r="LGM69" s="15"/>
      <c r="LGN69" s="16"/>
      <c r="LGO69" s="15"/>
      <c r="LGP69" s="16"/>
      <c r="LGQ69" s="15"/>
      <c r="LGR69" s="16"/>
      <c r="LGS69" s="15"/>
      <c r="LGT69" s="16"/>
      <c r="LGU69" s="15"/>
      <c r="LGV69" s="16"/>
      <c r="LGW69" s="15"/>
      <c r="LGX69" s="16"/>
      <c r="LGY69" s="15"/>
      <c r="LGZ69" s="16"/>
      <c r="LHA69" s="15"/>
      <c r="LHB69" s="16"/>
      <c r="LHC69" s="15"/>
      <c r="LHD69" s="16"/>
      <c r="LHE69" s="15"/>
      <c r="LHF69" s="16"/>
      <c r="LHG69" s="15"/>
      <c r="LHH69" s="16"/>
      <c r="LHI69" s="15"/>
      <c r="LHJ69" s="16"/>
      <c r="LHK69" s="15"/>
      <c r="LHL69" s="16"/>
      <c r="LHM69" s="15"/>
      <c r="LHN69" s="16"/>
      <c r="LHO69" s="15"/>
      <c r="LHP69" s="16"/>
      <c r="LHQ69" s="15"/>
      <c r="LHR69" s="16"/>
      <c r="LHS69" s="15"/>
      <c r="LHT69" s="16"/>
      <c r="LHU69" s="15"/>
      <c r="LHV69" s="16"/>
      <c r="LHW69" s="15"/>
      <c r="LHX69" s="16"/>
      <c r="LHY69" s="15"/>
      <c r="LHZ69" s="16"/>
      <c r="LIA69" s="15"/>
      <c r="LIB69" s="16"/>
      <c r="LIC69" s="15"/>
      <c r="LID69" s="16"/>
      <c r="LIE69" s="15"/>
      <c r="LIF69" s="16"/>
      <c r="LIG69" s="15"/>
      <c r="LIH69" s="16"/>
      <c r="LII69" s="15"/>
      <c r="LIJ69" s="16"/>
      <c r="LIK69" s="15"/>
      <c r="LIL69" s="16"/>
      <c r="LIM69" s="15"/>
      <c r="LIN69" s="16"/>
      <c r="LIO69" s="15"/>
      <c r="LIP69" s="16"/>
      <c r="LIQ69" s="15"/>
      <c r="LIR69" s="16"/>
      <c r="LIS69" s="15"/>
      <c r="LIT69" s="16"/>
      <c r="LIU69" s="15"/>
      <c r="LIV69" s="16"/>
      <c r="LIW69" s="15"/>
      <c r="LIX69" s="16"/>
      <c r="LIY69" s="15"/>
      <c r="LIZ69" s="16"/>
      <c r="LJA69" s="15"/>
      <c r="LJB69" s="16"/>
      <c r="LJC69" s="15"/>
      <c r="LJD69" s="16"/>
      <c r="LJE69" s="15"/>
      <c r="LJF69" s="16"/>
      <c r="LJG69" s="15"/>
      <c r="LJH69" s="16"/>
      <c r="LJI69" s="15"/>
      <c r="LJJ69" s="16"/>
      <c r="LJK69" s="15"/>
      <c r="LJL69" s="16"/>
      <c r="LJM69" s="15"/>
      <c r="LJN69" s="16"/>
      <c r="LJO69" s="15"/>
      <c r="LJP69" s="16"/>
      <c r="LJQ69" s="15"/>
      <c r="LJR69" s="16"/>
      <c r="LJS69" s="15"/>
      <c r="LJT69" s="16"/>
      <c r="LJU69" s="15"/>
      <c r="LJV69" s="16"/>
      <c r="LJW69" s="15"/>
      <c r="LJX69" s="16"/>
      <c r="LJY69" s="15"/>
      <c r="LJZ69" s="16"/>
      <c r="LKA69" s="15"/>
      <c r="LKB69" s="16"/>
      <c r="LKC69" s="15"/>
      <c r="LKD69" s="16"/>
      <c r="LKE69" s="15"/>
      <c r="LKF69" s="16"/>
      <c r="LKG69" s="15"/>
      <c r="LKH69" s="16"/>
      <c r="LKI69" s="15"/>
      <c r="LKJ69" s="16"/>
      <c r="LKK69" s="15"/>
      <c r="LKL69" s="16"/>
      <c r="LKM69" s="15"/>
      <c r="LKN69" s="16"/>
      <c r="LKO69" s="15"/>
      <c r="LKP69" s="16"/>
      <c r="LKQ69" s="15"/>
      <c r="LKR69" s="16"/>
      <c r="LKS69" s="15"/>
      <c r="LKT69" s="16"/>
      <c r="LKU69" s="15"/>
      <c r="LKV69" s="16"/>
      <c r="LKW69" s="15"/>
      <c r="LKX69" s="16"/>
      <c r="LKY69" s="15"/>
      <c r="LKZ69" s="16"/>
      <c r="LLA69" s="15"/>
      <c r="LLB69" s="16"/>
      <c r="LLC69" s="15"/>
      <c r="LLD69" s="16"/>
      <c r="LLE69" s="15"/>
      <c r="LLF69" s="16"/>
      <c r="LLG69" s="15"/>
      <c r="LLH69" s="16"/>
      <c r="LLI69" s="15"/>
      <c r="LLJ69" s="16"/>
      <c r="LLK69" s="15"/>
      <c r="LLL69" s="16"/>
      <c r="LLM69" s="15"/>
      <c r="LLN69" s="16"/>
      <c r="LLO69" s="15"/>
      <c r="LLP69" s="16"/>
      <c r="LLQ69" s="15"/>
      <c r="LLR69" s="16"/>
      <c r="LLS69" s="15"/>
      <c r="LLT69" s="16"/>
      <c r="LLU69" s="15"/>
      <c r="LLV69" s="16"/>
      <c r="LLW69" s="15"/>
      <c r="LLX69" s="16"/>
      <c r="LLY69" s="15"/>
      <c r="LLZ69" s="16"/>
      <c r="LMA69" s="15"/>
      <c r="LMB69" s="16"/>
      <c r="LMC69" s="15"/>
      <c r="LMD69" s="16"/>
      <c r="LME69" s="15"/>
      <c r="LMF69" s="16"/>
      <c r="LMG69" s="15"/>
      <c r="LMH69" s="16"/>
      <c r="LMI69" s="15"/>
      <c r="LMJ69" s="16"/>
      <c r="LMK69" s="15"/>
      <c r="LML69" s="16"/>
      <c r="LMM69" s="15"/>
      <c r="LMN69" s="16"/>
      <c r="LMO69" s="15"/>
      <c r="LMP69" s="16"/>
      <c r="LMQ69" s="15"/>
      <c r="LMR69" s="16"/>
      <c r="LMS69" s="15"/>
      <c r="LMT69" s="16"/>
      <c r="LMU69" s="15"/>
      <c r="LMV69" s="16"/>
      <c r="LMW69" s="15"/>
      <c r="LMX69" s="16"/>
      <c r="LMY69" s="15"/>
      <c r="LMZ69" s="16"/>
      <c r="LNA69" s="15"/>
      <c r="LNB69" s="16"/>
      <c r="LNC69" s="15"/>
      <c r="LND69" s="16"/>
      <c r="LNE69" s="15"/>
      <c r="LNF69" s="16"/>
      <c r="LNG69" s="15"/>
      <c r="LNH69" s="16"/>
      <c r="LNI69" s="15"/>
      <c r="LNJ69" s="16"/>
      <c r="LNK69" s="15"/>
      <c r="LNL69" s="16"/>
      <c r="LNM69" s="15"/>
      <c r="LNN69" s="16"/>
      <c r="LNO69" s="15"/>
      <c r="LNP69" s="16"/>
      <c r="LNQ69" s="15"/>
      <c r="LNR69" s="16"/>
      <c r="LNS69" s="15"/>
      <c r="LNT69" s="16"/>
      <c r="LNU69" s="15"/>
      <c r="LNV69" s="16"/>
      <c r="LNW69" s="15"/>
      <c r="LNX69" s="16"/>
      <c r="LNY69" s="15"/>
      <c r="LNZ69" s="16"/>
      <c r="LOA69" s="15"/>
      <c r="LOB69" s="16"/>
      <c r="LOC69" s="15"/>
      <c r="LOD69" s="16"/>
      <c r="LOE69" s="15"/>
      <c r="LOF69" s="16"/>
      <c r="LOG69" s="15"/>
      <c r="LOH69" s="16"/>
      <c r="LOI69" s="15"/>
      <c r="LOJ69" s="16"/>
      <c r="LOK69" s="15"/>
      <c r="LOL69" s="16"/>
      <c r="LOM69" s="15"/>
      <c r="LON69" s="16"/>
      <c r="LOO69" s="15"/>
      <c r="LOP69" s="16"/>
      <c r="LOQ69" s="15"/>
      <c r="LOR69" s="16"/>
      <c r="LOS69" s="15"/>
      <c r="LOT69" s="16"/>
      <c r="LOU69" s="15"/>
      <c r="LOV69" s="16"/>
      <c r="LOW69" s="15"/>
      <c r="LOX69" s="16"/>
      <c r="LOY69" s="15"/>
      <c r="LOZ69" s="16"/>
      <c r="LPA69" s="15"/>
      <c r="LPB69" s="16"/>
      <c r="LPC69" s="15"/>
      <c r="LPD69" s="16"/>
      <c r="LPE69" s="15"/>
      <c r="LPF69" s="16"/>
      <c r="LPG69" s="15"/>
      <c r="LPH69" s="16"/>
      <c r="LPI69" s="15"/>
      <c r="LPJ69" s="16"/>
      <c r="LPK69" s="15"/>
      <c r="LPL69" s="16"/>
      <c r="LPM69" s="15"/>
      <c r="LPN69" s="16"/>
      <c r="LPO69" s="15"/>
      <c r="LPP69" s="16"/>
      <c r="LPQ69" s="15"/>
      <c r="LPR69" s="16"/>
      <c r="LPS69" s="15"/>
      <c r="LPT69" s="16"/>
      <c r="LPU69" s="15"/>
      <c r="LPV69" s="16"/>
      <c r="LPW69" s="15"/>
      <c r="LPX69" s="16"/>
      <c r="LPY69" s="15"/>
      <c r="LPZ69" s="16"/>
      <c r="LQA69" s="15"/>
      <c r="LQB69" s="16"/>
      <c r="LQC69" s="15"/>
      <c r="LQD69" s="16"/>
      <c r="LQE69" s="15"/>
      <c r="LQF69" s="16"/>
      <c r="LQG69" s="15"/>
      <c r="LQH69" s="16"/>
      <c r="LQI69" s="15"/>
      <c r="LQJ69" s="16"/>
      <c r="LQK69" s="15"/>
      <c r="LQL69" s="16"/>
      <c r="LQM69" s="15"/>
      <c r="LQN69" s="16"/>
      <c r="LQO69" s="15"/>
      <c r="LQP69" s="16"/>
      <c r="LQQ69" s="15"/>
      <c r="LQR69" s="16"/>
      <c r="LQS69" s="15"/>
      <c r="LQT69" s="16"/>
      <c r="LQU69" s="15"/>
      <c r="LQV69" s="16"/>
      <c r="LQW69" s="15"/>
      <c r="LQX69" s="16"/>
      <c r="LQY69" s="15"/>
      <c r="LQZ69" s="16"/>
      <c r="LRA69" s="15"/>
      <c r="LRB69" s="16"/>
      <c r="LRC69" s="15"/>
      <c r="LRD69" s="16"/>
      <c r="LRE69" s="15"/>
      <c r="LRF69" s="16"/>
      <c r="LRG69" s="15"/>
      <c r="LRH69" s="16"/>
      <c r="LRI69" s="15"/>
      <c r="LRJ69" s="16"/>
      <c r="LRK69" s="15"/>
      <c r="LRL69" s="16"/>
      <c r="LRM69" s="15"/>
      <c r="LRN69" s="16"/>
      <c r="LRO69" s="15"/>
      <c r="LRP69" s="16"/>
      <c r="LRQ69" s="15"/>
      <c r="LRR69" s="16"/>
      <c r="LRS69" s="15"/>
      <c r="LRT69" s="16"/>
      <c r="LRU69" s="15"/>
      <c r="LRV69" s="16"/>
      <c r="LRW69" s="15"/>
      <c r="LRX69" s="16"/>
      <c r="LRY69" s="15"/>
      <c r="LRZ69" s="16"/>
      <c r="LSA69" s="15"/>
      <c r="LSB69" s="16"/>
      <c r="LSC69" s="15"/>
      <c r="LSD69" s="16"/>
      <c r="LSE69" s="15"/>
      <c r="LSF69" s="16"/>
      <c r="LSG69" s="15"/>
      <c r="LSH69" s="16"/>
      <c r="LSI69" s="15"/>
      <c r="LSJ69" s="16"/>
      <c r="LSK69" s="15"/>
      <c r="LSL69" s="16"/>
      <c r="LSM69" s="15"/>
      <c r="LSN69" s="16"/>
      <c r="LSO69" s="15"/>
      <c r="LSP69" s="16"/>
      <c r="LSQ69" s="15"/>
      <c r="LSR69" s="16"/>
      <c r="LSS69" s="15"/>
      <c r="LST69" s="16"/>
      <c r="LSU69" s="15"/>
      <c r="LSV69" s="16"/>
      <c r="LSW69" s="15"/>
      <c r="LSX69" s="16"/>
      <c r="LSY69" s="15"/>
      <c r="LSZ69" s="16"/>
      <c r="LTA69" s="15"/>
      <c r="LTB69" s="16"/>
      <c r="LTC69" s="15"/>
      <c r="LTD69" s="16"/>
      <c r="LTE69" s="15"/>
      <c r="LTF69" s="16"/>
      <c r="LTG69" s="15"/>
      <c r="LTH69" s="16"/>
      <c r="LTI69" s="15"/>
      <c r="LTJ69" s="16"/>
      <c r="LTK69" s="15"/>
      <c r="LTL69" s="16"/>
      <c r="LTM69" s="15"/>
      <c r="LTN69" s="16"/>
      <c r="LTO69" s="15"/>
      <c r="LTP69" s="16"/>
      <c r="LTQ69" s="15"/>
      <c r="LTR69" s="16"/>
      <c r="LTS69" s="15"/>
      <c r="LTT69" s="16"/>
      <c r="LTU69" s="15"/>
      <c r="LTV69" s="16"/>
      <c r="LTW69" s="15"/>
      <c r="LTX69" s="16"/>
      <c r="LTY69" s="15"/>
      <c r="LTZ69" s="16"/>
      <c r="LUA69" s="15"/>
      <c r="LUB69" s="16"/>
      <c r="LUC69" s="15"/>
      <c r="LUD69" s="16"/>
      <c r="LUE69" s="15"/>
      <c r="LUF69" s="16"/>
      <c r="LUG69" s="15"/>
      <c r="LUH69" s="16"/>
      <c r="LUI69" s="15"/>
      <c r="LUJ69" s="16"/>
      <c r="LUK69" s="15"/>
      <c r="LUL69" s="16"/>
      <c r="LUM69" s="15"/>
      <c r="LUN69" s="16"/>
      <c r="LUO69" s="15"/>
      <c r="LUP69" s="16"/>
      <c r="LUQ69" s="15"/>
      <c r="LUR69" s="16"/>
      <c r="LUS69" s="15"/>
      <c r="LUT69" s="16"/>
      <c r="LUU69" s="15"/>
      <c r="LUV69" s="16"/>
      <c r="LUW69" s="15"/>
      <c r="LUX69" s="16"/>
      <c r="LUY69" s="15"/>
      <c r="LUZ69" s="16"/>
      <c r="LVA69" s="15"/>
      <c r="LVB69" s="16"/>
      <c r="LVC69" s="15"/>
      <c r="LVD69" s="16"/>
      <c r="LVE69" s="15"/>
      <c r="LVF69" s="16"/>
      <c r="LVG69" s="15"/>
      <c r="LVH69" s="16"/>
      <c r="LVI69" s="15"/>
      <c r="LVJ69" s="16"/>
      <c r="LVK69" s="15"/>
      <c r="LVL69" s="16"/>
      <c r="LVM69" s="15"/>
      <c r="LVN69" s="16"/>
      <c r="LVO69" s="15"/>
      <c r="LVP69" s="16"/>
      <c r="LVQ69" s="15"/>
      <c r="LVR69" s="16"/>
      <c r="LVS69" s="15"/>
      <c r="LVT69" s="16"/>
      <c r="LVU69" s="15"/>
      <c r="LVV69" s="16"/>
      <c r="LVW69" s="15"/>
      <c r="LVX69" s="16"/>
      <c r="LVY69" s="15"/>
      <c r="LVZ69" s="16"/>
      <c r="LWA69" s="15"/>
      <c r="LWB69" s="16"/>
      <c r="LWC69" s="15"/>
      <c r="LWD69" s="16"/>
      <c r="LWE69" s="15"/>
      <c r="LWF69" s="16"/>
      <c r="LWG69" s="15"/>
      <c r="LWH69" s="16"/>
      <c r="LWI69" s="15"/>
      <c r="LWJ69" s="16"/>
      <c r="LWK69" s="15"/>
      <c r="LWL69" s="16"/>
      <c r="LWM69" s="15"/>
      <c r="LWN69" s="16"/>
      <c r="LWO69" s="15"/>
      <c r="LWP69" s="16"/>
      <c r="LWQ69" s="15"/>
      <c r="LWR69" s="16"/>
      <c r="LWS69" s="15"/>
      <c r="LWT69" s="16"/>
      <c r="LWU69" s="15"/>
      <c r="LWV69" s="16"/>
      <c r="LWW69" s="15"/>
      <c r="LWX69" s="16"/>
      <c r="LWY69" s="15"/>
      <c r="LWZ69" s="16"/>
      <c r="LXA69" s="15"/>
      <c r="LXB69" s="16"/>
      <c r="LXC69" s="15"/>
      <c r="LXD69" s="16"/>
      <c r="LXE69" s="15"/>
      <c r="LXF69" s="16"/>
      <c r="LXG69" s="15"/>
      <c r="LXH69" s="16"/>
      <c r="LXI69" s="15"/>
      <c r="LXJ69" s="16"/>
      <c r="LXK69" s="15"/>
      <c r="LXL69" s="16"/>
      <c r="LXM69" s="15"/>
      <c r="LXN69" s="16"/>
      <c r="LXO69" s="15"/>
      <c r="LXP69" s="16"/>
      <c r="LXQ69" s="15"/>
      <c r="LXR69" s="16"/>
      <c r="LXS69" s="15"/>
      <c r="LXT69" s="16"/>
      <c r="LXU69" s="15"/>
      <c r="LXV69" s="16"/>
      <c r="LXW69" s="15"/>
      <c r="LXX69" s="16"/>
      <c r="LXY69" s="15"/>
      <c r="LXZ69" s="16"/>
      <c r="LYA69" s="15"/>
      <c r="LYB69" s="16"/>
      <c r="LYC69" s="15"/>
      <c r="LYD69" s="16"/>
      <c r="LYE69" s="15"/>
      <c r="LYF69" s="16"/>
      <c r="LYG69" s="15"/>
      <c r="LYH69" s="16"/>
      <c r="LYI69" s="15"/>
      <c r="LYJ69" s="16"/>
      <c r="LYK69" s="15"/>
      <c r="LYL69" s="16"/>
      <c r="LYM69" s="15"/>
      <c r="LYN69" s="16"/>
      <c r="LYO69" s="15"/>
      <c r="LYP69" s="16"/>
      <c r="LYQ69" s="15"/>
      <c r="LYR69" s="16"/>
      <c r="LYS69" s="15"/>
      <c r="LYT69" s="16"/>
      <c r="LYU69" s="15"/>
      <c r="LYV69" s="16"/>
      <c r="LYW69" s="15"/>
      <c r="LYX69" s="16"/>
      <c r="LYY69" s="15"/>
      <c r="LYZ69" s="16"/>
      <c r="LZA69" s="15"/>
      <c r="LZB69" s="16"/>
      <c r="LZC69" s="15"/>
      <c r="LZD69" s="16"/>
      <c r="LZE69" s="15"/>
      <c r="LZF69" s="16"/>
      <c r="LZG69" s="15"/>
      <c r="LZH69" s="16"/>
      <c r="LZI69" s="15"/>
      <c r="LZJ69" s="16"/>
      <c r="LZK69" s="15"/>
      <c r="LZL69" s="16"/>
      <c r="LZM69" s="15"/>
      <c r="LZN69" s="16"/>
      <c r="LZO69" s="15"/>
      <c r="LZP69" s="16"/>
      <c r="LZQ69" s="15"/>
      <c r="LZR69" s="16"/>
      <c r="LZS69" s="15"/>
      <c r="LZT69" s="16"/>
      <c r="LZU69" s="15"/>
      <c r="LZV69" s="16"/>
      <c r="LZW69" s="15"/>
      <c r="LZX69" s="16"/>
      <c r="LZY69" s="15"/>
      <c r="LZZ69" s="16"/>
      <c r="MAA69" s="15"/>
      <c r="MAB69" s="16"/>
      <c r="MAC69" s="15"/>
      <c r="MAD69" s="16"/>
      <c r="MAE69" s="15"/>
      <c r="MAF69" s="16"/>
      <c r="MAG69" s="15"/>
      <c r="MAH69" s="16"/>
      <c r="MAI69" s="15"/>
      <c r="MAJ69" s="16"/>
      <c r="MAK69" s="15"/>
      <c r="MAL69" s="16"/>
      <c r="MAM69" s="15"/>
      <c r="MAN69" s="16"/>
      <c r="MAO69" s="15"/>
      <c r="MAP69" s="16"/>
      <c r="MAQ69" s="15"/>
      <c r="MAR69" s="16"/>
      <c r="MAS69" s="15"/>
      <c r="MAT69" s="16"/>
      <c r="MAU69" s="15"/>
      <c r="MAV69" s="16"/>
      <c r="MAW69" s="15"/>
      <c r="MAX69" s="16"/>
      <c r="MAY69" s="15"/>
      <c r="MAZ69" s="16"/>
      <c r="MBA69" s="15"/>
      <c r="MBB69" s="16"/>
      <c r="MBC69" s="15"/>
      <c r="MBD69" s="16"/>
      <c r="MBE69" s="15"/>
      <c r="MBF69" s="16"/>
      <c r="MBG69" s="15"/>
      <c r="MBH69" s="16"/>
      <c r="MBI69" s="15"/>
      <c r="MBJ69" s="16"/>
      <c r="MBK69" s="15"/>
      <c r="MBL69" s="16"/>
      <c r="MBM69" s="15"/>
      <c r="MBN69" s="16"/>
      <c r="MBO69" s="15"/>
      <c r="MBP69" s="16"/>
      <c r="MBQ69" s="15"/>
      <c r="MBR69" s="16"/>
      <c r="MBS69" s="15"/>
      <c r="MBT69" s="16"/>
      <c r="MBU69" s="15"/>
      <c r="MBV69" s="16"/>
      <c r="MBW69" s="15"/>
      <c r="MBX69" s="16"/>
      <c r="MBY69" s="15"/>
      <c r="MBZ69" s="16"/>
      <c r="MCA69" s="15"/>
      <c r="MCB69" s="16"/>
      <c r="MCC69" s="15"/>
      <c r="MCD69" s="16"/>
      <c r="MCE69" s="15"/>
      <c r="MCF69" s="16"/>
      <c r="MCG69" s="15"/>
      <c r="MCH69" s="16"/>
      <c r="MCI69" s="15"/>
      <c r="MCJ69" s="16"/>
      <c r="MCK69" s="15"/>
      <c r="MCL69" s="16"/>
      <c r="MCM69" s="15"/>
      <c r="MCN69" s="16"/>
      <c r="MCO69" s="15"/>
      <c r="MCP69" s="16"/>
      <c r="MCQ69" s="15"/>
      <c r="MCR69" s="16"/>
      <c r="MCS69" s="15"/>
      <c r="MCT69" s="16"/>
      <c r="MCU69" s="15"/>
      <c r="MCV69" s="16"/>
      <c r="MCW69" s="15"/>
      <c r="MCX69" s="16"/>
      <c r="MCY69" s="15"/>
      <c r="MCZ69" s="16"/>
      <c r="MDA69" s="15"/>
      <c r="MDB69" s="16"/>
      <c r="MDC69" s="15"/>
      <c r="MDD69" s="16"/>
      <c r="MDE69" s="15"/>
      <c r="MDF69" s="16"/>
      <c r="MDG69" s="15"/>
      <c r="MDH69" s="16"/>
      <c r="MDI69" s="15"/>
      <c r="MDJ69" s="16"/>
      <c r="MDK69" s="15"/>
      <c r="MDL69" s="16"/>
      <c r="MDM69" s="15"/>
      <c r="MDN69" s="16"/>
      <c r="MDO69" s="15"/>
      <c r="MDP69" s="16"/>
      <c r="MDQ69" s="15"/>
      <c r="MDR69" s="16"/>
      <c r="MDS69" s="15"/>
      <c r="MDT69" s="16"/>
      <c r="MDU69" s="15"/>
      <c r="MDV69" s="16"/>
      <c r="MDW69" s="15"/>
      <c r="MDX69" s="16"/>
      <c r="MDY69" s="15"/>
      <c r="MDZ69" s="16"/>
      <c r="MEA69" s="15"/>
      <c r="MEB69" s="16"/>
      <c r="MEC69" s="15"/>
      <c r="MED69" s="16"/>
      <c r="MEE69" s="15"/>
      <c r="MEF69" s="16"/>
      <c r="MEG69" s="15"/>
      <c r="MEH69" s="16"/>
      <c r="MEI69" s="15"/>
      <c r="MEJ69" s="16"/>
      <c r="MEK69" s="15"/>
      <c r="MEL69" s="16"/>
      <c r="MEM69" s="15"/>
      <c r="MEN69" s="16"/>
      <c r="MEO69" s="15"/>
      <c r="MEP69" s="16"/>
      <c r="MEQ69" s="15"/>
      <c r="MER69" s="16"/>
      <c r="MES69" s="15"/>
      <c r="MET69" s="16"/>
      <c r="MEU69" s="15"/>
      <c r="MEV69" s="16"/>
      <c r="MEW69" s="15"/>
      <c r="MEX69" s="16"/>
      <c r="MEY69" s="15"/>
      <c r="MEZ69" s="16"/>
      <c r="MFA69" s="15"/>
      <c r="MFB69" s="16"/>
      <c r="MFC69" s="15"/>
      <c r="MFD69" s="16"/>
      <c r="MFE69" s="15"/>
      <c r="MFF69" s="16"/>
      <c r="MFG69" s="15"/>
      <c r="MFH69" s="16"/>
      <c r="MFI69" s="15"/>
      <c r="MFJ69" s="16"/>
      <c r="MFK69" s="15"/>
      <c r="MFL69" s="16"/>
      <c r="MFM69" s="15"/>
      <c r="MFN69" s="16"/>
      <c r="MFO69" s="15"/>
      <c r="MFP69" s="16"/>
      <c r="MFQ69" s="15"/>
      <c r="MFR69" s="16"/>
      <c r="MFS69" s="15"/>
      <c r="MFT69" s="16"/>
      <c r="MFU69" s="15"/>
      <c r="MFV69" s="16"/>
      <c r="MFW69" s="15"/>
      <c r="MFX69" s="16"/>
      <c r="MFY69" s="15"/>
      <c r="MFZ69" s="16"/>
      <c r="MGA69" s="15"/>
      <c r="MGB69" s="16"/>
      <c r="MGC69" s="15"/>
      <c r="MGD69" s="16"/>
      <c r="MGE69" s="15"/>
      <c r="MGF69" s="16"/>
      <c r="MGG69" s="15"/>
      <c r="MGH69" s="16"/>
      <c r="MGI69" s="15"/>
      <c r="MGJ69" s="16"/>
      <c r="MGK69" s="15"/>
      <c r="MGL69" s="16"/>
      <c r="MGM69" s="15"/>
      <c r="MGN69" s="16"/>
      <c r="MGO69" s="15"/>
      <c r="MGP69" s="16"/>
      <c r="MGQ69" s="15"/>
      <c r="MGR69" s="16"/>
      <c r="MGS69" s="15"/>
      <c r="MGT69" s="16"/>
      <c r="MGU69" s="15"/>
      <c r="MGV69" s="16"/>
      <c r="MGW69" s="15"/>
      <c r="MGX69" s="16"/>
      <c r="MGY69" s="15"/>
      <c r="MGZ69" s="16"/>
      <c r="MHA69" s="15"/>
      <c r="MHB69" s="16"/>
      <c r="MHC69" s="15"/>
      <c r="MHD69" s="16"/>
      <c r="MHE69" s="15"/>
      <c r="MHF69" s="16"/>
      <c r="MHG69" s="15"/>
      <c r="MHH69" s="16"/>
      <c r="MHI69" s="15"/>
      <c r="MHJ69" s="16"/>
      <c r="MHK69" s="15"/>
      <c r="MHL69" s="16"/>
      <c r="MHM69" s="15"/>
      <c r="MHN69" s="16"/>
      <c r="MHO69" s="15"/>
      <c r="MHP69" s="16"/>
      <c r="MHQ69" s="15"/>
      <c r="MHR69" s="16"/>
      <c r="MHS69" s="15"/>
      <c r="MHT69" s="16"/>
      <c r="MHU69" s="15"/>
      <c r="MHV69" s="16"/>
      <c r="MHW69" s="15"/>
      <c r="MHX69" s="16"/>
      <c r="MHY69" s="15"/>
      <c r="MHZ69" s="16"/>
      <c r="MIA69" s="15"/>
      <c r="MIB69" s="16"/>
      <c r="MIC69" s="15"/>
      <c r="MID69" s="16"/>
      <c r="MIE69" s="15"/>
      <c r="MIF69" s="16"/>
      <c r="MIG69" s="15"/>
      <c r="MIH69" s="16"/>
      <c r="MII69" s="15"/>
      <c r="MIJ69" s="16"/>
      <c r="MIK69" s="15"/>
      <c r="MIL69" s="16"/>
      <c r="MIM69" s="15"/>
      <c r="MIN69" s="16"/>
      <c r="MIO69" s="15"/>
      <c r="MIP69" s="16"/>
      <c r="MIQ69" s="15"/>
      <c r="MIR69" s="16"/>
      <c r="MIS69" s="15"/>
      <c r="MIT69" s="16"/>
      <c r="MIU69" s="15"/>
      <c r="MIV69" s="16"/>
      <c r="MIW69" s="15"/>
      <c r="MIX69" s="16"/>
      <c r="MIY69" s="15"/>
      <c r="MIZ69" s="16"/>
      <c r="MJA69" s="15"/>
      <c r="MJB69" s="16"/>
      <c r="MJC69" s="15"/>
      <c r="MJD69" s="16"/>
      <c r="MJE69" s="15"/>
      <c r="MJF69" s="16"/>
      <c r="MJG69" s="15"/>
      <c r="MJH69" s="16"/>
      <c r="MJI69" s="15"/>
      <c r="MJJ69" s="16"/>
      <c r="MJK69" s="15"/>
      <c r="MJL69" s="16"/>
      <c r="MJM69" s="15"/>
      <c r="MJN69" s="16"/>
      <c r="MJO69" s="15"/>
      <c r="MJP69" s="16"/>
      <c r="MJQ69" s="15"/>
      <c r="MJR69" s="16"/>
      <c r="MJS69" s="15"/>
      <c r="MJT69" s="16"/>
      <c r="MJU69" s="15"/>
      <c r="MJV69" s="16"/>
      <c r="MJW69" s="15"/>
      <c r="MJX69" s="16"/>
      <c r="MJY69" s="15"/>
      <c r="MJZ69" s="16"/>
      <c r="MKA69" s="15"/>
      <c r="MKB69" s="16"/>
      <c r="MKC69" s="15"/>
      <c r="MKD69" s="16"/>
      <c r="MKE69" s="15"/>
      <c r="MKF69" s="16"/>
      <c r="MKG69" s="15"/>
      <c r="MKH69" s="16"/>
      <c r="MKI69" s="15"/>
      <c r="MKJ69" s="16"/>
      <c r="MKK69" s="15"/>
      <c r="MKL69" s="16"/>
      <c r="MKM69" s="15"/>
      <c r="MKN69" s="16"/>
      <c r="MKO69" s="15"/>
      <c r="MKP69" s="16"/>
      <c r="MKQ69" s="15"/>
      <c r="MKR69" s="16"/>
      <c r="MKS69" s="15"/>
      <c r="MKT69" s="16"/>
      <c r="MKU69" s="15"/>
      <c r="MKV69" s="16"/>
      <c r="MKW69" s="15"/>
      <c r="MKX69" s="16"/>
      <c r="MKY69" s="15"/>
      <c r="MKZ69" s="16"/>
      <c r="MLA69" s="15"/>
      <c r="MLB69" s="16"/>
      <c r="MLC69" s="15"/>
      <c r="MLD69" s="16"/>
      <c r="MLE69" s="15"/>
      <c r="MLF69" s="16"/>
      <c r="MLG69" s="15"/>
      <c r="MLH69" s="16"/>
      <c r="MLI69" s="15"/>
      <c r="MLJ69" s="16"/>
      <c r="MLK69" s="15"/>
      <c r="MLL69" s="16"/>
      <c r="MLM69" s="15"/>
      <c r="MLN69" s="16"/>
      <c r="MLO69" s="15"/>
      <c r="MLP69" s="16"/>
      <c r="MLQ69" s="15"/>
      <c r="MLR69" s="16"/>
      <c r="MLS69" s="15"/>
      <c r="MLT69" s="16"/>
      <c r="MLU69" s="15"/>
      <c r="MLV69" s="16"/>
      <c r="MLW69" s="15"/>
      <c r="MLX69" s="16"/>
      <c r="MLY69" s="15"/>
      <c r="MLZ69" s="16"/>
      <c r="MMA69" s="15"/>
      <c r="MMB69" s="16"/>
      <c r="MMC69" s="15"/>
      <c r="MMD69" s="16"/>
      <c r="MME69" s="15"/>
      <c r="MMF69" s="16"/>
      <c r="MMG69" s="15"/>
      <c r="MMH69" s="16"/>
      <c r="MMI69" s="15"/>
      <c r="MMJ69" s="16"/>
      <c r="MMK69" s="15"/>
      <c r="MML69" s="16"/>
      <c r="MMM69" s="15"/>
      <c r="MMN69" s="16"/>
      <c r="MMO69" s="15"/>
      <c r="MMP69" s="16"/>
      <c r="MMQ69" s="15"/>
      <c r="MMR69" s="16"/>
      <c r="MMS69" s="15"/>
      <c r="MMT69" s="16"/>
      <c r="MMU69" s="15"/>
      <c r="MMV69" s="16"/>
      <c r="MMW69" s="15"/>
      <c r="MMX69" s="16"/>
      <c r="MMY69" s="15"/>
      <c r="MMZ69" s="16"/>
      <c r="MNA69" s="15"/>
      <c r="MNB69" s="16"/>
      <c r="MNC69" s="15"/>
      <c r="MND69" s="16"/>
      <c r="MNE69" s="15"/>
      <c r="MNF69" s="16"/>
      <c r="MNG69" s="15"/>
      <c r="MNH69" s="16"/>
      <c r="MNI69" s="15"/>
      <c r="MNJ69" s="16"/>
      <c r="MNK69" s="15"/>
      <c r="MNL69" s="16"/>
      <c r="MNM69" s="15"/>
      <c r="MNN69" s="16"/>
      <c r="MNO69" s="15"/>
      <c r="MNP69" s="16"/>
      <c r="MNQ69" s="15"/>
      <c r="MNR69" s="16"/>
      <c r="MNS69" s="15"/>
      <c r="MNT69" s="16"/>
      <c r="MNU69" s="15"/>
      <c r="MNV69" s="16"/>
      <c r="MNW69" s="15"/>
      <c r="MNX69" s="16"/>
      <c r="MNY69" s="15"/>
      <c r="MNZ69" s="16"/>
      <c r="MOA69" s="15"/>
      <c r="MOB69" s="16"/>
      <c r="MOC69" s="15"/>
      <c r="MOD69" s="16"/>
      <c r="MOE69" s="15"/>
      <c r="MOF69" s="16"/>
      <c r="MOG69" s="15"/>
      <c r="MOH69" s="16"/>
      <c r="MOI69" s="15"/>
      <c r="MOJ69" s="16"/>
      <c r="MOK69" s="15"/>
      <c r="MOL69" s="16"/>
      <c r="MOM69" s="15"/>
      <c r="MON69" s="16"/>
      <c r="MOO69" s="15"/>
      <c r="MOP69" s="16"/>
      <c r="MOQ69" s="15"/>
      <c r="MOR69" s="16"/>
      <c r="MOS69" s="15"/>
      <c r="MOT69" s="16"/>
      <c r="MOU69" s="15"/>
      <c r="MOV69" s="16"/>
      <c r="MOW69" s="15"/>
      <c r="MOX69" s="16"/>
      <c r="MOY69" s="15"/>
      <c r="MOZ69" s="16"/>
      <c r="MPA69" s="15"/>
      <c r="MPB69" s="16"/>
      <c r="MPC69" s="15"/>
      <c r="MPD69" s="16"/>
      <c r="MPE69" s="15"/>
      <c r="MPF69" s="16"/>
      <c r="MPG69" s="15"/>
      <c r="MPH69" s="16"/>
      <c r="MPI69" s="15"/>
      <c r="MPJ69" s="16"/>
      <c r="MPK69" s="15"/>
      <c r="MPL69" s="16"/>
      <c r="MPM69" s="15"/>
      <c r="MPN69" s="16"/>
      <c r="MPO69" s="15"/>
      <c r="MPP69" s="16"/>
      <c r="MPQ69" s="15"/>
      <c r="MPR69" s="16"/>
      <c r="MPS69" s="15"/>
      <c r="MPT69" s="16"/>
      <c r="MPU69" s="15"/>
      <c r="MPV69" s="16"/>
      <c r="MPW69" s="15"/>
      <c r="MPX69" s="16"/>
      <c r="MPY69" s="15"/>
      <c r="MPZ69" s="16"/>
      <c r="MQA69" s="15"/>
      <c r="MQB69" s="16"/>
      <c r="MQC69" s="15"/>
      <c r="MQD69" s="16"/>
      <c r="MQE69" s="15"/>
      <c r="MQF69" s="16"/>
      <c r="MQG69" s="15"/>
      <c r="MQH69" s="16"/>
      <c r="MQI69" s="15"/>
      <c r="MQJ69" s="16"/>
      <c r="MQK69" s="15"/>
      <c r="MQL69" s="16"/>
      <c r="MQM69" s="15"/>
      <c r="MQN69" s="16"/>
      <c r="MQO69" s="15"/>
      <c r="MQP69" s="16"/>
      <c r="MQQ69" s="15"/>
      <c r="MQR69" s="16"/>
      <c r="MQS69" s="15"/>
      <c r="MQT69" s="16"/>
      <c r="MQU69" s="15"/>
      <c r="MQV69" s="16"/>
      <c r="MQW69" s="15"/>
      <c r="MQX69" s="16"/>
      <c r="MQY69" s="15"/>
      <c r="MQZ69" s="16"/>
      <c r="MRA69" s="15"/>
      <c r="MRB69" s="16"/>
      <c r="MRC69" s="15"/>
      <c r="MRD69" s="16"/>
      <c r="MRE69" s="15"/>
      <c r="MRF69" s="16"/>
      <c r="MRG69" s="15"/>
      <c r="MRH69" s="16"/>
      <c r="MRI69" s="15"/>
      <c r="MRJ69" s="16"/>
      <c r="MRK69" s="15"/>
      <c r="MRL69" s="16"/>
      <c r="MRM69" s="15"/>
      <c r="MRN69" s="16"/>
      <c r="MRO69" s="15"/>
      <c r="MRP69" s="16"/>
      <c r="MRQ69" s="15"/>
      <c r="MRR69" s="16"/>
      <c r="MRS69" s="15"/>
      <c r="MRT69" s="16"/>
      <c r="MRU69" s="15"/>
      <c r="MRV69" s="16"/>
      <c r="MRW69" s="15"/>
      <c r="MRX69" s="16"/>
      <c r="MRY69" s="15"/>
      <c r="MRZ69" s="16"/>
      <c r="MSA69" s="15"/>
      <c r="MSB69" s="16"/>
      <c r="MSC69" s="15"/>
      <c r="MSD69" s="16"/>
      <c r="MSE69" s="15"/>
      <c r="MSF69" s="16"/>
      <c r="MSG69" s="15"/>
      <c r="MSH69" s="16"/>
      <c r="MSI69" s="15"/>
      <c r="MSJ69" s="16"/>
      <c r="MSK69" s="15"/>
      <c r="MSL69" s="16"/>
      <c r="MSM69" s="15"/>
      <c r="MSN69" s="16"/>
      <c r="MSO69" s="15"/>
      <c r="MSP69" s="16"/>
      <c r="MSQ69" s="15"/>
      <c r="MSR69" s="16"/>
      <c r="MSS69" s="15"/>
      <c r="MST69" s="16"/>
      <c r="MSU69" s="15"/>
      <c r="MSV69" s="16"/>
      <c r="MSW69" s="15"/>
      <c r="MSX69" s="16"/>
      <c r="MSY69" s="15"/>
      <c r="MSZ69" s="16"/>
      <c r="MTA69" s="15"/>
      <c r="MTB69" s="16"/>
      <c r="MTC69" s="15"/>
      <c r="MTD69" s="16"/>
      <c r="MTE69" s="15"/>
      <c r="MTF69" s="16"/>
      <c r="MTG69" s="15"/>
      <c r="MTH69" s="16"/>
      <c r="MTI69" s="15"/>
      <c r="MTJ69" s="16"/>
      <c r="MTK69" s="15"/>
      <c r="MTL69" s="16"/>
      <c r="MTM69" s="15"/>
      <c r="MTN69" s="16"/>
      <c r="MTO69" s="15"/>
      <c r="MTP69" s="16"/>
      <c r="MTQ69" s="15"/>
      <c r="MTR69" s="16"/>
      <c r="MTS69" s="15"/>
      <c r="MTT69" s="16"/>
      <c r="MTU69" s="15"/>
      <c r="MTV69" s="16"/>
      <c r="MTW69" s="15"/>
      <c r="MTX69" s="16"/>
      <c r="MTY69" s="15"/>
      <c r="MTZ69" s="16"/>
      <c r="MUA69" s="15"/>
      <c r="MUB69" s="16"/>
      <c r="MUC69" s="15"/>
      <c r="MUD69" s="16"/>
      <c r="MUE69" s="15"/>
      <c r="MUF69" s="16"/>
      <c r="MUG69" s="15"/>
      <c r="MUH69" s="16"/>
      <c r="MUI69" s="15"/>
      <c r="MUJ69" s="16"/>
      <c r="MUK69" s="15"/>
      <c r="MUL69" s="16"/>
      <c r="MUM69" s="15"/>
      <c r="MUN69" s="16"/>
      <c r="MUO69" s="15"/>
      <c r="MUP69" s="16"/>
      <c r="MUQ69" s="15"/>
      <c r="MUR69" s="16"/>
      <c r="MUS69" s="15"/>
      <c r="MUT69" s="16"/>
      <c r="MUU69" s="15"/>
      <c r="MUV69" s="16"/>
      <c r="MUW69" s="15"/>
      <c r="MUX69" s="16"/>
      <c r="MUY69" s="15"/>
      <c r="MUZ69" s="16"/>
      <c r="MVA69" s="15"/>
      <c r="MVB69" s="16"/>
      <c r="MVC69" s="15"/>
      <c r="MVD69" s="16"/>
      <c r="MVE69" s="15"/>
      <c r="MVF69" s="16"/>
      <c r="MVG69" s="15"/>
      <c r="MVH69" s="16"/>
      <c r="MVI69" s="15"/>
      <c r="MVJ69" s="16"/>
      <c r="MVK69" s="15"/>
      <c r="MVL69" s="16"/>
      <c r="MVM69" s="15"/>
      <c r="MVN69" s="16"/>
      <c r="MVO69" s="15"/>
      <c r="MVP69" s="16"/>
      <c r="MVQ69" s="15"/>
      <c r="MVR69" s="16"/>
      <c r="MVS69" s="15"/>
      <c r="MVT69" s="16"/>
      <c r="MVU69" s="15"/>
      <c r="MVV69" s="16"/>
      <c r="MVW69" s="15"/>
      <c r="MVX69" s="16"/>
      <c r="MVY69" s="15"/>
      <c r="MVZ69" s="16"/>
      <c r="MWA69" s="15"/>
      <c r="MWB69" s="16"/>
      <c r="MWC69" s="15"/>
      <c r="MWD69" s="16"/>
      <c r="MWE69" s="15"/>
      <c r="MWF69" s="16"/>
      <c r="MWG69" s="15"/>
      <c r="MWH69" s="16"/>
      <c r="MWI69" s="15"/>
      <c r="MWJ69" s="16"/>
      <c r="MWK69" s="15"/>
      <c r="MWL69" s="16"/>
      <c r="MWM69" s="15"/>
      <c r="MWN69" s="16"/>
      <c r="MWO69" s="15"/>
      <c r="MWP69" s="16"/>
      <c r="MWQ69" s="15"/>
      <c r="MWR69" s="16"/>
      <c r="MWS69" s="15"/>
      <c r="MWT69" s="16"/>
      <c r="MWU69" s="15"/>
      <c r="MWV69" s="16"/>
      <c r="MWW69" s="15"/>
      <c r="MWX69" s="16"/>
      <c r="MWY69" s="15"/>
      <c r="MWZ69" s="16"/>
      <c r="MXA69" s="15"/>
      <c r="MXB69" s="16"/>
      <c r="MXC69" s="15"/>
      <c r="MXD69" s="16"/>
      <c r="MXE69" s="15"/>
      <c r="MXF69" s="16"/>
      <c r="MXG69" s="15"/>
      <c r="MXH69" s="16"/>
      <c r="MXI69" s="15"/>
      <c r="MXJ69" s="16"/>
      <c r="MXK69" s="15"/>
      <c r="MXL69" s="16"/>
      <c r="MXM69" s="15"/>
      <c r="MXN69" s="16"/>
      <c r="MXO69" s="15"/>
      <c r="MXP69" s="16"/>
      <c r="MXQ69" s="15"/>
      <c r="MXR69" s="16"/>
      <c r="MXS69" s="15"/>
      <c r="MXT69" s="16"/>
      <c r="MXU69" s="15"/>
      <c r="MXV69" s="16"/>
      <c r="MXW69" s="15"/>
      <c r="MXX69" s="16"/>
      <c r="MXY69" s="15"/>
      <c r="MXZ69" s="16"/>
      <c r="MYA69" s="15"/>
      <c r="MYB69" s="16"/>
      <c r="MYC69" s="15"/>
      <c r="MYD69" s="16"/>
      <c r="MYE69" s="15"/>
      <c r="MYF69" s="16"/>
      <c r="MYG69" s="15"/>
      <c r="MYH69" s="16"/>
      <c r="MYI69" s="15"/>
      <c r="MYJ69" s="16"/>
      <c r="MYK69" s="15"/>
      <c r="MYL69" s="16"/>
      <c r="MYM69" s="15"/>
      <c r="MYN69" s="16"/>
      <c r="MYO69" s="15"/>
      <c r="MYP69" s="16"/>
      <c r="MYQ69" s="15"/>
      <c r="MYR69" s="16"/>
      <c r="MYS69" s="15"/>
      <c r="MYT69" s="16"/>
      <c r="MYU69" s="15"/>
      <c r="MYV69" s="16"/>
      <c r="MYW69" s="15"/>
      <c r="MYX69" s="16"/>
      <c r="MYY69" s="15"/>
      <c r="MYZ69" s="16"/>
      <c r="MZA69" s="15"/>
      <c r="MZB69" s="16"/>
      <c r="MZC69" s="15"/>
      <c r="MZD69" s="16"/>
      <c r="MZE69" s="15"/>
      <c r="MZF69" s="16"/>
      <c r="MZG69" s="15"/>
      <c r="MZH69" s="16"/>
      <c r="MZI69" s="15"/>
      <c r="MZJ69" s="16"/>
      <c r="MZK69" s="15"/>
      <c r="MZL69" s="16"/>
      <c r="MZM69" s="15"/>
      <c r="MZN69" s="16"/>
      <c r="MZO69" s="15"/>
      <c r="MZP69" s="16"/>
      <c r="MZQ69" s="15"/>
      <c r="MZR69" s="16"/>
      <c r="MZS69" s="15"/>
      <c r="MZT69" s="16"/>
      <c r="MZU69" s="15"/>
      <c r="MZV69" s="16"/>
      <c r="MZW69" s="15"/>
      <c r="MZX69" s="16"/>
      <c r="MZY69" s="15"/>
      <c r="MZZ69" s="16"/>
      <c r="NAA69" s="15"/>
      <c r="NAB69" s="16"/>
      <c r="NAC69" s="15"/>
      <c r="NAD69" s="16"/>
      <c r="NAE69" s="15"/>
      <c r="NAF69" s="16"/>
      <c r="NAG69" s="15"/>
      <c r="NAH69" s="16"/>
      <c r="NAI69" s="15"/>
      <c r="NAJ69" s="16"/>
      <c r="NAK69" s="15"/>
      <c r="NAL69" s="16"/>
      <c r="NAM69" s="15"/>
      <c r="NAN69" s="16"/>
      <c r="NAO69" s="15"/>
      <c r="NAP69" s="16"/>
      <c r="NAQ69" s="15"/>
      <c r="NAR69" s="16"/>
      <c r="NAS69" s="15"/>
      <c r="NAT69" s="16"/>
      <c r="NAU69" s="15"/>
      <c r="NAV69" s="16"/>
      <c r="NAW69" s="15"/>
      <c r="NAX69" s="16"/>
      <c r="NAY69" s="15"/>
      <c r="NAZ69" s="16"/>
      <c r="NBA69" s="15"/>
      <c r="NBB69" s="16"/>
      <c r="NBC69" s="15"/>
      <c r="NBD69" s="16"/>
      <c r="NBE69" s="15"/>
      <c r="NBF69" s="16"/>
      <c r="NBG69" s="15"/>
      <c r="NBH69" s="16"/>
      <c r="NBI69" s="15"/>
      <c r="NBJ69" s="16"/>
      <c r="NBK69" s="15"/>
      <c r="NBL69" s="16"/>
      <c r="NBM69" s="15"/>
      <c r="NBN69" s="16"/>
      <c r="NBO69" s="15"/>
      <c r="NBP69" s="16"/>
      <c r="NBQ69" s="15"/>
      <c r="NBR69" s="16"/>
      <c r="NBS69" s="15"/>
      <c r="NBT69" s="16"/>
      <c r="NBU69" s="15"/>
      <c r="NBV69" s="16"/>
      <c r="NBW69" s="15"/>
      <c r="NBX69" s="16"/>
      <c r="NBY69" s="15"/>
      <c r="NBZ69" s="16"/>
      <c r="NCA69" s="15"/>
      <c r="NCB69" s="16"/>
      <c r="NCC69" s="15"/>
      <c r="NCD69" s="16"/>
      <c r="NCE69" s="15"/>
      <c r="NCF69" s="16"/>
      <c r="NCG69" s="15"/>
      <c r="NCH69" s="16"/>
      <c r="NCI69" s="15"/>
      <c r="NCJ69" s="16"/>
      <c r="NCK69" s="15"/>
      <c r="NCL69" s="16"/>
      <c r="NCM69" s="15"/>
      <c r="NCN69" s="16"/>
      <c r="NCO69" s="15"/>
      <c r="NCP69" s="16"/>
      <c r="NCQ69" s="15"/>
      <c r="NCR69" s="16"/>
      <c r="NCS69" s="15"/>
      <c r="NCT69" s="16"/>
      <c r="NCU69" s="15"/>
      <c r="NCV69" s="16"/>
      <c r="NCW69" s="15"/>
      <c r="NCX69" s="16"/>
      <c r="NCY69" s="15"/>
      <c r="NCZ69" s="16"/>
      <c r="NDA69" s="15"/>
      <c r="NDB69" s="16"/>
      <c r="NDC69" s="15"/>
      <c r="NDD69" s="16"/>
      <c r="NDE69" s="15"/>
      <c r="NDF69" s="16"/>
      <c r="NDG69" s="15"/>
      <c r="NDH69" s="16"/>
      <c r="NDI69" s="15"/>
      <c r="NDJ69" s="16"/>
      <c r="NDK69" s="15"/>
      <c r="NDL69" s="16"/>
      <c r="NDM69" s="15"/>
      <c r="NDN69" s="16"/>
      <c r="NDO69" s="15"/>
      <c r="NDP69" s="16"/>
      <c r="NDQ69" s="15"/>
      <c r="NDR69" s="16"/>
      <c r="NDS69" s="15"/>
      <c r="NDT69" s="16"/>
      <c r="NDU69" s="15"/>
      <c r="NDV69" s="16"/>
      <c r="NDW69" s="15"/>
      <c r="NDX69" s="16"/>
      <c r="NDY69" s="15"/>
      <c r="NDZ69" s="16"/>
      <c r="NEA69" s="15"/>
      <c r="NEB69" s="16"/>
      <c r="NEC69" s="15"/>
      <c r="NED69" s="16"/>
      <c r="NEE69" s="15"/>
      <c r="NEF69" s="16"/>
      <c r="NEG69" s="15"/>
      <c r="NEH69" s="16"/>
      <c r="NEI69" s="15"/>
      <c r="NEJ69" s="16"/>
      <c r="NEK69" s="15"/>
      <c r="NEL69" s="16"/>
      <c r="NEM69" s="15"/>
      <c r="NEN69" s="16"/>
      <c r="NEO69" s="15"/>
      <c r="NEP69" s="16"/>
      <c r="NEQ69" s="15"/>
      <c r="NER69" s="16"/>
      <c r="NES69" s="15"/>
      <c r="NET69" s="16"/>
      <c r="NEU69" s="15"/>
      <c r="NEV69" s="16"/>
      <c r="NEW69" s="15"/>
      <c r="NEX69" s="16"/>
      <c r="NEY69" s="15"/>
      <c r="NEZ69" s="16"/>
      <c r="NFA69" s="15"/>
      <c r="NFB69" s="16"/>
      <c r="NFC69" s="15"/>
      <c r="NFD69" s="16"/>
      <c r="NFE69" s="15"/>
      <c r="NFF69" s="16"/>
      <c r="NFG69" s="15"/>
      <c r="NFH69" s="16"/>
      <c r="NFI69" s="15"/>
      <c r="NFJ69" s="16"/>
      <c r="NFK69" s="15"/>
      <c r="NFL69" s="16"/>
      <c r="NFM69" s="15"/>
      <c r="NFN69" s="16"/>
      <c r="NFO69" s="15"/>
      <c r="NFP69" s="16"/>
      <c r="NFQ69" s="15"/>
      <c r="NFR69" s="16"/>
      <c r="NFS69" s="15"/>
      <c r="NFT69" s="16"/>
      <c r="NFU69" s="15"/>
      <c r="NFV69" s="16"/>
      <c r="NFW69" s="15"/>
      <c r="NFX69" s="16"/>
      <c r="NFY69" s="15"/>
      <c r="NFZ69" s="16"/>
      <c r="NGA69" s="15"/>
      <c r="NGB69" s="16"/>
      <c r="NGC69" s="15"/>
      <c r="NGD69" s="16"/>
      <c r="NGE69" s="15"/>
      <c r="NGF69" s="16"/>
      <c r="NGG69" s="15"/>
      <c r="NGH69" s="16"/>
      <c r="NGI69" s="15"/>
      <c r="NGJ69" s="16"/>
      <c r="NGK69" s="15"/>
      <c r="NGL69" s="16"/>
      <c r="NGM69" s="15"/>
      <c r="NGN69" s="16"/>
      <c r="NGO69" s="15"/>
      <c r="NGP69" s="16"/>
      <c r="NGQ69" s="15"/>
      <c r="NGR69" s="16"/>
      <c r="NGS69" s="15"/>
      <c r="NGT69" s="16"/>
      <c r="NGU69" s="15"/>
      <c r="NGV69" s="16"/>
      <c r="NGW69" s="15"/>
      <c r="NGX69" s="16"/>
      <c r="NGY69" s="15"/>
      <c r="NGZ69" s="16"/>
      <c r="NHA69" s="15"/>
      <c r="NHB69" s="16"/>
      <c r="NHC69" s="15"/>
      <c r="NHD69" s="16"/>
      <c r="NHE69" s="15"/>
      <c r="NHF69" s="16"/>
      <c r="NHG69" s="15"/>
      <c r="NHH69" s="16"/>
      <c r="NHI69" s="15"/>
      <c r="NHJ69" s="16"/>
      <c r="NHK69" s="15"/>
      <c r="NHL69" s="16"/>
      <c r="NHM69" s="15"/>
      <c r="NHN69" s="16"/>
      <c r="NHO69" s="15"/>
      <c r="NHP69" s="16"/>
      <c r="NHQ69" s="15"/>
      <c r="NHR69" s="16"/>
      <c r="NHS69" s="15"/>
      <c r="NHT69" s="16"/>
      <c r="NHU69" s="15"/>
      <c r="NHV69" s="16"/>
      <c r="NHW69" s="15"/>
      <c r="NHX69" s="16"/>
      <c r="NHY69" s="15"/>
      <c r="NHZ69" s="16"/>
      <c r="NIA69" s="15"/>
      <c r="NIB69" s="16"/>
      <c r="NIC69" s="15"/>
      <c r="NID69" s="16"/>
      <c r="NIE69" s="15"/>
      <c r="NIF69" s="16"/>
      <c r="NIG69" s="15"/>
      <c r="NIH69" s="16"/>
      <c r="NII69" s="15"/>
      <c r="NIJ69" s="16"/>
      <c r="NIK69" s="15"/>
      <c r="NIL69" s="16"/>
      <c r="NIM69" s="15"/>
      <c r="NIN69" s="16"/>
      <c r="NIO69" s="15"/>
      <c r="NIP69" s="16"/>
      <c r="NIQ69" s="15"/>
      <c r="NIR69" s="16"/>
      <c r="NIS69" s="15"/>
      <c r="NIT69" s="16"/>
      <c r="NIU69" s="15"/>
      <c r="NIV69" s="16"/>
      <c r="NIW69" s="15"/>
      <c r="NIX69" s="16"/>
      <c r="NIY69" s="15"/>
      <c r="NIZ69" s="16"/>
      <c r="NJA69" s="15"/>
      <c r="NJB69" s="16"/>
      <c r="NJC69" s="15"/>
      <c r="NJD69" s="16"/>
      <c r="NJE69" s="15"/>
      <c r="NJF69" s="16"/>
      <c r="NJG69" s="15"/>
      <c r="NJH69" s="16"/>
      <c r="NJI69" s="15"/>
      <c r="NJJ69" s="16"/>
      <c r="NJK69" s="15"/>
      <c r="NJL69" s="16"/>
      <c r="NJM69" s="15"/>
      <c r="NJN69" s="16"/>
      <c r="NJO69" s="15"/>
      <c r="NJP69" s="16"/>
      <c r="NJQ69" s="15"/>
      <c r="NJR69" s="16"/>
      <c r="NJS69" s="15"/>
      <c r="NJT69" s="16"/>
      <c r="NJU69" s="15"/>
      <c r="NJV69" s="16"/>
      <c r="NJW69" s="15"/>
      <c r="NJX69" s="16"/>
      <c r="NJY69" s="15"/>
      <c r="NJZ69" s="16"/>
      <c r="NKA69" s="15"/>
      <c r="NKB69" s="16"/>
      <c r="NKC69" s="15"/>
      <c r="NKD69" s="16"/>
      <c r="NKE69" s="15"/>
      <c r="NKF69" s="16"/>
      <c r="NKG69" s="15"/>
      <c r="NKH69" s="16"/>
      <c r="NKI69" s="15"/>
      <c r="NKJ69" s="16"/>
      <c r="NKK69" s="15"/>
      <c r="NKL69" s="16"/>
      <c r="NKM69" s="15"/>
      <c r="NKN69" s="16"/>
      <c r="NKO69" s="15"/>
      <c r="NKP69" s="16"/>
      <c r="NKQ69" s="15"/>
      <c r="NKR69" s="16"/>
      <c r="NKS69" s="15"/>
      <c r="NKT69" s="16"/>
      <c r="NKU69" s="15"/>
      <c r="NKV69" s="16"/>
      <c r="NKW69" s="15"/>
      <c r="NKX69" s="16"/>
      <c r="NKY69" s="15"/>
      <c r="NKZ69" s="16"/>
      <c r="NLA69" s="15"/>
      <c r="NLB69" s="16"/>
      <c r="NLC69" s="15"/>
      <c r="NLD69" s="16"/>
      <c r="NLE69" s="15"/>
      <c r="NLF69" s="16"/>
      <c r="NLG69" s="15"/>
      <c r="NLH69" s="16"/>
      <c r="NLI69" s="15"/>
      <c r="NLJ69" s="16"/>
      <c r="NLK69" s="15"/>
      <c r="NLL69" s="16"/>
      <c r="NLM69" s="15"/>
      <c r="NLN69" s="16"/>
      <c r="NLO69" s="15"/>
      <c r="NLP69" s="16"/>
      <c r="NLQ69" s="15"/>
      <c r="NLR69" s="16"/>
      <c r="NLS69" s="15"/>
      <c r="NLT69" s="16"/>
      <c r="NLU69" s="15"/>
      <c r="NLV69" s="16"/>
      <c r="NLW69" s="15"/>
      <c r="NLX69" s="16"/>
      <c r="NLY69" s="15"/>
      <c r="NLZ69" s="16"/>
      <c r="NMA69" s="15"/>
      <c r="NMB69" s="16"/>
      <c r="NMC69" s="15"/>
      <c r="NMD69" s="16"/>
      <c r="NME69" s="15"/>
      <c r="NMF69" s="16"/>
      <c r="NMG69" s="15"/>
      <c r="NMH69" s="16"/>
      <c r="NMI69" s="15"/>
      <c r="NMJ69" s="16"/>
      <c r="NMK69" s="15"/>
      <c r="NML69" s="16"/>
      <c r="NMM69" s="15"/>
      <c r="NMN69" s="16"/>
      <c r="NMO69" s="15"/>
      <c r="NMP69" s="16"/>
      <c r="NMQ69" s="15"/>
      <c r="NMR69" s="16"/>
      <c r="NMS69" s="15"/>
      <c r="NMT69" s="16"/>
      <c r="NMU69" s="15"/>
      <c r="NMV69" s="16"/>
      <c r="NMW69" s="15"/>
      <c r="NMX69" s="16"/>
      <c r="NMY69" s="15"/>
      <c r="NMZ69" s="16"/>
      <c r="NNA69" s="15"/>
      <c r="NNB69" s="16"/>
      <c r="NNC69" s="15"/>
      <c r="NND69" s="16"/>
      <c r="NNE69" s="15"/>
      <c r="NNF69" s="16"/>
      <c r="NNG69" s="15"/>
      <c r="NNH69" s="16"/>
      <c r="NNI69" s="15"/>
      <c r="NNJ69" s="16"/>
      <c r="NNK69" s="15"/>
      <c r="NNL69" s="16"/>
      <c r="NNM69" s="15"/>
      <c r="NNN69" s="16"/>
      <c r="NNO69" s="15"/>
      <c r="NNP69" s="16"/>
      <c r="NNQ69" s="15"/>
      <c r="NNR69" s="16"/>
      <c r="NNS69" s="15"/>
      <c r="NNT69" s="16"/>
      <c r="NNU69" s="15"/>
      <c r="NNV69" s="16"/>
      <c r="NNW69" s="15"/>
      <c r="NNX69" s="16"/>
      <c r="NNY69" s="15"/>
      <c r="NNZ69" s="16"/>
      <c r="NOA69" s="15"/>
      <c r="NOB69" s="16"/>
      <c r="NOC69" s="15"/>
      <c r="NOD69" s="16"/>
      <c r="NOE69" s="15"/>
      <c r="NOF69" s="16"/>
      <c r="NOG69" s="15"/>
      <c r="NOH69" s="16"/>
      <c r="NOI69" s="15"/>
      <c r="NOJ69" s="16"/>
      <c r="NOK69" s="15"/>
      <c r="NOL69" s="16"/>
      <c r="NOM69" s="15"/>
      <c r="NON69" s="16"/>
      <c r="NOO69" s="15"/>
      <c r="NOP69" s="16"/>
      <c r="NOQ69" s="15"/>
      <c r="NOR69" s="16"/>
      <c r="NOS69" s="15"/>
      <c r="NOT69" s="16"/>
      <c r="NOU69" s="15"/>
      <c r="NOV69" s="16"/>
      <c r="NOW69" s="15"/>
      <c r="NOX69" s="16"/>
      <c r="NOY69" s="15"/>
      <c r="NOZ69" s="16"/>
      <c r="NPA69" s="15"/>
      <c r="NPB69" s="16"/>
      <c r="NPC69" s="15"/>
      <c r="NPD69" s="16"/>
      <c r="NPE69" s="15"/>
      <c r="NPF69" s="16"/>
      <c r="NPG69" s="15"/>
      <c r="NPH69" s="16"/>
      <c r="NPI69" s="15"/>
      <c r="NPJ69" s="16"/>
      <c r="NPK69" s="15"/>
      <c r="NPL69" s="16"/>
      <c r="NPM69" s="15"/>
      <c r="NPN69" s="16"/>
      <c r="NPO69" s="15"/>
      <c r="NPP69" s="16"/>
      <c r="NPQ69" s="15"/>
      <c r="NPR69" s="16"/>
      <c r="NPS69" s="15"/>
      <c r="NPT69" s="16"/>
      <c r="NPU69" s="15"/>
      <c r="NPV69" s="16"/>
      <c r="NPW69" s="15"/>
      <c r="NPX69" s="16"/>
      <c r="NPY69" s="15"/>
      <c r="NPZ69" s="16"/>
      <c r="NQA69" s="15"/>
      <c r="NQB69" s="16"/>
      <c r="NQC69" s="15"/>
      <c r="NQD69" s="16"/>
      <c r="NQE69" s="15"/>
      <c r="NQF69" s="16"/>
      <c r="NQG69" s="15"/>
      <c r="NQH69" s="16"/>
      <c r="NQI69" s="15"/>
      <c r="NQJ69" s="16"/>
      <c r="NQK69" s="15"/>
      <c r="NQL69" s="16"/>
      <c r="NQM69" s="15"/>
      <c r="NQN69" s="16"/>
      <c r="NQO69" s="15"/>
      <c r="NQP69" s="16"/>
      <c r="NQQ69" s="15"/>
      <c r="NQR69" s="16"/>
      <c r="NQS69" s="15"/>
      <c r="NQT69" s="16"/>
      <c r="NQU69" s="15"/>
      <c r="NQV69" s="16"/>
      <c r="NQW69" s="15"/>
      <c r="NQX69" s="16"/>
      <c r="NQY69" s="15"/>
      <c r="NQZ69" s="16"/>
      <c r="NRA69" s="15"/>
      <c r="NRB69" s="16"/>
      <c r="NRC69" s="15"/>
      <c r="NRD69" s="16"/>
      <c r="NRE69" s="15"/>
      <c r="NRF69" s="16"/>
      <c r="NRG69" s="15"/>
      <c r="NRH69" s="16"/>
      <c r="NRI69" s="15"/>
      <c r="NRJ69" s="16"/>
      <c r="NRK69" s="15"/>
      <c r="NRL69" s="16"/>
      <c r="NRM69" s="15"/>
      <c r="NRN69" s="16"/>
      <c r="NRO69" s="15"/>
      <c r="NRP69" s="16"/>
      <c r="NRQ69" s="15"/>
      <c r="NRR69" s="16"/>
      <c r="NRS69" s="15"/>
      <c r="NRT69" s="16"/>
      <c r="NRU69" s="15"/>
      <c r="NRV69" s="16"/>
      <c r="NRW69" s="15"/>
      <c r="NRX69" s="16"/>
      <c r="NRY69" s="15"/>
      <c r="NRZ69" s="16"/>
      <c r="NSA69" s="15"/>
      <c r="NSB69" s="16"/>
      <c r="NSC69" s="15"/>
      <c r="NSD69" s="16"/>
      <c r="NSE69" s="15"/>
      <c r="NSF69" s="16"/>
      <c r="NSG69" s="15"/>
      <c r="NSH69" s="16"/>
      <c r="NSI69" s="15"/>
      <c r="NSJ69" s="16"/>
      <c r="NSK69" s="15"/>
      <c r="NSL69" s="16"/>
      <c r="NSM69" s="15"/>
      <c r="NSN69" s="16"/>
      <c r="NSO69" s="15"/>
      <c r="NSP69" s="16"/>
      <c r="NSQ69" s="15"/>
      <c r="NSR69" s="16"/>
      <c r="NSS69" s="15"/>
      <c r="NST69" s="16"/>
      <c r="NSU69" s="15"/>
      <c r="NSV69" s="16"/>
      <c r="NSW69" s="15"/>
      <c r="NSX69" s="16"/>
      <c r="NSY69" s="15"/>
      <c r="NSZ69" s="16"/>
      <c r="NTA69" s="15"/>
      <c r="NTB69" s="16"/>
      <c r="NTC69" s="15"/>
      <c r="NTD69" s="16"/>
      <c r="NTE69" s="15"/>
      <c r="NTF69" s="16"/>
      <c r="NTG69" s="15"/>
      <c r="NTH69" s="16"/>
      <c r="NTI69" s="15"/>
      <c r="NTJ69" s="16"/>
      <c r="NTK69" s="15"/>
      <c r="NTL69" s="16"/>
      <c r="NTM69" s="15"/>
      <c r="NTN69" s="16"/>
      <c r="NTO69" s="15"/>
      <c r="NTP69" s="16"/>
      <c r="NTQ69" s="15"/>
      <c r="NTR69" s="16"/>
      <c r="NTS69" s="15"/>
      <c r="NTT69" s="16"/>
      <c r="NTU69" s="15"/>
      <c r="NTV69" s="16"/>
      <c r="NTW69" s="15"/>
      <c r="NTX69" s="16"/>
      <c r="NTY69" s="15"/>
      <c r="NTZ69" s="16"/>
      <c r="NUA69" s="15"/>
      <c r="NUB69" s="16"/>
      <c r="NUC69" s="15"/>
      <c r="NUD69" s="16"/>
      <c r="NUE69" s="15"/>
      <c r="NUF69" s="16"/>
      <c r="NUG69" s="15"/>
      <c r="NUH69" s="16"/>
      <c r="NUI69" s="15"/>
      <c r="NUJ69" s="16"/>
      <c r="NUK69" s="15"/>
      <c r="NUL69" s="16"/>
      <c r="NUM69" s="15"/>
      <c r="NUN69" s="16"/>
      <c r="NUO69" s="15"/>
      <c r="NUP69" s="16"/>
      <c r="NUQ69" s="15"/>
      <c r="NUR69" s="16"/>
      <c r="NUS69" s="15"/>
      <c r="NUT69" s="16"/>
      <c r="NUU69" s="15"/>
      <c r="NUV69" s="16"/>
      <c r="NUW69" s="15"/>
      <c r="NUX69" s="16"/>
      <c r="NUY69" s="15"/>
      <c r="NUZ69" s="16"/>
      <c r="NVA69" s="15"/>
      <c r="NVB69" s="16"/>
      <c r="NVC69" s="15"/>
      <c r="NVD69" s="16"/>
      <c r="NVE69" s="15"/>
      <c r="NVF69" s="16"/>
      <c r="NVG69" s="15"/>
      <c r="NVH69" s="16"/>
      <c r="NVI69" s="15"/>
      <c r="NVJ69" s="16"/>
      <c r="NVK69" s="15"/>
      <c r="NVL69" s="16"/>
      <c r="NVM69" s="15"/>
      <c r="NVN69" s="16"/>
      <c r="NVO69" s="15"/>
      <c r="NVP69" s="16"/>
      <c r="NVQ69" s="15"/>
      <c r="NVR69" s="16"/>
      <c r="NVS69" s="15"/>
      <c r="NVT69" s="16"/>
      <c r="NVU69" s="15"/>
      <c r="NVV69" s="16"/>
      <c r="NVW69" s="15"/>
      <c r="NVX69" s="16"/>
      <c r="NVY69" s="15"/>
      <c r="NVZ69" s="16"/>
      <c r="NWA69" s="15"/>
      <c r="NWB69" s="16"/>
      <c r="NWC69" s="15"/>
      <c r="NWD69" s="16"/>
      <c r="NWE69" s="15"/>
      <c r="NWF69" s="16"/>
      <c r="NWG69" s="15"/>
      <c r="NWH69" s="16"/>
      <c r="NWI69" s="15"/>
      <c r="NWJ69" s="16"/>
      <c r="NWK69" s="15"/>
      <c r="NWL69" s="16"/>
      <c r="NWM69" s="15"/>
      <c r="NWN69" s="16"/>
      <c r="NWO69" s="15"/>
      <c r="NWP69" s="16"/>
      <c r="NWQ69" s="15"/>
      <c r="NWR69" s="16"/>
      <c r="NWS69" s="15"/>
      <c r="NWT69" s="16"/>
      <c r="NWU69" s="15"/>
      <c r="NWV69" s="16"/>
      <c r="NWW69" s="15"/>
      <c r="NWX69" s="16"/>
      <c r="NWY69" s="15"/>
      <c r="NWZ69" s="16"/>
      <c r="NXA69" s="15"/>
      <c r="NXB69" s="16"/>
      <c r="NXC69" s="15"/>
      <c r="NXD69" s="16"/>
      <c r="NXE69" s="15"/>
      <c r="NXF69" s="16"/>
      <c r="NXG69" s="15"/>
      <c r="NXH69" s="16"/>
      <c r="NXI69" s="15"/>
      <c r="NXJ69" s="16"/>
      <c r="NXK69" s="15"/>
      <c r="NXL69" s="16"/>
      <c r="NXM69" s="15"/>
      <c r="NXN69" s="16"/>
      <c r="NXO69" s="15"/>
      <c r="NXP69" s="16"/>
      <c r="NXQ69" s="15"/>
      <c r="NXR69" s="16"/>
      <c r="NXS69" s="15"/>
      <c r="NXT69" s="16"/>
      <c r="NXU69" s="15"/>
      <c r="NXV69" s="16"/>
      <c r="NXW69" s="15"/>
      <c r="NXX69" s="16"/>
      <c r="NXY69" s="15"/>
      <c r="NXZ69" s="16"/>
      <c r="NYA69" s="15"/>
      <c r="NYB69" s="16"/>
      <c r="NYC69" s="15"/>
      <c r="NYD69" s="16"/>
      <c r="NYE69" s="15"/>
      <c r="NYF69" s="16"/>
      <c r="NYG69" s="15"/>
      <c r="NYH69" s="16"/>
      <c r="NYI69" s="15"/>
      <c r="NYJ69" s="16"/>
      <c r="NYK69" s="15"/>
      <c r="NYL69" s="16"/>
      <c r="NYM69" s="15"/>
      <c r="NYN69" s="16"/>
      <c r="NYO69" s="15"/>
      <c r="NYP69" s="16"/>
      <c r="NYQ69" s="15"/>
      <c r="NYR69" s="16"/>
      <c r="NYS69" s="15"/>
      <c r="NYT69" s="16"/>
      <c r="NYU69" s="15"/>
      <c r="NYV69" s="16"/>
      <c r="NYW69" s="15"/>
      <c r="NYX69" s="16"/>
      <c r="NYY69" s="15"/>
      <c r="NYZ69" s="16"/>
      <c r="NZA69" s="15"/>
      <c r="NZB69" s="16"/>
      <c r="NZC69" s="15"/>
      <c r="NZD69" s="16"/>
      <c r="NZE69" s="15"/>
      <c r="NZF69" s="16"/>
      <c r="NZG69" s="15"/>
      <c r="NZH69" s="16"/>
      <c r="NZI69" s="15"/>
      <c r="NZJ69" s="16"/>
      <c r="NZK69" s="15"/>
      <c r="NZL69" s="16"/>
      <c r="NZM69" s="15"/>
      <c r="NZN69" s="16"/>
      <c r="NZO69" s="15"/>
      <c r="NZP69" s="16"/>
      <c r="NZQ69" s="15"/>
      <c r="NZR69" s="16"/>
      <c r="NZS69" s="15"/>
      <c r="NZT69" s="16"/>
      <c r="NZU69" s="15"/>
      <c r="NZV69" s="16"/>
      <c r="NZW69" s="15"/>
      <c r="NZX69" s="16"/>
      <c r="NZY69" s="15"/>
      <c r="NZZ69" s="16"/>
      <c r="OAA69" s="15"/>
      <c r="OAB69" s="16"/>
      <c r="OAC69" s="15"/>
      <c r="OAD69" s="16"/>
      <c r="OAE69" s="15"/>
      <c r="OAF69" s="16"/>
      <c r="OAG69" s="15"/>
      <c r="OAH69" s="16"/>
      <c r="OAI69" s="15"/>
      <c r="OAJ69" s="16"/>
      <c r="OAK69" s="15"/>
      <c r="OAL69" s="16"/>
      <c r="OAM69" s="15"/>
      <c r="OAN69" s="16"/>
      <c r="OAO69" s="15"/>
      <c r="OAP69" s="16"/>
      <c r="OAQ69" s="15"/>
      <c r="OAR69" s="16"/>
      <c r="OAS69" s="15"/>
      <c r="OAT69" s="16"/>
      <c r="OAU69" s="15"/>
      <c r="OAV69" s="16"/>
      <c r="OAW69" s="15"/>
      <c r="OAX69" s="16"/>
      <c r="OAY69" s="15"/>
      <c r="OAZ69" s="16"/>
      <c r="OBA69" s="15"/>
      <c r="OBB69" s="16"/>
      <c r="OBC69" s="15"/>
      <c r="OBD69" s="16"/>
      <c r="OBE69" s="15"/>
      <c r="OBF69" s="16"/>
      <c r="OBG69" s="15"/>
      <c r="OBH69" s="16"/>
      <c r="OBI69" s="15"/>
      <c r="OBJ69" s="16"/>
      <c r="OBK69" s="15"/>
      <c r="OBL69" s="16"/>
      <c r="OBM69" s="15"/>
      <c r="OBN69" s="16"/>
      <c r="OBO69" s="15"/>
      <c r="OBP69" s="16"/>
      <c r="OBQ69" s="15"/>
      <c r="OBR69" s="16"/>
      <c r="OBS69" s="15"/>
      <c r="OBT69" s="16"/>
      <c r="OBU69" s="15"/>
      <c r="OBV69" s="16"/>
      <c r="OBW69" s="15"/>
      <c r="OBX69" s="16"/>
      <c r="OBY69" s="15"/>
      <c r="OBZ69" s="16"/>
      <c r="OCA69" s="15"/>
      <c r="OCB69" s="16"/>
      <c r="OCC69" s="15"/>
      <c r="OCD69" s="16"/>
      <c r="OCE69" s="15"/>
      <c r="OCF69" s="16"/>
      <c r="OCG69" s="15"/>
      <c r="OCH69" s="16"/>
      <c r="OCI69" s="15"/>
      <c r="OCJ69" s="16"/>
      <c r="OCK69" s="15"/>
      <c r="OCL69" s="16"/>
      <c r="OCM69" s="15"/>
      <c r="OCN69" s="16"/>
      <c r="OCO69" s="15"/>
      <c r="OCP69" s="16"/>
      <c r="OCQ69" s="15"/>
      <c r="OCR69" s="16"/>
      <c r="OCS69" s="15"/>
      <c r="OCT69" s="16"/>
      <c r="OCU69" s="15"/>
      <c r="OCV69" s="16"/>
      <c r="OCW69" s="15"/>
      <c r="OCX69" s="16"/>
      <c r="OCY69" s="15"/>
      <c r="OCZ69" s="16"/>
      <c r="ODA69" s="15"/>
      <c r="ODB69" s="16"/>
      <c r="ODC69" s="15"/>
      <c r="ODD69" s="16"/>
      <c r="ODE69" s="15"/>
      <c r="ODF69" s="16"/>
      <c r="ODG69" s="15"/>
      <c r="ODH69" s="16"/>
      <c r="ODI69" s="15"/>
      <c r="ODJ69" s="16"/>
      <c r="ODK69" s="15"/>
      <c r="ODL69" s="16"/>
      <c r="ODM69" s="15"/>
      <c r="ODN69" s="16"/>
      <c r="ODO69" s="15"/>
      <c r="ODP69" s="16"/>
      <c r="ODQ69" s="15"/>
      <c r="ODR69" s="16"/>
      <c r="ODS69" s="15"/>
      <c r="ODT69" s="16"/>
      <c r="ODU69" s="15"/>
      <c r="ODV69" s="16"/>
      <c r="ODW69" s="15"/>
      <c r="ODX69" s="16"/>
      <c r="ODY69" s="15"/>
      <c r="ODZ69" s="16"/>
      <c r="OEA69" s="15"/>
      <c r="OEB69" s="16"/>
      <c r="OEC69" s="15"/>
      <c r="OED69" s="16"/>
      <c r="OEE69" s="15"/>
      <c r="OEF69" s="16"/>
      <c r="OEG69" s="15"/>
      <c r="OEH69" s="16"/>
      <c r="OEI69" s="15"/>
      <c r="OEJ69" s="16"/>
      <c r="OEK69" s="15"/>
      <c r="OEL69" s="16"/>
      <c r="OEM69" s="15"/>
      <c r="OEN69" s="16"/>
      <c r="OEO69" s="15"/>
      <c r="OEP69" s="16"/>
      <c r="OEQ69" s="15"/>
      <c r="OER69" s="16"/>
      <c r="OES69" s="15"/>
      <c r="OET69" s="16"/>
      <c r="OEU69" s="15"/>
      <c r="OEV69" s="16"/>
      <c r="OEW69" s="15"/>
      <c r="OEX69" s="16"/>
      <c r="OEY69" s="15"/>
      <c r="OEZ69" s="16"/>
      <c r="OFA69" s="15"/>
      <c r="OFB69" s="16"/>
      <c r="OFC69" s="15"/>
      <c r="OFD69" s="16"/>
      <c r="OFE69" s="15"/>
      <c r="OFF69" s="16"/>
      <c r="OFG69" s="15"/>
      <c r="OFH69" s="16"/>
      <c r="OFI69" s="15"/>
      <c r="OFJ69" s="16"/>
      <c r="OFK69" s="15"/>
      <c r="OFL69" s="16"/>
      <c r="OFM69" s="15"/>
      <c r="OFN69" s="16"/>
      <c r="OFO69" s="15"/>
      <c r="OFP69" s="16"/>
      <c r="OFQ69" s="15"/>
      <c r="OFR69" s="16"/>
      <c r="OFS69" s="15"/>
      <c r="OFT69" s="16"/>
      <c r="OFU69" s="15"/>
      <c r="OFV69" s="16"/>
      <c r="OFW69" s="15"/>
      <c r="OFX69" s="16"/>
      <c r="OFY69" s="15"/>
      <c r="OFZ69" s="16"/>
      <c r="OGA69" s="15"/>
      <c r="OGB69" s="16"/>
      <c r="OGC69" s="15"/>
      <c r="OGD69" s="16"/>
      <c r="OGE69" s="15"/>
      <c r="OGF69" s="16"/>
      <c r="OGG69" s="15"/>
      <c r="OGH69" s="16"/>
      <c r="OGI69" s="15"/>
      <c r="OGJ69" s="16"/>
      <c r="OGK69" s="15"/>
      <c r="OGL69" s="16"/>
      <c r="OGM69" s="15"/>
      <c r="OGN69" s="16"/>
      <c r="OGO69" s="15"/>
      <c r="OGP69" s="16"/>
      <c r="OGQ69" s="15"/>
      <c r="OGR69" s="16"/>
      <c r="OGS69" s="15"/>
      <c r="OGT69" s="16"/>
      <c r="OGU69" s="15"/>
      <c r="OGV69" s="16"/>
      <c r="OGW69" s="15"/>
      <c r="OGX69" s="16"/>
      <c r="OGY69" s="15"/>
      <c r="OGZ69" s="16"/>
      <c r="OHA69" s="15"/>
      <c r="OHB69" s="16"/>
      <c r="OHC69" s="15"/>
      <c r="OHD69" s="16"/>
      <c r="OHE69" s="15"/>
      <c r="OHF69" s="16"/>
      <c r="OHG69" s="15"/>
      <c r="OHH69" s="16"/>
      <c r="OHI69" s="15"/>
      <c r="OHJ69" s="16"/>
      <c r="OHK69" s="15"/>
      <c r="OHL69" s="16"/>
      <c r="OHM69" s="15"/>
      <c r="OHN69" s="16"/>
      <c r="OHO69" s="15"/>
      <c r="OHP69" s="16"/>
      <c r="OHQ69" s="15"/>
      <c r="OHR69" s="16"/>
      <c r="OHS69" s="15"/>
      <c r="OHT69" s="16"/>
      <c r="OHU69" s="15"/>
      <c r="OHV69" s="16"/>
      <c r="OHW69" s="15"/>
      <c r="OHX69" s="16"/>
      <c r="OHY69" s="15"/>
      <c r="OHZ69" s="16"/>
      <c r="OIA69" s="15"/>
      <c r="OIB69" s="16"/>
      <c r="OIC69" s="15"/>
      <c r="OID69" s="16"/>
      <c r="OIE69" s="15"/>
      <c r="OIF69" s="16"/>
      <c r="OIG69" s="15"/>
      <c r="OIH69" s="16"/>
      <c r="OII69" s="15"/>
      <c r="OIJ69" s="16"/>
      <c r="OIK69" s="15"/>
      <c r="OIL69" s="16"/>
      <c r="OIM69" s="15"/>
      <c r="OIN69" s="16"/>
      <c r="OIO69" s="15"/>
      <c r="OIP69" s="16"/>
      <c r="OIQ69" s="15"/>
      <c r="OIR69" s="16"/>
      <c r="OIS69" s="15"/>
      <c r="OIT69" s="16"/>
      <c r="OIU69" s="15"/>
      <c r="OIV69" s="16"/>
      <c r="OIW69" s="15"/>
      <c r="OIX69" s="16"/>
      <c r="OIY69" s="15"/>
      <c r="OIZ69" s="16"/>
      <c r="OJA69" s="15"/>
      <c r="OJB69" s="16"/>
      <c r="OJC69" s="15"/>
      <c r="OJD69" s="16"/>
      <c r="OJE69" s="15"/>
      <c r="OJF69" s="16"/>
      <c r="OJG69" s="15"/>
      <c r="OJH69" s="16"/>
      <c r="OJI69" s="15"/>
      <c r="OJJ69" s="16"/>
      <c r="OJK69" s="15"/>
      <c r="OJL69" s="16"/>
      <c r="OJM69" s="15"/>
      <c r="OJN69" s="16"/>
      <c r="OJO69" s="15"/>
      <c r="OJP69" s="16"/>
      <c r="OJQ69" s="15"/>
      <c r="OJR69" s="16"/>
      <c r="OJS69" s="15"/>
      <c r="OJT69" s="16"/>
      <c r="OJU69" s="15"/>
      <c r="OJV69" s="16"/>
      <c r="OJW69" s="15"/>
      <c r="OJX69" s="16"/>
      <c r="OJY69" s="15"/>
      <c r="OJZ69" s="16"/>
      <c r="OKA69" s="15"/>
      <c r="OKB69" s="16"/>
      <c r="OKC69" s="15"/>
      <c r="OKD69" s="16"/>
      <c r="OKE69" s="15"/>
      <c r="OKF69" s="16"/>
      <c r="OKG69" s="15"/>
      <c r="OKH69" s="16"/>
      <c r="OKI69" s="15"/>
      <c r="OKJ69" s="16"/>
      <c r="OKK69" s="15"/>
      <c r="OKL69" s="16"/>
      <c r="OKM69" s="15"/>
      <c r="OKN69" s="16"/>
      <c r="OKO69" s="15"/>
      <c r="OKP69" s="16"/>
      <c r="OKQ69" s="15"/>
      <c r="OKR69" s="16"/>
      <c r="OKS69" s="15"/>
      <c r="OKT69" s="16"/>
      <c r="OKU69" s="15"/>
      <c r="OKV69" s="16"/>
      <c r="OKW69" s="15"/>
      <c r="OKX69" s="16"/>
      <c r="OKY69" s="15"/>
      <c r="OKZ69" s="16"/>
      <c r="OLA69" s="15"/>
      <c r="OLB69" s="16"/>
      <c r="OLC69" s="15"/>
      <c r="OLD69" s="16"/>
      <c r="OLE69" s="15"/>
      <c r="OLF69" s="16"/>
      <c r="OLG69" s="15"/>
      <c r="OLH69" s="16"/>
      <c r="OLI69" s="15"/>
      <c r="OLJ69" s="16"/>
      <c r="OLK69" s="15"/>
      <c r="OLL69" s="16"/>
      <c r="OLM69" s="15"/>
      <c r="OLN69" s="16"/>
      <c r="OLO69" s="15"/>
      <c r="OLP69" s="16"/>
      <c r="OLQ69" s="15"/>
      <c r="OLR69" s="16"/>
      <c r="OLS69" s="15"/>
      <c r="OLT69" s="16"/>
      <c r="OLU69" s="15"/>
      <c r="OLV69" s="16"/>
      <c r="OLW69" s="15"/>
      <c r="OLX69" s="16"/>
      <c r="OLY69" s="15"/>
      <c r="OLZ69" s="16"/>
      <c r="OMA69" s="15"/>
      <c r="OMB69" s="16"/>
      <c r="OMC69" s="15"/>
      <c r="OMD69" s="16"/>
      <c r="OME69" s="15"/>
      <c r="OMF69" s="16"/>
      <c r="OMG69" s="15"/>
      <c r="OMH69" s="16"/>
      <c r="OMI69" s="15"/>
      <c r="OMJ69" s="16"/>
      <c r="OMK69" s="15"/>
      <c r="OML69" s="16"/>
      <c r="OMM69" s="15"/>
      <c r="OMN69" s="16"/>
      <c r="OMO69" s="15"/>
      <c r="OMP69" s="16"/>
      <c r="OMQ69" s="15"/>
      <c r="OMR69" s="16"/>
      <c r="OMS69" s="15"/>
      <c r="OMT69" s="16"/>
      <c r="OMU69" s="15"/>
      <c r="OMV69" s="16"/>
      <c r="OMW69" s="15"/>
      <c r="OMX69" s="16"/>
      <c r="OMY69" s="15"/>
      <c r="OMZ69" s="16"/>
      <c r="ONA69" s="15"/>
      <c r="ONB69" s="16"/>
      <c r="ONC69" s="15"/>
      <c r="OND69" s="16"/>
      <c r="ONE69" s="15"/>
      <c r="ONF69" s="16"/>
      <c r="ONG69" s="15"/>
      <c r="ONH69" s="16"/>
      <c r="ONI69" s="15"/>
      <c r="ONJ69" s="16"/>
      <c r="ONK69" s="15"/>
      <c r="ONL69" s="16"/>
      <c r="ONM69" s="15"/>
      <c r="ONN69" s="16"/>
      <c r="ONO69" s="15"/>
      <c r="ONP69" s="16"/>
      <c r="ONQ69" s="15"/>
      <c r="ONR69" s="16"/>
      <c r="ONS69" s="15"/>
      <c r="ONT69" s="16"/>
      <c r="ONU69" s="15"/>
      <c r="ONV69" s="16"/>
      <c r="ONW69" s="15"/>
      <c r="ONX69" s="16"/>
      <c r="ONY69" s="15"/>
      <c r="ONZ69" s="16"/>
      <c r="OOA69" s="15"/>
      <c r="OOB69" s="16"/>
      <c r="OOC69" s="15"/>
      <c r="OOD69" s="16"/>
      <c r="OOE69" s="15"/>
      <c r="OOF69" s="16"/>
      <c r="OOG69" s="15"/>
      <c r="OOH69" s="16"/>
      <c r="OOI69" s="15"/>
      <c r="OOJ69" s="16"/>
      <c r="OOK69" s="15"/>
      <c r="OOL69" s="16"/>
      <c r="OOM69" s="15"/>
      <c r="OON69" s="16"/>
      <c r="OOO69" s="15"/>
      <c r="OOP69" s="16"/>
      <c r="OOQ69" s="15"/>
      <c r="OOR69" s="16"/>
      <c r="OOS69" s="15"/>
      <c r="OOT69" s="16"/>
      <c r="OOU69" s="15"/>
      <c r="OOV69" s="16"/>
      <c r="OOW69" s="15"/>
      <c r="OOX69" s="16"/>
      <c r="OOY69" s="15"/>
      <c r="OOZ69" s="16"/>
      <c r="OPA69" s="15"/>
      <c r="OPB69" s="16"/>
      <c r="OPC69" s="15"/>
      <c r="OPD69" s="16"/>
      <c r="OPE69" s="15"/>
      <c r="OPF69" s="16"/>
      <c r="OPG69" s="15"/>
      <c r="OPH69" s="16"/>
      <c r="OPI69" s="15"/>
      <c r="OPJ69" s="16"/>
      <c r="OPK69" s="15"/>
      <c r="OPL69" s="16"/>
      <c r="OPM69" s="15"/>
      <c r="OPN69" s="16"/>
      <c r="OPO69" s="15"/>
      <c r="OPP69" s="16"/>
      <c r="OPQ69" s="15"/>
      <c r="OPR69" s="16"/>
      <c r="OPS69" s="15"/>
      <c r="OPT69" s="16"/>
      <c r="OPU69" s="15"/>
      <c r="OPV69" s="16"/>
      <c r="OPW69" s="15"/>
      <c r="OPX69" s="16"/>
      <c r="OPY69" s="15"/>
      <c r="OPZ69" s="16"/>
      <c r="OQA69" s="15"/>
      <c r="OQB69" s="16"/>
      <c r="OQC69" s="15"/>
      <c r="OQD69" s="16"/>
      <c r="OQE69" s="15"/>
      <c r="OQF69" s="16"/>
      <c r="OQG69" s="15"/>
      <c r="OQH69" s="16"/>
      <c r="OQI69" s="15"/>
      <c r="OQJ69" s="16"/>
      <c r="OQK69" s="15"/>
      <c r="OQL69" s="16"/>
      <c r="OQM69" s="15"/>
      <c r="OQN69" s="16"/>
      <c r="OQO69" s="15"/>
      <c r="OQP69" s="16"/>
      <c r="OQQ69" s="15"/>
      <c r="OQR69" s="16"/>
      <c r="OQS69" s="15"/>
      <c r="OQT69" s="16"/>
      <c r="OQU69" s="15"/>
      <c r="OQV69" s="16"/>
      <c r="OQW69" s="15"/>
      <c r="OQX69" s="16"/>
      <c r="OQY69" s="15"/>
      <c r="OQZ69" s="16"/>
      <c r="ORA69" s="15"/>
      <c r="ORB69" s="16"/>
      <c r="ORC69" s="15"/>
      <c r="ORD69" s="16"/>
      <c r="ORE69" s="15"/>
      <c r="ORF69" s="16"/>
      <c r="ORG69" s="15"/>
      <c r="ORH69" s="16"/>
      <c r="ORI69" s="15"/>
      <c r="ORJ69" s="16"/>
      <c r="ORK69" s="15"/>
      <c r="ORL69" s="16"/>
      <c r="ORM69" s="15"/>
      <c r="ORN69" s="16"/>
      <c r="ORO69" s="15"/>
      <c r="ORP69" s="16"/>
      <c r="ORQ69" s="15"/>
      <c r="ORR69" s="16"/>
      <c r="ORS69" s="15"/>
      <c r="ORT69" s="16"/>
      <c r="ORU69" s="15"/>
      <c r="ORV69" s="16"/>
      <c r="ORW69" s="15"/>
      <c r="ORX69" s="16"/>
      <c r="ORY69" s="15"/>
      <c r="ORZ69" s="16"/>
      <c r="OSA69" s="15"/>
      <c r="OSB69" s="16"/>
      <c r="OSC69" s="15"/>
      <c r="OSD69" s="16"/>
      <c r="OSE69" s="15"/>
      <c r="OSF69" s="16"/>
      <c r="OSG69" s="15"/>
      <c r="OSH69" s="16"/>
      <c r="OSI69" s="15"/>
      <c r="OSJ69" s="16"/>
      <c r="OSK69" s="15"/>
      <c r="OSL69" s="16"/>
      <c r="OSM69" s="15"/>
      <c r="OSN69" s="16"/>
      <c r="OSO69" s="15"/>
      <c r="OSP69" s="16"/>
      <c r="OSQ69" s="15"/>
      <c r="OSR69" s="16"/>
      <c r="OSS69" s="15"/>
      <c r="OST69" s="16"/>
      <c r="OSU69" s="15"/>
      <c r="OSV69" s="16"/>
      <c r="OSW69" s="15"/>
      <c r="OSX69" s="16"/>
      <c r="OSY69" s="15"/>
      <c r="OSZ69" s="16"/>
      <c r="OTA69" s="15"/>
      <c r="OTB69" s="16"/>
      <c r="OTC69" s="15"/>
      <c r="OTD69" s="16"/>
      <c r="OTE69" s="15"/>
      <c r="OTF69" s="16"/>
      <c r="OTG69" s="15"/>
      <c r="OTH69" s="16"/>
      <c r="OTI69" s="15"/>
      <c r="OTJ69" s="16"/>
      <c r="OTK69" s="15"/>
      <c r="OTL69" s="16"/>
      <c r="OTM69" s="15"/>
      <c r="OTN69" s="16"/>
      <c r="OTO69" s="15"/>
      <c r="OTP69" s="16"/>
      <c r="OTQ69" s="15"/>
      <c r="OTR69" s="16"/>
      <c r="OTS69" s="15"/>
      <c r="OTT69" s="16"/>
      <c r="OTU69" s="15"/>
      <c r="OTV69" s="16"/>
      <c r="OTW69" s="15"/>
      <c r="OTX69" s="16"/>
      <c r="OTY69" s="15"/>
      <c r="OTZ69" s="16"/>
      <c r="OUA69" s="15"/>
      <c r="OUB69" s="16"/>
      <c r="OUC69" s="15"/>
      <c r="OUD69" s="16"/>
      <c r="OUE69" s="15"/>
      <c r="OUF69" s="16"/>
      <c r="OUG69" s="15"/>
      <c r="OUH69" s="16"/>
      <c r="OUI69" s="15"/>
      <c r="OUJ69" s="16"/>
      <c r="OUK69" s="15"/>
      <c r="OUL69" s="16"/>
      <c r="OUM69" s="15"/>
      <c r="OUN69" s="16"/>
      <c r="OUO69" s="15"/>
      <c r="OUP69" s="16"/>
      <c r="OUQ69" s="15"/>
      <c r="OUR69" s="16"/>
      <c r="OUS69" s="15"/>
      <c r="OUT69" s="16"/>
      <c r="OUU69" s="15"/>
      <c r="OUV69" s="16"/>
      <c r="OUW69" s="15"/>
      <c r="OUX69" s="16"/>
      <c r="OUY69" s="15"/>
      <c r="OUZ69" s="16"/>
      <c r="OVA69" s="15"/>
      <c r="OVB69" s="16"/>
      <c r="OVC69" s="15"/>
      <c r="OVD69" s="16"/>
      <c r="OVE69" s="15"/>
      <c r="OVF69" s="16"/>
      <c r="OVG69" s="15"/>
      <c r="OVH69" s="16"/>
      <c r="OVI69" s="15"/>
      <c r="OVJ69" s="16"/>
      <c r="OVK69" s="15"/>
      <c r="OVL69" s="16"/>
      <c r="OVM69" s="15"/>
      <c r="OVN69" s="16"/>
      <c r="OVO69" s="15"/>
      <c r="OVP69" s="16"/>
      <c r="OVQ69" s="15"/>
      <c r="OVR69" s="16"/>
      <c r="OVS69" s="15"/>
      <c r="OVT69" s="16"/>
      <c r="OVU69" s="15"/>
      <c r="OVV69" s="16"/>
      <c r="OVW69" s="15"/>
      <c r="OVX69" s="16"/>
      <c r="OVY69" s="15"/>
      <c r="OVZ69" s="16"/>
      <c r="OWA69" s="15"/>
      <c r="OWB69" s="16"/>
      <c r="OWC69" s="15"/>
      <c r="OWD69" s="16"/>
      <c r="OWE69" s="15"/>
      <c r="OWF69" s="16"/>
      <c r="OWG69" s="15"/>
      <c r="OWH69" s="16"/>
      <c r="OWI69" s="15"/>
      <c r="OWJ69" s="16"/>
      <c r="OWK69" s="15"/>
      <c r="OWL69" s="16"/>
      <c r="OWM69" s="15"/>
      <c r="OWN69" s="16"/>
      <c r="OWO69" s="15"/>
      <c r="OWP69" s="16"/>
      <c r="OWQ69" s="15"/>
      <c r="OWR69" s="16"/>
      <c r="OWS69" s="15"/>
      <c r="OWT69" s="16"/>
      <c r="OWU69" s="15"/>
      <c r="OWV69" s="16"/>
      <c r="OWW69" s="15"/>
      <c r="OWX69" s="16"/>
      <c r="OWY69" s="15"/>
      <c r="OWZ69" s="16"/>
      <c r="OXA69" s="15"/>
      <c r="OXB69" s="16"/>
      <c r="OXC69" s="15"/>
      <c r="OXD69" s="16"/>
      <c r="OXE69" s="15"/>
      <c r="OXF69" s="16"/>
      <c r="OXG69" s="15"/>
      <c r="OXH69" s="16"/>
      <c r="OXI69" s="15"/>
      <c r="OXJ69" s="16"/>
      <c r="OXK69" s="15"/>
      <c r="OXL69" s="16"/>
      <c r="OXM69" s="15"/>
      <c r="OXN69" s="16"/>
      <c r="OXO69" s="15"/>
      <c r="OXP69" s="16"/>
      <c r="OXQ69" s="15"/>
      <c r="OXR69" s="16"/>
      <c r="OXS69" s="15"/>
      <c r="OXT69" s="16"/>
      <c r="OXU69" s="15"/>
      <c r="OXV69" s="16"/>
      <c r="OXW69" s="15"/>
      <c r="OXX69" s="16"/>
      <c r="OXY69" s="15"/>
      <c r="OXZ69" s="16"/>
      <c r="OYA69" s="15"/>
      <c r="OYB69" s="16"/>
      <c r="OYC69" s="15"/>
      <c r="OYD69" s="16"/>
      <c r="OYE69" s="15"/>
      <c r="OYF69" s="16"/>
      <c r="OYG69" s="15"/>
      <c r="OYH69" s="16"/>
      <c r="OYI69" s="15"/>
      <c r="OYJ69" s="16"/>
      <c r="OYK69" s="15"/>
      <c r="OYL69" s="16"/>
      <c r="OYM69" s="15"/>
      <c r="OYN69" s="16"/>
      <c r="OYO69" s="15"/>
      <c r="OYP69" s="16"/>
      <c r="OYQ69" s="15"/>
      <c r="OYR69" s="16"/>
      <c r="OYS69" s="15"/>
      <c r="OYT69" s="16"/>
      <c r="OYU69" s="15"/>
      <c r="OYV69" s="16"/>
      <c r="OYW69" s="15"/>
      <c r="OYX69" s="16"/>
      <c r="OYY69" s="15"/>
      <c r="OYZ69" s="16"/>
      <c r="OZA69" s="15"/>
      <c r="OZB69" s="16"/>
      <c r="OZC69" s="15"/>
      <c r="OZD69" s="16"/>
      <c r="OZE69" s="15"/>
      <c r="OZF69" s="16"/>
      <c r="OZG69" s="15"/>
      <c r="OZH69" s="16"/>
      <c r="OZI69" s="15"/>
      <c r="OZJ69" s="16"/>
      <c r="OZK69" s="15"/>
      <c r="OZL69" s="16"/>
      <c r="OZM69" s="15"/>
      <c r="OZN69" s="16"/>
      <c r="OZO69" s="15"/>
      <c r="OZP69" s="16"/>
      <c r="OZQ69" s="15"/>
      <c r="OZR69" s="16"/>
      <c r="OZS69" s="15"/>
      <c r="OZT69" s="16"/>
      <c r="OZU69" s="15"/>
      <c r="OZV69" s="16"/>
      <c r="OZW69" s="15"/>
      <c r="OZX69" s="16"/>
      <c r="OZY69" s="15"/>
      <c r="OZZ69" s="16"/>
      <c r="PAA69" s="15"/>
      <c r="PAB69" s="16"/>
      <c r="PAC69" s="15"/>
      <c r="PAD69" s="16"/>
      <c r="PAE69" s="15"/>
      <c r="PAF69" s="16"/>
      <c r="PAG69" s="15"/>
      <c r="PAH69" s="16"/>
      <c r="PAI69" s="15"/>
      <c r="PAJ69" s="16"/>
      <c r="PAK69" s="15"/>
      <c r="PAL69" s="16"/>
      <c r="PAM69" s="15"/>
      <c r="PAN69" s="16"/>
      <c r="PAO69" s="15"/>
      <c r="PAP69" s="16"/>
      <c r="PAQ69" s="15"/>
      <c r="PAR69" s="16"/>
      <c r="PAS69" s="15"/>
      <c r="PAT69" s="16"/>
      <c r="PAU69" s="15"/>
      <c r="PAV69" s="16"/>
      <c r="PAW69" s="15"/>
      <c r="PAX69" s="16"/>
      <c r="PAY69" s="15"/>
      <c r="PAZ69" s="16"/>
      <c r="PBA69" s="15"/>
      <c r="PBB69" s="16"/>
      <c r="PBC69" s="15"/>
      <c r="PBD69" s="16"/>
      <c r="PBE69" s="15"/>
      <c r="PBF69" s="16"/>
      <c r="PBG69" s="15"/>
      <c r="PBH69" s="16"/>
      <c r="PBI69" s="15"/>
      <c r="PBJ69" s="16"/>
      <c r="PBK69" s="15"/>
      <c r="PBL69" s="16"/>
      <c r="PBM69" s="15"/>
      <c r="PBN69" s="16"/>
      <c r="PBO69" s="15"/>
      <c r="PBP69" s="16"/>
      <c r="PBQ69" s="15"/>
      <c r="PBR69" s="16"/>
      <c r="PBS69" s="15"/>
      <c r="PBT69" s="16"/>
      <c r="PBU69" s="15"/>
      <c r="PBV69" s="16"/>
      <c r="PBW69" s="15"/>
      <c r="PBX69" s="16"/>
      <c r="PBY69" s="15"/>
      <c r="PBZ69" s="16"/>
      <c r="PCA69" s="15"/>
      <c r="PCB69" s="16"/>
      <c r="PCC69" s="15"/>
      <c r="PCD69" s="16"/>
      <c r="PCE69" s="15"/>
      <c r="PCF69" s="16"/>
      <c r="PCG69" s="15"/>
      <c r="PCH69" s="16"/>
      <c r="PCI69" s="15"/>
      <c r="PCJ69" s="16"/>
      <c r="PCK69" s="15"/>
      <c r="PCL69" s="16"/>
      <c r="PCM69" s="15"/>
      <c r="PCN69" s="16"/>
      <c r="PCO69" s="15"/>
      <c r="PCP69" s="16"/>
      <c r="PCQ69" s="15"/>
      <c r="PCR69" s="16"/>
      <c r="PCS69" s="15"/>
      <c r="PCT69" s="16"/>
      <c r="PCU69" s="15"/>
      <c r="PCV69" s="16"/>
      <c r="PCW69" s="15"/>
      <c r="PCX69" s="16"/>
      <c r="PCY69" s="15"/>
      <c r="PCZ69" s="16"/>
      <c r="PDA69" s="15"/>
      <c r="PDB69" s="16"/>
      <c r="PDC69" s="15"/>
      <c r="PDD69" s="16"/>
      <c r="PDE69" s="15"/>
      <c r="PDF69" s="16"/>
      <c r="PDG69" s="15"/>
      <c r="PDH69" s="16"/>
      <c r="PDI69" s="15"/>
      <c r="PDJ69" s="16"/>
      <c r="PDK69" s="15"/>
      <c r="PDL69" s="16"/>
      <c r="PDM69" s="15"/>
      <c r="PDN69" s="16"/>
      <c r="PDO69" s="15"/>
      <c r="PDP69" s="16"/>
      <c r="PDQ69" s="15"/>
      <c r="PDR69" s="16"/>
      <c r="PDS69" s="15"/>
      <c r="PDT69" s="16"/>
      <c r="PDU69" s="15"/>
      <c r="PDV69" s="16"/>
      <c r="PDW69" s="15"/>
      <c r="PDX69" s="16"/>
      <c r="PDY69" s="15"/>
      <c r="PDZ69" s="16"/>
      <c r="PEA69" s="15"/>
      <c r="PEB69" s="16"/>
      <c r="PEC69" s="15"/>
      <c r="PED69" s="16"/>
      <c r="PEE69" s="15"/>
      <c r="PEF69" s="16"/>
      <c r="PEG69" s="15"/>
      <c r="PEH69" s="16"/>
      <c r="PEI69" s="15"/>
      <c r="PEJ69" s="16"/>
      <c r="PEK69" s="15"/>
      <c r="PEL69" s="16"/>
      <c r="PEM69" s="15"/>
      <c r="PEN69" s="16"/>
      <c r="PEO69" s="15"/>
      <c r="PEP69" s="16"/>
      <c r="PEQ69" s="15"/>
      <c r="PER69" s="16"/>
      <c r="PES69" s="15"/>
      <c r="PET69" s="16"/>
      <c r="PEU69" s="15"/>
      <c r="PEV69" s="16"/>
      <c r="PEW69" s="15"/>
      <c r="PEX69" s="16"/>
      <c r="PEY69" s="15"/>
      <c r="PEZ69" s="16"/>
      <c r="PFA69" s="15"/>
      <c r="PFB69" s="16"/>
      <c r="PFC69" s="15"/>
      <c r="PFD69" s="16"/>
      <c r="PFE69" s="15"/>
      <c r="PFF69" s="16"/>
      <c r="PFG69" s="15"/>
      <c r="PFH69" s="16"/>
      <c r="PFI69" s="15"/>
      <c r="PFJ69" s="16"/>
      <c r="PFK69" s="15"/>
      <c r="PFL69" s="16"/>
      <c r="PFM69" s="15"/>
      <c r="PFN69" s="16"/>
      <c r="PFO69" s="15"/>
      <c r="PFP69" s="16"/>
      <c r="PFQ69" s="15"/>
      <c r="PFR69" s="16"/>
      <c r="PFS69" s="15"/>
      <c r="PFT69" s="16"/>
      <c r="PFU69" s="15"/>
      <c r="PFV69" s="16"/>
      <c r="PFW69" s="15"/>
      <c r="PFX69" s="16"/>
      <c r="PFY69" s="15"/>
      <c r="PFZ69" s="16"/>
      <c r="PGA69" s="15"/>
      <c r="PGB69" s="16"/>
      <c r="PGC69" s="15"/>
      <c r="PGD69" s="16"/>
      <c r="PGE69" s="15"/>
      <c r="PGF69" s="16"/>
      <c r="PGG69" s="15"/>
      <c r="PGH69" s="16"/>
      <c r="PGI69" s="15"/>
      <c r="PGJ69" s="16"/>
      <c r="PGK69" s="15"/>
      <c r="PGL69" s="16"/>
      <c r="PGM69" s="15"/>
      <c r="PGN69" s="16"/>
      <c r="PGO69" s="15"/>
      <c r="PGP69" s="16"/>
      <c r="PGQ69" s="15"/>
      <c r="PGR69" s="16"/>
      <c r="PGS69" s="15"/>
      <c r="PGT69" s="16"/>
      <c r="PGU69" s="15"/>
      <c r="PGV69" s="16"/>
      <c r="PGW69" s="15"/>
      <c r="PGX69" s="16"/>
      <c r="PGY69" s="15"/>
      <c r="PGZ69" s="16"/>
      <c r="PHA69" s="15"/>
      <c r="PHB69" s="16"/>
      <c r="PHC69" s="15"/>
      <c r="PHD69" s="16"/>
      <c r="PHE69" s="15"/>
      <c r="PHF69" s="16"/>
      <c r="PHG69" s="15"/>
      <c r="PHH69" s="16"/>
      <c r="PHI69" s="15"/>
      <c r="PHJ69" s="16"/>
      <c r="PHK69" s="15"/>
      <c r="PHL69" s="16"/>
      <c r="PHM69" s="15"/>
      <c r="PHN69" s="16"/>
      <c r="PHO69" s="15"/>
      <c r="PHP69" s="16"/>
      <c r="PHQ69" s="15"/>
      <c r="PHR69" s="16"/>
      <c r="PHS69" s="15"/>
      <c r="PHT69" s="16"/>
      <c r="PHU69" s="15"/>
      <c r="PHV69" s="16"/>
      <c r="PHW69" s="15"/>
      <c r="PHX69" s="16"/>
      <c r="PHY69" s="15"/>
      <c r="PHZ69" s="16"/>
      <c r="PIA69" s="15"/>
      <c r="PIB69" s="16"/>
      <c r="PIC69" s="15"/>
      <c r="PID69" s="16"/>
      <c r="PIE69" s="15"/>
      <c r="PIF69" s="16"/>
      <c r="PIG69" s="15"/>
      <c r="PIH69" s="16"/>
      <c r="PII69" s="15"/>
      <c r="PIJ69" s="16"/>
      <c r="PIK69" s="15"/>
      <c r="PIL69" s="16"/>
      <c r="PIM69" s="15"/>
      <c r="PIN69" s="16"/>
      <c r="PIO69" s="15"/>
      <c r="PIP69" s="16"/>
      <c r="PIQ69" s="15"/>
      <c r="PIR69" s="16"/>
      <c r="PIS69" s="15"/>
      <c r="PIT69" s="16"/>
      <c r="PIU69" s="15"/>
      <c r="PIV69" s="16"/>
      <c r="PIW69" s="15"/>
      <c r="PIX69" s="16"/>
      <c r="PIY69" s="15"/>
      <c r="PIZ69" s="16"/>
      <c r="PJA69" s="15"/>
      <c r="PJB69" s="16"/>
      <c r="PJC69" s="15"/>
      <c r="PJD69" s="16"/>
      <c r="PJE69" s="15"/>
      <c r="PJF69" s="16"/>
      <c r="PJG69" s="15"/>
      <c r="PJH69" s="16"/>
      <c r="PJI69" s="15"/>
      <c r="PJJ69" s="16"/>
      <c r="PJK69" s="15"/>
      <c r="PJL69" s="16"/>
      <c r="PJM69" s="15"/>
      <c r="PJN69" s="16"/>
      <c r="PJO69" s="15"/>
      <c r="PJP69" s="16"/>
      <c r="PJQ69" s="15"/>
      <c r="PJR69" s="16"/>
      <c r="PJS69" s="15"/>
      <c r="PJT69" s="16"/>
      <c r="PJU69" s="15"/>
      <c r="PJV69" s="16"/>
      <c r="PJW69" s="15"/>
      <c r="PJX69" s="16"/>
      <c r="PJY69" s="15"/>
      <c r="PJZ69" s="16"/>
      <c r="PKA69" s="15"/>
      <c r="PKB69" s="16"/>
      <c r="PKC69" s="15"/>
      <c r="PKD69" s="16"/>
      <c r="PKE69" s="15"/>
      <c r="PKF69" s="16"/>
      <c r="PKG69" s="15"/>
      <c r="PKH69" s="16"/>
      <c r="PKI69" s="15"/>
      <c r="PKJ69" s="16"/>
      <c r="PKK69" s="15"/>
      <c r="PKL69" s="16"/>
      <c r="PKM69" s="15"/>
      <c r="PKN69" s="16"/>
      <c r="PKO69" s="15"/>
      <c r="PKP69" s="16"/>
      <c r="PKQ69" s="15"/>
      <c r="PKR69" s="16"/>
      <c r="PKS69" s="15"/>
      <c r="PKT69" s="16"/>
      <c r="PKU69" s="15"/>
      <c r="PKV69" s="16"/>
      <c r="PKW69" s="15"/>
      <c r="PKX69" s="16"/>
      <c r="PKY69" s="15"/>
      <c r="PKZ69" s="16"/>
      <c r="PLA69" s="15"/>
      <c r="PLB69" s="16"/>
      <c r="PLC69" s="15"/>
      <c r="PLD69" s="16"/>
      <c r="PLE69" s="15"/>
      <c r="PLF69" s="16"/>
      <c r="PLG69" s="15"/>
      <c r="PLH69" s="16"/>
      <c r="PLI69" s="15"/>
      <c r="PLJ69" s="16"/>
      <c r="PLK69" s="15"/>
      <c r="PLL69" s="16"/>
      <c r="PLM69" s="15"/>
      <c r="PLN69" s="16"/>
      <c r="PLO69" s="15"/>
      <c r="PLP69" s="16"/>
      <c r="PLQ69" s="15"/>
      <c r="PLR69" s="16"/>
      <c r="PLS69" s="15"/>
      <c r="PLT69" s="16"/>
      <c r="PLU69" s="15"/>
      <c r="PLV69" s="16"/>
      <c r="PLW69" s="15"/>
      <c r="PLX69" s="16"/>
      <c r="PLY69" s="15"/>
      <c r="PLZ69" s="16"/>
      <c r="PMA69" s="15"/>
      <c r="PMB69" s="16"/>
      <c r="PMC69" s="15"/>
      <c r="PMD69" s="16"/>
      <c r="PME69" s="15"/>
      <c r="PMF69" s="16"/>
      <c r="PMG69" s="15"/>
      <c r="PMH69" s="16"/>
      <c r="PMI69" s="15"/>
      <c r="PMJ69" s="16"/>
      <c r="PMK69" s="15"/>
      <c r="PML69" s="16"/>
      <c r="PMM69" s="15"/>
      <c r="PMN69" s="16"/>
      <c r="PMO69" s="15"/>
      <c r="PMP69" s="16"/>
      <c r="PMQ69" s="15"/>
      <c r="PMR69" s="16"/>
      <c r="PMS69" s="15"/>
      <c r="PMT69" s="16"/>
      <c r="PMU69" s="15"/>
      <c r="PMV69" s="16"/>
      <c r="PMW69" s="15"/>
      <c r="PMX69" s="16"/>
      <c r="PMY69" s="15"/>
      <c r="PMZ69" s="16"/>
      <c r="PNA69" s="15"/>
      <c r="PNB69" s="16"/>
      <c r="PNC69" s="15"/>
      <c r="PND69" s="16"/>
      <c r="PNE69" s="15"/>
      <c r="PNF69" s="16"/>
      <c r="PNG69" s="15"/>
      <c r="PNH69" s="16"/>
      <c r="PNI69" s="15"/>
      <c r="PNJ69" s="16"/>
      <c r="PNK69" s="15"/>
      <c r="PNL69" s="16"/>
      <c r="PNM69" s="15"/>
      <c r="PNN69" s="16"/>
      <c r="PNO69" s="15"/>
      <c r="PNP69" s="16"/>
      <c r="PNQ69" s="15"/>
      <c r="PNR69" s="16"/>
      <c r="PNS69" s="15"/>
      <c r="PNT69" s="16"/>
      <c r="PNU69" s="15"/>
      <c r="PNV69" s="16"/>
      <c r="PNW69" s="15"/>
      <c r="PNX69" s="16"/>
      <c r="PNY69" s="15"/>
      <c r="PNZ69" s="16"/>
      <c r="POA69" s="15"/>
      <c r="POB69" s="16"/>
      <c r="POC69" s="15"/>
      <c r="POD69" s="16"/>
      <c r="POE69" s="15"/>
      <c r="POF69" s="16"/>
      <c r="POG69" s="15"/>
      <c r="POH69" s="16"/>
      <c r="POI69" s="15"/>
      <c r="POJ69" s="16"/>
      <c r="POK69" s="15"/>
      <c r="POL69" s="16"/>
      <c r="POM69" s="15"/>
      <c r="PON69" s="16"/>
      <c r="POO69" s="15"/>
      <c r="POP69" s="16"/>
      <c r="POQ69" s="15"/>
      <c r="POR69" s="16"/>
      <c r="POS69" s="15"/>
      <c r="POT69" s="16"/>
      <c r="POU69" s="15"/>
      <c r="POV69" s="16"/>
      <c r="POW69" s="15"/>
      <c r="POX69" s="16"/>
      <c r="POY69" s="15"/>
      <c r="POZ69" s="16"/>
      <c r="PPA69" s="15"/>
      <c r="PPB69" s="16"/>
      <c r="PPC69" s="15"/>
      <c r="PPD69" s="16"/>
      <c r="PPE69" s="15"/>
      <c r="PPF69" s="16"/>
      <c r="PPG69" s="15"/>
      <c r="PPH69" s="16"/>
      <c r="PPI69" s="15"/>
      <c r="PPJ69" s="16"/>
      <c r="PPK69" s="15"/>
      <c r="PPL69" s="16"/>
      <c r="PPM69" s="15"/>
      <c r="PPN69" s="16"/>
      <c r="PPO69" s="15"/>
      <c r="PPP69" s="16"/>
      <c r="PPQ69" s="15"/>
      <c r="PPR69" s="16"/>
      <c r="PPS69" s="15"/>
      <c r="PPT69" s="16"/>
      <c r="PPU69" s="15"/>
      <c r="PPV69" s="16"/>
      <c r="PPW69" s="15"/>
      <c r="PPX69" s="16"/>
      <c r="PPY69" s="15"/>
      <c r="PPZ69" s="16"/>
      <c r="PQA69" s="15"/>
      <c r="PQB69" s="16"/>
      <c r="PQC69" s="15"/>
      <c r="PQD69" s="16"/>
      <c r="PQE69" s="15"/>
      <c r="PQF69" s="16"/>
      <c r="PQG69" s="15"/>
      <c r="PQH69" s="16"/>
      <c r="PQI69" s="15"/>
      <c r="PQJ69" s="16"/>
      <c r="PQK69" s="15"/>
      <c r="PQL69" s="16"/>
      <c r="PQM69" s="15"/>
      <c r="PQN69" s="16"/>
      <c r="PQO69" s="15"/>
      <c r="PQP69" s="16"/>
      <c r="PQQ69" s="15"/>
      <c r="PQR69" s="16"/>
      <c r="PQS69" s="15"/>
      <c r="PQT69" s="16"/>
      <c r="PQU69" s="15"/>
      <c r="PQV69" s="16"/>
      <c r="PQW69" s="15"/>
      <c r="PQX69" s="16"/>
      <c r="PQY69" s="15"/>
      <c r="PQZ69" s="16"/>
      <c r="PRA69" s="15"/>
      <c r="PRB69" s="16"/>
      <c r="PRC69" s="15"/>
      <c r="PRD69" s="16"/>
      <c r="PRE69" s="15"/>
      <c r="PRF69" s="16"/>
      <c r="PRG69" s="15"/>
      <c r="PRH69" s="16"/>
      <c r="PRI69" s="15"/>
      <c r="PRJ69" s="16"/>
      <c r="PRK69" s="15"/>
      <c r="PRL69" s="16"/>
      <c r="PRM69" s="15"/>
      <c r="PRN69" s="16"/>
      <c r="PRO69" s="15"/>
      <c r="PRP69" s="16"/>
      <c r="PRQ69" s="15"/>
      <c r="PRR69" s="16"/>
      <c r="PRS69" s="15"/>
      <c r="PRT69" s="16"/>
      <c r="PRU69" s="15"/>
      <c r="PRV69" s="16"/>
      <c r="PRW69" s="15"/>
      <c r="PRX69" s="16"/>
      <c r="PRY69" s="15"/>
      <c r="PRZ69" s="16"/>
      <c r="PSA69" s="15"/>
      <c r="PSB69" s="16"/>
      <c r="PSC69" s="15"/>
      <c r="PSD69" s="16"/>
      <c r="PSE69" s="15"/>
      <c r="PSF69" s="16"/>
      <c r="PSG69" s="15"/>
      <c r="PSH69" s="16"/>
      <c r="PSI69" s="15"/>
      <c r="PSJ69" s="16"/>
      <c r="PSK69" s="15"/>
      <c r="PSL69" s="16"/>
      <c r="PSM69" s="15"/>
      <c r="PSN69" s="16"/>
      <c r="PSO69" s="15"/>
      <c r="PSP69" s="16"/>
      <c r="PSQ69" s="15"/>
      <c r="PSR69" s="16"/>
      <c r="PSS69" s="15"/>
      <c r="PST69" s="16"/>
      <c r="PSU69" s="15"/>
      <c r="PSV69" s="16"/>
      <c r="PSW69" s="15"/>
      <c r="PSX69" s="16"/>
      <c r="PSY69" s="15"/>
      <c r="PSZ69" s="16"/>
      <c r="PTA69" s="15"/>
      <c r="PTB69" s="16"/>
      <c r="PTC69" s="15"/>
      <c r="PTD69" s="16"/>
      <c r="PTE69" s="15"/>
      <c r="PTF69" s="16"/>
      <c r="PTG69" s="15"/>
      <c r="PTH69" s="16"/>
      <c r="PTI69" s="15"/>
      <c r="PTJ69" s="16"/>
      <c r="PTK69" s="15"/>
      <c r="PTL69" s="16"/>
      <c r="PTM69" s="15"/>
      <c r="PTN69" s="16"/>
      <c r="PTO69" s="15"/>
      <c r="PTP69" s="16"/>
      <c r="PTQ69" s="15"/>
      <c r="PTR69" s="16"/>
      <c r="PTS69" s="15"/>
      <c r="PTT69" s="16"/>
      <c r="PTU69" s="15"/>
      <c r="PTV69" s="16"/>
      <c r="PTW69" s="15"/>
      <c r="PTX69" s="16"/>
      <c r="PTY69" s="15"/>
      <c r="PTZ69" s="16"/>
      <c r="PUA69" s="15"/>
      <c r="PUB69" s="16"/>
      <c r="PUC69" s="15"/>
      <c r="PUD69" s="16"/>
      <c r="PUE69" s="15"/>
      <c r="PUF69" s="16"/>
      <c r="PUG69" s="15"/>
      <c r="PUH69" s="16"/>
      <c r="PUI69" s="15"/>
      <c r="PUJ69" s="16"/>
      <c r="PUK69" s="15"/>
      <c r="PUL69" s="16"/>
      <c r="PUM69" s="15"/>
      <c r="PUN69" s="16"/>
      <c r="PUO69" s="15"/>
      <c r="PUP69" s="16"/>
      <c r="PUQ69" s="15"/>
      <c r="PUR69" s="16"/>
      <c r="PUS69" s="15"/>
      <c r="PUT69" s="16"/>
      <c r="PUU69" s="15"/>
      <c r="PUV69" s="16"/>
      <c r="PUW69" s="15"/>
      <c r="PUX69" s="16"/>
      <c r="PUY69" s="15"/>
      <c r="PUZ69" s="16"/>
      <c r="PVA69" s="15"/>
      <c r="PVB69" s="16"/>
      <c r="PVC69" s="15"/>
      <c r="PVD69" s="16"/>
      <c r="PVE69" s="15"/>
      <c r="PVF69" s="16"/>
      <c r="PVG69" s="15"/>
      <c r="PVH69" s="16"/>
      <c r="PVI69" s="15"/>
      <c r="PVJ69" s="16"/>
      <c r="PVK69" s="15"/>
      <c r="PVL69" s="16"/>
      <c r="PVM69" s="15"/>
      <c r="PVN69" s="16"/>
      <c r="PVO69" s="15"/>
      <c r="PVP69" s="16"/>
      <c r="PVQ69" s="15"/>
      <c r="PVR69" s="16"/>
      <c r="PVS69" s="15"/>
      <c r="PVT69" s="16"/>
      <c r="PVU69" s="15"/>
      <c r="PVV69" s="16"/>
      <c r="PVW69" s="15"/>
      <c r="PVX69" s="16"/>
      <c r="PVY69" s="15"/>
      <c r="PVZ69" s="16"/>
      <c r="PWA69" s="15"/>
      <c r="PWB69" s="16"/>
      <c r="PWC69" s="15"/>
      <c r="PWD69" s="16"/>
      <c r="PWE69" s="15"/>
      <c r="PWF69" s="16"/>
      <c r="PWG69" s="15"/>
      <c r="PWH69" s="16"/>
      <c r="PWI69" s="15"/>
      <c r="PWJ69" s="16"/>
      <c r="PWK69" s="15"/>
      <c r="PWL69" s="16"/>
      <c r="PWM69" s="15"/>
      <c r="PWN69" s="16"/>
      <c r="PWO69" s="15"/>
      <c r="PWP69" s="16"/>
      <c r="PWQ69" s="15"/>
      <c r="PWR69" s="16"/>
      <c r="PWS69" s="15"/>
      <c r="PWT69" s="16"/>
      <c r="PWU69" s="15"/>
      <c r="PWV69" s="16"/>
      <c r="PWW69" s="15"/>
      <c r="PWX69" s="16"/>
      <c r="PWY69" s="15"/>
      <c r="PWZ69" s="16"/>
      <c r="PXA69" s="15"/>
      <c r="PXB69" s="16"/>
      <c r="PXC69" s="15"/>
      <c r="PXD69" s="16"/>
      <c r="PXE69" s="15"/>
      <c r="PXF69" s="16"/>
      <c r="PXG69" s="15"/>
      <c r="PXH69" s="16"/>
      <c r="PXI69" s="15"/>
      <c r="PXJ69" s="16"/>
      <c r="PXK69" s="15"/>
      <c r="PXL69" s="16"/>
      <c r="PXM69" s="15"/>
      <c r="PXN69" s="16"/>
      <c r="PXO69" s="15"/>
      <c r="PXP69" s="16"/>
      <c r="PXQ69" s="15"/>
      <c r="PXR69" s="16"/>
      <c r="PXS69" s="15"/>
      <c r="PXT69" s="16"/>
      <c r="PXU69" s="15"/>
      <c r="PXV69" s="16"/>
      <c r="PXW69" s="15"/>
      <c r="PXX69" s="16"/>
      <c r="PXY69" s="15"/>
      <c r="PXZ69" s="16"/>
      <c r="PYA69" s="15"/>
      <c r="PYB69" s="16"/>
      <c r="PYC69" s="15"/>
      <c r="PYD69" s="16"/>
      <c r="PYE69" s="15"/>
      <c r="PYF69" s="16"/>
      <c r="PYG69" s="15"/>
      <c r="PYH69" s="16"/>
      <c r="PYI69" s="15"/>
      <c r="PYJ69" s="16"/>
      <c r="PYK69" s="15"/>
      <c r="PYL69" s="16"/>
      <c r="PYM69" s="15"/>
      <c r="PYN69" s="16"/>
      <c r="PYO69" s="15"/>
      <c r="PYP69" s="16"/>
      <c r="PYQ69" s="15"/>
      <c r="PYR69" s="16"/>
      <c r="PYS69" s="15"/>
      <c r="PYT69" s="16"/>
      <c r="PYU69" s="15"/>
      <c r="PYV69" s="16"/>
      <c r="PYW69" s="15"/>
      <c r="PYX69" s="16"/>
      <c r="PYY69" s="15"/>
      <c r="PYZ69" s="16"/>
      <c r="PZA69" s="15"/>
      <c r="PZB69" s="16"/>
      <c r="PZC69" s="15"/>
      <c r="PZD69" s="16"/>
      <c r="PZE69" s="15"/>
      <c r="PZF69" s="16"/>
      <c r="PZG69" s="15"/>
      <c r="PZH69" s="16"/>
      <c r="PZI69" s="15"/>
      <c r="PZJ69" s="16"/>
      <c r="PZK69" s="15"/>
      <c r="PZL69" s="16"/>
      <c r="PZM69" s="15"/>
      <c r="PZN69" s="16"/>
      <c r="PZO69" s="15"/>
      <c r="PZP69" s="16"/>
      <c r="PZQ69" s="15"/>
      <c r="PZR69" s="16"/>
      <c r="PZS69" s="15"/>
      <c r="PZT69" s="16"/>
      <c r="PZU69" s="15"/>
      <c r="PZV69" s="16"/>
      <c r="PZW69" s="15"/>
      <c r="PZX69" s="16"/>
      <c r="PZY69" s="15"/>
      <c r="PZZ69" s="16"/>
      <c r="QAA69" s="15"/>
      <c r="QAB69" s="16"/>
      <c r="QAC69" s="15"/>
      <c r="QAD69" s="16"/>
      <c r="QAE69" s="15"/>
      <c r="QAF69" s="16"/>
      <c r="QAG69" s="15"/>
      <c r="QAH69" s="16"/>
      <c r="QAI69" s="15"/>
      <c r="QAJ69" s="16"/>
      <c r="QAK69" s="15"/>
      <c r="QAL69" s="16"/>
      <c r="QAM69" s="15"/>
      <c r="QAN69" s="16"/>
      <c r="QAO69" s="15"/>
      <c r="QAP69" s="16"/>
      <c r="QAQ69" s="15"/>
      <c r="QAR69" s="16"/>
      <c r="QAS69" s="15"/>
      <c r="QAT69" s="16"/>
      <c r="QAU69" s="15"/>
      <c r="QAV69" s="16"/>
      <c r="QAW69" s="15"/>
      <c r="QAX69" s="16"/>
      <c r="QAY69" s="15"/>
      <c r="QAZ69" s="16"/>
      <c r="QBA69" s="15"/>
      <c r="QBB69" s="16"/>
      <c r="QBC69" s="15"/>
      <c r="QBD69" s="16"/>
      <c r="QBE69" s="15"/>
      <c r="QBF69" s="16"/>
      <c r="QBG69" s="15"/>
      <c r="QBH69" s="16"/>
      <c r="QBI69" s="15"/>
      <c r="QBJ69" s="16"/>
      <c r="QBK69" s="15"/>
      <c r="QBL69" s="16"/>
      <c r="QBM69" s="15"/>
      <c r="QBN69" s="16"/>
      <c r="QBO69" s="15"/>
      <c r="QBP69" s="16"/>
      <c r="QBQ69" s="15"/>
      <c r="QBR69" s="16"/>
      <c r="QBS69" s="15"/>
      <c r="QBT69" s="16"/>
      <c r="QBU69" s="15"/>
      <c r="QBV69" s="16"/>
      <c r="QBW69" s="15"/>
      <c r="QBX69" s="16"/>
      <c r="QBY69" s="15"/>
      <c r="QBZ69" s="16"/>
      <c r="QCA69" s="15"/>
      <c r="QCB69" s="16"/>
      <c r="QCC69" s="15"/>
      <c r="QCD69" s="16"/>
      <c r="QCE69" s="15"/>
      <c r="QCF69" s="16"/>
      <c r="QCG69" s="15"/>
      <c r="QCH69" s="16"/>
      <c r="QCI69" s="15"/>
      <c r="QCJ69" s="16"/>
      <c r="QCK69" s="15"/>
      <c r="QCL69" s="16"/>
      <c r="QCM69" s="15"/>
      <c r="QCN69" s="16"/>
      <c r="QCO69" s="15"/>
      <c r="QCP69" s="16"/>
      <c r="QCQ69" s="15"/>
      <c r="QCR69" s="16"/>
      <c r="QCS69" s="15"/>
      <c r="QCT69" s="16"/>
      <c r="QCU69" s="15"/>
      <c r="QCV69" s="16"/>
      <c r="QCW69" s="15"/>
      <c r="QCX69" s="16"/>
      <c r="QCY69" s="15"/>
      <c r="QCZ69" s="16"/>
      <c r="QDA69" s="15"/>
      <c r="QDB69" s="16"/>
      <c r="QDC69" s="15"/>
      <c r="QDD69" s="16"/>
      <c r="QDE69" s="15"/>
      <c r="QDF69" s="16"/>
      <c r="QDG69" s="15"/>
      <c r="QDH69" s="16"/>
      <c r="QDI69" s="15"/>
      <c r="QDJ69" s="16"/>
      <c r="QDK69" s="15"/>
      <c r="QDL69" s="16"/>
      <c r="QDM69" s="15"/>
      <c r="QDN69" s="16"/>
      <c r="QDO69" s="15"/>
      <c r="QDP69" s="16"/>
      <c r="QDQ69" s="15"/>
      <c r="QDR69" s="16"/>
      <c r="QDS69" s="15"/>
      <c r="QDT69" s="16"/>
      <c r="QDU69" s="15"/>
      <c r="QDV69" s="16"/>
      <c r="QDW69" s="15"/>
      <c r="QDX69" s="16"/>
      <c r="QDY69" s="15"/>
      <c r="QDZ69" s="16"/>
      <c r="QEA69" s="15"/>
      <c r="QEB69" s="16"/>
      <c r="QEC69" s="15"/>
      <c r="QED69" s="16"/>
      <c r="QEE69" s="15"/>
      <c r="QEF69" s="16"/>
      <c r="QEG69" s="15"/>
      <c r="QEH69" s="16"/>
      <c r="QEI69" s="15"/>
      <c r="QEJ69" s="16"/>
      <c r="QEK69" s="15"/>
      <c r="QEL69" s="16"/>
      <c r="QEM69" s="15"/>
      <c r="QEN69" s="16"/>
      <c r="QEO69" s="15"/>
      <c r="QEP69" s="16"/>
      <c r="QEQ69" s="15"/>
      <c r="QER69" s="16"/>
      <c r="QES69" s="15"/>
      <c r="QET69" s="16"/>
      <c r="QEU69" s="15"/>
      <c r="QEV69" s="16"/>
      <c r="QEW69" s="15"/>
      <c r="QEX69" s="16"/>
      <c r="QEY69" s="15"/>
      <c r="QEZ69" s="16"/>
      <c r="QFA69" s="15"/>
      <c r="QFB69" s="16"/>
      <c r="QFC69" s="15"/>
      <c r="QFD69" s="16"/>
      <c r="QFE69" s="15"/>
      <c r="QFF69" s="16"/>
      <c r="QFG69" s="15"/>
      <c r="QFH69" s="16"/>
      <c r="QFI69" s="15"/>
      <c r="QFJ69" s="16"/>
      <c r="QFK69" s="15"/>
      <c r="QFL69" s="16"/>
      <c r="QFM69" s="15"/>
      <c r="QFN69" s="16"/>
      <c r="QFO69" s="15"/>
      <c r="QFP69" s="16"/>
      <c r="QFQ69" s="15"/>
      <c r="QFR69" s="16"/>
      <c r="QFS69" s="15"/>
      <c r="QFT69" s="16"/>
      <c r="QFU69" s="15"/>
      <c r="QFV69" s="16"/>
      <c r="QFW69" s="15"/>
      <c r="QFX69" s="16"/>
      <c r="QFY69" s="15"/>
      <c r="QFZ69" s="16"/>
      <c r="QGA69" s="15"/>
      <c r="QGB69" s="16"/>
      <c r="QGC69" s="15"/>
      <c r="QGD69" s="16"/>
      <c r="QGE69" s="15"/>
      <c r="QGF69" s="16"/>
      <c r="QGG69" s="15"/>
      <c r="QGH69" s="16"/>
      <c r="QGI69" s="15"/>
      <c r="QGJ69" s="16"/>
      <c r="QGK69" s="15"/>
      <c r="QGL69" s="16"/>
      <c r="QGM69" s="15"/>
      <c r="QGN69" s="16"/>
      <c r="QGO69" s="15"/>
      <c r="QGP69" s="16"/>
      <c r="QGQ69" s="15"/>
      <c r="QGR69" s="16"/>
      <c r="QGS69" s="15"/>
      <c r="QGT69" s="16"/>
      <c r="QGU69" s="15"/>
      <c r="QGV69" s="16"/>
      <c r="QGW69" s="15"/>
      <c r="QGX69" s="16"/>
      <c r="QGY69" s="15"/>
      <c r="QGZ69" s="16"/>
      <c r="QHA69" s="15"/>
      <c r="QHB69" s="16"/>
      <c r="QHC69" s="15"/>
      <c r="QHD69" s="16"/>
      <c r="QHE69" s="15"/>
      <c r="QHF69" s="16"/>
      <c r="QHG69" s="15"/>
      <c r="QHH69" s="16"/>
      <c r="QHI69" s="15"/>
      <c r="QHJ69" s="16"/>
      <c r="QHK69" s="15"/>
      <c r="QHL69" s="16"/>
      <c r="QHM69" s="15"/>
      <c r="QHN69" s="16"/>
      <c r="QHO69" s="15"/>
      <c r="QHP69" s="16"/>
      <c r="QHQ69" s="15"/>
      <c r="QHR69" s="16"/>
      <c r="QHS69" s="15"/>
      <c r="QHT69" s="16"/>
      <c r="QHU69" s="15"/>
      <c r="QHV69" s="16"/>
      <c r="QHW69" s="15"/>
      <c r="QHX69" s="16"/>
      <c r="QHY69" s="15"/>
      <c r="QHZ69" s="16"/>
      <c r="QIA69" s="15"/>
      <c r="QIB69" s="16"/>
      <c r="QIC69" s="15"/>
      <c r="QID69" s="16"/>
      <c r="QIE69" s="15"/>
      <c r="QIF69" s="16"/>
      <c r="QIG69" s="15"/>
      <c r="QIH69" s="16"/>
      <c r="QII69" s="15"/>
      <c r="QIJ69" s="16"/>
      <c r="QIK69" s="15"/>
      <c r="QIL69" s="16"/>
      <c r="QIM69" s="15"/>
      <c r="QIN69" s="16"/>
      <c r="QIO69" s="15"/>
      <c r="QIP69" s="16"/>
      <c r="QIQ69" s="15"/>
      <c r="QIR69" s="16"/>
      <c r="QIS69" s="15"/>
      <c r="QIT69" s="16"/>
      <c r="QIU69" s="15"/>
      <c r="QIV69" s="16"/>
      <c r="QIW69" s="15"/>
      <c r="QIX69" s="16"/>
      <c r="QIY69" s="15"/>
      <c r="QIZ69" s="16"/>
      <c r="QJA69" s="15"/>
      <c r="QJB69" s="16"/>
      <c r="QJC69" s="15"/>
      <c r="QJD69" s="16"/>
      <c r="QJE69" s="15"/>
      <c r="QJF69" s="16"/>
      <c r="QJG69" s="15"/>
      <c r="QJH69" s="16"/>
      <c r="QJI69" s="15"/>
      <c r="QJJ69" s="16"/>
      <c r="QJK69" s="15"/>
      <c r="QJL69" s="16"/>
      <c r="QJM69" s="15"/>
      <c r="QJN69" s="16"/>
      <c r="QJO69" s="15"/>
      <c r="QJP69" s="16"/>
      <c r="QJQ69" s="15"/>
      <c r="QJR69" s="16"/>
      <c r="QJS69" s="15"/>
      <c r="QJT69" s="16"/>
      <c r="QJU69" s="15"/>
      <c r="QJV69" s="16"/>
      <c r="QJW69" s="15"/>
      <c r="QJX69" s="16"/>
      <c r="QJY69" s="15"/>
      <c r="QJZ69" s="16"/>
      <c r="QKA69" s="15"/>
      <c r="QKB69" s="16"/>
      <c r="QKC69" s="15"/>
      <c r="QKD69" s="16"/>
      <c r="QKE69" s="15"/>
      <c r="QKF69" s="16"/>
      <c r="QKG69" s="15"/>
      <c r="QKH69" s="16"/>
      <c r="QKI69" s="15"/>
      <c r="QKJ69" s="16"/>
      <c r="QKK69" s="15"/>
      <c r="QKL69" s="16"/>
      <c r="QKM69" s="15"/>
      <c r="QKN69" s="16"/>
      <c r="QKO69" s="15"/>
      <c r="QKP69" s="16"/>
      <c r="QKQ69" s="15"/>
      <c r="QKR69" s="16"/>
      <c r="QKS69" s="15"/>
      <c r="QKT69" s="16"/>
      <c r="QKU69" s="15"/>
      <c r="QKV69" s="16"/>
      <c r="QKW69" s="15"/>
      <c r="QKX69" s="16"/>
      <c r="QKY69" s="15"/>
      <c r="QKZ69" s="16"/>
      <c r="QLA69" s="15"/>
      <c r="QLB69" s="16"/>
      <c r="QLC69" s="15"/>
      <c r="QLD69" s="16"/>
      <c r="QLE69" s="15"/>
      <c r="QLF69" s="16"/>
      <c r="QLG69" s="15"/>
      <c r="QLH69" s="16"/>
      <c r="QLI69" s="15"/>
      <c r="QLJ69" s="16"/>
      <c r="QLK69" s="15"/>
      <c r="QLL69" s="16"/>
      <c r="QLM69" s="15"/>
      <c r="QLN69" s="16"/>
      <c r="QLO69" s="15"/>
      <c r="QLP69" s="16"/>
      <c r="QLQ69" s="15"/>
      <c r="QLR69" s="16"/>
      <c r="QLS69" s="15"/>
      <c r="QLT69" s="16"/>
      <c r="QLU69" s="15"/>
      <c r="QLV69" s="16"/>
      <c r="QLW69" s="15"/>
      <c r="QLX69" s="16"/>
      <c r="QLY69" s="15"/>
      <c r="QLZ69" s="16"/>
      <c r="QMA69" s="15"/>
      <c r="QMB69" s="16"/>
      <c r="QMC69" s="15"/>
      <c r="QMD69" s="16"/>
      <c r="QME69" s="15"/>
      <c r="QMF69" s="16"/>
      <c r="QMG69" s="15"/>
      <c r="QMH69" s="16"/>
      <c r="QMI69" s="15"/>
      <c r="QMJ69" s="16"/>
      <c r="QMK69" s="15"/>
      <c r="QML69" s="16"/>
      <c r="QMM69" s="15"/>
      <c r="QMN69" s="16"/>
      <c r="QMO69" s="15"/>
      <c r="QMP69" s="16"/>
      <c r="QMQ69" s="15"/>
      <c r="QMR69" s="16"/>
      <c r="QMS69" s="15"/>
      <c r="QMT69" s="16"/>
      <c r="QMU69" s="15"/>
      <c r="QMV69" s="16"/>
      <c r="QMW69" s="15"/>
      <c r="QMX69" s="16"/>
      <c r="QMY69" s="15"/>
      <c r="QMZ69" s="16"/>
      <c r="QNA69" s="15"/>
      <c r="QNB69" s="16"/>
      <c r="QNC69" s="15"/>
      <c r="QND69" s="16"/>
      <c r="QNE69" s="15"/>
      <c r="QNF69" s="16"/>
      <c r="QNG69" s="15"/>
      <c r="QNH69" s="16"/>
      <c r="QNI69" s="15"/>
      <c r="QNJ69" s="16"/>
      <c r="QNK69" s="15"/>
      <c r="QNL69" s="16"/>
      <c r="QNM69" s="15"/>
      <c r="QNN69" s="16"/>
      <c r="QNO69" s="15"/>
      <c r="QNP69" s="16"/>
      <c r="QNQ69" s="15"/>
      <c r="QNR69" s="16"/>
      <c r="QNS69" s="15"/>
      <c r="QNT69" s="16"/>
      <c r="QNU69" s="15"/>
      <c r="QNV69" s="16"/>
      <c r="QNW69" s="15"/>
      <c r="QNX69" s="16"/>
      <c r="QNY69" s="15"/>
      <c r="QNZ69" s="16"/>
      <c r="QOA69" s="15"/>
      <c r="QOB69" s="16"/>
      <c r="QOC69" s="15"/>
      <c r="QOD69" s="16"/>
      <c r="QOE69" s="15"/>
      <c r="QOF69" s="16"/>
      <c r="QOG69" s="15"/>
      <c r="QOH69" s="16"/>
      <c r="QOI69" s="15"/>
      <c r="QOJ69" s="16"/>
      <c r="QOK69" s="15"/>
      <c r="QOL69" s="16"/>
      <c r="QOM69" s="15"/>
      <c r="QON69" s="16"/>
      <c r="QOO69" s="15"/>
      <c r="QOP69" s="16"/>
      <c r="QOQ69" s="15"/>
      <c r="QOR69" s="16"/>
      <c r="QOS69" s="15"/>
      <c r="QOT69" s="16"/>
      <c r="QOU69" s="15"/>
      <c r="QOV69" s="16"/>
      <c r="QOW69" s="15"/>
      <c r="QOX69" s="16"/>
      <c r="QOY69" s="15"/>
      <c r="QOZ69" s="16"/>
      <c r="QPA69" s="15"/>
      <c r="QPB69" s="16"/>
      <c r="QPC69" s="15"/>
      <c r="QPD69" s="16"/>
      <c r="QPE69" s="15"/>
      <c r="QPF69" s="16"/>
      <c r="QPG69" s="15"/>
      <c r="QPH69" s="16"/>
      <c r="QPI69" s="15"/>
      <c r="QPJ69" s="16"/>
      <c r="QPK69" s="15"/>
      <c r="QPL69" s="16"/>
      <c r="QPM69" s="15"/>
      <c r="QPN69" s="16"/>
      <c r="QPO69" s="15"/>
      <c r="QPP69" s="16"/>
      <c r="QPQ69" s="15"/>
      <c r="QPR69" s="16"/>
      <c r="QPS69" s="15"/>
      <c r="QPT69" s="16"/>
      <c r="QPU69" s="15"/>
      <c r="QPV69" s="16"/>
      <c r="QPW69" s="15"/>
      <c r="QPX69" s="16"/>
      <c r="QPY69" s="15"/>
      <c r="QPZ69" s="16"/>
      <c r="QQA69" s="15"/>
      <c r="QQB69" s="16"/>
      <c r="QQC69" s="15"/>
      <c r="QQD69" s="16"/>
      <c r="QQE69" s="15"/>
      <c r="QQF69" s="16"/>
      <c r="QQG69" s="15"/>
      <c r="QQH69" s="16"/>
      <c r="QQI69" s="15"/>
      <c r="QQJ69" s="16"/>
      <c r="QQK69" s="15"/>
      <c r="QQL69" s="16"/>
      <c r="QQM69" s="15"/>
      <c r="QQN69" s="16"/>
      <c r="QQO69" s="15"/>
      <c r="QQP69" s="16"/>
      <c r="QQQ69" s="15"/>
      <c r="QQR69" s="16"/>
      <c r="QQS69" s="15"/>
      <c r="QQT69" s="16"/>
      <c r="QQU69" s="15"/>
      <c r="QQV69" s="16"/>
      <c r="QQW69" s="15"/>
      <c r="QQX69" s="16"/>
      <c r="QQY69" s="15"/>
      <c r="QQZ69" s="16"/>
      <c r="QRA69" s="15"/>
      <c r="QRB69" s="16"/>
      <c r="QRC69" s="15"/>
      <c r="QRD69" s="16"/>
      <c r="QRE69" s="15"/>
      <c r="QRF69" s="16"/>
      <c r="QRG69" s="15"/>
      <c r="QRH69" s="16"/>
      <c r="QRI69" s="15"/>
      <c r="QRJ69" s="16"/>
      <c r="QRK69" s="15"/>
      <c r="QRL69" s="16"/>
      <c r="QRM69" s="15"/>
      <c r="QRN69" s="16"/>
      <c r="QRO69" s="15"/>
      <c r="QRP69" s="16"/>
      <c r="QRQ69" s="15"/>
      <c r="QRR69" s="16"/>
      <c r="QRS69" s="15"/>
      <c r="QRT69" s="16"/>
      <c r="QRU69" s="15"/>
      <c r="QRV69" s="16"/>
      <c r="QRW69" s="15"/>
      <c r="QRX69" s="16"/>
      <c r="QRY69" s="15"/>
      <c r="QRZ69" s="16"/>
      <c r="QSA69" s="15"/>
      <c r="QSB69" s="16"/>
      <c r="QSC69" s="15"/>
      <c r="QSD69" s="16"/>
      <c r="QSE69" s="15"/>
      <c r="QSF69" s="16"/>
      <c r="QSG69" s="15"/>
      <c r="QSH69" s="16"/>
      <c r="QSI69" s="15"/>
      <c r="QSJ69" s="16"/>
      <c r="QSK69" s="15"/>
      <c r="QSL69" s="16"/>
      <c r="QSM69" s="15"/>
      <c r="QSN69" s="16"/>
      <c r="QSO69" s="15"/>
      <c r="QSP69" s="16"/>
      <c r="QSQ69" s="15"/>
      <c r="QSR69" s="16"/>
      <c r="QSS69" s="15"/>
      <c r="QST69" s="16"/>
      <c r="QSU69" s="15"/>
      <c r="QSV69" s="16"/>
      <c r="QSW69" s="15"/>
      <c r="QSX69" s="16"/>
      <c r="QSY69" s="15"/>
      <c r="QSZ69" s="16"/>
      <c r="QTA69" s="15"/>
      <c r="QTB69" s="16"/>
      <c r="QTC69" s="15"/>
      <c r="QTD69" s="16"/>
      <c r="QTE69" s="15"/>
      <c r="QTF69" s="16"/>
      <c r="QTG69" s="15"/>
      <c r="QTH69" s="16"/>
      <c r="QTI69" s="15"/>
      <c r="QTJ69" s="16"/>
      <c r="QTK69" s="15"/>
      <c r="QTL69" s="16"/>
      <c r="QTM69" s="15"/>
      <c r="QTN69" s="16"/>
      <c r="QTO69" s="15"/>
      <c r="QTP69" s="16"/>
      <c r="QTQ69" s="15"/>
      <c r="QTR69" s="16"/>
      <c r="QTS69" s="15"/>
      <c r="QTT69" s="16"/>
      <c r="QTU69" s="15"/>
      <c r="QTV69" s="16"/>
      <c r="QTW69" s="15"/>
      <c r="QTX69" s="16"/>
      <c r="QTY69" s="15"/>
      <c r="QTZ69" s="16"/>
      <c r="QUA69" s="15"/>
      <c r="QUB69" s="16"/>
      <c r="QUC69" s="15"/>
      <c r="QUD69" s="16"/>
      <c r="QUE69" s="15"/>
      <c r="QUF69" s="16"/>
      <c r="QUG69" s="15"/>
      <c r="QUH69" s="16"/>
      <c r="QUI69" s="15"/>
      <c r="QUJ69" s="16"/>
      <c r="QUK69" s="15"/>
      <c r="QUL69" s="16"/>
      <c r="QUM69" s="15"/>
      <c r="QUN69" s="16"/>
      <c r="QUO69" s="15"/>
      <c r="QUP69" s="16"/>
      <c r="QUQ69" s="15"/>
      <c r="QUR69" s="16"/>
      <c r="QUS69" s="15"/>
      <c r="QUT69" s="16"/>
      <c r="QUU69" s="15"/>
      <c r="QUV69" s="16"/>
      <c r="QUW69" s="15"/>
      <c r="QUX69" s="16"/>
      <c r="QUY69" s="15"/>
      <c r="QUZ69" s="16"/>
      <c r="QVA69" s="15"/>
      <c r="QVB69" s="16"/>
      <c r="QVC69" s="15"/>
      <c r="QVD69" s="16"/>
      <c r="QVE69" s="15"/>
      <c r="QVF69" s="16"/>
      <c r="QVG69" s="15"/>
      <c r="QVH69" s="16"/>
      <c r="QVI69" s="15"/>
      <c r="QVJ69" s="16"/>
      <c r="QVK69" s="15"/>
      <c r="QVL69" s="16"/>
      <c r="QVM69" s="15"/>
      <c r="QVN69" s="16"/>
      <c r="QVO69" s="15"/>
      <c r="QVP69" s="16"/>
      <c r="QVQ69" s="15"/>
      <c r="QVR69" s="16"/>
      <c r="QVS69" s="15"/>
      <c r="QVT69" s="16"/>
      <c r="QVU69" s="15"/>
      <c r="QVV69" s="16"/>
      <c r="QVW69" s="15"/>
      <c r="QVX69" s="16"/>
      <c r="QVY69" s="15"/>
      <c r="QVZ69" s="16"/>
      <c r="QWA69" s="15"/>
      <c r="QWB69" s="16"/>
      <c r="QWC69" s="15"/>
      <c r="QWD69" s="16"/>
      <c r="QWE69" s="15"/>
      <c r="QWF69" s="16"/>
      <c r="QWG69" s="15"/>
      <c r="QWH69" s="16"/>
      <c r="QWI69" s="15"/>
      <c r="QWJ69" s="16"/>
      <c r="QWK69" s="15"/>
      <c r="QWL69" s="16"/>
      <c r="QWM69" s="15"/>
      <c r="QWN69" s="16"/>
      <c r="QWO69" s="15"/>
      <c r="QWP69" s="16"/>
      <c r="QWQ69" s="15"/>
      <c r="QWR69" s="16"/>
      <c r="QWS69" s="15"/>
      <c r="QWT69" s="16"/>
      <c r="QWU69" s="15"/>
      <c r="QWV69" s="16"/>
      <c r="QWW69" s="15"/>
      <c r="QWX69" s="16"/>
      <c r="QWY69" s="15"/>
      <c r="QWZ69" s="16"/>
      <c r="QXA69" s="15"/>
      <c r="QXB69" s="16"/>
      <c r="QXC69" s="15"/>
      <c r="QXD69" s="16"/>
      <c r="QXE69" s="15"/>
      <c r="QXF69" s="16"/>
      <c r="QXG69" s="15"/>
      <c r="QXH69" s="16"/>
      <c r="QXI69" s="15"/>
      <c r="QXJ69" s="16"/>
      <c r="QXK69" s="15"/>
      <c r="QXL69" s="16"/>
      <c r="QXM69" s="15"/>
      <c r="QXN69" s="16"/>
      <c r="QXO69" s="15"/>
      <c r="QXP69" s="16"/>
      <c r="QXQ69" s="15"/>
      <c r="QXR69" s="16"/>
      <c r="QXS69" s="15"/>
      <c r="QXT69" s="16"/>
      <c r="QXU69" s="15"/>
      <c r="QXV69" s="16"/>
      <c r="QXW69" s="15"/>
      <c r="QXX69" s="16"/>
      <c r="QXY69" s="15"/>
      <c r="QXZ69" s="16"/>
      <c r="QYA69" s="15"/>
      <c r="QYB69" s="16"/>
      <c r="QYC69" s="15"/>
      <c r="QYD69" s="16"/>
      <c r="QYE69" s="15"/>
      <c r="QYF69" s="16"/>
      <c r="QYG69" s="15"/>
      <c r="QYH69" s="16"/>
      <c r="QYI69" s="15"/>
      <c r="QYJ69" s="16"/>
      <c r="QYK69" s="15"/>
      <c r="QYL69" s="16"/>
      <c r="QYM69" s="15"/>
      <c r="QYN69" s="16"/>
      <c r="QYO69" s="15"/>
      <c r="QYP69" s="16"/>
      <c r="QYQ69" s="15"/>
      <c r="QYR69" s="16"/>
      <c r="QYS69" s="15"/>
      <c r="QYT69" s="16"/>
      <c r="QYU69" s="15"/>
      <c r="QYV69" s="16"/>
      <c r="QYW69" s="15"/>
      <c r="QYX69" s="16"/>
      <c r="QYY69" s="15"/>
      <c r="QYZ69" s="16"/>
      <c r="QZA69" s="15"/>
      <c r="QZB69" s="16"/>
      <c r="QZC69" s="15"/>
      <c r="QZD69" s="16"/>
      <c r="QZE69" s="15"/>
      <c r="QZF69" s="16"/>
      <c r="QZG69" s="15"/>
      <c r="QZH69" s="16"/>
      <c r="QZI69" s="15"/>
      <c r="QZJ69" s="16"/>
      <c r="QZK69" s="15"/>
      <c r="QZL69" s="16"/>
      <c r="QZM69" s="15"/>
      <c r="QZN69" s="16"/>
      <c r="QZO69" s="15"/>
      <c r="QZP69" s="16"/>
      <c r="QZQ69" s="15"/>
      <c r="QZR69" s="16"/>
      <c r="QZS69" s="15"/>
      <c r="QZT69" s="16"/>
      <c r="QZU69" s="15"/>
      <c r="QZV69" s="16"/>
      <c r="QZW69" s="15"/>
      <c r="QZX69" s="16"/>
      <c r="QZY69" s="15"/>
      <c r="QZZ69" s="16"/>
      <c r="RAA69" s="15"/>
      <c r="RAB69" s="16"/>
      <c r="RAC69" s="15"/>
      <c r="RAD69" s="16"/>
      <c r="RAE69" s="15"/>
      <c r="RAF69" s="16"/>
      <c r="RAG69" s="15"/>
      <c r="RAH69" s="16"/>
      <c r="RAI69" s="15"/>
      <c r="RAJ69" s="16"/>
      <c r="RAK69" s="15"/>
      <c r="RAL69" s="16"/>
      <c r="RAM69" s="15"/>
      <c r="RAN69" s="16"/>
      <c r="RAO69" s="15"/>
      <c r="RAP69" s="16"/>
      <c r="RAQ69" s="15"/>
      <c r="RAR69" s="16"/>
      <c r="RAS69" s="15"/>
      <c r="RAT69" s="16"/>
      <c r="RAU69" s="15"/>
      <c r="RAV69" s="16"/>
      <c r="RAW69" s="15"/>
      <c r="RAX69" s="16"/>
      <c r="RAY69" s="15"/>
      <c r="RAZ69" s="16"/>
      <c r="RBA69" s="15"/>
      <c r="RBB69" s="16"/>
      <c r="RBC69" s="15"/>
      <c r="RBD69" s="16"/>
      <c r="RBE69" s="15"/>
      <c r="RBF69" s="16"/>
      <c r="RBG69" s="15"/>
      <c r="RBH69" s="16"/>
      <c r="RBI69" s="15"/>
      <c r="RBJ69" s="16"/>
      <c r="RBK69" s="15"/>
      <c r="RBL69" s="16"/>
      <c r="RBM69" s="15"/>
      <c r="RBN69" s="16"/>
      <c r="RBO69" s="15"/>
      <c r="RBP69" s="16"/>
      <c r="RBQ69" s="15"/>
      <c r="RBR69" s="16"/>
      <c r="RBS69" s="15"/>
      <c r="RBT69" s="16"/>
      <c r="RBU69" s="15"/>
      <c r="RBV69" s="16"/>
      <c r="RBW69" s="15"/>
      <c r="RBX69" s="16"/>
      <c r="RBY69" s="15"/>
      <c r="RBZ69" s="16"/>
      <c r="RCA69" s="15"/>
      <c r="RCB69" s="16"/>
      <c r="RCC69" s="15"/>
      <c r="RCD69" s="16"/>
      <c r="RCE69" s="15"/>
      <c r="RCF69" s="16"/>
      <c r="RCG69" s="15"/>
      <c r="RCH69" s="16"/>
      <c r="RCI69" s="15"/>
      <c r="RCJ69" s="16"/>
      <c r="RCK69" s="15"/>
      <c r="RCL69" s="16"/>
      <c r="RCM69" s="15"/>
      <c r="RCN69" s="16"/>
      <c r="RCO69" s="15"/>
      <c r="RCP69" s="16"/>
      <c r="RCQ69" s="15"/>
      <c r="RCR69" s="16"/>
      <c r="RCS69" s="15"/>
      <c r="RCT69" s="16"/>
      <c r="RCU69" s="15"/>
      <c r="RCV69" s="16"/>
      <c r="RCW69" s="15"/>
      <c r="RCX69" s="16"/>
      <c r="RCY69" s="15"/>
      <c r="RCZ69" s="16"/>
      <c r="RDA69" s="15"/>
      <c r="RDB69" s="16"/>
      <c r="RDC69" s="15"/>
      <c r="RDD69" s="16"/>
      <c r="RDE69" s="15"/>
      <c r="RDF69" s="16"/>
      <c r="RDG69" s="15"/>
      <c r="RDH69" s="16"/>
      <c r="RDI69" s="15"/>
      <c r="RDJ69" s="16"/>
      <c r="RDK69" s="15"/>
      <c r="RDL69" s="16"/>
      <c r="RDM69" s="15"/>
      <c r="RDN69" s="16"/>
      <c r="RDO69" s="15"/>
      <c r="RDP69" s="16"/>
      <c r="RDQ69" s="15"/>
      <c r="RDR69" s="16"/>
      <c r="RDS69" s="15"/>
      <c r="RDT69" s="16"/>
      <c r="RDU69" s="15"/>
      <c r="RDV69" s="16"/>
      <c r="RDW69" s="15"/>
      <c r="RDX69" s="16"/>
      <c r="RDY69" s="15"/>
      <c r="RDZ69" s="16"/>
      <c r="REA69" s="15"/>
      <c r="REB69" s="16"/>
      <c r="REC69" s="15"/>
      <c r="RED69" s="16"/>
      <c r="REE69" s="15"/>
      <c r="REF69" s="16"/>
      <c r="REG69" s="15"/>
      <c r="REH69" s="16"/>
      <c r="REI69" s="15"/>
      <c r="REJ69" s="16"/>
      <c r="REK69" s="15"/>
      <c r="REL69" s="16"/>
      <c r="REM69" s="15"/>
      <c r="REN69" s="16"/>
      <c r="REO69" s="15"/>
      <c r="REP69" s="16"/>
      <c r="REQ69" s="15"/>
      <c r="RER69" s="16"/>
      <c r="RES69" s="15"/>
      <c r="RET69" s="16"/>
      <c r="REU69" s="15"/>
      <c r="REV69" s="16"/>
      <c r="REW69" s="15"/>
      <c r="REX69" s="16"/>
      <c r="REY69" s="15"/>
      <c r="REZ69" s="16"/>
      <c r="RFA69" s="15"/>
      <c r="RFB69" s="16"/>
      <c r="RFC69" s="15"/>
      <c r="RFD69" s="16"/>
      <c r="RFE69" s="15"/>
      <c r="RFF69" s="16"/>
      <c r="RFG69" s="15"/>
      <c r="RFH69" s="16"/>
      <c r="RFI69" s="15"/>
      <c r="RFJ69" s="16"/>
      <c r="RFK69" s="15"/>
      <c r="RFL69" s="16"/>
      <c r="RFM69" s="15"/>
      <c r="RFN69" s="16"/>
      <c r="RFO69" s="15"/>
      <c r="RFP69" s="16"/>
      <c r="RFQ69" s="15"/>
      <c r="RFR69" s="16"/>
      <c r="RFS69" s="15"/>
      <c r="RFT69" s="16"/>
      <c r="RFU69" s="15"/>
      <c r="RFV69" s="16"/>
      <c r="RFW69" s="15"/>
      <c r="RFX69" s="16"/>
      <c r="RFY69" s="15"/>
      <c r="RFZ69" s="16"/>
      <c r="RGA69" s="15"/>
      <c r="RGB69" s="16"/>
      <c r="RGC69" s="15"/>
      <c r="RGD69" s="16"/>
      <c r="RGE69" s="15"/>
      <c r="RGF69" s="16"/>
      <c r="RGG69" s="15"/>
      <c r="RGH69" s="16"/>
      <c r="RGI69" s="15"/>
      <c r="RGJ69" s="16"/>
      <c r="RGK69" s="15"/>
      <c r="RGL69" s="16"/>
      <c r="RGM69" s="15"/>
      <c r="RGN69" s="16"/>
      <c r="RGO69" s="15"/>
      <c r="RGP69" s="16"/>
      <c r="RGQ69" s="15"/>
      <c r="RGR69" s="16"/>
      <c r="RGS69" s="15"/>
      <c r="RGT69" s="16"/>
      <c r="RGU69" s="15"/>
      <c r="RGV69" s="16"/>
      <c r="RGW69" s="15"/>
      <c r="RGX69" s="16"/>
      <c r="RGY69" s="15"/>
      <c r="RGZ69" s="16"/>
      <c r="RHA69" s="15"/>
      <c r="RHB69" s="16"/>
      <c r="RHC69" s="15"/>
      <c r="RHD69" s="16"/>
      <c r="RHE69" s="15"/>
      <c r="RHF69" s="16"/>
      <c r="RHG69" s="15"/>
      <c r="RHH69" s="16"/>
      <c r="RHI69" s="15"/>
      <c r="RHJ69" s="16"/>
      <c r="RHK69" s="15"/>
      <c r="RHL69" s="16"/>
      <c r="RHM69" s="15"/>
      <c r="RHN69" s="16"/>
      <c r="RHO69" s="15"/>
      <c r="RHP69" s="16"/>
      <c r="RHQ69" s="15"/>
      <c r="RHR69" s="16"/>
      <c r="RHS69" s="15"/>
      <c r="RHT69" s="16"/>
      <c r="RHU69" s="15"/>
      <c r="RHV69" s="16"/>
      <c r="RHW69" s="15"/>
      <c r="RHX69" s="16"/>
      <c r="RHY69" s="15"/>
      <c r="RHZ69" s="16"/>
      <c r="RIA69" s="15"/>
      <c r="RIB69" s="16"/>
      <c r="RIC69" s="15"/>
      <c r="RID69" s="16"/>
      <c r="RIE69" s="15"/>
      <c r="RIF69" s="16"/>
      <c r="RIG69" s="15"/>
      <c r="RIH69" s="16"/>
      <c r="RII69" s="15"/>
      <c r="RIJ69" s="16"/>
      <c r="RIK69" s="15"/>
      <c r="RIL69" s="16"/>
      <c r="RIM69" s="15"/>
      <c r="RIN69" s="16"/>
      <c r="RIO69" s="15"/>
      <c r="RIP69" s="16"/>
      <c r="RIQ69" s="15"/>
      <c r="RIR69" s="16"/>
      <c r="RIS69" s="15"/>
      <c r="RIT69" s="16"/>
      <c r="RIU69" s="15"/>
      <c r="RIV69" s="16"/>
      <c r="RIW69" s="15"/>
      <c r="RIX69" s="16"/>
      <c r="RIY69" s="15"/>
      <c r="RIZ69" s="16"/>
      <c r="RJA69" s="15"/>
      <c r="RJB69" s="16"/>
      <c r="RJC69" s="15"/>
      <c r="RJD69" s="16"/>
      <c r="RJE69" s="15"/>
      <c r="RJF69" s="16"/>
      <c r="RJG69" s="15"/>
      <c r="RJH69" s="16"/>
      <c r="RJI69" s="15"/>
      <c r="RJJ69" s="16"/>
      <c r="RJK69" s="15"/>
      <c r="RJL69" s="16"/>
      <c r="RJM69" s="15"/>
      <c r="RJN69" s="16"/>
      <c r="RJO69" s="15"/>
      <c r="RJP69" s="16"/>
      <c r="RJQ69" s="15"/>
      <c r="RJR69" s="16"/>
      <c r="RJS69" s="15"/>
      <c r="RJT69" s="16"/>
      <c r="RJU69" s="15"/>
      <c r="RJV69" s="16"/>
      <c r="RJW69" s="15"/>
      <c r="RJX69" s="16"/>
      <c r="RJY69" s="15"/>
      <c r="RJZ69" s="16"/>
      <c r="RKA69" s="15"/>
      <c r="RKB69" s="16"/>
      <c r="RKC69" s="15"/>
      <c r="RKD69" s="16"/>
      <c r="RKE69" s="15"/>
      <c r="RKF69" s="16"/>
      <c r="RKG69" s="15"/>
      <c r="RKH69" s="16"/>
      <c r="RKI69" s="15"/>
      <c r="RKJ69" s="16"/>
      <c r="RKK69" s="15"/>
      <c r="RKL69" s="16"/>
      <c r="RKM69" s="15"/>
      <c r="RKN69" s="16"/>
      <c r="RKO69" s="15"/>
      <c r="RKP69" s="16"/>
      <c r="RKQ69" s="15"/>
      <c r="RKR69" s="16"/>
      <c r="RKS69" s="15"/>
      <c r="RKT69" s="16"/>
      <c r="RKU69" s="15"/>
      <c r="RKV69" s="16"/>
      <c r="RKW69" s="15"/>
      <c r="RKX69" s="16"/>
      <c r="RKY69" s="15"/>
      <c r="RKZ69" s="16"/>
      <c r="RLA69" s="15"/>
      <c r="RLB69" s="16"/>
      <c r="RLC69" s="15"/>
      <c r="RLD69" s="16"/>
      <c r="RLE69" s="15"/>
      <c r="RLF69" s="16"/>
      <c r="RLG69" s="15"/>
      <c r="RLH69" s="16"/>
      <c r="RLI69" s="15"/>
      <c r="RLJ69" s="16"/>
      <c r="RLK69" s="15"/>
      <c r="RLL69" s="16"/>
      <c r="RLM69" s="15"/>
      <c r="RLN69" s="16"/>
      <c r="RLO69" s="15"/>
      <c r="RLP69" s="16"/>
      <c r="RLQ69" s="15"/>
      <c r="RLR69" s="16"/>
      <c r="RLS69" s="15"/>
      <c r="RLT69" s="16"/>
      <c r="RLU69" s="15"/>
      <c r="RLV69" s="16"/>
      <c r="RLW69" s="15"/>
      <c r="RLX69" s="16"/>
      <c r="RLY69" s="15"/>
      <c r="RLZ69" s="16"/>
      <c r="RMA69" s="15"/>
      <c r="RMB69" s="16"/>
      <c r="RMC69" s="15"/>
      <c r="RMD69" s="16"/>
      <c r="RME69" s="15"/>
      <c r="RMF69" s="16"/>
      <c r="RMG69" s="15"/>
      <c r="RMH69" s="16"/>
      <c r="RMI69" s="15"/>
      <c r="RMJ69" s="16"/>
      <c r="RMK69" s="15"/>
      <c r="RML69" s="16"/>
      <c r="RMM69" s="15"/>
      <c r="RMN69" s="16"/>
      <c r="RMO69" s="15"/>
      <c r="RMP69" s="16"/>
      <c r="RMQ69" s="15"/>
      <c r="RMR69" s="16"/>
      <c r="RMS69" s="15"/>
      <c r="RMT69" s="16"/>
      <c r="RMU69" s="15"/>
      <c r="RMV69" s="16"/>
      <c r="RMW69" s="15"/>
      <c r="RMX69" s="16"/>
      <c r="RMY69" s="15"/>
      <c r="RMZ69" s="16"/>
      <c r="RNA69" s="15"/>
      <c r="RNB69" s="16"/>
      <c r="RNC69" s="15"/>
      <c r="RND69" s="16"/>
      <c r="RNE69" s="15"/>
      <c r="RNF69" s="16"/>
      <c r="RNG69" s="15"/>
      <c r="RNH69" s="16"/>
      <c r="RNI69" s="15"/>
      <c r="RNJ69" s="16"/>
      <c r="RNK69" s="15"/>
      <c r="RNL69" s="16"/>
      <c r="RNM69" s="15"/>
      <c r="RNN69" s="16"/>
      <c r="RNO69" s="15"/>
      <c r="RNP69" s="16"/>
      <c r="RNQ69" s="15"/>
      <c r="RNR69" s="16"/>
      <c r="RNS69" s="15"/>
      <c r="RNT69" s="16"/>
      <c r="RNU69" s="15"/>
      <c r="RNV69" s="16"/>
      <c r="RNW69" s="15"/>
      <c r="RNX69" s="16"/>
      <c r="RNY69" s="15"/>
      <c r="RNZ69" s="16"/>
      <c r="ROA69" s="15"/>
      <c r="ROB69" s="16"/>
      <c r="ROC69" s="15"/>
      <c r="ROD69" s="16"/>
      <c r="ROE69" s="15"/>
      <c r="ROF69" s="16"/>
      <c r="ROG69" s="15"/>
      <c r="ROH69" s="16"/>
      <c r="ROI69" s="15"/>
      <c r="ROJ69" s="16"/>
      <c r="ROK69" s="15"/>
      <c r="ROL69" s="16"/>
      <c r="ROM69" s="15"/>
      <c r="RON69" s="16"/>
      <c r="ROO69" s="15"/>
      <c r="ROP69" s="16"/>
      <c r="ROQ69" s="15"/>
      <c r="ROR69" s="16"/>
      <c r="ROS69" s="15"/>
      <c r="ROT69" s="16"/>
      <c r="ROU69" s="15"/>
      <c r="ROV69" s="16"/>
      <c r="ROW69" s="15"/>
      <c r="ROX69" s="16"/>
      <c r="ROY69" s="15"/>
      <c r="ROZ69" s="16"/>
      <c r="RPA69" s="15"/>
      <c r="RPB69" s="16"/>
      <c r="RPC69" s="15"/>
      <c r="RPD69" s="16"/>
      <c r="RPE69" s="15"/>
      <c r="RPF69" s="16"/>
      <c r="RPG69" s="15"/>
      <c r="RPH69" s="16"/>
      <c r="RPI69" s="15"/>
      <c r="RPJ69" s="16"/>
      <c r="RPK69" s="15"/>
      <c r="RPL69" s="16"/>
      <c r="RPM69" s="15"/>
      <c r="RPN69" s="16"/>
      <c r="RPO69" s="15"/>
      <c r="RPP69" s="16"/>
      <c r="RPQ69" s="15"/>
      <c r="RPR69" s="16"/>
      <c r="RPS69" s="15"/>
      <c r="RPT69" s="16"/>
      <c r="RPU69" s="15"/>
      <c r="RPV69" s="16"/>
      <c r="RPW69" s="15"/>
      <c r="RPX69" s="16"/>
      <c r="RPY69" s="15"/>
      <c r="RPZ69" s="16"/>
      <c r="RQA69" s="15"/>
      <c r="RQB69" s="16"/>
      <c r="RQC69" s="15"/>
      <c r="RQD69" s="16"/>
      <c r="RQE69" s="15"/>
      <c r="RQF69" s="16"/>
      <c r="RQG69" s="15"/>
      <c r="RQH69" s="16"/>
      <c r="RQI69" s="15"/>
      <c r="RQJ69" s="16"/>
      <c r="RQK69" s="15"/>
      <c r="RQL69" s="16"/>
      <c r="RQM69" s="15"/>
      <c r="RQN69" s="16"/>
      <c r="RQO69" s="15"/>
      <c r="RQP69" s="16"/>
      <c r="RQQ69" s="15"/>
      <c r="RQR69" s="16"/>
      <c r="RQS69" s="15"/>
      <c r="RQT69" s="16"/>
      <c r="RQU69" s="15"/>
      <c r="RQV69" s="16"/>
      <c r="RQW69" s="15"/>
      <c r="RQX69" s="16"/>
      <c r="RQY69" s="15"/>
      <c r="RQZ69" s="16"/>
      <c r="RRA69" s="15"/>
      <c r="RRB69" s="16"/>
      <c r="RRC69" s="15"/>
      <c r="RRD69" s="16"/>
      <c r="RRE69" s="15"/>
      <c r="RRF69" s="16"/>
      <c r="RRG69" s="15"/>
      <c r="RRH69" s="16"/>
      <c r="RRI69" s="15"/>
      <c r="RRJ69" s="16"/>
      <c r="RRK69" s="15"/>
      <c r="RRL69" s="16"/>
      <c r="RRM69" s="15"/>
      <c r="RRN69" s="16"/>
      <c r="RRO69" s="15"/>
      <c r="RRP69" s="16"/>
      <c r="RRQ69" s="15"/>
      <c r="RRR69" s="16"/>
      <c r="RRS69" s="15"/>
      <c r="RRT69" s="16"/>
      <c r="RRU69" s="15"/>
      <c r="RRV69" s="16"/>
      <c r="RRW69" s="15"/>
      <c r="RRX69" s="16"/>
      <c r="RRY69" s="15"/>
      <c r="RRZ69" s="16"/>
      <c r="RSA69" s="15"/>
      <c r="RSB69" s="16"/>
      <c r="RSC69" s="15"/>
      <c r="RSD69" s="16"/>
      <c r="RSE69" s="15"/>
      <c r="RSF69" s="16"/>
      <c r="RSG69" s="15"/>
      <c r="RSH69" s="16"/>
      <c r="RSI69" s="15"/>
      <c r="RSJ69" s="16"/>
      <c r="RSK69" s="15"/>
      <c r="RSL69" s="16"/>
      <c r="RSM69" s="15"/>
      <c r="RSN69" s="16"/>
      <c r="RSO69" s="15"/>
      <c r="RSP69" s="16"/>
      <c r="RSQ69" s="15"/>
      <c r="RSR69" s="16"/>
      <c r="RSS69" s="15"/>
      <c r="RST69" s="16"/>
      <c r="RSU69" s="15"/>
      <c r="RSV69" s="16"/>
      <c r="RSW69" s="15"/>
      <c r="RSX69" s="16"/>
      <c r="RSY69" s="15"/>
      <c r="RSZ69" s="16"/>
      <c r="RTA69" s="15"/>
      <c r="RTB69" s="16"/>
      <c r="RTC69" s="15"/>
      <c r="RTD69" s="16"/>
      <c r="RTE69" s="15"/>
      <c r="RTF69" s="16"/>
      <c r="RTG69" s="15"/>
      <c r="RTH69" s="16"/>
      <c r="RTI69" s="15"/>
      <c r="RTJ69" s="16"/>
      <c r="RTK69" s="15"/>
      <c r="RTL69" s="16"/>
      <c r="RTM69" s="15"/>
      <c r="RTN69" s="16"/>
      <c r="RTO69" s="15"/>
      <c r="RTP69" s="16"/>
      <c r="RTQ69" s="15"/>
      <c r="RTR69" s="16"/>
      <c r="RTS69" s="15"/>
      <c r="RTT69" s="16"/>
      <c r="RTU69" s="15"/>
      <c r="RTV69" s="16"/>
      <c r="RTW69" s="15"/>
      <c r="RTX69" s="16"/>
      <c r="RTY69" s="15"/>
      <c r="RTZ69" s="16"/>
      <c r="RUA69" s="15"/>
      <c r="RUB69" s="16"/>
      <c r="RUC69" s="15"/>
      <c r="RUD69" s="16"/>
      <c r="RUE69" s="15"/>
      <c r="RUF69" s="16"/>
      <c r="RUG69" s="15"/>
      <c r="RUH69" s="16"/>
      <c r="RUI69" s="15"/>
      <c r="RUJ69" s="16"/>
      <c r="RUK69" s="15"/>
      <c r="RUL69" s="16"/>
      <c r="RUM69" s="15"/>
      <c r="RUN69" s="16"/>
      <c r="RUO69" s="15"/>
      <c r="RUP69" s="16"/>
      <c r="RUQ69" s="15"/>
      <c r="RUR69" s="16"/>
      <c r="RUS69" s="15"/>
      <c r="RUT69" s="16"/>
      <c r="RUU69" s="15"/>
      <c r="RUV69" s="16"/>
      <c r="RUW69" s="15"/>
      <c r="RUX69" s="16"/>
      <c r="RUY69" s="15"/>
      <c r="RUZ69" s="16"/>
      <c r="RVA69" s="15"/>
      <c r="RVB69" s="16"/>
      <c r="RVC69" s="15"/>
      <c r="RVD69" s="16"/>
      <c r="RVE69" s="15"/>
      <c r="RVF69" s="16"/>
      <c r="RVG69" s="15"/>
      <c r="RVH69" s="16"/>
      <c r="RVI69" s="15"/>
      <c r="RVJ69" s="16"/>
      <c r="RVK69" s="15"/>
      <c r="RVL69" s="16"/>
      <c r="RVM69" s="15"/>
      <c r="RVN69" s="16"/>
      <c r="RVO69" s="15"/>
      <c r="RVP69" s="16"/>
      <c r="RVQ69" s="15"/>
      <c r="RVR69" s="16"/>
      <c r="RVS69" s="15"/>
      <c r="RVT69" s="16"/>
      <c r="RVU69" s="15"/>
      <c r="RVV69" s="16"/>
      <c r="RVW69" s="15"/>
      <c r="RVX69" s="16"/>
      <c r="RVY69" s="15"/>
      <c r="RVZ69" s="16"/>
      <c r="RWA69" s="15"/>
      <c r="RWB69" s="16"/>
      <c r="RWC69" s="15"/>
      <c r="RWD69" s="16"/>
      <c r="RWE69" s="15"/>
      <c r="RWF69" s="16"/>
      <c r="RWG69" s="15"/>
      <c r="RWH69" s="16"/>
      <c r="RWI69" s="15"/>
      <c r="RWJ69" s="16"/>
      <c r="RWK69" s="15"/>
      <c r="RWL69" s="16"/>
      <c r="RWM69" s="15"/>
      <c r="RWN69" s="16"/>
      <c r="RWO69" s="15"/>
      <c r="RWP69" s="16"/>
      <c r="RWQ69" s="15"/>
      <c r="RWR69" s="16"/>
      <c r="RWS69" s="15"/>
      <c r="RWT69" s="16"/>
      <c r="RWU69" s="15"/>
      <c r="RWV69" s="16"/>
      <c r="RWW69" s="15"/>
      <c r="RWX69" s="16"/>
      <c r="RWY69" s="15"/>
      <c r="RWZ69" s="16"/>
      <c r="RXA69" s="15"/>
      <c r="RXB69" s="16"/>
      <c r="RXC69" s="15"/>
      <c r="RXD69" s="16"/>
      <c r="RXE69" s="15"/>
      <c r="RXF69" s="16"/>
      <c r="RXG69" s="15"/>
      <c r="RXH69" s="16"/>
      <c r="RXI69" s="15"/>
      <c r="RXJ69" s="16"/>
      <c r="RXK69" s="15"/>
      <c r="RXL69" s="16"/>
      <c r="RXM69" s="15"/>
      <c r="RXN69" s="16"/>
      <c r="RXO69" s="15"/>
      <c r="RXP69" s="16"/>
      <c r="RXQ69" s="15"/>
      <c r="RXR69" s="16"/>
      <c r="RXS69" s="15"/>
      <c r="RXT69" s="16"/>
      <c r="RXU69" s="15"/>
      <c r="RXV69" s="16"/>
      <c r="RXW69" s="15"/>
      <c r="RXX69" s="16"/>
      <c r="RXY69" s="15"/>
      <c r="RXZ69" s="16"/>
      <c r="RYA69" s="15"/>
      <c r="RYB69" s="16"/>
      <c r="RYC69" s="15"/>
      <c r="RYD69" s="16"/>
      <c r="RYE69" s="15"/>
      <c r="RYF69" s="16"/>
      <c r="RYG69" s="15"/>
      <c r="RYH69" s="16"/>
      <c r="RYI69" s="15"/>
      <c r="RYJ69" s="16"/>
      <c r="RYK69" s="15"/>
      <c r="RYL69" s="16"/>
      <c r="RYM69" s="15"/>
      <c r="RYN69" s="16"/>
      <c r="RYO69" s="15"/>
      <c r="RYP69" s="16"/>
      <c r="RYQ69" s="15"/>
      <c r="RYR69" s="16"/>
      <c r="RYS69" s="15"/>
      <c r="RYT69" s="16"/>
      <c r="RYU69" s="15"/>
      <c r="RYV69" s="16"/>
      <c r="RYW69" s="15"/>
      <c r="RYX69" s="16"/>
      <c r="RYY69" s="15"/>
      <c r="RYZ69" s="16"/>
      <c r="RZA69" s="15"/>
      <c r="RZB69" s="16"/>
      <c r="RZC69" s="15"/>
      <c r="RZD69" s="16"/>
      <c r="RZE69" s="15"/>
      <c r="RZF69" s="16"/>
      <c r="RZG69" s="15"/>
      <c r="RZH69" s="16"/>
      <c r="RZI69" s="15"/>
      <c r="RZJ69" s="16"/>
      <c r="RZK69" s="15"/>
      <c r="RZL69" s="16"/>
      <c r="RZM69" s="15"/>
      <c r="RZN69" s="16"/>
      <c r="RZO69" s="15"/>
      <c r="RZP69" s="16"/>
      <c r="RZQ69" s="15"/>
      <c r="RZR69" s="16"/>
      <c r="RZS69" s="15"/>
      <c r="RZT69" s="16"/>
      <c r="RZU69" s="15"/>
      <c r="RZV69" s="16"/>
      <c r="RZW69" s="15"/>
      <c r="RZX69" s="16"/>
      <c r="RZY69" s="15"/>
      <c r="RZZ69" s="16"/>
      <c r="SAA69" s="15"/>
      <c r="SAB69" s="16"/>
      <c r="SAC69" s="15"/>
      <c r="SAD69" s="16"/>
      <c r="SAE69" s="15"/>
      <c r="SAF69" s="16"/>
      <c r="SAG69" s="15"/>
      <c r="SAH69" s="16"/>
      <c r="SAI69" s="15"/>
      <c r="SAJ69" s="16"/>
      <c r="SAK69" s="15"/>
      <c r="SAL69" s="16"/>
      <c r="SAM69" s="15"/>
      <c r="SAN69" s="16"/>
      <c r="SAO69" s="15"/>
      <c r="SAP69" s="16"/>
      <c r="SAQ69" s="15"/>
      <c r="SAR69" s="16"/>
      <c r="SAS69" s="15"/>
      <c r="SAT69" s="16"/>
      <c r="SAU69" s="15"/>
      <c r="SAV69" s="16"/>
      <c r="SAW69" s="15"/>
      <c r="SAX69" s="16"/>
      <c r="SAY69" s="15"/>
      <c r="SAZ69" s="16"/>
      <c r="SBA69" s="15"/>
      <c r="SBB69" s="16"/>
      <c r="SBC69" s="15"/>
      <c r="SBD69" s="16"/>
      <c r="SBE69" s="15"/>
      <c r="SBF69" s="16"/>
      <c r="SBG69" s="15"/>
      <c r="SBH69" s="16"/>
      <c r="SBI69" s="15"/>
      <c r="SBJ69" s="16"/>
      <c r="SBK69" s="15"/>
      <c r="SBL69" s="16"/>
      <c r="SBM69" s="15"/>
      <c r="SBN69" s="16"/>
      <c r="SBO69" s="15"/>
      <c r="SBP69" s="16"/>
      <c r="SBQ69" s="15"/>
      <c r="SBR69" s="16"/>
      <c r="SBS69" s="15"/>
      <c r="SBT69" s="16"/>
      <c r="SBU69" s="15"/>
      <c r="SBV69" s="16"/>
      <c r="SBW69" s="15"/>
      <c r="SBX69" s="16"/>
      <c r="SBY69" s="15"/>
      <c r="SBZ69" s="16"/>
      <c r="SCA69" s="15"/>
      <c r="SCB69" s="16"/>
      <c r="SCC69" s="15"/>
      <c r="SCD69" s="16"/>
      <c r="SCE69" s="15"/>
      <c r="SCF69" s="16"/>
      <c r="SCG69" s="15"/>
      <c r="SCH69" s="16"/>
      <c r="SCI69" s="15"/>
      <c r="SCJ69" s="16"/>
      <c r="SCK69" s="15"/>
      <c r="SCL69" s="16"/>
      <c r="SCM69" s="15"/>
      <c r="SCN69" s="16"/>
      <c r="SCO69" s="15"/>
      <c r="SCP69" s="16"/>
      <c r="SCQ69" s="15"/>
      <c r="SCR69" s="16"/>
      <c r="SCS69" s="15"/>
      <c r="SCT69" s="16"/>
      <c r="SCU69" s="15"/>
      <c r="SCV69" s="16"/>
      <c r="SCW69" s="15"/>
      <c r="SCX69" s="16"/>
      <c r="SCY69" s="15"/>
      <c r="SCZ69" s="16"/>
      <c r="SDA69" s="15"/>
      <c r="SDB69" s="16"/>
      <c r="SDC69" s="15"/>
      <c r="SDD69" s="16"/>
      <c r="SDE69" s="15"/>
      <c r="SDF69" s="16"/>
      <c r="SDG69" s="15"/>
      <c r="SDH69" s="16"/>
      <c r="SDI69" s="15"/>
      <c r="SDJ69" s="16"/>
      <c r="SDK69" s="15"/>
      <c r="SDL69" s="16"/>
      <c r="SDM69" s="15"/>
      <c r="SDN69" s="16"/>
      <c r="SDO69" s="15"/>
      <c r="SDP69" s="16"/>
      <c r="SDQ69" s="15"/>
      <c r="SDR69" s="16"/>
      <c r="SDS69" s="15"/>
      <c r="SDT69" s="16"/>
      <c r="SDU69" s="15"/>
      <c r="SDV69" s="16"/>
      <c r="SDW69" s="15"/>
      <c r="SDX69" s="16"/>
      <c r="SDY69" s="15"/>
      <c r="SDZ69" s="16"/>
      <c r="SEA69" s="15"/>
      <c r="SEB69" s="16"/>
      <c r="SEC69" s="15"/>
      <c r="SED69" s="16"/>
      <c r="SEE69" s="15"/>
      <c r="SEF69" s="16"/>
      <c r="SEG69" s="15"/>
      <c r="SEH69" s="16"/>
      <c r="SEI69" s="15"/>
      <c r="SEJ69" s="16"/>
      <c r="SEK69" s="15"/>
      <c r="SEL69" s="16"/>
      <c r="SEM69" s="15"/>
      <c r="SEN69" s="16"/>
      <c r="SEO69" s="15"/>
      <c r="SEP69" s="16"/>
      <c r="SEQ69" s="15"/>
      <c r="SER69" s="16"/>
      <c r="SES69" s="15"/>
      <c r="SET69" s="16"/>
      <c r="SEU69" s="15"/>
      <c r="SEV69" s="16"/>
      <c r="SEW69" s="15"/>
      <c r="SEX69" s="16"/>
      <c r="SEY69" s="15"/>
      <c r="SEZ69" s="16"/>
      <c r="SFA69" s="15"/>
      <c r="SFB69" s="16"/>
      <c r="SFC69" s="15"/>
      <c r="SFD69" s="16"/>
      <c r="SFE69" s="15"/>
      <c r="SFF69" s="16"/>
      <c r="SFG69" s="15"/>
      <c r="SFH69" s="16"/>
      <c r="SFI69" s="15"/>
      <c r="SFJ69" s="16"/>
      <c r="SFK69" s="15"/>
      <c r="SFL69" s="16"/>
      <c r="SFM69" s="15"/>
      <c r="SFN69" s="16"/>
      <c r="SFO69" s="15"/>
      <c r="SFP69" s="16"/>
      <c r="SFQ69" s="15"/>
      <c r="SFR69" s="16"/>
      <c r="SFS69" s="15"/>
      <c r="SFT69" s="16"/>
      <c r="SFU69" s="15"/>
      <c r="SFV69" s="16"/>
      <c r="SFW69" s="15"/>
      <c r="SFX69" s="16"/>
      <c r="SFY69" s="15"/>
      <c r="SFZ69" s="16"/>
      <c r="SGA69" s="15"/>
      <c r="SGB69" s="16"/>
      <c r="SGC69" s="15"/>
      <c r="SGD69" s="16"/>
      <c r="SGE69" s="15"/>
      <c r="SGF69" s="16"/>
      <c r="SGG69" s="15"/>
      <c r="SGH69" s="16"/>
      <c r="SGI69" s="15"/>
      <c r="SGJ69" s="16"/>
      <c r="SGK69" s="15"/>
      <c r="SGL69" s="16"/>
      <c r="SGM69" s="15"/>
      <c r="SGN69" s="16"/>
      <c r="SGO69" s="15"/>
      <c r="SGP69" s="16"/>
      <c r="SGQ69" s="15"/>
      <c r="SGR69" s="16"/>
      <c r="SGS69" s="15"/>
      <c r="SGT69" s="16"/>
      <c r="SGU69" s="15"/>
      <c r="SGV69" s="16"/>
      <c r="SGW69" s="15"/>
      <c r="SGX69" s="16"/>
      <c r="SGY69" s="15"/>
      <c r="SGZ69" s="16"/>
      <c r="SHA69" s="15"/>
      <c r="SHB69" s="16"/>
      <c r="SHC69" s="15"/>
      <c r="SHD69" s="16"/>
      <c r="SHE69" s="15"/>
      <c r="SHF69" s="16"/>
      <c r="SHG69" s="15"/>
      <c r="SHH69" s="16"/>
      <c r="SHI69" s="15"/>
      <c r="SHJ69" s="16"/>
      <c r="SHK69" s="15"/>
      <c r="SHL69" s="16"/>
      <c r="SHM69" s="15"/>
      <c r="SHN69" s="16"/>
      <c r="SHO69" s="15"/>
      <c r="SHP69" s="16"/>
      <c r="SHQ69" s="15"/>
      <c r="SHR69" s="16"/>
      <c r="SHS69" s="15"/>
      <c r="SHT69" s="16"/>
      <c r="SHU69" s="15"/>
      <c r="SHV69" s="16"/>
      <c r="SHW69" s="15"/>
      <c r="SHX69" s="16"/>
      <c r="SHY69" s="15"/>
      <c r="SHZ69" s="16"/>
      <c r="SIA69" s="15"/>
      <c r="SIB69" s="16"/>
      <c r="SIC69" s="15"/>
      <c r="SID69" s="16"/>
      <c r="SIE69" s="15"/>
      <c r="SIF69" s="16"/>
      <c r="SIG69" s="15"/>
      <c r="SIH69" s="16"/>
      <c r="SII69" s="15"/>
      <c r="SIJ69" s="16"/>
      <c r="SIK69" s="15"/>
      <c r="SIL69" s="16"/>
      <c r="SIM69" s="15"/>
      <c r="SIN69" s="16"/>
      <c r="SIO69" s="15"/>
      <c r="SIP69" s="16"/>
      <c r="SIQ69" s="15"/>
      <c r="SIR69" s="16"/>
      <c r="SIS69" s="15"/>
      <c r="SIT69" s="16"/>
      <c r="SIU69" s="15"/>
      <c r="SIV69" s="16"/>
      <c r="SIW69" s="15"/>
      <c r="SIX69" s="16"/>
      <c r="SIY69" s="15"/>
      <c r="SIZ69" s="16"/>
      <c r="SJA69" s="15"/>
      <c r="SJB69" s="16"/>
      <c r="SJC69" s="15"/>
      <c r="SJD69" s="16"/>
      <c r="SJE69" s="15"/>
      <c r="SJF69" s="16"/>
      <c r="SJG69" s="15"/>
      <c r="SJH69" s="16"/>
      <c r="SJI69" s="15"/>
      <c r="SJJ69" s="16"/>
      <c r="SJK69" s="15"/>
      <c r="SJL69" s="16"/>
      <c r="SJM69" s="15"/>
      <c r="SJN69" s="16"/>
      <c r="SJO69" s="15"/>
      <c r="SJP69" s="16"/>
      <c r="SJQ69" s="15"/>
      <c r="SJR69" s="16"/>
      <c r="SJS69" s="15"/>
      <c r="SJT69" s="16"/>
      <c r="SJU69" s="15"/>
      <c r="SJV69" s="16"/>
      <c r="SJW69" s="15"/>
      <c r="SJX69" s="16"/>
      <c r="SJY69" s="15"/>
      <c r="SJZ69" s="16"/>
      <c r="SKA69" s="15"/>
      <c r="SKB69" s="16"/>
      <c r="SKC69" s="15"/>
      <c r="SKD69" s="16"/>
      <c r="SKE69" s="15"/>
      <c r="SKF69" s="16"/>
      <c r="SKG69" s="15"/>
      <c r="SKH69" s="16"/>
      <c r="SKI69" s="15"/>
      <c r="SKJ69" s="16"/>
      <c r="SKK69" s="15"/>
      <c r="SKL69" s="16"/>
      <c r="SKM69" s="15"/>
      <c r="SKN69" s="16"/>
      <c r="SKO69" s="15"/>
      <c r="SKP69" s="16"/>
      <c r="SKQ69" s="15"/>
      <c r="SKR69" s="16"/>
      <c r="SKS69" s="15"/>
      <c r="SKT69" s="16"/>
      <c r="SKU69" s="15"/>
      <c r="SKV69" s="16"/>
      <c r="SKW69" s="15"/>
      <c r="SKX69" s="16"/>
      <c r="SKY69" s="15"/>
      <c r="SKZ69" s="16"/>
      <c r="SLA69" s="15"/>
      <c r="SLB69" s="16"/>
      <c r="SLC69" s="15"/>
      <c r="SLD69" s="16"/>
      <c r="SLE69" s="15"/>
      <c r="SLF69" s="16"/>
      <c r="SLG69" s="15"/>
      <c r="SLH69" s="16"/>
      <c r="SLI69" s="15"/>
      <c r="SLJ69" s="16"/>
      <c r="SLK69" s="15"/>
      <c r="SLL69" s="16"/>
      <c r="SLM69" s="15"/>
      <c r="SLN69" s="16"/>
      <c r="SLO69" s="15"/>
      <c r="SLP69" s="16"/>
      <c r="SLQ69" s="15"/>
      <c r="SLR69" s="16"/>
      <c r="SLS69" s="15"/>
      <c r="SLT69" s="16"/>
      <c r="SLU69" s="15"/>
      <c r="SLV69" s="16"/>
      <c r="SLW69" s="15"/>
      <c r="SLX69" s="16"/>
      <c r="SLY69" s="15"/>
      <c r="SLZ69" s="16"/>
      <c r="SMA69" s="15"/>
      <c r="SMB69" s="16"/>
      <c r="SMC69" s="15"/>
      <c r="SMD69" s="16"/>
      <c r="SME69" s="15"/>
      <c r="SMF69" s="16"/>
      <c r="SMG69" s="15"/>
      <c r="SMH69" s="16"/>
      <c r="SMI69" s="15"/>
      <c r="SMJ69" s="16"/>
      <c r="SMK69" s="15"/>
      <c r="SML69" s="16"/>
      <c r="SMM69" s="15"/>
      <c r="SMN69" s="16"/>
      <c r="SMO69" s="15"/>
      <c r="SMP69" s="16"/>
      <c r="SMQ69" s="15"/>
      <c r="SMR69" s="16"/>
      <c r="SMS69" s="15"/>
      <c r="SMT69" s="16"/>
      <c r="SMU69" s="15"/>
      <c r="SMV69" s="16"/>
      <c r="SMW69" s="15"/>
      <c r="SMX69" s="16"/>
      <c r="SMY69" s="15"/>
      <c r="SMZ69" s="16"/>
      <c r="SNA69" s="15"/>
      <c r="SNB69" s="16"/>
      <c r="SNC69" s="15"/>
      <c r="SND69" s="16"/>
      <c r="SNE69" s="15"/>
      <c r="SNF69" s="16"/>
      <c r="SNG69" s="15"/>
      <c r="SNH69" s="16"/>
      <c r="SNI69" s="15"/>
      <c r="SNJ69" s="16"/>
      <c r="SNK69" s="15"/>
      <c r="SNL69" s="16"/>
      <c r="SNM69" s="15"/>
      <c r="SNN69" s="16"/>
      <c r="SNO69" s="15"/>
      <c r="SNP69" s="16"/>
      <c r="SNQ69" s="15"/>
      <c r="SNR69" s="16"/>
      <c r="SNS69" s="15"/>
      <c r="SNT69" s="16"/>
      <c r="SNU69" s="15"/>
      <c r="SNV69" s="16"/>
      <c r="SNW69" s="15"/>
      <c r="SNX69" s="16"/>
      <c r="SNY69" s="15"/>
      <c r="SNZ69" s="16"/>
      <c r="SOA69" s="15"/>
      <c r="SOB69" s="16"/>
      <c r="SOC69" s="15"/>
      <c r="SOD69" s="16"/>
      <c r="SOE69" s="15"/>
      <c r="SOF69" s="16"/>
      <c r="SOG69" s="15"/>
      <c r="SOH69" s="16"/>
      <c r="SOI69" s="15"/>
      <c r="SOJ69" s="16"/>
      <c r="SOK69" s="15"/>
      <c r="SOL69" s="16"/>
      <c r="SOM69" s="15"/>
      <c r="SON69" s="16"/>
      <c r="SOO69" s="15"/>
      <c r="SOP69" s="16"/>
      <c r="SOQ69" s="15"/>
      <c r="SOR69" s="16"/>
      <c r="SOS69" s="15"/>
      <c r="SOT69" s="16"/>
      <c r="SOU69" s="15"/>
      <c r="SOV69" s="16"/>
      <c r="SOW69" s="15"/>
      <c r="SOX69" s="16"/>
      <c r="SOY69" s="15"/>
      <c r="SOZ69" s="16"/>
      <c r="SPA69" s="15"/>
      <c r="SPB69" s="16"/>
      <c r="SPC69" s="15"/>
      <c r="SPD69" s="16"/>
      <c r="SPE69" s="15"/>
      <c r="SPF69" s="16"/>
      <c r="SPG69" s="15"/>
      <c r="SPH69" s="16"/>
      <c r="SPI69" s="15"/>
      <c r="SPJ69" s="16"/>
      <c r="SPK69" s="15"/>
      <c r="SPL69" s="16"/>
      <c r="SPM69" s="15"/>
      <c r="SPN69" s="16"/>
      <c r="SPO69" s="15"/>
      <c r="SPP69" s="16"/>
      <c r="SPQ69" s="15"/>
      <c r="SPR69" s="16"/>
      <c r="SPS69" s="15"/>
      <c r="SPT69" s="16"/>
      <c r="SPU69" s="15"/>
      <c r="SPV69" s="16"/>
      <c r="SPW69" s="15"/>
      <c r="SPX69" s="16"/>
      <c r="SPY69" s="15"/>
      <c r="SPZ69" s="16"/>
      <c r="SQA69" s="15"/>
      <c r="SQB69" s="16"/>
      <c r="SQC69" s="15"/>
      <c r="SQD69" s="16"/>
      <c r="SQE69" s="15"/>
      <c r="SQF69" s="16"/>
      <c r="SQG69" s="15"/>
      <c r="SQH69" s="16"/>
      <c r="SQI69" s="15"/>
      <c r="SQJ69" s="16"/>
      <c r="SQK69" s="15"/>
      <c r="SQL69" s="16"/>
      <c r="SQM69" s="15"/>
      <c r="SQN69" s="16"/>
      <c r="SQO69" s="15"/>
      <c r="SQP69" s="16"/>
      <c r="SQQ69" s="15"/>
      <c r="SQR69" s="16"/>
      <c r="SQS69" s="15"/>
      <c r="SQT69" s="16"/>
      <c r="SQU69" s="15"/>
      <c r="SQV69" s="16"/>
      <c r="SQW69" s="15"/>
      <c r="SQX69" s="16"/>
      <c r="SQY69" s="15"/>
      <c r="SQZ69" s="16"/>
      <c r="SRA69" s="15"/>
      <c r="SRB69" s="16"/>
      <c r="SRC69" s="15"/>
      <c r="SRD69" s="16"/>
      <c r="SRE69" s="15"/>
      <c r="SRF69" s="16"/>
      <c r="SRG69" s="15"/>
      <c r="SRH69" s="16"/>
      <c r="SRI69" s="15"/>
      <c r="SRJ69" s="16"/>
      <c r="SRK69" s="15"/>
      <c r="SRL69" s="16"/>
      <c r="SRM69" s="15"/>
      <c r="SRN69" s="16"/>
      <c r="SRO69" s="15"/>
      <c r="SRP69" s="16"/>
      <c r="SRQ69" s="15"/>
      <c r="SRR69" s="16"/>
      <c r="SRS69" s="15"/>
      <c r="SRT69" s="16"/>
      <c r="SRU69" s="15"/>
      <c r="SRV69" s="16"/>
      <c r="SRW69" s="15"/>
      <c r="SRX69" s="16"/>
      <c r="SRY69" s="15"/>
      <c r="SRZ69" s="16"/>
      <c r="SSA69" s="15"/>
      <c r="SSB69" s="16"/>
      <c r="SSC69" s="15"/>
      <c r="SSD69" s="16"/>
      <c r="SSE69" s="15"/>
      <c r="SSF69" s="16"/>
      <c r="SSG69" s="15"/>
      <c r="SSH69" s="16"/>
      <c r="SSI69" s="15"/>
      <c r="SSJ69" s="16"/>
      <c r="SSK69" s="15"/>
      <c r="SSL69" s="16"/>
      <c r="SSM69" s="15"/>
      <c r="SSN69" s="16"/>
      <c r="SSO69" s="15"/>
      <c r="SSP69" s="16"/>
      <c r="SSQ69" s="15"/>
      <c r="SSR69" s="16"/>
      <c r="SSS69" s="15"/>
      <c r="SST69" s="16"/>
      <c r="SSU69" s="15"/>
      <c r="SSV69" s="16"/>
      <c r="SSW69" s="15"/>
      <c r="SSX69" s="16"/>
      <c r="SSY69" s="15"/>
      <c r="SSZ69" s="16"/>
      <c r="STA69" s="15"/>
      <c r="STB69" s="16"/>
      <c r="STC69" s="15"/>
      <c r="STD69" s="16"/>
      <c r="STE69" s="15"/>
      <c r="STF69" s="16"/>
      <c r="STG69" s="15"/>
      <c r="STH69" s="16"/>
      <c r="STI69" s="15"/>
      <c r="STJ69" s="16"/>
      <c r="STK69" s="15"/>
      <c r="STL69" s="16"/>
      <c r="STM69" s="15"/>
      <c r="STN69" s="16"/>
      <c r="STO69" s="15"/>
      <c r="STP69" s="16"/>
      <c r="STQ69" s="15"/>
      <c r="STR69" s="16"/>
      <c r="STS69" s="15"/>
      <c r="STT69" s="16"/>
      <c r="STU69" s="15"/>
      <c r="STV69" s="16"/>
      <c r="STW69" s="15"/>
      <c r="STX69" s="16"/>
      <c r="STY69" s="15"/>
      <c r="STZ69" s="16"/>
      <c r="SUA69" s="15"/>
      <c r="SUB69" s="16"/>
      <c r="SUC69" s="15"/>
      <c r="SUD69" s="16"/>
      <c r="SUE69" s="15"/>
      <c r="SUF69" s="16"/>
      <c r="SUG69" s="15"/>
      <c r="SUH69" s="16"/>
      <c r="SUI69" s="15"/>
      <c r="SUJ69" s="16"/>
      <c r="SUK69" s="15"/>
      <c r="SUL69" s="16"/>
      <c r="SUM69" s="15"/>
      <c r="SUN69" s="16"/>
      <c r="SUO69" s="15"/>
      <c r="SUP69" s="16"/>
      <c r="SUQ69" s="15"/>
      <c r="SUR69" s="16"/>
      <c r="SUS69" s="15"/>
      <c r="SUT69" s="16"/>
      <c r="SUU69" s="15"/>
      <c r="SUV69" s="16"/>
      <c r="SUW69" s="15"/>
      <c r="SUX69" s="16"/>
      <c r="SUY69" s="15"/>
      <c r="SUZ69" s="16"/>
      <c r="SVA69" s="15"/>
      <c r="SVB69" s="16"/>
      <c r="SVC69" s="15"/>
      <c r="SVD69" s="16"/>
      <c r="SVE69" s="15"/>
      <c r="SVF69" s="16"/>
      <c r="SVG69" s="15"/>
      <c r="SVH69" s="16"/>
      <c r="SVI69" s="15"/>
      <c r="SVJ69" s="16"/>
      <c r="SVK69" s="15"/>
      <c r="SVL69" s="16"/>
      <c r="SVM69" s="15"/>
      <c r="SVN69" s="16"/>
      <c r="SVO69" s="15"/>
      <c r="SVP69" s="16"/>
      <c r="SVQ69" s="15"/>
      <c r="SVR69" s="16"/>
      <c r="SVS69" s="15"/>
      <c r="SVT69" s="16"/>
      <c r="SVU69" s="15"/>
      <c r="SVV69" s="16"/>
      <c r="SVW69" s="15"/>
      <c r="SVX69" s="16"/>
      <c r="SVY69" s="15"/>
      <c r="SVZ69" s="16"/>
      <c r="SWA69" s="15"/>
      <c r="SWB69" s="16"/>
      <c r="SWC69" s="15"/>
      <c r="SWD69" s="16"/>
      <c r="SWE69" s="15"/>
      <c r="SWF69" s="16"/>
      <c r="SWG69" s="15"/>
      <c r="SWH69" s="16"/>
      <c r="SWI69" s="15"/>
      <c r="SWJ69" s="16"/>
      <c r="SWK69" s="15"/>
      <c r="SWL69" s="16"/>
      <c r="SWM69" s="15"/>
      <c r="SWN69" s="16"/>
      <c r="SWO69" s="15"/>
      <c r="SWP69" s="16"/>
      <c r="SWQ69" s="15"/>
      <c r="SWR69" s="16"/>
      <c r="SWS69" s="15"/>
      <c r="SWT69" s="16"/>
      <c r="SWU69" s="15"/>
      <c r="SWV69" s="16"/>
      <c r="SWW69" s="15"/>
      <c r="SWX69" s="16"/>
      <c r="SWY69" s="15"/>
      <c r="SWZ69" s="16"/>
      <c r="SXA69" s="15"/>
      <c r="SXB69" s="16"/>
      <c r="SXC69" s="15"/>
      <c r="SXD69" s="16"/>
      <c r="SXE69" s="15"/>
      <c r="SXF69" s="16"/>
      <c r="SXG69" s="15"/>
      <c r="SXH69" s="16"/>
      <c r="SXI69" s="15"/>
      <c r="SXJ69" s="16"/>
      <c r="SXK69" s="15"/>
      <c r="SXL69" s="16"/>
      <c r="SXM69" s="15"/>
      <c r="SXN69" s="16"/>
      <c r="SXO69" s="15"/>
      <c r="SXP69" s="16"/>
      <c r="SXQ69" s="15"/>
      <c r="SXR69" s="16"/>
      <c r="SXS69" s="15"/>
      <c r="SXT69" s="16"/>
      <c r="SXU69" s="15"/>
      <c r="SXV69" s="16"/>
      <c r="SXW69" s="15"/>
      <c r="SXX69" s="16"/>
      <c r="SXY69" s="15"/>
      <c r="SXZ69" s="16"/>
      <c r="SYA69" s="15"/>
      <c r="SYB69" s="16"/>
      <c r="SYC69" s="15"/>
      <c r="SYD69" s="16"/>
      <c r="SYE69" s="15"/>
      <c r="SYF69" s="16"/>
      <c r="SYG69" s="15"/>
      <c r="SYH69" s="16"/>
      <c r="SYI69" s="15"/>
      <c r="SYJ69" s="16"/>
      <c r="SYK69" s="15"/>
      <c r="SYL69" s="16"/>
      <c r="SYM69" s="15"/>
      <c r="SYN69" s="16"/>
      <c r="SYO69" s="15"/>
      <c r="SYP69" s="16"/>
      <c r="SYQ69" s="15"/>
      <c r="SYR69" s="16"/>
      <c r="SYS69" s="15"/>
      <c r="SYT69" s="16"/>
      <c r="SYU69" s="15"/>
      <c r="SYV69" s="16"/>
      <c r="SYW69" s="15"/>
      <c r="SYX69" s="16"/>
      <c r="SYY69" s="15"/>
      <c r="SYZ69" s="16"/>
      <c r="SZA69" s="15"/>
      <c r="SZB69" s="16"/>
      <c r="SZC69" s="15"/>
      <c r="SZD69" s="16"/>
      <c r="SZE69" s="15"/>
      <c r="SZF69" s="16"/>
      <c r="SZG69" s="15"/>
      <c r="SZH69" s="16"/>
      <c r="SZI69" s="15"/>
      <c r="SZJ69" s="16"/>
      <c r="SZK69" s="15"/>
      <c r="SZL69" s="16"/>
      <c r="SZM69" s="15"/>
      <c r="SZN69" s="16"/>
      <c r="SZO69" s="15"/>
      <c r="SZP69" s="16"/>
      <c r="SZQ69" s="15"/>
      <c r="SZR69" s="16"/>
      <c r="SZS69" s="15"/>
      <c r="SZT69" s="16"/>
      <c r="SZU69" s="15"/>
      <c r="SZV69" s="16"/>
      <c r="SZW69" s="15"/>
      <c r="SZX69" s="16"/>
      <c r="SZY69" s="15"/>
      <c r="SZZ69" s="16"/>
      <c r="TAA69" s="15"/>
      <c r="TAB69" s="16"/>
      <c r="TAC69" s="15"/>
      <c r="TAD69" s="16"/>
      <c r="TAE69" s="15"/>
      <c r="TAF69" s="16"/>
      <c r="TAG69" s="15"/>
      <c r="TAH69" s="16"/>
      <c r="TAI69" s="15"/>
      <c r="TAJ69" s="16"/>
      <c r="TAK69" s="15"/>
      <c r="TAL69" s="16"/>
      <c r="TAM69" s="15"/>
      <c r="TAN69" s="16"/>
      <c r="TAO69" s="15"/>
      <c r="TAP69" s="16"/>
      <c r="TAQ69" s="15"/>
      <c r="TAR69" s="16"/>
      <c r="TAS69" s="15"/>
      <c r="TAT69" s="16"/>
      <c r="TAU69" s="15"/>
      <c r="TAV69" s="16"/>
      <c r="TAW69" s="15"/>
      <c r="TAX69" s="16"/>
      <c r="TAY69" s="15"/>
      <c r="TAZ69" s="16"/>
      <c r="TBA69" s="15"/>
      <c r="TBB69" s="16"/>
      <c r="TBC69" s="15"/>
      <c r="TBD69" s="16"/>
      <c r="TBE69" s="15"/>
      <c r="TBF69" s="16"/>
      <c r="TBG69" s="15"/>
      <c r="TBH69" s="16"/>
      <c r="TBI69" s="15"/>
      <c r="TBJ69" s="16"/>
      <c r="TBK69" s="15"/>
      <c r="TBL69" s="16"/>
      <c r="TBM69" s="15"/>
      <c r="TBN69" s="16"/>
      <c r="TBO69" s="15"/>
      <c r="TBP69" s="16"/>
      <c r="TBQ69" s="15"/>
      <c r="TBR69" s="16"/>
      <c r="TBS69" s="15"/>
      <c r="TBT69" s="16"/>
      <c r="TBU69" s="15"/>
      <c r="TBV69" s="16"/>
      <c r="TBW69" s="15"/>
      <c r="TBX69" s="16"/>
      <c r="TBY69" s="15"/>
      <c r="TBZ69" s="16"/>
      <c r="TCA69" s="15"/>
      <c r="TCB69" s="16"/>
      <c r="TCC69" s="15"/>
      <c r="TCD69" s="16"/>
      <c r="TCE69" s="15"/>
      <c r="TCF69" s="16"/>
      <c r="TCG69" s="15"/>
      <c r="TCH69" s="16"/>
      <c r="TCI69" s="15"/>
      <c r="TCJ69" s="16"/>
      <c r="TCK69" s="15"/>
      <c r="TCL69" s="16"/>
      <c r="TCM69" s="15"/>
      <c r="TCN69" s="16"/>
      <c r="TCO69" s="15"/>
      <c r="TCP69" s="16"/>
      <c r="TCQ69" s="15"/>
      <c r="TCR69" s="16"/>
      <c r="TCS69" s="15"/>
      <c r="TCT69" s="16"/>
      <c r="TCU69" s="15"/>
      <c r="TCV69" s="16"/>
      <c r="TCW69" s="15"/>
      <c r="TCX69" s="16"/>
      <c r="TCY69" s="15"/>
      <c r="TCZ69" s="16"/>
      <c r="TDA69" s="15"/>
      <c r="TDB69" s="16"/>
      <c r="TDC69" s="15"/>
      <c r="TDD69" s="16"/>
      <c r="TDE69" s="15"/>
      <c r="TDF69" s="16"/>
      <c r="TDG69" s="15"/>
      <c r="TDH69" s="16"/>
      <c r="TDI69" s="15"/>
      <c r="TDJ69" s="16"/>
      <c r="TDK69" s="15"/>
      <c r="TDL69" s="16"/>
      <c r="TDM69" s="15"/>
      <c r="TDN69" s="16"/>
      <c r="TDO69" s="15"/>
      <c r="TDP69" s="16"/>
      <c r="TDQ69" s="15"/>
      <c r="TDR69" s="16"/>
      <c r="TDS69" s="15"/>
      <c r="TDT69" s="16"/>
      <c r="TDU69" s="15"/>
      <c r="TDV69" s="16"/>
      <c r="TDW69" s="15"/>
      <c r="TDX69" s="16"/>
      <c r="TDY69" s="15"/>
      <c r="TDZ69" s="16"/>
      <c r="TEA69" s="15"/>
      <c r="TEB69" s="16"/>
      <c r="TEC69" s="15"/>
      <c r="TED69" s="16"/>
      <c r="TEE69" s="15"/>
      <c r="TEF69" s="16"/>
      <c r="TEG69" s="15"/>
      <c r="TEH69" s="16"/>
      <c r="TEI69" s="15"/>
      <c r="TEJ69" s="16"/>
      <c r="TEK69" s="15"/>
      <c r="TEL69" s="16"/>
      <c r="TEM69" s="15"/>
      <c r="TEN69" s="16"/>
      <c r="TEO69" s="15"/>
      <c r="TEP69" s="16"/>
      <c r="TEQ69" s="15"/>
      <c r="TER69" s="16"/>
      <c r="TES69" s="15"/>
      <c r="TET69" s="16"/>
      <c r="TEU69" s="15"/>
      <c r="TEV69" s="16"/>
      <c r="TEW69" s="15"/>
      <c r="TEX69" s="16"/>
      <c r="TEY69" s="15"/>
      <c r="TEZ69" s="16"/>
      <c r="TFA69" s="15"/>
      <c r="TFB69" s="16"/>
      <c r="TFC69" s="15"/>
      <c r="TFD69" s="16"/>
      <c r="TFE69" s="15"/>
      <c r="TFF69" s="16"/>
      <c r="TFG69" s="15"/>
      <c r="TFH69" s="16"/>
      <c r="TFI69" s="15"/>
      <c r="TFJ69" s="16"/>
      <c r="TFK69" s="15"/>
      <c r="TFL69" s="16"/>
      <c r="TFM69" s="15"/>
      <c r="TFN69" s="16"/>
      <c r="TFO69" s="15"/>
      <c r="TFP69" s="16"/>
      <c r="TFQ69" s="15"/>
      <c r="TFR69" s="16"/>
      <c r="TFS69" s="15"/>
      <c r="TFT69" s="16"/>
      <c r="TFU69" s="15"/>
      <c r="TFV69" s="16"/>
      <c r="TFW69" s="15"/>
      <c r="TFX69" s="16"/>
      <c r="TFY69" s="15"/>
      <c r="TFZ69" s="16"/>
      <c r="TGA69" s="15"/>
      <c r="TGB69" s="16"/>
      <c r="TGC69" s="15"/>
      <c r="TGD69" s="16"/>
      <c r="TGE69" s="15"/>
      <c r="TGF69" s="16"/>
      <c r="TGG69" s="15"/>
      <c r="TGH69" s="16"/>
      <c r="TGI69" s="15"/>
      <c r="TGJ69" s="16"/>
      <c r="TGK69" s="15"/>
      <c r="TGL69" s="16"/>
      <c r="TGM69" s="15"/>
      <c r="TGN69" s="16"/>
      <c r="TGO69" s="15"/>
      <c r="TGP69" s="16"/>
      <c r="TGQ69" s="15"/>
      <c r="TGR69" s="16"/>
      <c r="TGS69" s="15"/>
      <c r="TGT69" s="16"/>
      <c r="TGU69" s="15"/>
      <c r="TGV69" s="16"/>
      <c r="TGW69" s="15"/>
      <c r="TGX69" s="16"/>
      <c r="TGY69" s="15"/>
      <c r="TGZ69" s="16"/>
      <c r="THA69" s="15"/>
      <c r="THB69" s="16"/>
      <c r="THC69" s="15"/>
      <c r="THD69" s="16"/>
      <c r="THE69" s="15"/>
      <c r="THF69" s="16"/>
      <c r="THG69" s="15"/>
      <c r="THH69" s="16"/>
      <c r="THI69" s="15"/>
      <c r="THJ69" s="16"/>
      <c r="THK69" s="15"/>
      <c r="THL69" s="16"/>
      <c r="THM69" s="15"/>
      <c r="THN69" s="16"/>
      <c r="THO69" s="15"/>
      <c r="THP69" s="16"/>
      <c r="THQ69" s="15"/>
      <c r="THR69" s="16"/>
      <c r="THS69" s="15"/>
      <c r="THT69" s="16"/>
      <c r="THU69" s="15"/>
      <c r="THV69" s="16"/>
      <c r="THW69" s="15"/>
      <c r="THX69" s="16"/>
      <c r="THY69" s="15"/>
      <c r="THZ69" s="16"/>
      <c r="TIA69" s="15"/>
      <c r="TIB69" s="16"/>
      <c r="TIC69" s="15"/>
      <c r="TID69" s="16"/>
      <c r="TIE69" s="15"/>
      <c r="TIF69" s="16"/>
      <c r="TIG69" s="15"/>
      <c r="TIH69" s="16"/>
      <c r="TII69" s="15"/>
      <c r="TIJ69" s="16"/>
      <c r="TIK69" s="15"/>
      <c r="TIL69" s="16"/>
      <c r="TIM69" s="15"/>
      <c r="TIN69" s="16"/>
      <c r="TIO69" s="15"/>
      <c r="TIP69" s="16"/>
      <c r="TIQ69" s="15"/>
      <c r="TIR69" s="16"/>
      <c r="TIS69" s="15"/>
      <c r="TIT69" s="16"/>
      <c r="TIU69" s="15"/>
      <c r="TIV69" s="16"/>
      <c r="TIW69" s="15"/>
      <c r="TIX69" s="16"/>
      <c r="TIY69" s="15"/>
      <c r="TIZ69" s="16"/>
      <c r="TJA69" s="15"/>
      <c r="TJB69" s="16"/>
      <c r="TJC69" s="15"/>
      <c r="TJD69" s="16"/>
      <c r="TJE69" s="15"/>
      <c r="TJF69" s="16"/>
      <c r="TJG69" s="15"/>
      <c r="TJH69" s="16"/>
      <c r="TJI69" s="15"/>
      <c r="TJJ69" s="16"/>
      <c r="TJK69" s="15"/>
      <c r="TJL69" s="16"/>
      <c r="TJM69" s="15"/>
      <c r="TJN69" s="16"/>
      <c r="TJO69" s="15"/>
      <c r="TJP69" s="16"/>
      <c r="TJQ69" s="15"/>
      <c r="TJR69" s="16"/>
      <c r="TJS69" s="15"/>
      <c r="TJT69" s="16"/>
      <c r="TJU69" s="15"/>
      <c r="TJV69" s="16"/>
      <c r="TJW69" s="15"/>
      <c r="TJX69" s="16"/>
      <c r="TJY69" s="15"/>
      <c r="TJZ69" s="16"/>
      <c r="TKA69" s="15"/>
      <c r="TKB69" s="16"/>
      <c r="TKC69" s="15"/>
      <c r="TKD69" s="16"/>
      <c r="TKE69" s="15"/>
      <c r="TKF69" s="16"/>
      <c r="TKG69" s="15"/>
      <c r="TKH69" s="16"/>
      <c r="TKI69" s="15"/>
      <c r="TKJ69" s="16"/>
      <c r="TKK69" s="15"/>
      <c r="TKL69" s="16"/>
      <c r="TKM69" s="15"/>
      <c r="TKN69" s="16"/>
      <c r="TKO69" s="15"/>
      <c r="TKP69" s="16"/>
      <c r="TKQ69" s="15"/>
      <c r="TKR69" s="16"/>
      <c r="TKS69" s="15"/>
      <c r="TKT69" s="16"/>
      <c r="TKU69" s="15"/>
      <c r="TKV69" s="16"/>
      <c r="TKW69" s="15"/>
      <c r="TKX69" s="16"/>
      <c r="TKY69" s="15"/>
      <c r="TKZ69" s="16"/>
      <c r="TLA69" s="15"/>
      <c r="TLB69" s="16"/>
      <c r="TLC69" s="15"/>
      <c r="TLD69" s="16"/>
      <c r="TLE69" s="15"/>
      <c r="TLF69" s="16"/>
      <c r="TLG69" s="15"/>
      <c r="TLH69" s="16"/>
      <c r="TLI69" s="15"/>
      <c r="TLJ69" s="16"/>
      <c r="TLK69" s="15"/>
      <c r="TLL69" s="16"/>
      <c r="TLM69" s="15"/>
      <c r="TLN69" s="16"/>
      <c r="TLO69" s="15"/>
      <c r="TLP69" s="16"/>
      <c r="TLQ69" s="15"/>
      <c r="TLR69" s="16"/>
      <c r="TLS69" s="15"/>
      <c r="TLT69" s="16"/>
      <c r="TLU69" s="15"/>
      <c r="TLV69" s="16"/>
      <c r="TLW69" s="15"/>
      <c r="TLX69" s="16"/>
      <c r="TLY69" s="15"/>
      <c r="TLZ69" s="16"/>
      <c r="TMA69" s="15"/>
      <c r="TMB69" s="16"/>
      <c r="TMC69" s="15"/>
      <c r="TMD69" s="16"/>
      <c r="TME69" s="15"/>
      <c r="TMF69" s="16"/>
      <c r="TMG69" s="15"/>
      <c r="TMH69" s="16"/>
      <c r="TMI69" s="15"/>
      <c r="TMJ69" s="16"/>
      <c r="TMK69" s="15"/>
      <c r="TML69" s="16"/>
      <c r="TMM69" s="15"/>
      <c r="TMN69" s="16"/>
      <c r="TMO69" s="15"/>
      <c r="TMP69" s="16"/>
      <c r="TMQ69" s="15"/>
      <c r="TMR69" s="16"/>
      <c r="TMS69" s="15"/>
      <c r="TMT69" s="16"/>
      <c r="TMU69" s="15"/>
      <c r="TMV69" s="16"/>
      <c r="TMW69" s="15"/>
      <c r="TMX69" s="16"/>
      <c r="TMY69" s="15"/>
      <c r="TMZ69" s="16"/>
      <c r="TNA69" s="15"/>
      <c r="TNB69" s="16"/>
      <c r="TNC69" s="15"/>
      <c r="TND69" s="16"/>
      <c r="TNE69" s="15"/>
      <c r="TNF69" s="16"/>
      <c r="TNG69" s="15"/>
      <c r="TNH69" s="16"/>
      <c r="TNI69" s="15"/>
      <c r="TNJ69" s="16"/>
      <c r="TNK69" s="15"/>
      <c r="TNL69" s="16"/>
      <c r="TNM69" s="15"/>
      <c r="TNN69" s="16"/>
      <c r="TNO69" s="15"/>
      <c r="TNP69" s="16"/>
      <c r="TNQ69" s="15"/>
      <c r="TNR69" s="16"/>
      <c r="TNS69" s="15"/>
      <c r="TNT69" s="16"/>
      <c r="TNU69" s="15"/>
      <c r="TNV69" s="16"/>
      <c r="TNW69" s="15"/>
      <c r="TNX69" s="16"/>
      <c r="TNY69" s="15"/>
      <c r="TNZ69" s="16"/>
      <c r="TOA69" s="15"/>
      <c r="TOB69" s="16"/>
      <c r="TOC69" s="15"/>
      <c r="TOD69" s="16"/>
      <c r="TOE69" s="15"/>
      <c r="TOF69" s="16"/>
      <c r="TOG69" s="15"/>
      <c r="TOH69" s="16"/>
      <c r="TOI69" s="15"/>
      <c r="TOJ69" s="16"/>
      <c r="TOK69" s="15"/>
      <c r="TOL69" s="16"/>
      <c r="TOM69" s="15"/>
      <c r="TON69" s="16"/>
      <c r="TOO69" s="15"/>
      <c r="TOP69" s="16"/>
      <c r="TOQ69" s="15"/>
      <c r="TOR69" s="16"/>
      <c r="TOS69" s="15"/>
      <c r="TOT69" s="16"/>
      <c r="TOU69" s="15"/>
      <c r="TOV69" s="16"/>
      <c r="TOW69" s="15"/>
      <c r="TOX69" s="16"/>
      <c r="TOY69" s="15"/>
      <c r="TOZ69" s="16"/>
      <c r="TPA69" s="15"/>
      <c r="TPB69" s="16"/>
      <c r="TPC69" s="15"/>
      <c r="TPD69" s="16"/>
      <c r="TPE69" s="15"/>
      <c r="TPF69" s="16"/>
      <c r="TPG69" s="15"/>
      <c r="TPH69" s="16"/>
      <c r="TPI69" s="15"/>
      <c r="TPJ69" s="16"/>
      <c r="TPK69" s="15"/>
      <c r="TPL69" s="16"/>
      <c r="TPM69" s="15"/>
      <c r="TPN69" s="16"/>
      <c r="TPO69" s="15"/>
      <c r="TPP69" s="16"/>
      <c r="TPQ69" s="15"/>
      <c r="TPR69" s="16"/>
      <c r="TPS69" s="15"/>
      <c r="TPT69" s="16"/>
      <c r="TPU69" s="15"/>
      <c r="TPV69" s="16"/>
      <c r="TPW69" s="15"/>
      <c r="TPX69" s="16"/>
      <c r="TPY69" s="15"/>
      <c r="TPZ69" s="16"/>
      <c r="TQA69" s="15"/>
      <c r="TQB69" s="16"/>
      <c r="TQC69" s="15"/>
      <c r="TQD69" s="16"/>
      <c r="TQE69" s="15"/>
      <c r="TQF69" s="16"/>
      <c r="TQG69" s="15"/>
      <c r="TQH69" s="16"/>
      <c r="TQI69" s="15"/>
      <c r="TQJ69" s="16"/>
      <c r="TQK69" s="15"/>
      <c r="TQL69" s="16"/>
      <c r="TQM69" s="15"/>
      <c r="TQN69" s="16"/>
      <c r="TQO69" s="15"/>
      <c r="TQP69" s="16"/>
      <c r="TQQ69" s="15"/>
      <c r="TQR69" s="16"/>
      <c r="TQS69" s="15"/>
      <c r="TQT69" s="16"/>
      <c r="TQU69" s="15"/>
      <c r="TQV69" s="16"/>
      <c r="TQW69" s="15"/>
      <c r="TQX69" s="16"/>
      <c r="TQY69" s="15"/>
      <c r="TQZ69" s="16"/>
      <c r="TRA69" s="15"/>
      <c r="TRB69" s="16"/>
      <c r="TRC69" s="15"/>
      <c r="TRD69" s="16"/>
      <c r="TRE69" s="15"/>
      <c r="TRF69" s="16"/>
      <c r="TRG69" s="15"/>
      <c r="TRH69" s="16"/>
      <c r="TRI69" s="15"/>
      <c r="TRJ69" s="16"/>
      <c r="TRK69" s="15"/>
      <c r="TRL69" s="16"/>
      <c r="TRM69" s="15"/>
      <c r="TRN69" s="16"/>
      <c r="TRO69" s="15"/>
      <c r="TRP69" s="16"/>
      <c r="TRQ69" s="15"/>
      <c r="TRR69" s="16"/>
      <c r="TRS69" s="15"/>
      <c r="TRT69" s="16"/>
      <c r="TRU69" s="15"/>
      <c r="TRV69" s="16"/>
      <c r="TRW69" s="15"/>
      <c r="TRX69" s="16"/>
      <c r="TRY69" s="15"/>
      <c r="TRZ69" s="16"/>
      <c r="TSA69" s="15"/>
      <c r="TSB69" s="16"/>
      <c r="TSC69" s="15"/>
      <c r="TSD69" s="16"/>
      <c r="TSE69" s="15"/>
      <c r="TSF69" s="16"/>
      <c r="TSG69" s="15"/>
      <c r="TSH69" s="16"/>
      <c r="TSI69" s="15"/>
      <c r="TSJ69" s="16"/>
      <c r="TSK69" s="15"/>
      <c r="TSL69" s="16"/>
      <c r="TSM69" s="15"/>
      <c r="TSN69" s="16"/>
      <c r="TSO69" s="15"/>
      <c r="TSP69" s="16"/>
      <c r="TSQ69" s="15"/>
      <c r="TSR69" s="16"/>
      <c r="TSS69" s="15"/>
      <c r="TST69" s="16"/>
      <c r="TSU69" s="15"/>
      <c r="TSV69" s="16"/>
      <c r="TSW69" s="15"/>
      <c r="TSX69" s="16"/>
      <c r="TSY69" s="15"/>
      <c r="TSZ69" s="16"/>
      <c r="TTA69" s="15"/>
      <c r="TTB69" s="16"/>
      <c r="TTC69" s="15"/>
      <c r="TTD69" s="16"/>
      <c r="TTE69" s="15"/>
      <c r="TTF69" s="16"/>
      <c r="TTG69" s="15"/>
      <c r="TTH69" s="16"/>
      <c r="TTI69" s="15"/>
      <c r="TTJ69" s="16"/>
      <c r="TTK69" s="15"/>
      <c r="TTL69" s="16"/>
      <c r="TTM69" s="15"/>
      <c r="TTN69" s="16"/>
      <c r="TTO69" s="15"/>
      <c r="TTP69" s="16"/>
      <c r="TTQ69" s="15"/>
      <c r="TTR69" s="16"/>
      <c r="TTS69" s="15"/>
      <c r="TTT69" s="16"/>
      <c r="TTU69" s="15"/>
      <c r="TTV69" s="16"/>
      <c r="TTW69" s="15"/>
      <c r="TTX69" s="16"/>
      <c r="TTY69" s="15"/>
      <c r="TTZ69" s="16"/>
      <c r="TUA69" s="15"/>
      <c r="TUB69" s="16"/>
      <c r="TUC69" s="15"/>
      <c r="TUD69" s="16"/>
      <c r="TUE69" s="15"/>
      <c r="TUF69" s="16"/>
      <c r="TUG69" s="15"/>
      <c r="TUH69" s="16"/>
      <c r="TUI69" s="15"/>
      <c r="TUJ69" s="16"/>
      <c r="TUK69" s="15"/>
      <c r="TUL69" s="16"/>
      <c r="TUM69" s="15"/>
      <c r="TUN69" s="16"/>
      <c r="TUO69" s="15"/>
      <c r="TUP69" s="16"/>
      <c r="TUQ69" s="15"/>
      <c r="TUR69" s="16"/>
      <c r="TUS69" s="15"/>
      <c r="TUT69" s="16"/>
      <c r="TUU69" s="15"/>
      <c r="TUV69" s="16"/>
      <c r="TUW69" s="15"/>
      <c r="TUX69" s="16"/>
      <c r="TUY69" s="15"/>
      <c r="TUZ69" s="16"/>
      <c r="TVA69" s="15"/>
      <c r="TVB69" s="16"/>
      <c r="TVC69" s="15"/>
      <c r="TVD69" s="16"/>
      <c r="TVE69" s="15"/>
      <c r="TVF69" s="16"/>
      <c r="TVG69" s="15"/>
      <c r="TVH69" s="16"/>
      <c r="TVI69" s="15"/>
      <c r="TVJ69" s="16"/>
      <c r="TVK69" s="15"/>
      <c r="TVL69" s="16"/>
      <c r="TVM69" s="15"/>
      <c r="TVN69" s="16"/>
      <c r="TVO69" s="15"/>
      <c r="TVP69" s="16"/>
      <c r="TVQ69" s="15"/>
      <c r="TVR69" s="16"/>
      <c r="TVS69" s="15"/>
      <c r="TVT69" s="16"/>
      <c r="TVU69" s="15"/>
      <c r="TVV69" s="16"/>
      <c r="TVW69" s="15"/>
      <c r="TVX69" s="16"/>
      <c r="TVY69" s="15"/>
      <c r="TVZ69" s="16"/>
      <c r="TWA69" s="15"/>
      <c r="TWB69" s="16"/>
      <c r="TWC69" s="15"/>
      <c r="TWD69" s="16"/>
      <c r="TWE69" s="15"/>
      <c r="TWF69" s="16"/>
      <c r="TWG69" s="15"/>
      <c r="TWH69" s="16"/>
      <c r="TWI69" s="15"/>
      <c r="TWJ69" s="16"/>
      <c r="TWK69" s="15"/>
      <c r="TWL69" s="16"/>
      <c r="TWM69" s="15"/>
      <c r="TWN69" s="16"/>
      <c r="TWO69" s="15"/>
      <c r="TWP69" s="16"/>
      <c r="TWQ69" s="15"/>
      <c r="TWR69" s="16"/>
      <c r="TWS69" s="15"/>
      <c r="TWT69" s="16"/>
      <c r="TWU69" s="15"/>
      <c r="TWV69" s="16"/>
      <c r="TWW69" s="15"/>
      <c r="TWX69" s="16"/>
      <c r="TWY69" s="15"/>
      <c r="TWZ69" s="16"/>
      <c r="TXA69" s="15"/>
      <c r="TXB69" s="16"/>
      <c r="TXC69" s="15"/>
      <c r="TXD69" s="16"/>
      <c r="TXE69" s="15"/>
      <c r="TXF69" s="16"/>
      <c r="TXG69" s="15"/>
      <c r="TXH69" s="16"/>
      <c r="TXI69" s="15"/>
      <c r="TXJ69" s="16"/>
      <c r="TXK69" s="15"/>
      <c r="TXL69" s="16"/>
      <c r="TXM69" s="15"/>
      <c r="TXN69" s="16"/>
      <c r="TXO69" s="15"/>
      <c r="TXP69" s="16"/>
      <c r="TXQ69" s="15"/>
      <c r="TXR69" s="16"/>
      <c r="TXS69" s="15"/>
      <c r="TXT69" s="16"/>
      <c r="TXU69" s="15"/>
      <c r="TXV69" s="16"/>
      <c r="TXW69" s="15"/>
      <c r="TXX69" s="16"/>
      <c r="TXY69" s="15"/>
      <c r="TXZ69" s="16"/>
      <c r="TYA69" s="15"/>
      <c r="TYB69" s="16"/>
      <c r="TYC69" s="15"/>
      <c r="TYD69" s="16"/>
      <c r="TYE69" s="15"/>
      <c r="TYF69" s="16"/>
      <c r="TYG69" s="15"/>
      <c r="TYH69" s="16"/>
      <c r="TYI69" s="15"/>
      <c r="TYJ69" s="16"/>
      <c r="TYK69" s="15"/>
      <c r="TYL69" s="16"/>
      <c r="TYM69" s="15"/>
      <c r="TYN69" s="16"/>
      <c r="TYO69" s="15"/>
      <c r="TYP69" s="16"/>
      <c r="TYQ69" s="15"/>
      <c r="TYR69" s="16"/>
      <c r="TYS69" s="15"/>
      <c r="TYT69" s="16"/>
      <c r="TYU69" s="15"/>
      <c r="TYV69" s="16"/>
      <c r="TYW69" s="15"/>
      <c r="TYX69" s="16"/>
      <c r="TYY69" s="15"/>
      <c r="TYZ69" s="16"/>
      <c r="TZA69" s="15"/>
      <c r="TZB69" s="16"/>
      <c r="TZC69" s="15"/>
      <c r="TZD69" s="16"/>
      <c r="TZE69" s="15"/>
      <c r="TZF69" s="16"/>
      <c r="TZG69" s="15"/>
      <c r="TZH69" s="16"/>
      <c r="TZI69" s="15"/>
      <c r="TZJ69" s="16"/>
      <c r="TZK69" s="15"/>
      <c r="TZL69" s="16"/>
      <c r="TZM69" s="15"/>
      <c r="TZN69" s="16"/>
      <c r="TZO69" s="15"/>
      <c r="TZP69" s="16"/>
      <c r="TZQ69" s="15"/>
      <c r="TZR69" s="16"/>
      <c r="TZS69" s="15"/>
      <c r="TZT69" s="16"/>
      <c r="TZU69" s="15"/>
      <c r="TZV69" s="16"/>
      <c r="TZW69" s="15"/>
      <c r="TZX69" s="16"/>
      <c r="TZY69" s="15"/>
      <c r="TZZ69" s="16"/>
      <c r="UAA69" s="15"/>
      <c r="UAB69" s="16"/>
      <c r="UAC69" s="15"/>
      <c r="UAD69" s="16"/>
      <c r="UAE69" s="15"/>
      <c r="UAF69" s="16"/>
      <c r="UAG69" s="15"/>
      <c r="UAH69" s="16"/>
      <c r="UAI69" s="15"/>
      <c r="UAJ69" s="16"/>
      <c r="UAK69" s="15"/>
      <c r="UAL69" s="16"/>
      <c r="UAM69" s="15"/>
      <c r="UAN69" s="16"/>
      <c r="UAO69" s="15"/>
      <c r="UAP69" s="16"/>
      <c r="UAQ69" s="15"/>
      <c r="UAR69" s="16"/>
      <c r="UAS69" s="15"/>
      <c r="UAT69" s="16"/>
      <c r="UAU69" s="15"/>
      <c r="UAV69" s="16"/>
      <c r="UAW69" s="15"/>
      <c r="UAX69" s="16"/>
      <c r="UAY69" s="15"/>
      <c r="UAZ69" s="16"/>
      <c r="UBA69" s="15"/>
      <c r="UBB69" s="16"/>
      <c r="UBC69" s="15"/>
      <c r="UBD69" s="16"/>
      <c r="UBE69" s="15"/>
      <c r="UBF69" s="16"/>
      <c r="UBG69" s="15"/>
      <c r="UBH69" s="16"/>
      <c r="UBI69" s="15"/>
      <c r="UBJ69" s="16"/>
      <c r="UBK69" s="15"/>
      <c r="UBL69" s="16"/>
      <c r="UBM69" s="15"/>
      <c r="UBN69" s="16"/>
      <c r="UBO69" s="15"/>
      <c r="UBP69" s="16"/>
      <c r="UBQ69" s="15"/>
      <c r="UBR69" s="16"/>
      <c r="UBS69" s="15"/>
      <c r="UBT69" s="16"/>
      <c r="UBU69" s="15"/>
      <c r="UBV69" s="16"/>
      <c r="UBW69" s="15"/>
      <c r="UBX69" s="16"/>
      <c r="UBY69" s="15"/>
      <c r="UBZ69" s="16"/>
      <c r="UCA69" s="15"/>
      <c r="UCB69" s="16"/>
      <c r="UCC69" s="15"/>
      <c r="UCD69" s="16"/>
      <c r="UCE69" s="15"/>
      <c r="UCF69" s="16"/>
      <c r="UCG69" s="15"/>
      <c r="UCH69" s="16"/>
      <c r="UCI69" s="15"/>
      <c r="UCJ69" s="16"/>
      <c r="UCK69" s="15"/>
      <c r="UCL69" s="16"/>
      <c r="UCM69" s="15"/>
      <c r="UCN69" s="16"/>
      <c r="UCO69" s="15"/>
      <c r="UCP69" s="16"/>
      <c r="UCQ69" s="15"/>
      <c r="UCR69" s="16"/>
      <c r="UCS69" s="15"/>
      <c r="UCT69" s="16"/>
      <c r="UCU69" s="15"/>
      <c r="UCV69" s="16"/>
      <c r="UCW69" s="15"/>
      <c r="UCX69" s="16"/>
      <c r="UCY69" s="15"/>
      <c r="UCZ69" s="16"/>
      <c r="UDA69" s="15"/>
      <c r="UDB69" s="16"/>
      <c r="UDC69" s="15"/>
      <c r="UDD69" s="16"/>
      <c r="UDE69" s="15"/>
      <c r="UDF69" s="16"/>
      <c r="UDG69" s="15"/>
      <c r="UDH69" s="16"/>
      <c r="UDI69" s="15"/>
      <c r="UDJ69" s="16"/>
      <c r="UDK69" s="15"/>
      <c r="UDL69" s="16"/>
      <c r="UDM69" s="15"/>
      <c r="UDN69" s="16"/>
      <c r="UDO69" s="15"/>
      <c r="UDP69" s="16"/>
      <c r="UDQ69" s="15"/>
      <c r="UDR69" s="16"/>
      <c r="UDS69" s="15"/>
      <c r="UDT69" s="16"/>
      <c r="UDU69" s="15"/>
      <c r="UDV69" s="16"/>
      <c r="UDW69" s="15"/>
      <c r="UDX69" s="16"/>
      <c r="UDY69" s="15"/>
      <c r="UDZ69" s="16"/>
      <c r="UEA69" s="15"/>
      <c r="UEB69" s="16"/>
      <c r="UEC69" s="15"/>
      <c r="UED69" s="16"/>
      <c r="UEE69" s="15"/>
      <c r="UEF69" s="16"/>
      <c r="UEG69" s="15"/>
      <c r="UEH69" s="16"/>
      <c r="UEI69" s="15"/>
      <c r="UEJ69" s="16"/>
      <c r="UEK69" s="15"/>
      <c r="UEL69" s="16"/>
      <c r="UEM69" s="15"/>
      <c r="UEN69" s="16"/>
      <c r="UEO69" s="15"/>
      <c r="UEP69" s="16"/>
      <c r="UEQ69" s="15"/>
      <c r="UER69" s="16"/>
      <c r="UES69" s="15"/>
      <c r="UET69" s="16"/>
      <c r="UEU69" s="15"/>
      <c r="UEV69" s="16"/>
      <c r="UEW69" s="15"/>
      <c r="UEX69" s="16"/>
      <c r="UEY69" s="15"/>
      <c r="UEZ69" s="16"/>
      <c r="UFA69" s="15"/>
      <c r="UFB69" s="16"/>
      <c r="UFC69" s="15"/>
      <c r="UFD69" s="16"/>
      <c r="UFE69" s="15"/>
      <c r="UFF69" s="16"/>
      <c r="UFG69" s="15"/>
      <c r="UFH69" s="16"/>
      <c r="UFI69" s="15"/>
      <c r="UFJ69" s="16"/>
      <c r="UFK69" s="15"/>
      <c r="UFL69" s="16"/>
      <c r="UFM69" s="15"/>
      <c r="UFN69" s="16"/>
      <c r="UFO69" s="15"/>
      <c r="UFP69" s="16"/>
      <c r="UFQ69" s="15"/>
      <c r="UFR69" s="16"/>
      <c r="UFS69" s="15"/>
      <c r="UFT69" s="16"/>
      <c r="UFU69" s="15"/>
      <c r="UFV69" s="16"/>
      <c r="UFW69" s="15"/>
      <c r="UFX69" s="16"/>
      <c r="UFY69" s="15"/>
      <c r="UFZ69" s="16"/>
      <c r="UGA69" s="15"/>
      <c r="UGB69" s="16"/>
      <c r="UGC69" s="15"/>
      <c r="UGD69" s="16"/>
      <c r="UGE69" s="15"/>
      <c r="UGF69" s="16"/>
      <c r="UGG69" s="15"/>
      <c r="UGH69" s="16"/>
      <c r="UGI69" s="15"/>
      <c r="UGJ69" s="16"/>
      <c r="UGK69" s="15"/>
      <c r="UGL69" s="16"/>
      <c r="UGM69" s="15"/>
      <c r="UGN69" s="16"/>
      <c r="UGO69" s="15"/>
      <c r="UGP69" s="16"/>
      <c r="UGQ69" s="15"/>
      <c r="UGR69" s="16"/>
      <c r="UGS69" s="15"/>
      <c r="UGT69" s="16"/>
      <c r="UGU69" s="15"/>
      <c r="UGV69" s="16"/>
      <c r="UGW69" s="15"/>
      <c r="UGX69" s="16"/>
      <c r="UGY69" s="15"/>
      <c r="UGZ69" s="16"/>
      <c r="UHA69" s="15"/>
      <c r="UHB69" s="16"/>
      <c r="UHC69" s="15"/>
      <c r="UHD69" s="16"/>
      <c r="UHE69" s="15"/>
      <c r="UHF69" s="16"/>
      <c r="UHG69" s="15"/>
      <c r="UHH69" s="16"/>
      <c r="UHI69" s="15"/>
      <c r="UHJ69" s="16"/>
      <c r="UHK69" s="15"/>
      <c r="UHL69" s="16"/>
      <c r="UHM69" s="15"/>
      <c r="UHN69" s="16"/>
      <c r="UHO69" s="15"/>
      <c r="UHP69" s="16"/>
      <c r="UHQ69" s="15"/>
      <c r="UHR69" s="16"/>
      <c r="UHS69" s="15"/>
      <c r="UHT69" s="16"/>
      <c r="UHU69" s="15"/>
      <c r="UHV69" s="16"/>
      <c r="UHW69" s="15"/>
      <c r="UHX69" s="16"/>
      <c r="UHY69" s="15"/>
      <c r="UHZ69" s="16"/>
      <c r="UIA69" s="15"/>
      <c r="UIB69" s="16"/>
      <c r="UIC69" s="15"/>
      <c r="UID69" s="16"/>
      <c r="UIE69" s="15"/>
      <c r="UIF69" s="16"/>
      <c r="UIG69" s="15"/>
      <c r="UIH69" s="16"/>
      <c r="UII69" s="15"/>
      <c r="UIJ69" s="16"/>
      <c r="UIK69" s="15"/>
      <c r="UIL69" s="16"/>
      <c r="UIM69" s="15"/>
      <c r="UIN69" s="16"/>
      <c r="UIO69" s="15"/>
      <c r="UIP69" s="16"/>
      <c r="UIQ69" s="15"/>
      <c r="UIR69" s="16"/>
      <c r="UIS69" s="15"/>
      <c r="UIT69" s="16"/>
      <c r="UIU69" s="15"/>
      <c r="UIV69" s="16"/>
      <c r="UIW69" s="15"/>
      <c r="UIX69" s="16"/>
      <c r="UIY69" s="15"/>
      <c r="UIZ69" s="16"/>
      <c r="UJA69" s="15"/>
      <c r="UJB69" s="16"/>
      <c r="UJC69" s="15"/>
      <c r="UJD69" s="16"/>
      <c r="UJE69" s="15"/>
      <c r="UJF69" s="16"/>
      <c r="UJG69" s="15"/>
      <c r="UJH69" s="16"/>
      <c r="UJI69" s="15"/>
      <c r="UJJ69" s="16"/>
      <c r="UJK69" s="15"/>
      <c r="UJL69" s="16"/>
      <c r="UJM69" s="15"/>
      <c r="UJN69" s="16"/>
      <c r="UJO69" s="15"/>
      <c r="UJP69" s="16"/>
      <c r="UJQ69" s="15"/>
      <c r="UJR69" s="16"/>
      <c r="UJS69" s="15"/>
      <c r="UJT69" s="16"/>
      <c r="UJU69" s="15"/>
      <c r="UJV69" s="16"/>
      <c r="UJW69" s="15"/>
      <c r="UJX69" s="16"/>
      <c r="UJY69" s="15"/>
      <c r="UJZ69" s="16"/>
      <c r="UKA69" s="15"/>
      <c r="UKB69" s="16"/>
      <c r="UKC69" s="15"/>
      <c r="UKD69" s="16"/>
      <c r="UKE69" s="15"/>
      <c r="UKF69" s="16"/>
      <c r="UKG69" s="15"/>
      <c r="UKH69" s="16"/>
      <c r="UKI69" s="15"/>
      <c r="UKJ69" s="16"/>
      <c r="UKK69" s="15"/>
      <c r="UKL69" s="16"/>
      <c r="UKM69" s="15"/>
      <c r="UKN69" s="16"/>
      <c r="UKO69" s="15"/>
      <c r="UKP69" s="16"/>
      <c r="UKQ69" s="15"/>
      <c r="UKR69" s="16"/>
      <c r="UKS69" s="15"/>
      <c r="UKT69" s="16"/>
      <c r="UKU69" s="15"/>
      <c r="UKV69" s="16"/>
      <c r="UKW69" s="15"/>
      <c r="UKX69" s="16"/>
      <c r="UKY69" s="15"/>
      <c r="UKZ69" s="16"/>
      <c r="ULA69" s="15"/>
      <c r="ULB69" s="16"/>
      <c r="ULC69" s="15"/>
      <c r="ULD69" s="16"/>
      <c r="ULE69" s="15"/>
      <c r="ULF69" s="16"/>
      <c r="ULG69" s="15"/>
      <c r="ULH69" s="16"/>
      <c r="ULI69" s="15"/>
      <c r="ULJ69" s="16"/>
      <c r="ULK69" s="15"/>
      <c r="ULL69" s="16"/>
      <c r="ULM69" s="15"/>
      <c r="ULN69" s="16"/>
      <c r="ULO69" s="15"/>
      <c r="ULP69" s="16"/>
      <c r="ULQ69" s="15"/>
      <c r="ULR69" s="16"/>
      <c r="ULS69" s="15"/>
      <c r="ULT69" s="16"/>
      <c r="ULU69" s="15"/>
      <c r="ULV69" s="16"/>
      <c r="ULW69" s="15"/>
      <c r="ULX69" s="16"/>
      <c r="ULY69" s="15"/>
      <c r="ULZ69" s="16"/>
      <c r="UMA69" s="15"/>
      <c r="UMB69" s="16"/>
      <c r="UMC69" s="15"/>
      <c r="UMD69" s="16"/>
      <c r="UME69" s="15"/>
      <c r="UMF69" s="16"/>
      <c r="UMG69" s="15"/>
      <c r="UMH69" s="16"/>
      <c r="UMI69" s="15"/>
      <c r="UMJ69" s="16"/>
      <c r="UMK69" s="15"/>
      <c r="UML69" s="16"/>
      <c r="UMM69" s="15"/>
      <c r="UMN69" s="16"/>
      <c r="UMO69" s="15"/>
      <c r="UMP69" s="16"/>
      <c r="UMQ69" s="15"/>
      <c r="UMR69" s="16"/>
      <c r="UMS69" s="15"/>
      <c r="UMT69" s="16"/>
      <c r="UMU69" s="15"/>
      <c r="UMV69" s="16"/>
      <c r="UMW69" s="15"/>
      <c r="UMX69" s="16"/>
      <c r="UMY69" s="15"/>
      <c r="UMZ69" s="16"/>
      <c r="UNA69" s="15"/>
      <c r="UNB69" s="16"/>
      <c r="UNC69" s="15"/>
      <c r="UND69" s="16"/>
      <c r="UNE69" s="15"/>
      <c r="UNF69" s="16"/>
      <c r="UNG69" s="15"/>
      <c r="UNH69" s="16"/>
      <c r="UNI69" s="15"/>
      <c r="UNJ69" s="16"/>
      <c r="UNK69" s="15"/>
      <c r="UNL69" s="16"/>
      <c r="UNM69" s="15"/>
      <c r="UNN69" s="16"/>
      <c r="UNO69" s="15"/>
      <c r="UNP69" s="16"/>
      <c r="UNQ69" s="15"/>
      <c r="UNR69" s="16"/>
      <c r="UNS69" s="15"/>
      <c r="UNT69" s="16"/>
      <c r="UNU69" s="15"/>
      <c r="UNV69" s="16"/>
      <c r="UNW69" s="15"/>
      <c r="UNX69" s="16"/>
      <c r="UNY69" s="15"/>
      <c r="UNZ69" s="16"/>
      <c r="UOA69" s="15"/>
      <c r="UOB69" s="16"/>
      <c r="UOC69" s="15"/>
      <c r="UOD69" s="16"/>
      <c r="UOE69" s="15"/>
      <c r="UOF69" s="16"/>
      <c r="UOG69" s="15"/>
      <c r="UOH69" s="16"/>
      <c r="UOI69" s="15"/>
      <c r="UOJ69" s="16"/>
      <c r="UOK69" s="15"/>
      <c r="UOL69" s="16"/>
      <c r="UOM69" s="15"/>
      <c r="UON69" s="16"/>
      <c r="UOO69" s="15"/>
      <c r="UOP69" s="16"/>
      <c r="UOQ69" s="15"/>
      <c r="UOR69" s="16"/>
      <c r="UOS69" s="15"/>
      <c r="UOT69" s="16"/>
      <c r="UOU69" s="15"/>
      <c r="UOV69" s="16"/>
      <c r="UOW69" s="15"/>
      <c r="UOX69" s="16"/>
      <c r="UOY69" s="15"/>
      <c r="UOZ69" s="16"/>
      <c r="UPA69" s="15"/>
      <c r="UPB69" s="16"/>
      <c r="UPC69" s="15"/>
      <c r="UPD69" s="16"/>
      <c r="UPE69" s="15"/>
      <c r="UPF69" s="16"/>
      <c r="UPG69" s="15"/>
      <c r="UPH69" s="16"/>
      <c r="UPI69" s="15"/>
      <c r="UPJ69" s="16"/>
      <c r="UPK69" s="15"/>
      <c r="UPL69" s="16"/>
      <c r="UPM69" s="15"/>
      <c r="UPN69" s="16"/>
      <c r="UPO69" s="15"/>
      <c r="UPP69" s="16"/>
      <c r="UPQ69" s="15"/>
      <c r="UPR69" s="16"/>
      <c r="UPS69" s="15"/>
      <c r="UPT69" s="16"/>
      <c r="UPU69" s="15"/>
      <c r="UPV69" s="16"/>
      <c r="UPW69" s="15"/>
      <c r="UPX69" s="16"/>
      <c r="UPY69" s="15"/>
      <c r="UPZ69" s="16"/>
      <c r="UQA69" s="15"/>
      <c r="UQB69" s="16"/>
      <c r="UQC69" s="15"/>
      <c r="UQD69" s="16"/>
      <c r="UQE69" s="15"/>
      <c r="UQF69" s="16"/>
      <c r="UQG69" s="15"/>
      <c r="UQH69" s="16"/>
      <c r="UQI69" s="15"/>
      <c r="UQJ69" s="16"/>
      <c r="UQK69" s="15"/>
      <c r="UQL69" s="16"/>
      <c r="UQM69" s="15"/>
      <c r="UQN69" s="16"/>
      <c r="UQO69" s="15"/>
      <c r="UQP69" s="16"/>
      <c r="UQQ69" s="15"/>
      <c r="UQR69" s="16"/>
      <c r="UQS69" s="15"/>
      <c r="UQT69" s="16"/>
      <c r="UQU69" s="15"/>
      <c r="UQV69" s="16"/>
      <c r="UQW69" s="15"/>
      <c r="UQX69" s="16"/>
      <c r="UQY69" s="15"/>
      <c r="UQZ69" s="16"/>
      <c r="URA69" s="15"/>
      <c r="URB69" s="16"/>
      <c r="URC69" s="15"/>
      <c r="URD69" s="16"/>
      <c r="URE69" s="15"/>
      <c r="URF69" s="16"/>
      <c r="URG69" s="15"/>
      <c r="URH69" s="16"/>
      <c r="URI69" s="15"/>
      <c r="URJ69" s="16"/>
      <c r="URK69" s="15"/>
      <c r="URL69" s="16"/>
      <c r="URM69" s="15"/>
      <c r="URN69" s="16"/>
      <c r="URO69" s="15"/>
      <c r="URP69" s="16"/>
      <c r="URQ69" s="15"/>
      <c r="URR69" s="16"/>
      <c r="URS69" s="15"/>
      <c r="URT69" s="16"/>
      <c r="URU69" s="15"/>
      <c r="URV69" s="16"/>
      <c r="URW69" s="15"/>
      <c r="URX69" s="16"/>
      <c r="URY69" s="15"/>
      <c r="URZ69" s="16"/>
      <c r="USA69" s="15"/>
      <c r="USB69" s="16"/>
      <c r="USC69" s="15"/>
      <c r="USD69" s="16"/>
      <c r="USE69" s="15"/>
      <c r="USF69" s="16"/>
      <c r="USG69" s="15"/>
      <c r="USH69" s="16"/>
      <c r="USI69" s="15"/>
      <c r="USJ69" s="16"/>
      <c r="USK69" s="15"/>
      <c r="USL69" s="16"/>
      <c r="USM69" s="15"/>
      <c r="USN69" s="16"/>
      <c r="USO69" s="15"/>
      <c r="USP69" s="16"/>
      <c r="USQ69" s="15"/>
      <c r="USR69" s="16"/>
      <c r="USS69" s="15"/>
      <c r="UST69" s="16"/>
      <c r="USU69" s="15"/>
      <c r="USV69" s="16"/>
      <c r="USW69" s="15"/>
      <c r="USX69" s="16"/>
      <c r="USY69" s="15"/>
      <c r="USZ69" s="16"/>
      <c r="UTA69" s="15"/>
      <c r="UTB69" s="16"/>
      <c r="UTC69" s="15"/>
      <c r="UTD69" s="16"/>
      <c r="UTE69" s="15"/>
      <c r="UTF69" s="16"/>
      <c r="UTG69" s="15"/>
      <c r="UTH69" s="16"/>
      <c r="UTI69" s="15"/>
      <c r="UTJ69" s="16"/>
      <c r="UTK69" s="15"/>
      <c r="UTL69" s="16"/>
      <c r="UTM69" s="15"/>
      <c r="UTN69" s="16"/>
      <c r="UTO69" s="15"/>
      <c r="UTP69" s="16"/>
      <c r="UTQ69" s="15"/>
      <c r="UTR69" s="16"/>
      <c r="UTS69" s="15"/>
      <c r="UTT69" s="16"/>
      <c r="UTU69" s="15"/>
      <c r="UTV69" s="16"/>
      <c r="UTW69" s="15"/>
      <c r="UTX69" s="16"/>
      <c r="UTY69" s="15"/>
      <c r="UTZ69" s="16"/>
      <c r="UUA69" s="15"/>
      <c r="UUB69" s="16"/>
      <c r="UUC69" s="15"/>
      <c r="UUD69" s="16"/>
      <c r="UUE69" s="15"/>
      <c r="UUF69" s="16"/>
      <c r="UUG69" s="15"/>
      <c r="UUH69" s="16"/>
      <c r="UUI69" s="15"/>
      <c r="UUJ69" s="16"/>
      <c r="UUK69" s="15"/>
      <c r="UUL69" s="16"/>
      <c r="UUM69" s="15"/>
      <c r="UUN69" s="16"/>
      <c r="UUO69" s="15"/>
      <c r="UUP69" s="16"/>
      <c r="UUQ69" s="15"/>
      <c r="UUR69" s="16"/>
      <c r="UUS69" s="15"/>
      <c r="UUT69" s="16"/>
      <c r="UUU69" s="15"/>
      <c r="UUV69" s="16"/>
      <c r="UUW69" s="15"/>
      <c r="UUX69" s="16"/>
      <c r="UUY69" s="15"/>
      <c r="UUZ69" s="16"/>
      <c r="UVA69" s="15"/>
      <c r="UVB69" s="16"/>
      <c r="UVC69" s="15"/>
      <c r="UVD69" s="16"/>
      <c r="UVE69" s="15"/>
      <c r="UVF69" s="16"/>
      <c r="UVG69" s="15"/>
      <c r="UVH69" s="16"/>
      <c r="UVI69" s="15"/>
      <c r="UVJ69" s="16"/>
      <c r="UVK69" s="15"/>
      <c r="UVL69" s="16"/>
      <c r="UVM69" s="15"/>
      <c r="UVN69" s="16"/>
      <c r="UVO69" s="15"/>
      <c r="UVP69" s="16"/>
      <c r="UVQ69" s="15"/>
      <c r="UVR69" s="16"/>
      <c r="UVS69" s="15"/>
      <c r="UVT69" s="16"/>
      <c r="UVU69" s="15"/>
      <c r="UVV69" s="16"/>
      <c r="UVW69" s="15"/>
      <c r="UVX69" s="16"/>
      <c r="UVY69" s="15"/>
      <c r="UVZ69" s="16"/>
      <c r="UWA69" s="15"/>
      <c r="UWB69" s="16"/>
      <c r="UWC69" s="15"/>
      <c r="UWD69" s="16"/>
      <c r="UWE69" s="15"/>
      <c r="UWF69" s="16"/>
      <c r="UWG69" s="15"/>
      <c r="UWH69" s="16"/>
      <c r="UWI69" s="15"/>
      <c r="UWJ69" s="16"/>
      <c r="UWK69" s="15"/>
      <c r="UWL69" s="16"/>
      <c r="UWM69" s="15"/>
      <c r="UWN69" s="16"/>
      <c r="UWO69" s="15"/>
      <c r="UWP69" s="16"/>
      <c r="UWQ69" s="15"/>
      <c r="UWR69" s="16"/>
      <c r="UWS69" s="15"/>
      <c r="UWT69" s="16"/>
      <c r="UWU69" s="15"/>
      <c r="UWV69" s="16"/>
      <c r="UWW69" s="15"/>
      <c r="UWX69" s="16"/>
      <c r="UWY69" s="15"/>
      <c r="UWZ69" s="16"/>
      <c r="UXA69" s="15"/>
      <c r="UXB69" s="16"/>
      <c r="UXC69" s="15"/>
      <c r="UXD69" s="16"/>
      <c r="UXE69" s="15"/>
      <c r="UXF69" s="16"/>
      <c r="UXG69" s="15"/>
      <c r="UXH69" s="16"/>
      <c r="UXI69" s="15"/>
      <c r="UXJ69" s="16"/>
      <c r="UXK69" s="15"/>
      <c r="UXL69" s="16"/>
      <c r="UXM69" s="15"/>
      <c r="UXN69" s="16"/>
      <c r="UXO69" s="15"/>
      <c r="UXP69" s="16"/>
      <c r="UXQ69" s="15"/>
      <c r="UXR69" s="16"/>
      <c r="UXS69" s="15"/>
      <c r="UXT69" s="16"/>
      <c r="UXU69" s="15"/>
      <c r="UXV69" s="16"/>
      <c r="UXW69" s="15"/>
      <c r="UXX69" s="16"/>
      <c r="UXY69" s="15"/>
      <c r="UXZ69" s="16"/>
      <c r="UYA69" s="15"/>
      <c r="UYB69" s="16"/>
      <c r="UYC69" s="15"/>
      <c r="UYD69" s="16"/>
      <c r="UYE69" s="15"/>
      <c r="UYF69" s="16"/>
      <c r="UYG69" s="15"/>
      <c r="UYH69" s="16"/>
      <c r="UYI69" s="15"/>
      <c r="UYJ69" s="16"/>
      <c r="UYK69" s="15"/>
      <c r="UYL69" s="16"/>
      <c r="UYM69" s="15"/>
      <c r="UYN69" s="16"/>
      <c r="UYO69" s="15"/>
      <c r="UYP69" s="16"/>
      <c r="UYQ69" s="15"/>
      <c r="UYR69" s="16"/>
      <c r="UYS69" s="15"/>
      <c r="UYT69" s="16"/>
      <c r="UYU69" s="15"/>
      <c r="UYV69" s="16"/>
      <c r="UYW69" s="15"/>
      <c r="UYX69" s="16"/>
      <c r="UYY69" s="15"/>
      <c r="UYZ69" s="16"/>
      <c r="UZA69" s="15"/>
      <c r="UZB69" s="16"/>
      <c r="UZC69" s="15"/>
      <c r="UZD69" s="16"/>
      <c r="UZE69" s="15"/>
      <c r="UZF69" s="16"/>
      <c r="UZG69" s="15"/>
      <c r="UZH69" s="16"/>
      <c r="UZI69" s="15"/>
      <c r="UZJ69" s="16"/>
      <c r="UZK69" s="15"/>
      <c r="UZL69" s="16"/>
      <c r="UZM69" s="15"/>
      <c r="UZN69" s="16"/>
      <c r="UZO69" s="15"/>
      <c r="UZP69" s="16"/>
      <c r="UZQ69" s="15"/>
      <c r="UZR69" s="16"/>
      <c r="UZS69" s="15"/>
      <c r="UZT69" s="16"/>
      <c r="UZU69" s="15"/>
      <c r="UZV69" s="16"/>
      <c r="UZW69" s="15"/>
      <c r="UZX69" s="16"/>
      <c r="UZY69" s="15"/>
      <c r="UZZ69" s="16"/>
      <c r="VAA69" s="15"/>
      <c r="VAB69" s="16"/>
      <c r="VAC69" s="15"/>
      <c r="VAD69" s="16"/>
      <c r="VAE69" s="15"/>
      <c r="VAF69" s="16"/>
      <c r="VAG69" s="15"/>
      <c r="VAH69" s="16"/>
      <c r="VAI69" s="15"/>
      <c r="VAJ69" s="16"/>
      <c r="VAK69" s="15"/>
      <c r="VAL69" s="16"/>
      <c r="VAM69" s="15"/>
      <c r="VAN69" s="16"/>
      <c r="VAO69" s="15"/>
      <c r="VAP69" s="16"/>
      <c r="VAQ69" s="15"/>
      <c r="VAR69" s="16"/>
      <c r="VAS69" s="15"/>
      <c r="VAT69" s="16"/>
      <c r="VAU69" s="15"/>
      <c r="VAV69" s="16"/>
      <c r="VAW69" s="15"/>
      <c r="VAX69" s="16"/>
      <c r="VAY69" s="15"/>
      <c r="VAZ69" s="16"/>
      <c r="VBA69" s="15"/>
      <c r="VBB69" s="16"/>
      <c r="VBC69" s="15"/>
      <c r="VBD69" s="16"/>
      <c r="VBE69" s="15"/>
      <c r="VBF69" s="16"/>
      <c r="VBG69" s="15"/>
      <c r="VBH69" s="16"/>
      <c r="VBI69" s="15"/>
      <c r="VBJ69" s="16"/>
      <c r="VBK69" s="15"/>
      <c r="VBL69" s="16"/>
      <c r="VBM69" s="15"/>
      <c r="VBN69" s="16"/>
      <c r="VBO69" s="15"/>
      <c r="VBP69" s="16"/>
      <c r="VBQ69" s="15"/>
      <c r="VBR69" s="16"/>
      <c r="VBS69" s="15"/>
      <c r="VBT69" s="16"/>
      <c r="VBU69" s="15"/>
      <c r="VBV69" s="16"/>
      <c r="VBW69" s="15"/>
      <c r="VBX69" s="16"/>
      <c r="VBY69" s="15"/>
      <c r="VBZ69" s="16"/>
      <c r="VCA69" s="15"/>
      <c r="VCB69" s="16"/>
      <c r="VCC69" s="15"/>
      <c r="VCD69" s="16"/>
      <c r="VCE69" s="15"/>
      <c r="VCF69" s="16"/>
      <c r="VCG69" s="15"/>
      <c r="VCH69" s="16"/>
      <c r="VCI69" s="15"/>
      <c r="VCJ69" s="16"/>
      <c r="VCK69" s="15"/>
      <c r="VCL69" s="16"/>
      <c r="VCM69" s="15"/>
      <c r="VCN69" s="16"/>
      <c r="VCO69" s="15"/>
      <c r="VCP69" s="16"/>
      <c r="VCQ69" s="15"/>
      <c r="VCR69" s="16"/>
      <c r="VCS69" s="15"/>
      <c r="VCT69" s="16"/>
      <c r="VCU69" s="15"/>
      <c r="VCV69" s="16"/>
      <c r="VCW69" s="15"/>
      <c r="VCX69" s="16"/>
      <c r="VCY69" s="15"/>
      <c r="VCZ69" s="16"/>
      <c r="VDA69" s="15"/>
      <c r="VDB69" s="16"/>
      <c r="VDC69" s="15"/>
      <c r="VDD69" s="16"/>
      <c r="VDE69" s="15"/>
      <c r="VDF69" s="16"/>
      <c r="VDG69" s="15"/>
      <c r="VDH69" s="16"/>
      <c r="VDI69" s="15"/>
      <c r="VDJ69" s="16"/>
      <c r="VDK69" s="15"/>
      <c r="VDL69" s="16"/>
      <c r="VDM69" s="15"/>
      <c r="VDN69" s="16"/>
      <c r="VDO69" s="15"/>
      <c r="VDP69" s="16"/>
      <c r="VDQ69" s="15"/>
      <c r="VDR69" s="16"/>
      <c r="VDS69" s="15"/>
      <c r="VDT69" s="16"/>
      <c r="VDU69" s="15"/>
      <c r="VDV69" s="16"/>
      <c r="VDW69" s="15"/>
      <c r="VDX69" s="16"/>
      <c r="VDY69" s="15"/>
      <c r="VDZ69" s="16"/>
      <c r="VEA69" s="15"/>
      <c r="VEB69" s="16"/>
      <c r="VEC69" s="15"/>
      <c r="VED69" s="16"/>
      <c r="VEE69" s="15"/>
      <c r="VEF69" s="16"/>
      <c r="VEG69" s="15"/>
      <c r="VEH69" s="16"/>
      <c r="VEI69" s="15"/>
      <c r="VEJ69" s="16"/>
      <c r="VEK69" s="15"/>
      <c r="VEL69" s="16"/>
      <c r="VEM69" s="15"/>
      <c r="VEN69" s="16"/>
      <c r="VEO69" s="15"/>
      <c r="VEP69" s="16"/>
      <c r="VEQ69" s="15"/>
      <c r="VER69" s="16"/>
      <c r="VES69" s="15"/>
      <c r="VET69" s="16"/>
      <c r="VEU69" s="15"/>
      <c r="VEV69" s="16"/>
      <c r="VEW69" s="15"/>
      <c r="VEX69" s="16"/>
      <c r="VEY69" s="15"/>
      <c r="VEZ69" s="16"/>
      <c r="VFA69" s="15"/>
      <c r="VFB69" s="16"/>
      <c r="VFC69" s="15"/>
      <c r="VFD69" s="16"/>
      <c r="VFE69" s="15"/>
      <c r="VFF69" s="16"/>
      <c r="VFG69" s="15"/>
      <c r="VFH69" s="16"/>
      <c r="VFI69" s="15"/>
      <c r="VFJ69" s="16"/>
      <c r="VFK69" s="15"/>
      <c r="VFL69" s="16"/>
      <c r="VFM69" s="15"/>
      <c r="VFN69" s="16"/>
      <c r="VFO69" s="15"/>
      <c r="VFP69" s="16"/>
      <c r="VFQ69" s="15"/>
      <c r="VFR69" s="16"/>
      <c r="VFS69" s="15"/>
      <c r="VFT69" s="16"/>
      <c r="VFU69" s="15"/>
      <c r="VFV69" s="16"/>
      <c r="VFW69" s="15"/>
      <c r="VFX69" s="16"/>
      <c r="VFY69" s="15"/>
      <c r="VFZ69" s="16"/>
      <c r="VGA69" s="15"/>
      <c r="VGB69" s="16"/>
      <c r="VGC69" s="15"/>
      <c r="VGD69" s="16"/>
      <c r="VGE69" s="15"/>
      <c r="VGF69" s="16"/>
      <c r="VGG69" s="15"/>
      <c r="VGH69" s="16"/>
      <c r="VGI69" s="15"/>
      <c r="VGJ69" s="16"/>
      <c r="VGK69" s="15"/>
      <c r="VGL69" s="16"/>
      <c r="VGM69" s="15"/>
      <c r="VGN69" s="16"/>
      <c r="VGO69" s="15"/>
      <c r="VGP69" s="16"/>
      <c r="VGQ69" s="15"/>
      <c r="VGR69" s="16"/>
      <c r="VGS69" s="15"/>
      <c r="VGT69" s="16"/>
      <c r="VGU69" s="15"/>
      <c r="VGV69" s="16"/>
      <c r="VGW69" s="15"/>
      <c r="VGX69" s="16"/>
      <c r="VGY69" s="15"/>
      <c r="VGZ69" s="16"/>
      <c r="VHA69" s="15"/>
      <c r="VHB69" s="16"/>
      <c r="VHC69" s="15"/>
      <c r="VHD69" s="16"/>
      <c r="VHE69" s="15"/>
      <c r="VHF69" s="16"/>
      <c r="VHG69" s="15"/>
      <c r="VHH69" s="16"/>
      <c r="VHI69" s="15"/>
      <c r="VHJ69" s="16"/>
      <c r="VHK69" s="15"/>
      <c r="VHL69" s="16"/>
      <c r="VHM69" s="15"/>
      <c r="VHN69" s="16"/>
      <c r="VHO69" s="15"/>
      <c r="VHP69" s="16"/>
      <c r="VHQ69" s="15"/>
      <c r="VHR69" s="16"/>
      <c r="VHS69" s="15"/>
      <c r="VHT69" s="16"/>
      <c r="VHU69" s="15"/>
      <c r="VHV69" s="16"/>
      <c r="VHW69" s="15"/>
      <c r="VHX69" s="16"/>
      <c r="VHY69" s="15"/>
      <c r="VHZ69" s="16"/>
      <c r="VIA69" s="15"/>
      <c r="VIB69" s="16"/>
      <c r="VIC69" s="15"/>
      <c r="VID69" s="16"/>
      <c r="VIE69" s="15"/>
      <c r="VIF69" s="16"/>
      <c r="VIG69" s="15"/>
      <c r="VIH69" s="16"/>
      <c r="VII69" s="15"/>
      <c r="VIJ69" s="16"/>
      <c r="VIK69" s="15"/>
      <c r="VIL69" s="16"/>
      <c r="VIM69" s="15"/>
      <c r="VIN69" s="16"/>
      <c r="VIO69" s="15"/>
      <c r="VIP69" s="16"/>
      <c r="VIQ69" s="15"/>
      <c r="VIR69" s="16"/>
      <c r="VIS69" s="15"/>
      <c r="VIT69" s="16"/>
      <c r="VIU69" s="15"/>
      <c r="VIV69" s="16"/>
      <c r="VIW69" s="15"/>
      <c r="VIX69" s="16"/>
      <c r="VIY69" s="15"/>
      <c r="VIZ69" s="16"/>
      <c r="VJA69" s="15"/>
      <c r="VJB69" s="16"/>
      <c r="VJC69" s="15"/>
      <c r="VJD69" s="16"/>
      <c r="VJE69" s="15"/>
      <c r="VJF69" s="16"/>
      <c r="VJG69" s="15"/>
      <c r="VJH69" s="16"/>
      <c r="VJI69" s="15"/>
      <c r="VJJ69" s="16"/>
      <c r="VJK69" s="15"/>
      <c r="VJL69" s="16"/>
      <c r="VJM69" s="15"/>
      <c r="VJN69" s="16"/>
      <c r="VJO69" s="15"/>
      <c r="VJP69" s="16"/>
      <c r="VJQ69" s="15"/>
      <c r="VJR69" s="16"/>
      <c r="VJS69" s="15"/>
      <c r="VJT69" s="16"/>
      <c r="VJU69" s="15"/>
      <c r="VJV69" s="16"/>
      <c r="VJW69" s="15"/>
      <c r="VJX69" s="16"/>
      <c r="VJY69" s="15"/>
      <c r="VJZ69" s="16"/>
      <c r="VKA69" s="15"/>
      <c r="VKB69" s="16"/>
      <c r="VKC69" s="15"/>
      <c r="VKD69" s="16"/>
      <c r="VKE69" s="15"/>
      <c r="VKF69" s="16"/>
      <c r="VKG69" s="15"/>
      <c r="VKH69" s="16"/>
      <c r="VKI69" s="15"/>
      <c r="VKJ69" s="16"/>
      <c r="VKK69" s="15"/>
      <c r="VKL69" s="16"/>
      <c r="VKM69" s="15"/>
      <c r="VKN69" s="16"/>
      <c r="VKO69" s="15"/>
      <c r="VKP69" s="16"/>
      <c r="VKQ69" s="15"/>
      <c r="VKR69" s="16"/>
      <c r="VKS69" s="15"/>
      <c r="VKT69" s="16"/>
      <c r="VKU69" s="15"/>
      <c r="VKV69" s="16"/>
      <c r="VKW69" s="15"/>
      <c r="VKX69" s="16"/>
      <c r="VKY69" s="15"/>
      <c r="VKZ69" s="16"/>
      <c r="VLA69" s="15"/>
      <c r="VLB69" s="16"/>
      <c r="VLC69" s="15"/>
      <c r="VLD69" s="16"/>
      <c r="VLE69" s="15"/>
      <c r="VLF69" s="16"/>
      <c r="VLG69" s="15"/>
      <c r="VLH69" s="16"/>
      <c r="VLI69" s="15"/>
      <c r="VLJ69" s="16"/>
      <c r="VLK69" s="15"/>
      <c r="VLL69" s="16"/>
      <c r="VLM69" s="15"/>
      <c r="VLN69" s="16"/>
      <c r="VLO69" s="15"/>
      <c r="VLP69" s="16"/>
      <c r="VLQ69" s="15"/>
      <c r="VLR69" s="16"/>
      <c r="VLS69" s="15"/>
      <c r="VLT69" s="16"/>
      <c r="VLU69" s="15"/>
      <c r="VLV69" s="16"/>
      <c r="VLW69" s="15"/>
      <c r="VLX69" s="16"/>
      <c r="VLY69" s="15"/>
      <c r="VLZ69" s="16"/>
      <c r="VMA69" s="15"/>
      <c r="VMB69" s="16"/>
      <c r="VMC69" s="15"/>
      <c r="VMD69" s="16"/>
      <c r="VME69" s="15"/>
      <c r="VMF69" s="16"/>
      <c r="VMG69" s="15"/>
      <c r="VMH69" s="16"/>
      <c r="VMI69" s="15"/>
      <c r="VMJ69" s="16"/>
      <c r="VMK69" s="15"/>
      <c r="VML69" s="16"/>
      <c r="VMM69" s="15"/>
      <c r="VMN69" s="16"/>
      <c r="VMO69" s="15"/>
      <c r="VMP69" s="16"/>
      <c r="VMQ69" s="15"/>
      <c r="VMR69" s="16"/>
      <c r="VMS69" s="15"/>
      <c r="VMT69" s="16"/>
      <c r="VMU69" s="15"/>
      <c r="VMV69" s="16"/>
      <c r="VMW69" s="15"/>
      <c r="VMX69" s="16"/>
      <c r="VMY69" s="15"/>
      <c r="VMZ69" s="16"/>
      <c r="VNA69" s="15"/>
      <c r="VNB69" s="16"/>
      <c r="VNC69" s="15"/>
      <c r="VND69" s="16"/>
      <c r="VNE69" s="15"/>
      <c r="VNF69" s="16"/>
      <c r="VNG69" s="15"/>
      <c r="VNH69" s="16"/>
      <c r="VNI69" s="15"/>
      <c r="VNJ69" s="16"/>
      <c r="VNK69" s="15"/>
      <c r="VNL69" s="16"/>
      <c r="VNM69" s="15"/>
      <c r="VNN69" s="16"/>
      <c r="VNO69" s="15"/>
      <c r="VNP69" s="16"/>
      <c r="VNQ69" s="15"/>
      <c r="VNR69" s="16"/>
      <c r="VNS69" s="15"/>
      <c r="VNT69" s="16"/>
      <c r="VNU69" s="15"/>
      <c r="VNV69" s="16"/>
      <c r="VNW69" s="15"/>
      <c r="VNX69" s="16"/>
      <c r="VNY69" s="15"/>
      <c r="VNZ69" s="16"/>
      <c r="VOA69" s="15"/>
      <c r="VOB69" s="16"/>
      <c r="VOC69" s="15"/>
      <c r="VOD69" s="16"/>
      <c r="VOE69" s="15"/>
      <c r="VOF69" s="16"/>
      <c r="VOG69" s="15"/>
      <c r="VOH69" s="16"/>
      <c r="VOI69" s="15"/>
      <c r="VOJ69" s="16"/>
      <c r="VOK69" s="15"/>
      <c r="VOL69" s="16"/>
      <c r="VOM69" s="15"/>
      <c r="VON69" s="16"/>
      <c r="VOO69" s="15"/>
      <c r="VOP69" s="16"/>
      <c r="VOQ69" s="15"/>
      <c r="VOR69" s="16"/>
      <c r="VOS69" s="15"/>
      <c r="VOT69" s="16"/>
      <c r="VOU69" s="15"/>
      <c r="VOV69" s="16"/>
      <c r="VOW69" s="15"/>
      <c r="VOX69" s="16"/>
      <c r="VOY69" s="15"/>
      <c r="VOZ69" s="16"/>
      <c r="VPA69" s="15"/>
      <c r="VPB69" s="16"/>
      <c r="VPC69" s="15"/>
      <c r="VPD69" s="16"/>
      <c r="VPE69" s="15"/>
      <c r="VPF69" s="16"/>
      <c r="VPG69" s="15"/>
      <c r="VPH69" s="16"/>
      <c r="VPI69" s="15"/>
      <c r="VPJ69" s="16"/>
      <c r="VPK69" s="15"/>
      <c r="VPL69" s="16"/>
      <c r="VPM69" s="15"/>
      <c r="VPN69" s="16"/>
      <c r="VPO69" s="15"/>
      <c r="VPP69" s="16"/>
      <c r="VPQ69" s="15"/>
      <c r="VPR69" s="16"/>
      <c r="VPS69" s="15"/>
      <c r="VPT69" s="16"/>
      <c r="VPU69" s="15"/>
      <c r="VPV69" s="16"/>
      <c r="VPW69" s="15"/>
      <c r="VPX69" s="16"/>
      <c r="VPY69" s="15"/>
      <c r="VPZ69" s="16"/>
      <c r="VQA69" s="15"/>
      <c r="VQB69" s="16"/>
      <c r="VQC69" s="15"/>
      <c r="VQD69" s="16"/>
      <c r="VQE69" s="15"/>
      <c r="VQF69" s="16"/>
      <c r="VQG69" s="15"/>
      <c r="VQH69" s="16"/>
      <c r="VQI69" s="15"/>
      <c r="VQJ69" s="16"/>
      <c r="VQK69" s="15"/>
      <c r="VQL69" s="16"/>
      <c r="VQM69" s="15"/>
      <c r="VQN69" s="16"/>
      <c r="VQO69" s="15"/>
      <c r="VQP69" s="16"/>
      <c r="VQQ69" s="15"/>
      <c r="VQR69" s="16"/>
      <c r="VQS69" s="15"/>
      <c r="VQT69" s="16"/>
      <c r="VQU69" s="15"/>
      <c r="VQV69" s="16"/>
      <c r="VQW69" s="15"/>
      <c r="VQX69" s="16"/>
      <c r="VQY69" s="15"/>
      <c r="VQZ69" s="16"/>
      <c r="VRA69" s="15"/>
      <c r="VRB69" s="16"/>
      <c r="VRC69" s="15"/>
      <c r="VRD69" s="16"/>
      <c r="VRE69" s="15"/>
      <c r="VRF69" s="16"/>
      <c r="VRG69" s="15"/>
      <c r="VRH69" s="16"/>
      <c r="VRI69" s="15"/>
      <c r="VRJ69" s="16"/>
      <c r="VRK69" s="15"/>
      <c r="VRL69" s="16"/>
      <c r="VRM69" s="15"/>
      <c r="VRN69" s="16"/>
      <c r="VRO69" s="15"/>
      <c r="VRP69" s="16"/>
      <c r="VRQ69" s="15"/>
      <c r="VRR69" s="16"/>
      <c r="VRS69" s="15"/>
      <c r="VRT69" s="16"/>
      <c r="VRU69" s="15"/>
      <c r="VRV69" s="16"/>
      <c r="VRW69" s="15"/>
      <c r="VRX69" s="16"/>
      <c r="VRY69" s="15"/>
      <c r="VRZ69" s="16"/>
      <c r="VSA69" s="15"/>
      <c r="VSB69" s="16"/>
      <c r="VSC69" s="15"/>
      <c r="VSD69" s="16"/>
      <c r="VSE69" s="15"/>
      <c r="VSF69" s="16"/>
      <c r="VSG69" s="15"/>
      <c r="VSH69" s="16"/>
      <c r="VSI69" s="15"/>
      <c r="VSJ69" s="16"/>
      <c r="VSK69" s="15"/>
      <c r="VSL69" s="16"/>
      <c r="VSM69" s="15"/>
      <c r="VSN69" s="16"/>
      <c r="VSO69" s="15"/>
      <c r="VSP69" s="16"/>
      <c r="VSQ69" s="15"/>
      <c r="VSR69" s="16"/>
      <c r="VSS69" s="15"/>
      <c r="VST69" s="16"/>
      <c r="VSU69" s="15"/>
      <c r="VSV69" s="16"/>
      <c r="VSW69" s="15"/>
      <c r="VSX69" s="16"/>
      <c r="VSY69" s="15"/>
      <c r="VSZ69" s="16"/>
      <c r="VTA69" s="15"/>
      <c r="VTB69" s="16"/>
      <c r="VTC69" s="15"/>
      <c r="VTD69" s="16"/>
      <c r="VTE69" s="15"/>
      <c r="VTF69" s="16"/>
      <c r="VTG69" s="15"/>
      <c r="VTH69" s="16"/>
      <c r="VTI69" s="15"/>
      <c r="VTJ69" s="16"/>
      <c r="VTK69" s="15"/>
      <c r="VTL69" s="16"/>
      <c r="VTM69" s="15"/>
      <c r="VTN69" s="16"/>
      <c r="VTO69" s="15"/>
      <c r="VTP69" s="16"/>
      <c r="VTQ69" s="15"/>
      <c r="VTR69" s="16"/>
      <c r="VTS69" s="15"/>
      <c r="VTT69" s="16"/>
      <c r="VTU69" s="15"/>
      <c r="VTV69" s="16"/>
      <c r="VTW69" s="15"/>
      <c r="VTX69" s="16"/>
      <c r="VTY69" s="15"/>
      <c r="VTZ69" s="16"/>
      <c r="VUA69" s="15"/>
      <c r="VUB69" s="16"/>
      <c r="VUC69" s="15"/>
      <c r="VUD69" s="16"/>
      <c r="VUE69" s="15"/>
      <c r="VUF69" s="16"/>
      <c r="VUG69" s="15"/>
      <c r="VUH69" s="16"/>
      <c r="VUI69" s="15"/>
      <c r="VUJ69" s="16"/>
      <c r="VUK69" s="15"/>
      <c r="VUL69" s="16"/>
      <c r="VUM69" s="15"/>
      <c r="VUN69" s="16"/>
      <c r="VUO69" s="15"/>
      <c r="VUP69" s="16"/>
      <c r="VUQ69" s="15"/>
      <c r="VUR69" s="16"/>
      <c r="VUS69" s="15"/>
      <c r="VUT69" s="16"/>
      <c r="VUU69" s="15"/>
      <c r="VUV69" s="16"/>
      <c r="VUW69" s="15"/>
      <c r="VUX69" s="16"/>
      <c r="VUY69" s="15"/>
      <c r="VUZ69" s="16"/>
      <c r="VVA69" s="15"/>
      <c r="VVB69" s="16"/>
      <c r="VVC69" s="15"/>
      <c r="VVD69" s="16"/>
      <c r="VVE69" s="15"/>
      <c r="VVF69" s="16"/>
      <c r="VVG69" s="15"/>
      <c r="VVH69" s="16"/>
      <c r="VVI69" s="15"/>
      <c r="VVJ69" s="16"/>
      <c r="VVK69" s="15"/>
      <c r="VVL69" s="16"/>
      <c r="VVM69" s="15"/>
      <c r="VVN69" s="16"/>
      <c r="VVO69" s="15"/>
      <c r="VVP69" s="16"/>
      <c r="VVQ69" s="15"/>
      <c r="VVR69" s="16"/>
      <c r="VVS69" s="15"/>
      <c r="VVT69" s="16"/>
      <c r="VVU69" s="15"/>
      <c r="VVV69" s="16"/>
      <c r="VVW69" s="15"/>
      <c r="VVX69" s="16"/>
      <c r="VVY69" s="15"/>
      <c r="VVZ69" s="16"/>
      <c r="VWA69" s="15"/>
      <c r="VWB69" s="16"/>
      <c r="VWC69" s="15"/>
      <c r="VWD69" s="16"/>
      <c r="VWE69" s="15"/>
      <c r="VWF69" s="16"/>
      <c r="VWG69" s="15"/>
      <c r="VWH69" s="16"/>
      <c r="VWI69" s="15"/>
      <c r="VWJ69" s="16"/>
      <c r="VWK69" s="15"/>
      <c r="VWL69" s="16"/>
      <c r="VWM69" s="15"/>
      <c r="VWN69" s="16"/>
      <c r="VWO69" s="15"/>
      <c r="VWP69" s="16"/>
      <c r="VWQ69" s="15"/>
      <c r="VWR69" s="16"/>
      <c r="VWS69" s="15"/>
      <c r="VWT69" s="16"/>
      <c r="VWU69" s="15"/>
      <c r="VWV69" s="16"/>
      <c r="VWW69" s="15"/>
      <c r="VWX69" s="16"/>
      <c r="VWY69" s="15"/>
      <c r="VWZ69" s="16"/>
      <c r="VXA69" s="15"/>
      <c r="VXB69" s="16"/>
      <c r="VXC69" s="15"/>
      <c r="VXD69" s="16"/>
      <c r="VXE69" s="15"/>
      <c r="VXF69" s="16"/>
      <c r="VXG69" s="15"/>
      <c r="VXH69" s="16"/>
      <c r="VXI69" s="15"/>
      <c r="VXJ69" s="16"/>
      <c r="VXK69" s="15"/>
      <c r="VXL69" s="16"/>
      <c r="VXM69" s="15"/>
      <c r="VXN69" s="16"/>
      <c r="VXO69" s="15"/>
      <c r="VXP69" s="16"/>
      <c r="VXQ69" s="15"/>
      <c r="VXR69" s="16"/>
      <c r="VXS69" s="15"/>
      <c r="VXT69" s="16"/>
      <c r="VXU69" s="15"/>
      <c r="VXV69" s="16"/>
      <c r="VXW69" s="15"/>
      <c r="VXX69" s="16"/>
      <c r="VXY69" s="15"/>
      <c r="VXZ69" s="16"/>
      <c r="VYA69" s="15"/>
      <c r="VYB69" s="16"/>
      <c r="VYC69" s="15"/>
      <c r="VYD69" s="16"/>
      <c r="VYE69" s="15"/>
      <c r="VYF69" s="16"/>
      <c r="VYG69" s="15"/>
      <c r="VYH69" s="16"/>
      <c r="VYI69" s="15"/>
      <c r="VYJ69" s="16"/>
      <c r="VYK69" s="15"/>
      <c r="VYL69" s="16"/>
      <c r="VYM69" s="15"/>
      <c r="VYN69" s="16"/>
      <c r="VYO69" s="15"/>
      <c r="VYP69" s="16"/>
      <c r="VYQ69" s="15"/>
      <c r="VYR69" s="16"/>
      <c r="VYS69" s="15"/>
      <c r="VYT69" s="16"/>
      <c r="VYU69" s="15"/>
      <c r="VYV69" s="16"/>
      <c r="VYW69" s="15"/>
      <c r="VYX69" s="16"/>
      <c r="VYY69" s="15"/>
      <c r="VYZ69" s="16"/>
      <c r="VZA69" s="15"/>
      <c r="VZB69" s="16"/>
      <c r="VZC69" s="15"/>
      <c r="VZD69" s="16"/>
      <c r="VZE69" s="15"/>
      <c r="VZF69" s="16"/>
      <c r="VZG69" s="15"/>
      <c r="VZH69" s="16"/>
      <c r="VZI69" s="15"/>
      <c r="VZJ69" s="16"/>
      <c r="VZK69" s="15"/>
      <c r="VZL69" s="16"/>
      <c r="VZM69" s="15"/>
      <c r="VZN69" s="16"/>
      <c r="VZO69" s="15"/>
      <c r="VZP69" s="16"/>
      <c r="VZQ69" s="15"/>
      <c r="VZR69" s="16"/>
      <c r="VZS69" s="15"/>
      <c r="VZT69" s="16"/>
      <c r="VZU69" s="15"/>
      <c r="VZV69" s="16"/>
      <c r="VZW69" s="15"/>
      <c r="VZX69" s="16"/>
      <c r="VZY69" s="15"/>
      <c r="VZZ69" s="16"/>
      <c r="WAA69" s="15"/>
      <c r="WAB69" s="16"/>
      <c r="WAC69" s="15"/>
      <c r="WAD69" s="16"/>
      <c r="WAE69" s="15"/>
      <c r="WAF69" s="16"/>
      <c r="WAG69" s="15"/>
      <c r="WAH69" s="16"/>
      <c r="WAI69" s="15"/>
      <c r="WAJ69" s="16"/>
      <c r="WAK69" s="15"/>
      <c r="WAL69" s="16"/>
      <c r="WAM69" s="15"/>
      <c r="WAN69" s="16"/>
      <c r="WAO69" s="15"/>
      <c r="WAP69" s="16"/>
      <c r="WAQ69" s="15"/>
      <c r="WAR69" s="16"/>
      <c r="WAS69" s="15"/>
      <c r="WAT69" s="16"/>
      <c r="WAU69" s="15"/>
      <c r="WAV69" s="16"/>
      <c r="WAW69" s="15"/>
      <c r="WAX69" s="16"/>
      <c r="WAY69" s="15"/>
      <c r="WAZ69" s="16"/>
      <c r="WBA69" s="15"/>
      <c r="WBB69" s="16"/>
      <c r="WBC69" s="15"/>
      <c r="WBD69" s="16"/>
      <c r="WBE69" s="15"/>
      <c r="WBF69" s="16"/>
      <c r="WBG69" s="15"/>
      <c r="WBH69" s="16"/>
      <c r="WBI69" s="15"/>
      <c r="WBJ69" s="16"/>
      <c r="WBK69" s="15"/>
      <c r="WBL69" s="16"/>
      <c r="WBM69" s="15"/>
      <c r="WBN69" s="16"/>
      <c r="WBO69" s="15"/>
      <c r="WBP69" s="16"/>
      <c r="WBQ69" s="15"/>
      <c r="WBR69" s="16"/>
      <c r="WBS69" s="15"/>
      <c r="WBT69" s="16"/>
      <c r="WBU69" s="15"/>
      <c r="WBV69" s="16"/>
      <c r="WBW69" s="15"/>
      <c r="WBX69" s="16"/>
      <c r="WBY69" s="15"/>
      <c r="WBZ69" s="16"/>
      <c r="WCA69" s="15"/>
      <c r="WCB69" s="16"/>
      <c r="WCC69" s="15"/>
      <c r="WCD69" s="16"/>
      <c r="WCE69" s="15"/>
      <c r="WCF69" s="16"/>
      <c r="WCG69" s="15"/>
      <c r="WCH69" s="16"/>
      <c r="WCI69" s="15"/>
      <c r="WCJ69" s="16"/>
      <c r="WCK69" s="15"/>
      <c r="WCL69" s="16"/>
      <c r="WCM69" s="15"/>
      <c r="WCN69" s="16"/>
      <c r="WCO69" s="15"/>
      <c r="WCP69" s="16"/>
      <c r="WCQ69" s="15"/>
      <c r="WCR69" s="16"/>
      <c r="WCS69" s="15"/>
      <c r="WCT69" s="16"/>
      <c r="WCU69" s="15"/>
      <c r="WCV69" s="16"/>
      <c r="WCW69" s="15"/>
      <c r="WCX69" s="16"/>
      <c r="WCY69" s="15"/>
      <c r="WCZ69" s="16"/>
      <c r="WDA69" s="15"/>
      <c r="WDB69" s="16"/>
      <c r="WDC69" s="15"/>
      <c r="WDD69" s="16"/>
      <c r="WDE69" s="15"/>
      <c r="WDF69" s="16"/>
      <c r="WDG69" s="15"/>
      <c r="WDH69" s="16"/>
      <c r="WDI69" s="15"/>
      <c r="WDJ69" s="16"/>
      <c r="WDK69" s="15"/>
      <c r="WDL69" s="16"/>
      <c r="WDM69" s="15"/>
      <c r="WDN69" s="16"/>
      <c r="WDO69" s="15"/>
      <c r="WDP69" s="16"/>
      <c r="WDQ69" s="15"/>
      <c r="WDR69" s="16"/>
      <c r="WDS69" s="15"/>
      <c r="WDT69" s="16"/>
      <c r="WDU69" s="15"/>
      <c r="WDV69" s="16"/>
      <c r="WDW69" s="15"/>
      <c r="WDX69" s="16"/>
      <c r="WDY69" s="15"/>
      <c r="WDZ69" s="16"/>
      <c r="WEA69" s="15"/>
      <c r="WEB69" s="16"/>
      <c r="WEC69" s="15"/>
      <c r="WED69" s="16"/>
      <c r="WEE69" s="15"/>
      <c r="WEF69" s="16"/>
      <c r="WEG69" s="15"/>
      <c r="WEH69" s="16"/>
      <c r="WEI69" s="15"/>
      <c r="WEJ69" s="16"/>
      <c r="WEK69" s="15"/>
      <c r="WEL69" s="16"/>
      <c r="WEM69" s="15"/>
      <c r="WEN69" s="16"/>
      <c r="WEO69" s="15"/>
      <c r="WEP69" s="16"/>
      <c r="WEQ69" s="15"/>
      <c r="WER69" s="16"/>
      <c r="WES69" s="15"/>
      <c r="WET69" s="16"/>
      <c r="WEU69" s="15"/>
      <c r="WEV69" s="16"/>
      <c r="WEW69" s="15"/>
      <c r="WEX69" s="16"/>
      <c r="WEY69" s="15"/>
      <c r="WEZ69" s="16"/>
      <c r="WFA69" s="15"/>
      <c r="WFB69" s="16"/>
      <c r="WFC69" s="15"/>
      <c r="WFD69" s="16"/>
      <c r="WFE69" s="15"/>
      <c r="WFF69" s="16"/>
      <c r="WFG69" s="15"/>
      <c r="WFH69" s="16"/>
      <c r="WFI69" s="15"/>
      <c r="WFJ69" s="16"/>
      <c r="WFK69" s="15"/>
      <c r="WFL69" s="16"/>
      <c r="WFM69" s="15"/>
      <c r="WFN69" s="16"/>
      <c r="WFO69" s="15"/>
      <c r="WFP69" s="16"/>
      <c r="WFQ69" s="15"/>
      <c r="WFR69" s="16"/>
      <c r="WFS69" s="15"/>
      <c r="WFT69" s="16"/>
      <c r="WFU69" s="15"/>
      <c r="WFV69" s="16"/>
      <c r="WFW69" s="15"/>
      <c r="WFX69" s="16"/>
      <c r="WFY69" s="15"/>
      <c r="WFZ69" s="16"/>
      <c r="WGA69" s="15"/>
      <c r="WGB69" s="16"/>
      <c r="WGC69" s="15"/>
      <c r="WGD69" s="16"/>
      <c r="WGE69" s="15"/>
      <c r="WGF69" s="16"/>
      <c r="WGG69" s="15"/>
      <c r="WGH69" s="16"/>
      <c r="WGI69" s="15"/>
      <c r="WGJ69" s="16"/>
      <c r="WGK69" s="15"/>
      <c r="WGL69" s="16"/>
      <c r="WGM69" s="15"/>
      <c r="WGN69" s="16"/>
      <c r="WGO69" s="15"/>
      <c r="WGP69" s="16"/>
      <c r="WGQ69" s="15"/>
      <c r="WGR69" s="16"/>
      <c r="WGS69" s="15"/>
      <c r="WGT69" s="16"/>
      <c r="WGU69" s="15"/>
      <c r="WGV69" s="16"/>
      <c r="WGW69" s="15"/>
      <c r="WGX69" s="16"/>
      <c r="WGY69" s="15"/>
      <c r="WGZ69" s="16"/>
      <c r="WHA69" s="15"/>
      <c r="WHB69" s="16"/>
      <c r="WHC69" s="15"/>
      <c r="WHD69" s="16"/>
      <c r="WHE69" s="15"/>
      <c r="WHF69" s="16"/>
      <c r="WHG69" s="15"/>
      <c r="WHH69" s="16"/>
      <c r="WHI69" s="15"/>
      <c r="WHJ69" s="16"/>
      <c r="WHK69" s="15"/>
      <c r="WHL69" s="16"/>
      <c r="WHM69" s="15"/>
      <c r="WHN69" s="16"/>
      <c r="WHO69" s="15"/>
      <c r="WHP69" s="16"/>
      <c r="WHQ69" s="15"/>
      <c r="WHR69" s="16"/>
      <c r="WHS69" s="15"/>
      <c r="WHT69" s="16"/>
      <c r="WHU69" s="15"/>
      <c r="WHV69" s="16"/>
      <c r="WHW69" s="15"/>
      <c r="WHX69" s="16"/>
      <c r="WHY69" s="15"/>
      <c r="WHZ69" s="16"/>
      <c r="WIA69" s="15"/>
      <c r="WIB69" s="16"/>
      <c r="WIC69" s="15"/>
      <c r="WID69" s="16"/>
      <c r="WIE69" s="15"/>
      <c r="WIF69" s="16"/>
      <c r="WIG69" s="15"/>
      <c r="WIH69" s="16"/>
      <c r="WII69" s="15"/>
      <c r="WIJ69" s="16"/>
      <c r="WIK69" s="15"/>
      <c r="WIL69" s="16"/>
      <c r="WIM69" s="15"/>
      <c r="WIN69" s="16"/>
      <c r="WIO69" s="15"/>
      <c r="WIP69" s="16"/>
      <c r="WIQ69" s="15"/>
      <c r="WIR69" s="16"/>
      <c r="WIS69" s="15"/>
      <c r="WIT69" s="16"/>
      <c r="WIU69" s="15"/>
      <c r="WIV69" s="16"/>
      <c r="WIW69" s="15"/>
      <c r="WIX69" s="16"/>
      <c r="WIY69" s="15"/>
      <c r="WIZ69" s="16"/>
      <c r="WJA69" s="15"/>
      <c r="WJB69" s="16"/>
      <c r="WJC69" s="15"/>
      <c r="WJD69" s="16"/>
      <c r="WJE69" s="15"/>
      <c r="WJF69" s="16"/>
      <c r="WJG69" s="15"/>
      <c r="WJH69" s="16"/>
      <c r="WJI69" s="15"/>
      <c r="WJJ69" s="16"/>
      <c r="WJK69" s="15"/>
      <c r="WJL69" s="16"/>
      <c r="WJM69" s="15"/>
      <c r="WJN69" s="16"/>
      <c r="WJO69" s="15"/>
      <c r="WJP69" s="16"/>
      <c r="WJQ69" s="15"/>
      <c r="WJR69" s="16"/>
      <c r="WJS69" s="15"/>
      <c r="WJT69" s="16"/>
      <c r="WJU69" s="15"/>
      <c r="WJV69" s="16"/>
      <c r="WJW69" s="15"/>
      <c r="WJX69" s="16"/>
      <c r="WJY69" s="15"/>
      <c r="WJZ69" s="16"/>
      <c r="WKA69" s="15"/>
      <c r="WKB69" s="16"/>
      <c r="WKC69" s="15"/>
      <c r="WKD69" s="16"/>
      <c r="WKE69" s="15"/>
      <c r="WKF69" s="16"/>
      <c r="WKG69" s="15"/>
      <c r="WKH69" s="16"/>
      <c r="WKI69" s="15"/>
      <c r="WKJ69" s="16"/>
      <c r="WKK69" s="15"/>
      <c r="WKL69" s="16"/>
      <c r="WKM69" s="15"/>
      <c r="WKN69" s="16"/>
      <c r="WKO69" s="15"/>
      <c r="WKP69" s="16"/>
      <c r="WKQ69" s="15"/>
      <c r="WKR69" s="16"/>
      <c r="WKS69" s="15"/>
      <c r="WKT69" s="16"/>
      <c r="WKU69" s="15"/>
      <c r="WKV69" s="16"/>
      <c r="WKW69" s="15"/>
      <c r="WKX69" s="16"/>
      <c r="WKY69" s="15"/>
      <c r="WKZ69" s="16"/>
      <c r="WLA69" s="15"/>
      <c r="WLB69" s="16"/>
      <c r="WLC69" s="15"/>
      <c r="WLD69" s="16"/>
      <c r="WLE69" s="15"/>
      <c r="WLF69" s="16"/>
      <c r="WLG69" s="15"/>
      <c r="WLH69" s="16"/>
      <c r="WLI69" s="15"/>
      <c r="WLJ69" s="16"/>
      <c r="WLK69" s="15"/>
      <c r="WLL69" s="16"/>
      <c r="WLM69" s="15"/>
      <c r="WLN69" s="16"/>
      <c r="WLO69" s="15"/>
      <c r="WLP69" s="16"/>
      <c r="WLQ69" s="15"/>
      <c r="WLR69" s="16"/>
      <c r="WLS69" s="15"/>
      <c r="WLT69" s="16"/>
      <c r="WLU69" s="15"/>
      <c r="WLV69" s="16"/>
      <c r="WLW69" s="15"/>
      <c r="WLX69" s="16"/>
      <c r="WLY69" s="15"/>
      <c r="WLZ69" s="16"/>
      <c r="WMA69" s="15"/>
      <c r="WMB69" s="16"/>
      <c r="WMC69" s="15"/>
      <c r="WMD69" s="16"/>
      <c r="WME69" s="15"/>
      <c r="WMF69" s="16"/>
      <c r="WMG69" s="15"/>
      <c r="WMH69" s="16"/>
      <c r="WMI69" s="15"/>
      <c r="WMJ69" s="16"/>
      <c r="WMK69" s="15"/>
      <c r="WML69" s="16"/>
      <c r="WMM69" s="15"/>
      <c r="WMN69" s="16"/>
      <c r="WMO69" s="15"/>
      <c r="WMP69" s="16"/>
      <c r="WMQ69" s="15"/>
      <c r="WMR69" s="16"/>
      <c r="WMS69" s="15"/>
      <c r="WMT69" s="16"/>
      <c r="WMU69" s="15"/>
      <c r="WMV69" s="16"/>
      <c r="WMW69" s="15"/>
      <c r="WMX69" s="16"/>
      <c r="WMY69" s="15"/>
      <c r="WMZ69" s="16"/>
      <c r="WNA69" s="15"/>
      <c r="WNB69" s="16"/>
      <c r="WNC69" s="15"/>
      <c r="WND69" s="16"/>
      <c r="WNE69" s="15"/>
      <c r="WNF69" s="16"/>
      <c r="WNG69" s="15"/>
      <c r="WNH69" s="16"/>
      <c r="WNI69" s="15"/>
      <c r="WNJ69" s="16"/>
      <c r="WNK69" s="15"/>
      <c r="WNL69" s="16"/>
      <c r="WNM69" s="15"/>
      <c r="WNN69" s="16"/>
      <c r="WNO69" s="15"/>
      <c r="WNP69" s="16"/>
      <c r="WNQ69" s="15"/>
      <c r="WNR69" s="16"/>
      <c r="WNS69" s="15"/>
      <c r="WNT69" s="16"/>
      <c r="WNU69" s="15"/>
      <c r="WNV69" s="16"/>
      <c r="WNW69" s="15"/>
      <c r="WNX69" s="16"/>
      <c r="WNY69" s="15"/>
      <c r="WNZ69" s="16"/>
      <c r="WOA69" s="15"/>
      <c r="WOB69" s="16"/>
      <c r="WOC69" s="15"/>
      <c r="WOD69" s="16"/>
      <c r="WOE69" s="15"/>
      <c r="WOF69" s="16"/>
      <c r="WOG69" s="15"/>
      <c r="WOH69" s="16"/>
      <c r="WOI69" s="15"/>
      <c r="WOJ69" s="16"/>
      <c r="WOK69" s="15"/>
      <c r="WOL69" s="16"/>
      <c r="WOM69" s="15"/>
      <c r="WON69" s="16"/>
      <c r="WOO69" s="15"/>
      <c r="WOP69" s="16"/>
      <c r="WOQ69" s="15"/>
      <c r="WOR69" s="16"/>
      <c r="WOS69" s="15"/>
      <c r="WOT69" s="16"/>
      <c r="WOU69" s="15"/>
      <c r="WOV69" s="16"/>
      <c r="WOW69" s="15"/>
      <c r="WOX69" s="16"/>
      <c r="WOY69" s="15"/>
      <c r="WOZ69" s="16"/>
      <c r="WPA69" s="15"/>
      <c r="WPB69" s="16"/>
      <c r="WPC69" s="15"/>
      <c r="WPD69" s="16"/>
      <c r="WPE69" s="15"/>
      <c r="WPF69" s="16"/>
      <c r="WPG69" s="15"/>
      <c r="WPH69" s="16"/>
      <c r="WPI69" s="15"/>
      <c r="WPJ69" s="16"/>
      <c r="WPK69" s="15"/>
      <c r="WPL69" s="16"/>
      <c r="WPM69" s="15"/>
      <c r="WPN69" s="16"/>
      <c r="WPO69" s="15"/>
      <c r="WPP69" s="16"/>
      <c r="WPQ69" s="15"/>
      <c r="WPR69" s="16"/>
      <c r="WPS69" s="15"/>
      <c r="WPT69" s="16"/>
      <c r="WPU69" s="15"/>
      <c r="WPV69" s="16"/>
      <c r="WPW69" s="15"/>
      <c r="WPX69" s="16"/>
      <c r="WPY69" s="15"/>
      <c r="WPZ69" s="16"/>
      <c r="WQA69" s="15"/>
      <c r="WQB69" s="16"/>
      <c r="WQC69" s="15"/>
      <c r="WQD69" s="16"/>
      <c r="WQE69" s="15"/>
      <c r="WQF69" s="16"/>
      <c r="WQG69" s="15"/>
      <c r="WQH69" s="16"/>
      <c r="WQI69" s="15"/>
      <c r="WQJ69" s="16"/>
      <c r="WQK69" s="15"/>
      <c r="WQL69" s="16"/>
      <c r="WQM69" s="15"/>
      <c r="WQN69" s="16"/>
      <c r="WQO69" s="15"/>
      <c r="WQP69" s="16"/>
      <c r="WQQ69" s="15"/>
      <c r="WQR69" s="16"/>
      <c r="WQS69" s="15"/>
      <c r="WQT69" s="16"/>
      <c r="WQU69" s="15"/>
      <c r="WQV69" s="16"/>
      <c r="WQW69" s="15"/>
      <c r="WQX69" s="16"/>
      <c r="WQY69" s="15"/>
      <c r="WQZ69" s="16"/>
      <c r="WRA69" s="15"/>
      <c r="WRB69" s="16"/>
      <c r="WRC69" s="15"/>
      <c r="WRD69" s="16"/>
      <c r="WRE69" s="15"/>
      <c r="WRF69" s="16"/>
      <c r="WRG69" s="15"/>
      <c r="WRH69" s="16"/>
      <c r="WRI69" s="15"/>
      <c r="WRJ69" s="16"/>
      <c r="WRK69" s="15"/>
      <c r="WRL69" s="16"/>
      <c r="WRM69" s="15"/>
      <c r="WRN69" s="16"/>
      <c r="WRO69" s="15"/>
      <c r="WRP69" s="16"/>
      <c r="WRQ69" s="15"/>
      <c r="WRR69" s="16"/>
      <c r="WRS69" s="15"/>
      <c r="WRT69" s="16"/>
      <c r="WRU69" s="15"/>
      <c r="WRV69" s="16"/>
      <c r="WRW69" s="15"/>
      <c r="WRX69" s="16"/>
      <c r="WRY69" s="15"/>
      <c r="WRZ69" s="16"/>
      <c r="WSA69" s="15"/>
      <c r="WSB69" s="16"/>
      <c r="WSC69" s="15"/>
      <c r="WSD69" s="16"/>
      <c r="WSE69" s="15"/>
      <c r="WSF69" s="16"/>
      <c r="WSG69" s="15"/>
      <c r="WSH69" s="16"/>
      <c r="WSI69" s="15"/>
      <c r="WSJ69" s="16"/>
      <c r="WSK69" s="15"/>
      <c r="WSL69" s="16"/>
      <c r="WSM69" s="15"/>
      <c r="WSN69" s="16"/>
      <c r="WSO69" s="15"/>
      <c r="WSP69" s="16"/>
      <c r="WSQ69" s="15"/>
      <c r="WSR69" s="16"/>
      <c r="WSS69" s="15"/>
      <c r="WST69" s="16"/>
      <c r="WSU69" s="15"/>
      <c r="WSV69" s="16"/>
      <c r="WSW69" s="15"/>
      <c r="WSX69" s="16"/>
      <c r="WSY69" s="15"/>
      <c r="WSZ69" s="16"/>
      <c r="WTA69" s="15"/>
      <c r="WTB69" s="16"/>
      <c r="WTC69" s="15"/>
      <c r="WTD69" s="16"/>
      <c r="WTE69" s="15"/>
      <c r="WTF69" s="16"/>
      <c r="WTG69" s="15"/>
      <c r="WTH69" s="16"/>
      <c r="WTI69" s="15"/>
      <c r="WTJ69" s="16"/>
      <c r="WTK69" s="15"/>
      <c r="WTL69" s="16"/>
      <c r="WTM69" s="15"/>
      <c r="WTN69" s="16"/>
      <c r="WTO69" s="15"/>
      <c r="WTP69" s="16"/>
      <c r="WTQ69" s="15"/>
      <c r="WTR69" s="16"/>
      <c r="WTS69" s="15"/>
      <c r="WTT69" s="16"/>
      <c r="WTU69" s="15"/>
      <c r="WTV69" s="16"/>
      <c r="WTW69" s="15"/>
      <c r="WTX69" s="16"/>
      <c r="WTY69" s="15"/>
      <c r="WTZ69" s="16"/>
      <c r="WUA69" s="15"/>
      <c r="WUB69" s="16"/>
      <c r="WUC69" s="15"/>
      <c r="WUD69" s="16"/>
      <c r="WUE69" s="15"/>
      <c r="WUF69" s="16"/>
      <c r="WUG69" s="15"/>
      <c r="WUH69" s="16"/>
      <c r="WUI69" s="15"/>
      <c r="WUJ69" s="16"/>
      <c r="WUK69" s="15"/>
      <c r="WUL69" s="16"/>
      <c r="WUM69" s="15"/>
      <c r="WUN69" s="16"/>
      <c r="WUO69" s="15"/>
      <c r="WUP69" s="16"/>
      <c r="WUQ69" s="15"/>
      <c r="WUR69" s="16"/>
      <c r="WUS69" s="15"/>
      <c r="WUT69" s="16"/>
      <c r="WUU69" s="15"/>
      <c r="WUV69" s="16"/>
      <c r="WUW69" s="15"/>
      <c r="WUX69" s="16"/>
      <c r="WUY69" s="15"/>
      <c r="WUZ69" s="16"/>
      <c r="WVA69" s="15"/>
      <c r="WVB69" s="16"/>
      <c r="WVC69" s="15"/>
      <c r="WVD69" s="16"/>
      <c r="WVE69" s="15"/>
      <c r="WVF69" s="16"/>
      <c r="WVG69" s="15"/>
      <c r="WVH69" s="16"/>
      <c r="WVI69" s="15"/>
      <c r="WVJ69" s="16"/>
      <c r="WVK69" s="15"/>
      <c r="WVL69" s="16"/>
      <c r="WVM69" s="15"/>
      <c r="WVN69" s="16"/>
      <c r="WVO69" s="15"/>
      <c r="WVP69" s="16"/>
      <c r="WVQ69" s="15"/>
      <c r="WVR69" s="16"/>
      <c r="WVS69" s="15"/>
      <c r="WVT69" s="16"/>
      <c r="WVU69" s="15"/>
      <c r="WVV69" s="16"/>
      <c r="WVW69" s="15"/>
      <c r="WVX69" s="16"/>
      <c r="WVY69" s="15"/>
      <c r="WVZ69" s="16"/>
      <c r="WWA69" s="15"/>
      <c r="WWB69" s="16"/>
      <c r="WWC69" s="15"/>
      <c r="WWD69" s="16"/>
      <c r="WWE69" s="15"/>
      <c r="WWF69" s="16"/>
      <c r="WWG69" s="15"/>
      <c r="WWH69" s="16"/>
      <c r="WWI69" s="15"/>
      <c r="WWJ69" s="16"/>
      <c r="WWK69" s="15"/>
      <c r="WWL69" s="16"/>
      <c r="WWM69" s="15"/>
      <c r="WWN69" s="16"/>
      <c r="WWO69" s="15"/>
      <c r="WWP69" s="16"/>
      <c r="WWQ69" s="15"/>
      <c r="WWR69" s="16"/>
      <c r="WWS69" s="15"/>
      <c r="WWT69" s="16"/>
      <c r="WWU69" s="15"/>
      <c r="WWV69" s="16"/>
      <c r="WWW69" s="15"/>
      <c r="WWX69" s="16"/>
      <c r="WWY69" s="15"/>
      <c r="WWZ69" s="16"/>
      <c r="WXA69" s="15"/>
      <c r="WXB69" s="16"/>
      <c r="WXC69" s="15"/>
      <c r="WXD69" s="16"/>
      <c r="WXE69" s="15"/>
      <c r="WXF69" s="16"/>
      <c r="WXG69" s="15"/>
      <c r="WXH69" s="16"/>
      <c r="WXI69" s="15"/>
      <c r="WXJ69" s="16"/>
      <c r="WXK69" s="15"/>
      <c r="WXL69" s="16"/>
      <c r="WXM69" s="15"/>
      <c r="WXN69" s="16"/>
      <c r="WXO69" s="15"/>
      <c r="WXP69" s="16"/>
      <c r="WXQ69" s="15"/>
      <c r="WXR69" s="16"/>
      <c r="WXS69" s="15"/>
      <c r="WXT69" s="16"/>
      <c r="WXU69" s="15"/>
      <c r="WXV69" s="16"/>
      <c r="WXW69" s="15"/>
      <c r="WXX69" s="16"/>
      <c r="WXY69" s="15"/>
      <c r="WXZ69" s="16"/>
      <c r="WYA69" s="15"/>
      <c r="WYB69" s="16"/>
      <c r="WYC69" s="15"/>
      <c r="WYD69" s="16"/>
      <c r="WYE69" s="15"/>
      <c r="WYF69" s="16"/>
      <c r="WYG69" s="15"/>
      <c r="WYH69" s="16"/>
      <c r="WYI69" s="15"/>
      <c r="WYJ69" s="16"/>
      <c r="WYK69" s="15"/>
      <c r="WYL69" s="16"/>
      <c r="WYM69" s="15"/>
      <c r="WYN69" s="16"/>
      <c r="WYO69" s="15"/>
      <c r="WYP69" s="16"/>
      <c r="WYQ69" s="15"/>
      <c r="WYR69" s="16"/>
      <c r="WYS69" s="15"/>
      <c r="WYT69" s="16"/>
      <c r="WYU69" s="15"/>
      <c r="WYV69" s="16"/>
      <c r="WYW69" s="15"/>
      <c r="WYX69" s="16"/>
      <c r="WYY69" s="15"/>
      <c r="WYZ69" s="16"/>
      <c r="WZA69" s="15"/>
      <c r="WZB69" s="16"/>
      <c r="WZC69" s="15"/>
      <c r="WZD69" s="16"/>
      <c r="WZE69" s="15"/>
      <c r="WZF69" s="16"/>
      <c r="WZG69" s="15"/>
      <c r="WZH69" s="16"/>
      <c r="WZI69" s="15"/>
      <c r="WZJ69" s="16"/>
      <c r="WZK69" s="15"/>
      <c r="WZL69" s="16"/>
      <c r="WZM69" s="15"/>
      <c r="WZN69" s="16"/>
      <c r="WZO69" s="15"/>
      <c r="WZP69" s="16"/>
      <c r="WZQ69" s="15"/>
      <c r="WZR69" s="16"/>
      <c r="WZS69" s="15"/>
      <c r="WZT69" s="16"/>
      <c r="WZU69" s="15"/>
      <c r="WZV69" s="16"/>
      <c r="WZW69" s="15"/>
      <c r="WZX69" s="16"/>
      <c r="WZY69" s="15"/>
      <c r="WZZ69" s="16"/>
      <c r="XAA69" s="15"/>
      <c r="XAB69" s="16"/>
      <c r="XAC69" s="15"/>
      <c r="XAD69" s="16"/>
      <c r="XAE69" s="15"/>
      <c r="XAF69" s="16"/>
      <c r="XAG69" s="15"/>
      <c r="XAH69" s="16"/>
      <c r="XAI69" s="15"/>
      <c r="XAJ69" s="16"/>
      <c r="XAK69" s="15"/>
      <c r="XAL69" s="16"/>
      <c r="XAM69" s="15"/>
      <c r="XAN69" s="16"/>
      <c r="XAO69" s="15"/>
      <c r="XAP69" s="16"/>
      <c r="XAQ69" s="15"/>
      <c r="XAR69" s="16"/>
      <c r="XAS69" s="15"/>
      <c r="XAT69" s="16"/>
      <c r="XAU69" s="15"/>
      <c r="XAV69" s="16"/>
      <c r="XAW69" s="15"/>
      <c r="XAX69" s="16"/>
      <c r="XAY69" s="15"/>
      <c r="XAZ69" s="16"/>
      <c r="XBA69" s="15"/>
      <c r="XBB69" s="16"/>
      <c r="XBC69" s="15"/>
      <c r="XBD69" s="16"/>
      <c r="XBE69" s="15"/>
      <c r="XBF69" s="16"/>
      <c r="XBG69" s="15"/>
      <c r="XBH69" s="16"/>
      <c r="XBI69" s="15"/>
      <c r="XBJ69" s="16"/>
      <c r="XBK69" s="15"/>
      <c r="XBL69" s="16"/>
      <c r="XBM69" s="15"/>
      <c r="XBN69" s="16"/>
      <c r="XBO69" s="15"/>
      <c r="XBP69" s="16"/>
      <c r="XBQ69" s="15"/>
      <c r="XBR69" s="16"/>
      <c r="XBS69" s="15"/>
      <c r="XBT69" s="16"/>
      <c r="XBU69" s="15"/>
      <c r="XBV69" s="16"/>
      <c r="XBW69" s="15"/>
      <c r="XBX69" s="16"/>
      <c r="XBY69" s="15"/>
      <c r="XBZ69" s="16"/>
      <c r="XCA69" s="15"/>
      <c r="XCB69" s="16"/>
      <c r="XCC69" s="15"/>
      <c r="XCD69" s="16"/>
      <c r="XCE69" s="15"/>
      <c r="XCF69" s="16"/>
      <c r="XCG69" s="15"/>
      <c r="XCH69" s="16"/>
      <c r="XCI69" s="15"/>
      <c r="XCJ69" s="16"/>
      <c r="XCK69" s="15"/>
      <c r="XCL69" s="16"/>
      <c r="XCM69" s="15"/>
      <c r="XCN69" s="16"/>
      <c r="XCO69" s="15"/>
      <c r="XCP69" s="16"/>
      <c r="XCQ69" s="15"/>
      <c r="XCR69" s="16"/>
      <c r="XCS69" s="15"/>
      <c r="XCT69" s="16"/>
      <c r="XCU69" s="15"/>
      <c r="XCV69" s="16"/>
      <c r="XCW69" s="15"/>
      <c r="XCX69" s="16"/>
      <c r="XCY69" s="15"/>
      <c r="XCZ69" s="16"/>
      <c r="XDA69" s="15"/>
      <c r="XDB69" s="16"/>
      <c r="XDC69" s="15"/>
      <c r="XDD69" s="16"/>
      <c r="XDE69" s="15"/>
      <c r="XDF69" s="16"/>
      <c r="XDG69" s="15"/>
      <c r="XDH69" s="16"/>
      <c r="XDI69" s="15"/>
      <c r="XDJ69" s="16"/>
      <c r="XDK69" s="15"/>
      <c r="XDL69" s="16"/>
      <c r="XDM69" s="15"/>
      <c r="XDN69" s="16"/>
      <c r="XDO69" s="15"/>
      <c r="XDP69" s="16"/>
      <c r="XDQ69" s="15"/>
      <c r="XDR69" s="16"/>
      <c r="XDS69" s="15"/>
      <c r="XDT69" s="16"/>
      <c r="XDU69" s="15"/>
      <c r="XDV69" s="16"/>
      <c r="XDW69" s="15"/>
      <c r="XDX69" s="16"/>
      <c r="XDY69" s="15"/>
      <c r="XDZ69" s="16"/>
      <c r="XEA69" s="15"/>
      <c r="XEB69" s="16"/>
      <c r="XEC69" s="15"/>
      <c r="XED69" s="16"/>
      <c r="XEE69" s="15"/>
      <c r="XEF69" s="16"/>
      <c r="XEG69" s="15"/>
      <c r="XEH69" s="16"/>
      <c r="XEI69" s="15"/>
      <c r="XEJ69" s="16"/>
      <c r="XEK69" s="15"/>
      <c r="XEL69" s="16"/>
      <c r="XEM69" s="15"/>
      <c r="XEN69" s="16"/>
      <c r="XEO69" s="15"/>
      <c r="XEP69" s="16"/>
      <c r="XEQ69" s="15"/>
      <c r="XER69" s="16"/>
      <c r="XES69" s="15"/>
      <c r="XET69" s="16"/>
      <c r="XEU69" s="15"/>
      <c r="XEV69" s="16"/>
      <c r="XEW69" s="15"/>
      <c r="XEX69" s="16"/>
      <c r="XEY69" s="15"/>
      <c r="XEZ69" s="16"/>
      <c r="XFA69" s="15"/>
      <c r="XFB69" s="16"/>
      <c r="XFC69" s="15"/>
      <c r="XFD69" s="16"/>
    </row>
    <row r="70" spans="1:16384" x14ac:dyDescent="0.2">
      <c r="A70" s="6" t="s">
        <v>1</v>
      </c>
      <c r="B70" s="6" t="s">
        <v>2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  <c r="WE70" s="13"/>
      <c r="WF70" s="13"/>
      <c r="WG70" s="13"/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s="13"/>
      <c r="XX70" s="13"/>
      <c r="XY70" s="13"/>
      <c r="XZ70" s="13"/>
      <c r="YA70" s="13"/>
      <c r="YB70" s="13"/>
      <c r="YC70" s="13"/>
      <c r="YD70" s="13"/>
      <c r="YE70" s="13"/>
      <c r="YF70" s="13"/>
      <c r="YG70" s="13"/>
      <c r="YH70" s="13"/>
      <c r="YI70" s="13"/>
      <c r="YJ70" s="13"/>
      <c r="YK70" s="13"/>
      <c r="YL70" s="13"/>
      <c r="YM70" s="13"/>
      <c r="YN70" s="13"/>
      <c r="YO70" s="13"/>
      <c r="YP70" s="13"/>
      <c r="YQ70" s="13"/>
      <c r="YR70" s="13"/>
      <c r="YS70" s="13"/>
      <c r="YT70" s="13"/>
      <c r="YU70" s="13"/>
      <c r="YV70" s="13"/>
      <c r="YW70" s="13"/>
      <c r="YX70" s="13"/>
      <c r="YY70" s="13"/>
      <c r="YZ70" s="13"/>
      <c r="ZA70" s="13"/>
      <c r="ZB70" s="13"/>
      <c r="ZC70" s="13"/>
      <c r="ZD70" s="13"/>
      <c r="ZE70" s="13"/>
      <c r="ZF70" s="13"/>
      <c r="ZG70" s="13"/>
      <c r="ZH70" s="13"/>
      <c r="ZI70" s="13"/>
      <c r="ZJ70" s="13"/>
      <c r="ZK70" s="13"/>
      <c r="ZL70" s="13"/>
      <c r="ZM70" s="13"/>
      <c r="ZN70" s="13"/>
      <c r="ZO70" s="13"/>
      <c r="ZP70" s="13"/>
      <c r="ZQ70" s="13"/>
      <c r="ZR70" s="13"/>
      <c r="ZS70" s="13"/>
      <c r="ZT70" s="13"/>
      <c r="ZU70" s="13"/>
      <c r="ZV70" s="13"/>
      <c r="ZW70" s="13"/>
      <c r="ZX70" s="13"/>
      <c r="ZY70" s="13"/>
      <c r="ZZ70" s="13"/>
      <c r="AAA70" s="13"/>
      <c r="AAB70" s="13"/>
      <c r="AAC70" s="13"/>
      <c r="AAD70" s="13"/>
      <c r="AAE70" s="13"/>
      <c r="AAF70" s="13"/>
      <c r="AAG70" s="13"/>
      <c r="AAH70" s="13"/>
      <c r="AAI70" s="13"/>
      <c r="AAJ70" s="13"/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s="13"/>
      <c r="ADJ70" s="13"/>
      <c r="ADK70" s="13"/>
      <c r="ADL70" s="13"/>
      <c r="ADM70" s="13"/>
      <c r="ADN70" s="13"/>
      <c r="ADO70" s="13"/>
      <c r="ADP70" s="13"/>
      <c r="ADQ70" s="13"/>
      <c r="ADR70" s="13"/>
      <c r="ADS70" s="13"/>
      <c r="ADT70" s="13"/>
      <c r="ADU70" s="13"/>
      <c r="ADV70" s="13"/>
      <c r="ADW70" s="13"/>
      <c r="ADX70" s="13"/>
      <c r="ADY70" s="13"/>
      <c r="ADZ70" s="13"/>
      <c r="AEA70" s="13"/>
      <c r="AEB70" s="13"/>
      <c r="AEC70" s="13"/>
      <c r="AED70" s="13"/>
      <c r="AEE70" s="13"/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s="13"/>
      <c r="AEQ70" s="13"/>
      <c r="AER70" s="13"/>
      <c r="AES70" s="13"/>
      <c r="AET70" s="13"/>
      <c r="AEU70" s="13"/>
      <c r="AEV70" s="13"/>
      <c r="AEW70" s="13"/>
      <c r="AEX70" s="13"/>
      <c r="AEY70" s="13"/>
      <c r="AEZ70" s="13"/>
      <c r="AFA70" s="13"/>
      <c r="AFB70" s="13"/>
      <c r="AFC70" s="13"/>
      <c r="AFD70" s="13"/>
      <c r="AFE70" s="13"/>
      <c r="AFF70" s="13"/>
      <c r="AFG70" s="13"/>
      <c r="AFH70" s="13"/>
      <c r="AFI70" s="13"/>
      <c r="AFJ70" s="13"/>
      <c r="AFK70" s="13"/>
      <c r="AFL70" s="13"/>
      <c r="AFM70" s="13"/>
      <c r="AFN70" s="13"/>
      <c r="AFO70" s="13"/>
      <c r="AFP70" s="13"/>
      <c r="AFQ70" s="13"/>
      <c r="AFR70" s="13"/>
      <c r="AFS70" s="13"/>
      <c r="AFT70" s="13"/>
      <c r="AFU70" s="13"/>
      <c r="AFV70" s="13"/>
      <c r="AFW70" s="13"/>
      <c r="AFX70" s="13"/>
      <c r="AFY70" s="13"/>
      <c r="AFZ70" s="13"/>
      <c r="AGA70" s="13"/>
      <c r="AGB70" s="13"/>
      <c r="AGC70" s="13"/>
      <c r="AGD70" s="13"/>
      <c r="AGE70" s="13"/>
      <c r="AGF70" s="13"/>
      <c r="AGG70" s="13"/>
      <c r="AGH70" s="13"/>
      <c r="AGI70" s="13"/>
      <c r="AGJ70" s="13"/>
      <c r="AGK70" s="13"/>
      <c r="AGL70" s="13"/>
      <c r="AGM70" s="13"/>
      <c r="AGN70" s="13"/>
      <c r="AGO70" s="13"/>
      <c r="AGP70" s="13"/>
      <c r="AGQ70" s="13"/>
      <c r="AGR70" s="13"/>
      <c r="AGS70" s="13"/>
      <c r="AGT70" s="13"/>
      <c r="AGU70" s="13"/>
      <c r="AGV70" s="13"/>
      <c r="AGW70" s="13"/>
      <c r="AGX70" s="13"/>
      <c r="AGY70" s="13"/>
      <c r="AGZ70" s="13"/>
      <c r="AHA70" s="13"/>
      <c r="AHB70" s="13"/>
      <c r="AHC70" s="13"/>
      <c r="AHD70" s="13"/>
      <c r="AHE70" s="13"/>
      <c r="AHF70" s="13"/>
      <c r="AHG70" s="13"/>
      <c r="AHH70" s="13"/>
      <c r="AHI70" s="13"/>
      <c r="AHJ70" s="13"/>
      <c r="AHK70" s="13"/>
      <c r="AHL70" s="13"/>
      <c r="AHM70" s="13"/>
      <c r="AHN70" s="13"/>
      <c r="AHO70" s="13"/>
      <c r="AHP70" s="13"/>
      <c r="AHQ70" s="13"/>
      <c r="AHR70" s="13"/>
      <c r="AHS70" s="13"/>
      <c r="AHT70" s="13"/>
      <c r="AHU70" s="13"/>
      <c r="AHV70" s="13"/>
      <c r="AHW70" s="13"/>
      <c r="AHX70" s="13"/>
      <c r="AHY70" s="13"/>
      <c r="AHZ70" s="13"/>
      <c r="AIA70" s="13"/>
      <c r="AIB70" s="13"/>
      <c r="AIC70" s="13"/>
      <c r="AID70" s="13"/>
      <c r="AIE70" s="13"/>
      <c r="AIF70" s="13"/>
      <c r="AIG70" s="13"/>
      <c r="AIH70" s="13"/>
      <c r="AII70" s="13"/>
      <c r="AIJ70" s="13"/>
      <c r="AIK70" s="13"/>
      <c r="AIL70" s="13"/>
      <c r="AIM70" s="13"/>
      <c r="AIN70" s="13"/>
      <c r="AIO70" s="13"/>
      <c r="AIP70" s="13"/>
      <c r="AIQ70" s="13"/>
      <c r="AIR70" s="13"/>
      <c r="AIS70" s="13"/>
      <c r="AIT70" s="13"/>
      <c r="AIU70" s="13"/>
      <c r="AIV70" s="13"/>
      <c r="AIW70" s="13"/>
      <c r="AIX70" s="13"/>
      <c r="AIY70" s="13"/>
      <c r="AIZ70" s="13"/>
      <c r="AJA70" s="13"/>
      <c r="AJB70" s="13"/>
      <c r="AJC70" s="13"/>
      <c r="AJD70" s="13"/>
      <c r="AJE70" s="13"/>
      <c r="AJF70" s="13"/>
      <c r="AJG70" s="13"/>
      <c r="AJH70" s="13"/>
      <c r="AJI70" s="13"/>
      <c r="AJJ70" s="13"/>
      <c r="AJK70" s="13"/>
      <c r="AJL70" s="13"/>
      <c r="AJM70" s="13"/>
      <c r="AJN70" s="13"/>
      <c r="AJO70" s="13"/>
      <c r="AJP70" s="13"/>
      <c r="AJQ70" s="13"/>
      <c r="AJR70" s="13"/>
      <c r="AJS70" s="13"/>
      <c r="AJT70" s="13"/>
      <c r="AJU70" s="13"/>
      <c r="AJV70" s="13"/>
      <c r="AJW70" s="13"/>
      <c r="AJX70" s="13"/>
      <c r="AJY70" s="13"/>
      <c r="AJZ70" s="13"/>
      <c r="AKA70" s="13"/>
      <c r="AKB70" s="13"/>
      <c r="AKC70" s="13"/>
      <c r="AKD70" s="13"/>
      <c r="AKE70" s="13"/>
      <c r="AKF70" s="13"/>
      <c r="AKG70" s="13"/>
      <c r="AKH70" s="13"/>
      <c r="AKI70" s="13"/>
      <c r="AKJ70" s="13"/>
      <c r="AKK70" s="13"/>
      <c r="AKL70" s="13"/>
      <c r="AKM70" s="13"/>
      <c r="AKN70" s="13"/>
      <c r="AKO70" s="13"/>
      <c r="AKP70" s="13"/>
      <c r="AKQ70" s="13"/>
      <c r="AKR70" s="13"/>
      <c r="AKS70" s="13"/>
      <c r="AKT70" s="13"/>
      <c r="AKU70" s="13"/>
      <c r="AKV70" s="13"/>
      <c r="AKW70" s="13"/>
      <c r="AKX70" s="13"/>
      <c r="AKY70" s="13"/>
      <c r="AKZ70" s="13"/>
      <c r="ALA70" s="13"/>
      <c r="ALB70" s="13"/>
      <c r="ALC70" s="13"/>
      <c r="ALD70" s="13"/>
      <c r="ALE70" s="13"/>
      <c r="ALF70" s="13"/>
      <c r="ALG70" s="13"/>
      <c r="ALH70" s="13"/>
      <c r="ALI70" s="13"/>
      <c r="ALJ70" s="13"/>
      <c r="ALK70" s="13"/>
      <c r="ALL70" s="13"/>
      <c r="ALM70" s="13"/>
      <c r="ALN70" s="13"/>
      <c r="ALO70" s="13"/>
      <c r="ALP70" s="13"/>
      <c r="ALQ70" s="13"/>
      <c r="ALR70" s="13"/>
      <c r="ALS70" s="13"/>
      <c r="ALT70" s="13"/>
      <c r="ALU70" s="13"/>
      <c r="ALV70" s="13"/>
      <c r="ALW70" s="13"/>
      <c r="ALX70" s="13"/>
      <c r="ALY70" s="13"/>
      <c r="ALZ70" s="13"/>
      <c r="AMA70" s="13"/>
      <c r="AMB70" s="13"/>
      <c r="AMC70" s="13"/>
      <c r="AMD70" s="13"/>
      <c r="AME70" s="13"/>
      <c r="AMF70" s="13"/>
      <c r="AMG70" s="13"/>
      <c r="AMH70" s="13"/>
      <c r="AMI70" s="13"/>
      <c r="AMJ70" s="13"/>
      <c r="AMK70" s="13"/>
      <c r="AML70" s="13"/>
      <c r="AMM70" s="13"/>
      <c r="AMN70" s="13"/>
      <c r="AMO70" s="13"/>
      <c r="AMP70" s="13"/>
      <c r="AMQ70" s="13"/>
      <c r="AMR70" s="13"/>
      <c r="AMS70" s="13"/>
      <c r="AMT70" s="13"/>
      <c r="AMU70" s="13"/>
      <c r="AMV70" s="13"/>
      <c r="AMW70" s="13"/>
      <c r="AMX70" s="13"/>
      <c r="AMY70" s="13"/>
      <c r="AMZ70" s="13"/>
      <c r="ANA70" s="13"/>
      <c r="ANB70" s="13"/>
      <c r="ANC70" s="13"/>
      <c r="AND70" s="13"/>
      <c r="ANE70" s="13"/>
      <c r="ANF70" s="13"/>
      <c r="ANG70" s="13"/>
      <c r="ANH70" s="13"/>
      <c r="ANI70" s="13"/>
      <c r="ANJ70" s="13"/>
      <c r="ANK70" s="13"/>
      <c r="ANL70" s="13"/>
      <c r="ANM70" s="13"/>
      <c r="ANN70" s="13"/>
      <c r="ANO70" s="13"/>
      <c r="ANP70" s="13"/>
      <c r="ANQ70" s="13"/>
      <c r="ANR70" s="13"/>
      <c r="ANS70" s="13"/>
      <c r="ANT70" s="13"/>
      <c r="ANU70" s="13"/>
      <c r="ANV70" s="13"/>
      <c r="ANW70" s="13"/>
      <c r="ANX70" s="13"/>
      <c r="ANY70" s="13"/>
      <c r="ANZ70" s="13"/>
      <c r="AOA70" s="13"/>
      <c r="AOB70" s="13"/>
      <c r="AOC70" s="13"/>
      <c r="AOD70" s="13"/>
      <c r="AOE70" s="13"/>
      <c r="AOF70" s="13"/>
      <c r="AOG70" s="13"/>
      <c r="AOH70" s="13"/>
      <c r="AOI70" s="13"/>
      <c r="AOJ70" s="13"/>
      <c r="AOK70" s="13"/>
      <c r="AOL70" s="13"/>
      <c r="AOM70" s="13"/>
      <c r="AON70" s="13"/>
      <c r="AOO70" s="13"/>
      <c r="AOP70" s="13"/>
      <c r="AOQ70" s="13"/>
      <c r="AOR70" s="13"/>
      <c r="AOS70" s="13"/>
      <c r="AOT70" s="13"/>
      <c r="AOU70" s="13"/>
      <c r="AOV70" s="13"/>
      <c r="AOW70" s="13"/>
      <c r="AOX70" s="13"/>
      <c r="AOY70" s="13"/>
      <c r="AOZ70" s="13"/>
      <c r="APA70" s="13"/>
      <c r="APB70" s="13"/>
      <c r="APC70" s="13"/>
      <c r="APD70" s="13"/>
      <c r="APE70" s="13"/>
      <c r="APF70" s="13"/>
      <c r="APG70" s="13"/>
      <c r="APH70" s="13"/>
      <c r="API70" s="13"/>
      <c r="APJ70" s="13"/>
      <c r="APK70" s="13"/>
      <c r="APL70" s="13"/>
      <c r="APM70" s="13"/>
      <c r="APN70" s="13"/>
      <c r="APO70" s="13"/>
      <c r="APP70" s="13"/>
      <c r="APQ70" s="13"/>
      <c r="APR70" s="13"/>
      <c r="APS70" s="13"/>
      <c r="APT70" s="13"/>
      <c r="APU70" s="13"/>
      <c r="APV70" s="13"/>
      <c r="APW70" s="13"/>
      <c r="APX70" s="13"/>
      <c r="APY70" s="13"/>
      <c r="APZ70" s="13"/>
      <c r="AQA70" s="13"/>
      <c r="AQB70" s="13"/>
      <c r="AQC70" s="13"/>
      <c r="AQD70" s="13"/>
      <c r="AQE70" s="13"/>
      <c r="AQF70" s="13"/>
      <c r="AQG70" s="13"/>
      <c r="AQH70" s="13"/>
      <c r="AQI70" s="13"/>
      <c r="AQJ70" s="13"/>
      <c r="AQK70" s="13"/>
      <c r="AQL70" s="13"/>
      <c r="AQM70" s="13"/>
      <c r="AQN70" s="13"/>
      <c r="AQO70" s="13"/>
      <c r="AQP70" s="13"/>
      <c r="AQQ70" s="13"/>
      <c r="AQR70" s="13"/>
      <c r="AQS70" s="13"/>
      <c r="AQT70" s="13"/>
      <c r="AQU70" s="13"/>
      <c r="AQV70" s="13"/>
      <c r="AQW70" s="13"/>
      <c r="AQX70" s="13"/>
      <c r="AQY70" s="13"/>
      <c r="AQZ70" s="13"/>
      <c r="ARA70" s="13"/>
      <c r="ARB70" s="13"/>
      <c r="ARC70" s="13"/>
      <c r="ARD70" s="13"/>
      <c r="ARE70" s="13"/>
      <c r="ARF70" s="13"/>
      <c r="ARG70" s="13"/>
      <c r="ARH70" s="13"/>
      <c r="ARI70" s="13"/>
      <c r="ARJ70" s="13"/>
      <c r="ARK70" s="13"/>
      <c r="ARL70" s="13"/>
      <c r="ARM70" s="13"/>
      <c r="ARN70" s="13"/>
      <c r="ARO70" s="13"/>
      <c r="ARP70" s="13"/>
      <c r="ARQ70" s="13"/>
      <c r="ARR70" s="13"/>
      <c r="ARS70" s="13"/>
      <c r="ART70" s="13"/>
      <c r="ARU70" s="13"/>
      <c r="ARV70" s="13"/>
      <c r="ARW70" s="13"/>
      <c r="ARX70" s="13"/>
      <c r="ARY70" s="13"/>
      <c r="ARZ70" s="13"/>
      <c r="ASA70" s="13"/>
      <c r="ASB70" s="13"/>
      <c r="ASC70" s="13"/>
      <c r="ASD70" s="13"/>
      <c r="ASE70" s="13"/>
      <c r="ASF70" s="13"/>
      <c r="ASG70" s="13"/>
      <c r="ASH70" s="13"/>
      <c r="ASI70" s="13"/>
      <c r="ASJ70" s="13"/>
      <c r="ASK70" s="13"/>
      <c r="ASL70" s="13"/>
      <c r="ASM70" s="13"/>
      <c r="ASN70" s="13"/>
      <c r="ASO70" s="13"/>
      <c r="ASP70" s="13"/>
      <c r="ASQ70" s="13"/>
      <c r="ASR70" s="13"/>
      <c r="ASS70" s="13"/>
      <c r="AST70" s="13"/>
      <c r="ASU70" s="13"/>
      <c r="ASV70" s="13"/>
      <c r="ASW70" s="13"/>
      <c r="ASX70" s="13"/>
      <c r="ASY70" s="13"/>
      <c r="ASZ70" s="13"/>
      <c r="ATA70" s="13"/>
      <c r="ATB70" s="13"/>
      <c r="ATC70" s="13"/>
      <c r="ATD70" s="13"/>
      <c r="ATE70" s="13"/>
      <c r="ATF70" s="13"/>
      <c r="ATG70" s="13"/>
      <c r="ATH70" s="13"/>
      <c r="ATI70" s="13"/>
      <c r="ATJ70" s="13"/>
      <c r="ATK70" s="13"/>
      <c r="ATL70" s="13"/>
      <c r="ATM70" s="13"/>
      <c r="ATN70" s="13"/>
      <c r="ATO70" s="13"/>
      <c r="ATP70" s="13"/>
      <c r="ATQ70" s="13"/>
      <c r="ATR70" s="13"/>
      <c r="ATS70" s="13"/>
      <c r="ATT70" s="13"/>
      <c r="ATU70" s="13"/>
      <c r="ATV70" s="13"/>
      <c r="ATW70" s="13"/>
      <c r="ATX70" s="13"/>
      <c r="ATY70" s="13"/>
      <c r="ATZ70" s="13"/>
      <c r="AUA70" s="13"/>
      <c r="AUB70" s="13"/>
      <c r="AUC70" s="13"/>
      <c r="AUD70" s="13"/>
      <c r="AUE70" s="13"/>
      <c r="AUF70" s="13"/>
      <c r="AUG70" s="13"/>
      <c r="AUH70" s="13"/>
      <c r="AUI70" s="13"/>
      <c r="AUJ70" s="13"/>
      <c r="AUK70" s="13"/>
      <c r="AUL70" s="13"/>
      <c r="AUM70" s="13"/>
      <c r="AUN70" s="13"/>
      <c r="AUO70" s="13"/>
      <c r="AUP70" s="13"/>
      <c r="AUQ70" s="13"/>
      <c r="AUR70" s="13"/>
      <c r="AUS70" s="13"/>
      <c r="AUT70" s="13"/>
      <c r="AUU70" s="13"/>
      <c r="AUV70" s="13"/>
      <c r="AUW70" s="13"/>
      <c r="AUX70" s="13"/>
      <c r="AUY70" s="13"/>
      <c r="AUZ70" s="13"/>
      <c r="AVA70" s="13"/>
      <c r="AVB70" s="13"/>
      <c r="AVC70" s="13"/>
      <c r="AVD70" s="13"/>
      <c r="AVE70" s="13"/>
      <c r="AVF70" s="13"/>
      <c r="AVG70" s="13"/>
      <c r="AVH70" s="13"/>
      <c r="AVI70" s="13"/>
      <c r="AVJ70" s="13"/>
      <c r="AVK70" s="13"/>
      <c r="AVL70" s="13"/>
      <c r="AVM70" s="13"/>
      <c r="AVN70" s="13"/>
      <c r="AVO70" s="13"/>
      <c r="AVP70" s="13"/>
      <c r="AVQ70" s="13"/>
      <c r="AVR70" s="13"/>
      <c r="AVS70" s="13"/>
      <c r="AVT70" s="13"/>
      <c r="AVU70" s="13"/>
      <c r="AVV70" s="13"/>
      <c r="AVW70" s="13"/>
      <c r="AVX70" s="13"/>
      <c r="AVY70" s="13"/>
      <c r="AVZ70" s="13"/>
      <c r="AWA70" s="13"/>
      <c r="AWB70" s="13"/>
      <c r="AWC70" s="13"/>
      <c r="AWD70" s="13"/>
      <c r="AWE70" s="13"/>
      <c r="AWF70" s="13"/>
      <c r="AWG70" s="13"/>
      <c r="AWH70" s="13"/>
      <c r="AWI70" s="13"/>
      <c r="AWJ70" s="13"/>
      <c r="AWK70" s="13"/>
      <c r="AWL70" s="13"/>
      <c r="AWM70" s="13"/>
      <c r="AWN70" s="13"/>
      <c r="AWO70" s="13"/>
      <c r="AWP70" s="13"/>
      <c r="AWQ70" s="13"/>
      <c r="AWR70" s="13"/>
      <c r="AWS70" s="13"/>
      <c r="AWT70" s="13"/>
      <c r="AWU70" s="13"/>
      <c r="AWV70" s="13"/>
      <c r="AWW70" s="13"/>
      <c r="AWX70" s="13"/>
      <c r="AWY70" s="13"/>
      <c r="AWZ70" s="13"/>
      <c r="AXA70" s="13"/>
      <c r="AXB70" s="13"/>
      <c r="AXC70" s="13"/>
      <c r="AXD70" s="13"/>
      <c r="AXE70" s="13"/>
      <c r="AXF70" s="13"/>
      <c r="AXG70" s="13"/>
      <c r="AXH70" s="13"/>
      <c r="AXI70" s="13"/>
      <c r="AXJ70" s="13"/>
      <c r="AXK70" s="13"/>
      <c r="AXL70" s="13"/>
      <c r="AXM70" s="13"/>
      <c r="AXN70" s="13"/>
      <c r="AXO70" s="13"/>
      <c r="AXP70" s="13"/>
      <c r="AXQ70" s="13"/>
      <c r="AXR70" s="13"/>
      <c r="AXS70" s="13"/>
      <c r="AXT70" s="13"/>
      <c r="AXU70" s="13"/>
      <c r="AXV70" s="13"/>
      <c r="AXW70" s="13"/>
      <c r="AXX70" s="13"/>
      <c r="AXY70" s="13"/>
      <c r="AXZ70" s="13"/>
      <c r="AYA70" s="13"/>
      <c r="AYB70" s="13"/>
      <c r="AYC70" s="13"/>
      <c r="AYD70" s="13"/>
      <c r="AYE70" s="13"/>
      <c r="AYF70" s="13"/>
      <c r="AYG70" s="13"/>
      <c r="AYH70" s="13"/>
      <c r="AYI70" s="13"/>
      <c r="AYJ70" s="13"/>
      <c r="AYK70" s="13"/>
      <c r="AYL70" s="13"/>
      <c r="AYM70" s="13"/>
      <c r="AYN70" s="13"/>
      <c r="AYO70" s="13"/>
      <c r="AYP70" s="13"/>
      <c r="AYQ70" s="13"/>
      <c r="AYR70" s="13"/>
      <c r="AYS70" s="13"/>
      <c r="AYT70" s="13"/>
      <c r="AYU70" s="13"/>
      <c r="AYV70" s="13"/>
      <c r="AYW70" s="13"/>
      <c r="AYX70" s="13"/>
      <c r="AYY70" s="13"/>
      <c r="AYZ70" s="13"/>
      <c r="AZA70" s="13"/>
      <c r="AZB70" s="13"/>
      <c r="AZC70" s="13"/>
      <c r="AZD70" s="13"/>
      <c r="AZE70" s="13"/>
      <c r="AZF70" s="13"/>
      <c r="AZG70" s="13"/>
      <c r="AZH70" s="13"/>
      <c r="AZI70" s="13"/>
      <c r="AZJ70" s="13"/>
      <c r="AZK70" s="13"/>
      <c r="AZL70" s="13"/>
      <c r="AZM70" s="13"/>
      <c r="AZN70" s="13"/>
      <c r="AZO70" s="13"/>
      <c r="AZP70" s="13"/>
      <c r="AZQ70" s="13"/>
      <c r="AZR70" s="13"/>
      <c r="AZS70" s="13"/>
      <c r="AZT70" s="13"/>
      <c r="AZU70" s="13"/>
      <c r="AZV70" s="13"/>
      <c r="AZW70" s="13"/>
      <c r="AZX70" s="13"/>
      <c r="AZY70" s="13"/>
      <c r="AZZ70" s="13"/>
      <c r="BAA70" s="13"/>
      <c r="BAB70" s="13"/>
      <c r="BAC70" s="13"/>
      <c r="BAD70" s="13"/>
      <c r="BAE70" s="13"/>
      <c r="BAF70" s="13"/>
      <c r="BAG70" s="13"/>
      <c r="BAH70" s="13"/>
      <c r="BAI70" s="13"/>
      <c r="BAJ70" s="13"/>
      <c r="BAK70" s="13"/>
      <c r="BAL70" s="13"/>
      <c r="BAM70" s="13"/>
      <c r="BAN70" s="13"/>
      <c r="BAO70" s="13"/>
      <c r="BAP70" s="13"/>
      <c r="BAQ70" s="13"/>
      <c r="BAR70" s="13"/>
      <c r="BAS70" s="13"/>
      <c r="BAT70" s="13"/>
      <c r="BAU70" s="13"/>
      <c r="BAV70" s="13"/>
      <c r="BAW70" s="13"/>
      <c r="BAX70" s="13"/>
      <c r="BAY70" s="13"/>
      <c r="BAZ70" s="13"/>
      <c r="BBA70" s="13"/>
      <c r="BBB70" s="13"/>
      <c r="BBC70" s="13"/>
      <c r="BBD70" s="13"/>
      <c r="BBE70" s="13"/>
      <c r="BBF70" s="13"/>
      <c r="BBG70" s="13"/>
      <c r="BBH70" s="13"/>
      <c r="BBI70" s="13"/>
      <c r="BBJ70" s="13"/>
      <c r="BBK70" s="13"/>
      <c r="BBL70" s="13"/>
      <c r="BBM70" s="13"/>
      <c r="BBN70" s="13"/>
      <c r="BBO70" s="13"/>
      <c r="BBP70" s="13"/>
      <c r="BBQ70" s="13"/>
      <c r="BBR70" s="13"/>
      <c r="BBS70" s="13"/>
      <c r="BBT70" s="13"/>
      <c r="BBU70" s="13"/>
      <c r="BBV70" s="13"/>
      <c r="BBW70" s="13"/>
      <c r="BBX70" s="13"/>
      <c r="BBY70" s="13"/>
      <c r="BBZ70" s="13"/>
      <c r="BCA70" s="13"/>
      <c r="BCB70" s="13"/>
      <c r="BCC70" s="13"/>
      <c r="BCD70" s="13"/>
      <c r="BCE70" s="13"/>
      <c r="BCF70" s="13"/>
      <c r="BCG70" s="13"/>
      <c r="BCH70" s="13"/>
      <c r="BCI70" s="13"/>
      <c r="BCJ70" s="13"/>
      <c r="BCK70" s="13"/>
      <c r="BCL70" s="13"/>
      <c r="BCM70" s="13"/>
      <c r="BCN70" s="13"/>
      <c r="BCO70" s="13"/>
      <c r="BCP70" s="13"/>
      <c r="BCQ70" s="13"/>
      <c r="BCR70" s="13"/>
      <c r="BCS70" s="13"/>
      <c r="BCT70" s="13"/>
      <c r="BCU70" s="13"/>
      <c r="BCV70" s="13"/>
      <c r="BCW70" s="13"/>
      <c r="BCX70" s="13"/>
      <c r="BCY70" s="13"/>
      <c r="BCZ70" s="13"/>
      <c r="BDA70" s="13"/>
      <c r="BDB70" s="13"/>
      <c r="BDC70" s="13"/>
      <c r="BDD70" s="13"/>
      <c r="BDE70" s="13"/>
      <c r="BDF70" s="13"/>
      <c r="BDG70" s="13"/>
      <c r="BDH70" s="13"/>
      <c r="BDI70" s="13"/>
      <c r="BDJ70" s="13"/>
      <c r="BDK70" s="13"/>
      <c r="BDL70" s="13"/>
      <c r="BDM70" s="13"/>
      <c r="BDN70" s="13"/>
      <c r="BDO70" s="13"/>
      <c r="BDP70" s="13"/>
      <c r="BDQ70" s="13"/>
      <c r="BDR70" s="13"/>
      <c r="BDS70" s="13"/>
      <c r="BDT70" s="13"/>
      <c r="BDU70" s="13"/>
      <c r="BDV70" s="13"/>
      <c r="BDW70" s="13"/>
      <c r="BDX70" s="13"/>
      <c r="BDY70" s="13"/>
      <c r="BDZ70" s="13"/>
      <c r="BEA70" s="13"/>
      <c r="BEB70" s="13"/>
      <c r="BEC70" s="13"/>
      <c r="BED70" s="13"/>
      <c r="BEE70" s="13"/>
      <c r="BEF70" s="13"/>
      <c r="BEG70" s="13"/>
      <c r="BEH70" s="13"/>
      <c r="BEI70" s="13"/>
      <c r="BEJ70" s="13"/>
      <c r="BEK70" s="13"/>
      <c r="BEL70" s="13"/>
      <c r="BEM70" s="13"/>
      <c r="BEN70" s="13"/>
      <c r="BEO70" s="13"/>
      <c r="BEP70" s="13"/>
      <c r="BEQ70" s="13"/>
      <c r="BER70" s="13"/>
      <c r="BES70" s="13"/>
      <c r="BET70" s="13"/>
      <c r="BEU70" s="13"/>
      <c r="BEV70" s="13"/>
      <c r="BEW70" s="13"/>
      <c r="BEX70" s="13"/>
      <c r="BEY70" s="13"/>
      <c r="BEZ70" s="13"/>
      <c r="BFA70" s="13"/>
      <c r="BFB70" s="13"/>
      <c r="BFC70" s="13"/>
      <c r="BFD70" s="13"/>
      <c r="BFE70" s="13"/>
      <c r="BFF70" s="13"/>
      <c r="BFG70" s="13"/>
      <c r="BFH70" s="13"/>
      <c r="BFI70" s="13"/>
      <c r="BFJ70" s="13"/>
      <c r="BFK70" s="13"/>
      <c r="BFL70" s="13"/>
      <c r="BFM70" s="13"/>
      <c r="BFN70" s="13"/>
      <c r="BFO70" s="13"/>
      <c r="BFP70" s="13"/>
      <c r="BFQ70" s="13"/>
      <c r="BFR70" s="13"/>
      <c r="BFS70" s="13"/>
      <c r="BFT70" s="13"/>
      <c r="BFU70" s="13"/>
      <c r="BFV70" s="13"/>
      <c r="BFW70" s="13"/>
      <c r="BFX70" s="13"/>
      <c r="BFY70" s="13"/>
      <c r="BFZ70" s="13"/>
      <c r="BGA70" s="13"/>
      <c r="BGB70" s="13"/>
      <c r="BGC70" s="13"/>
      <c r="BGD70" s="13"/>
      <c r="BGE70" s="13"/>
      <c r="BGF70" s="13"/>
      <c r="BGG70" s="13"/>
      <c r="BGH70" s="13"/>
      <c r="BGI70" s="13"/>
      <c r="BGJ70" s="13"/>
      <c r="BGK70" s="13"/>
      <c r="BGL70" s="13"/>
      <c r="BGM70" s="13"/>
      <c r="BGN70" s="13"/>
      <c r="BGO70" s="13"/>
      <c r="BGP70" s="13"/>
      <c r="BGQ70" s="13"/>
      <c r="BGR70" s="13"/>
      <c r="BGS70" s="13"/>
      <c r="BGT70" s="13"/>
      <c r="BGU70" s="13"/>
      <c r="BGV70" s="13"/>
      <c r="BGW70" s="13"/>
      <c r="BGX70" s="13"/>
      <c r="BGY70" s="13"/>
      <c r="BGZ70" s="13"/>
      <c r="BHA70" s="13"/>
      <c r="BHB70" s="13"/>
      <c r="BHC70" s="13"/>
      <c r="BHD70" s="13"/>
      <c r="BHE70" s="13"/>
      <c r="BHF70" s="13"/>
      <c r="BHG70" s="13"/>
      <c r="BHH70" s="13"/>
      <c r="BHI70" s="13"/>
      <c r="BHJ70" s="13"/>
      <c r="BHK70" s="13"/>
      <c r="BHL70" s="13"/>
      <c r="BHM70" s="13"/>
      <c r="BHN70" s="13"/>
      <c r="BHO70" s="13"/>
      <c r="BHP70" s="13"/>
      <c r="BHQ70" s="13"/>
      <c r="BHR70" s="13"/>
      <c r="BHS70" s="13"/>
      <c r="BHT70" s="13"/>
      <c r="BHU70" s="13"/>
      <c r="BHV70" s="13"/>
      <c r="BHW70" s="13"/>
      <c r="BHX70" s="13"/>
      <c r="BHY70" s="13"/>
      <c r="BHZ70" s="13"/>
      <c r="BIA70" s="13"/>
      <c r="BIB70" s="13"/>
      <c r="BIC70" s="13"/>
      <c r="BID70" s="13"/>
      <c r="BIE70" s="13"/>
      <c r="BIF70" s="13"/>
      <c r="BIG70" s="13"/>
      <c r="BIH70" s="13"/>
      <c r="BII70" s="13"/>
      <c r="BIJ70" s="13"/>
      <c r="BIK70" s="13"/>
      <c r="BIL70" s="13"/>
      <c r="BIM70" s="13"/>
      <c r="BIN70" s="13"/>
      <c r="BIO70" s="13"/>
      <c r="BIP70" s="13"/>
      <c r="BIQ70" s="13"/>
      <c r="BIR70" s="13"/>
      <c r="BIS70" s="13"/>
      <c r="BIT70" s="13"/>
      <c r="BIU70" s="13"/>
      <c r="BIV70" s="13"/>
      <c r="BIW70" s="13"/>
      <c r="BIX70" s="13"/>
      <c r="BIY70" s="13"/>
      <c r="BIZ70" s="13"/>
      <c r="BJA70" s="13"/>
      <c r="BJB70" s="13"/>
      <c r="BJC70" s="13"/>
      <c r="BJD70" s="13"/>
      <c r="BJE70" s="13"/>
      <c r="BJF70" s="13"/>
      <c r="BJG70" s="13"/>
      <c r="BJH70" s="13"/>
      <c r="BJI70" s="13"/>
      <c r="BJJ70" s="13"/>
      <c r="BJK70" s="13"/>
      <c r="BJL70" s="13"/>
      <c r="BJM70" s="13"/>
      <c r="BJN70" s="13"/>
      <c r="BJO70" s="13"/>
      <c r="BJP70" s="13"/>
      <c r="BJQ70" s="13"/>
      <c r="BJR70" s="13"/>
      <c r="BJS70" s="13"/>
      <c r="BJT70" s="13"/>
      <c r="BJU70" s="13"/>
      <c r="BJV70" s="13"/>
      <c r="BJW70" s="13"/>
      <c r="BJX70" s="13"/>
      <c r="BJY70" s="13"/>
      <c r="BJZ70" s="13"/>
      <c r="BKA70" s="13"/>
      <c r="BKB70" s="13"/>
      <c r="BKC70" s="13"/>
      <c r="BKD70" s="13"/>
      <c r="BKE70" s="13"/>
      <c r="BKF70" s="13"/>
      <c r="BKG70" s="13"/>
      <c r="BKH70" s="13"/>
      <c r="BKI70" s="13"/>
      <c r="BKJ70" s="13"/>
      <c r="BKK70" s="13"/>
      <c r="BKL70" s="13"/>
      <c r="BKM70" s="13"/>
      <c r="BKN70" s="13"/>
      <c r="BKO70" s="13"/>
      <c r="BKP70" s="13"/>
      <c r="BKQ70" s="13"/>
      <c r="BKR70" s="13"/>
      <c r="BKS70" s="13"/>
      <c r="BKT70" s="13"/>
      <c r="BKU70" s="13"/>
      <c r="BKV70" s="13"/>
      <c r="BKW70" s="13"/>
      <c r="BKX70" s="13"/>
      <c r="BKY70" s="13"/>
      <c r="BKZ70" s="13"/>
      <c r="BLA70" s="13"/>
      <c r="BLB70" s="13"/>
      <c r="BLC70" s="13"/>
      <c r="BLD70" s="13"/>
      <c r="BLE70" s="13"/>
      <c r="BLF70" s="13"/>
      <c r="BLG70" s="13"/>
      <c r="BLH70" s="13"/>
      <c r="BLI70" s="13"/>
      <c r="BLJ70" s="13"/>
      <c r="BLK70" s="13"/>
      <c r="BLL70" s="13"/>
      <c r="BLM70" s="13"/>
      <c r="BLN70" s="13"/>
      <c r="BLO70" s="13"/>
      <c r="BLP70" s="13"/>
      <c r="BLQ70" s="13"/>
      <c r="BLR70" s="13"/>
      <c r="BLS70" s="13"/>
      <c r="BLT70" s="13"/>
      <c r="BLU70" s="13"/>
      <c r="BLV70" s="13"/>
      <c r="BLW70" s="13"/>
      <c r="BLX70" s="13"/>
      <c r="BLY70" s="13"/>
      <c r="BLZ70" s="13"/>
      <c r="BMA70" s="13"/>
      <c r="BMB70" s="13"/>
      <c r="BMC70" s="13"/>
      <c r="BMD70" s="13"/>
      <c r="BME70" s="13"/>
      <c r="BMF70" s="13"/>
      <c r="BMG70" s="13"/>
      <c r="BMH70" s="13"/>
      <c r="BMI70" s="13"/>
      <c r="BMJ70" s="13"/>
      <c r="BMK70" s="13"/>
      <c r="BML70" s="13"/>
      <c r="BMM70" s="13"/>
      <c r="BMN70" s="13"/>
      <c r="BMO70" s="13"/>
      <c r="BMP70" s="13"/>
      <c r="BMQ70" s="13"/>
      <c r="BMR70" s="13"/>
      <c r="BMS70" s="13"/>
      <c r="BMT70" s="13"/>
      <c r="BMU70" s="13"/>
      <c r="BMV70" s="13"/>
      <c r="BMW70" s="13"/>
      <c r="BMX70" s="13"/>
      <c r="BMY70" s="13"/>
      <c r="BMZ70" s="13"/>
      <c r="BNA70" s="13"/>
      <c r="BNB70" s="13"/>
      <c r="BNC70" s="13"/>
      <c r="BND70" s="13"/>
      <c r="BNE70" s="13"/>
      <c r="BNF70" s="13"/>
      <c r="BNG70" s="13"/>
      <c r="BNH70" s="13"/>
      <c r="BNI70" s="13"/>
      <c r="BNJ70" s="13"/>
      <c r="BNK70" s="13"/>
      <c r="BNL70" s="13"/>
      <c r="BNM70" s="13"/>
      <c r="BNN70" s="13"/>
      <c r="BNO70" s="13"/>
      <c r="BNP70" s="13"/>
      <c r="BNQ70" s="13"/>
      <c r="BNR70" s="13"/>
      <c r="BNS70" s="13"/>
      <c r="BNT70" s="13"/>
      <c r="BNU70" s="13"/>
      <c r="BNV70" s="13"/>
      <c r="BNW70" s="13"/>
      <c r="BNX70" s="13"/>
      <c r="BNY70" s="13"/>
      <c r="BNZ70" s="13"/>
      <c r="BOA70" s="13"/>
      <c r="BOB70" s="13"/>
      <c r="BOC70" s="13"/>
      <c r="BOD70" s="13"/>
      <c r="BOE70" s="13"/>
      <c r="BOF70" s="13"/>
      <c r="BOG70" s="13"/>
      <c r="BOH70" s="13"/>
      <c r="BOI70" s="13"/>
      <c r="BOJ70" s="13"/>
      <c r="BOK70" s="13"/>
      <c r="BOL70" s="13"/>
      <c r="BOM70" s="13"/>
      <c r="BON70" s="13"/>
      <c r="BOO70" s="13"/>
      <c r="BOP70" s="13"/>
      <c r="BOQ70" s="13"/>
      <c r="BOR70" s="13"/>
      <c r="BOS70" s="13"/>
      <c r="BOT70" s="13"/>
      <c r="BOU70" s="13"/>
      <c r="BOV70" s="13"/>
      <c r="BOW70" s="13"/>
      <c r="BOX70" s="13"/>
      <c r="BOY70" s="13"/>
      <c r="BOZ70" s="13"/>
      <c r="BPA70" s="13"/>
      <c r="BPB70" s="13"/>
      <c r="BPC70" s="13"/>
      <c r="BPD70" s="13"/>
      <c r="BPE70" s="13"/>
      <c r="BPF70" s="13"/>
      <c r="BPG70" s="13"/>
      <c r="BPH70" s="13"/>
      <c r="BPI70" s="13"/>
      <c r="BPJ70" s="13"/>
      <c r="BPK70" s="13"/>
      <c r="BPL70" s="13"/>
      <c r="BPM70" s="13"/>
      <c r="BPN70" s="13"/>
      <c r="BPO70" s="13"/>
      <c r="BPP70" s="13"/>
      <c r="BPQ70" s="13"/>
      <c r="BPR70" s="13"/>
      <c r="BPS70" s="13"/>
      <c r="BPT70" s="13"/>
      <c r="BPU70" s="13"/>
      <c r="BPV70" s="13"/>
      <c r="BPW70" s="13"/>
      <c r="BPX70" s="13"/>
      <c r="BPY70" s="13"/>
      <c r="BPZ70" s="13"/>
      <c r="BQA70" s="13"/>
      <c r="BQB70" s="13"/>
      <c r="BQC70" s="13"/>
      <c r="BQD70" s="13"/>
      <c r="BQE70" s="13"/>
      <c r="BQF70" s="13"/>
      <c r="BQG70" s="13"/>
      <c r="BQH70" s="13"/>
      <c r="BQI70" s="13"/>
      <c r="BQJ70" s="13"/>
      <c r="BQK70" s="13"/>
      <c r="BQL70" s="13"/>
      <c r="BQM70" s="13"/>
      <c r="BQN70" s="13"/>
      <c r="BQO70" s="13"/>
      <c r="BQP70" s="13"/>
      <c r="BQQ70" s="13"/>
      <c r="BQR70" s="13"/>
      <c r="BQS70" s="13"/>
      <c r="BQT70" s="13"/>
      <c r="BQU70" s="13"/>
      <c r="BQV70" s="13"/>
      <c r="BQW70" s="13"/>
      <c r="BQX70" s="13"/>
      <c r="BQY70" s="13"/>
      <c r="BQZ70" s="13"/>
      <c r="BRA70" s="13"/>
      <c r="BRB70" s="13"/>
      <c r="BRC70" s="13"/>
      <c r="BRD70" s="13"/>
      <c r="BRE70" s="13"/>
      <c r="BRF70" s="13"/>
      <c r="BRG70" s="13"/>
      <c r="BRH70" s="13"/>
      <c r="BRI70" s="13"/>
      <c r="BRJ70" s="13"/>
      <c r="BRK70" s="13"/>
      <c r="BRL70" s="13"/>
      <c r="BRM70" s="13"/>
      <c r="BRN70" s="13"/>
      <c r="BRO70" s="13"/>
      <c r="BRP70" s="13"/>
      <c r="BRQ70" s="13"/>
      <c r="BRR70" s="13"/>
      <c r="BRS70" s="13"/>
      <c r="BRT70" s="13"/>
      <c r="BRU70" s="13"/>
      <c r="BRV70" s="13"/>
      <c r="BRW70" s="13"/>
      <c r="BRX70" s="13"/>
      <c r="BRY70" s="13"/>
      <c r="BRZ70" s="13"/>
      <c r="BSA70" s="13"/>
      <c r="BSB70" s="13"/>
      <c r="BSC70" s="13"/>
      <c r="BSD70" s="13"/>
      <c r="BSE70" s="13"/>
      <c r="BSF70" s="13"/>
      <c r="BSG70" s="13"/>
      <c r="BSH70" s="13"/>
      <c r="BSI70" s="13"/>
      <c r="BSJ70" s="13"/>
      <c r="BSK70" s="13"/>
      <c r="BSL70" s="13"/>
      <c r="BSM70" s="13"/>
      <c r="BSN70" s="13"/>
      <c r="BSO70" s="13"/>
      <c r="BSP70" s="13"/>
      <c r="BSQ70" s="13"/>
      <c r="BSR70" s="13"/>
      <c r="BSS70" s="13"/>
      <c r="BST70" s="13"/>
      <c r="BSU70" s="13"/>
      <c r="BSV70" s="13"/>
      <c r="BSW70" s="13"/>
      <c r="BSX70" s="13"/>
      <c r="BSY70" s="13"/>
      <c r="BSZ70" s="13"/>
      <c r="BTA70" s="13"/>
      <c r="BTB70" s="13"/>
      <c r="BTC70" s="13"/>
      <c r="BTD70" s="13"/>
      <c r="BTE70" s="13"/>
      <c r="BTF70" s="13"/>
      <c r="BTG70" s="13"/>
      <c r="BTH70" s="13"/>
      <c r="BTI70" s="13"/>
      <c r="BTJ70" s="13"/>
      <c r="BTK70" s="13"/>
      <c r="BTL70" s="13"/>
      <c r="BTM70" s="13"/>
      <c r="BTN70" s="13"/>
      <c r="BTO70" s="13"/>
      <c r="BTP70" s="13"/>
      <c r="BTQ70" s="13"/>
      <c r="BTR70" s="13"/>
      <c r="BTS70" s="13"/>
      <c r="BTT70" s="13"/>
      <c r="BTU70" s="13"/>
      <c r="BTV70" s="13"/>
      <c r="BTW70" s="13"/>
      <c r="BTX70" s="13"/>
      <c r="BTY70" s="13"/>
      <c r="BTZ70" s="13"/>
      <c r="BUA70" s="13"/>
      <c r="BUB70" s="13"/>
      <c r="BUC70" s="13"/>
      <c r="BUD70" s="13"/>
      <c r="BUE70" s="13"/>
      <c r="BUF70" s="13"/>
      <c r="BUG70" s="13"/>
      <c r="BUH70" s="13"/>
      <c r="BUI70" s="13"/>
      <c r="BUJ70" s="13"/>
      <c r="BUK70" s="13"/>
      <c r="BUL70" s="13"/>
      <c r="BUM70" s="13"/>
      <c r="BUN70" s="13"/>
      <c r="BUO70" s="13"/>
      <c r="BUP70" s="13"/>
      <c r="BUQ70" s="13"/>
      <c r="BUR70" s="13"/>
      <c r="BUS70" s="13"/>
      <c r="BUT70" s="13"/>
      <c r="BUU70" s="13"/>
      <c r="BUV70" s="13"/>
      <c r="BUW70" s="13"/>
      <c r="BUX70" s="13"/>
      <c r="BUY70" s="13"/>
      <c r="BUZ70" s="13"/>
      <c r="BVA70" s="13"/>
      <c r="BVB70" s="13"/>
      <c r="BVC70" s="13"/>
      <c r="BVD70" s="13"/>
      <c r="BVE70" s="13"/>
      <c r="BVF70" s="13"/>
      <c r="BVG70" s="13"/>
      <c r="BVH70" s="13"/>
      <c r="BVI70" s="13"/>
      <c r="BVJ70" s="13"/>
      <c r="BVK70" s="13"/>
      <c r="BVL70" s="13"/>
      <c r="BVM70" s="13"/>
      <c r="BVN70" s="13"/>
      <c r="BVO70" s="13"/>
      <c r="BVP70" s="13"/>
      <c r="BVQ70" s="13"/>
      <c r="BVR70" s="13"/>
      <c r="BVS70" s="13"/>
      <c r="BVT70" s="13"/>
      <c r="BVU70" s="13"/>
      <c r="BVV70" s="13"/>
      <c r="BVW70" s="13"/>
      <c r="BVX70" s="13"/>
      <c r="BVY70" s="13"/>
      <c r="BVZ70" s="13"/>
      <c r="BWA70" s="13"/>
      <c r="BWB70" s="13"/>
      <c r="BWC70" s="13"/>
      <c r="BWD70" s="13"/>
      <c r="BWE70" s="13"/>
      <c r="BWF70" s="13"/>
      <c r="BWG70" s="13"/>
      <c r="BWH70" s="13"/>
      <c r="BWI70" s="13"/>
      <c r="BWJ70" s="13"/>
      <c r="BWK70" s="13"/>
      <c r="BWL70" s="13"/>
      <c r="BWM70" s="13"/>
      <c r="BWN70" s="13"/>
      <c r="BWO70" s="13"/>
      <c r="BWP70" s="13"/>
      <c r="BWQ70" s="13"/>
      <c r="BWR70" s="13"/>
      <c r="BWS70" s="13"/>
      <c r="BWT70" s="13"/>
      <c r="BWU70" s="13"/>
      <c r="BWV70" s="13"/>
      <c r="BWW70" s="13"/>
      <c r="BWX70" s="13"/>
      <c r="BWY70" s="13"/>
      <c r="BWZ70" s="13"/>
      <c r="BXA70" s="13"/>
      <c r="BXB70" s="13"/>
      <c r="BXC70" s="13"/>
      <c r="BXD70" s="13"/>
      <c r="BXE70" s="13"/>
      <c r="BXF70" s="13"/>
      <c r="BXG70" s="13"/>
      <c r="BXH70" s="13"/>
      <c r="BXI70" s="13"/>
      <c r="BXJ70" s="13"/>
      <c r="BXK70" s="13"/>
      <c r="BXL70" s="13"/>
      <c r="BXM70" s="13"/>
      <c r="BXN70" s="13"/>
      <c r="BXO70" s="13"/>
      <c r="BXP70" s="13"/>
      <c r="BXQ70" s="13"/>
      <c r="BXR70" s="13"/>
      <c r="BXS70" s="13"/>
      <c r="BXT70" s="13"/>
      <c r="BXU70" s="13"/>
      <c r="BXV70" s="13"/>
      <c r="BXW70" s="13"/>
      <c r="BXX70" s="13"/>
      <c r="BXY70" s="13"/>
      <c r="BXZ70" s="13"/>
      <c r="BYA70" s="13"/>
      <c r="BYB70" s="13"/>
      <c r="BYC70" s="13"/>
      <c r="BYD70" s="13"/>
      <c r="BYE70" s="13"/>
      <c r="BYF70" s="13"/>
      <c r="BYG70" s="13"/>
      <c r="BYH70" s="13"/>
      <c r="BYI70" s="13"/>
      <c r="BYJ70" s="13"/>
      <c r="BYK70" s="13"/>
      <c r="BYL70" s="13"/>
      <c r="BYM70" s="13"/>
      <c r="BYN70" s="13"/>
      <c r="BYO70" s="13"/>
      <c r="BYP70" s="13"/>
      <c r="BYQ70" s="13"/>
      <c r="BYR70" s="13"/>
      <c r="BYS70" s="13"/>
      <c r="BYT70" s="13"/>
      <c r="BYU70" s="13"/>
      <c r="BYV70" s="13"/>
      <c r="BYW70" s="13"/>
      <c r="BYX70" s="13"/>
      <c r="BYY70" s="13"/>
      <c r="BYZ70" s="13"/>
      <c r="BZA70" s="13"/>
      <c r="BZB70" s="13"/>
      <c r="BZC70" s="13"/>
      <c r="BZD70" s="13"/>
      <c r="BZE70" s="13"/>
      <c r="BZF70" s="13"/>
      <c r="BZG70" s="13"/>
      <c r="BZH70" s="13"/>
      <c r="BZI70" s="13"/>
      <c r="BZJ70" s="13"/>
      <c r="BZK70" s="13"/>
      <c r="BZL70" s="13"/>
      <c r="BZM70" s="13"/>
      <c r="BZN70" s="13"/>
      <c r="BZO70" s="13"/>
      <c r="BZP70" s="13"/>
      <c r="BZQ70" s="13"/>
      <c r="BZR70" s="13"/>
      <c r="BZS70" s="13"/>
      <c r="BZT70" s="13"/>
      <c r="BZU70" s="13"/>
      <c r="BZV70" s="13"/>
      <c r="BZW70" s="13"/>
      <c r="BZX70" s="13"/>
      <c r="BZY70" s="13"/>
      <c r="BZZ70" s="13"/>
      <c r="CAA70" s="13"/>
      <c r="CAB70" s="13"/>
      <c r="CAC70" s="13"/>
      <c r="CAD70" s="13"/>
      <c r="CAE70" s="13"/>
      <c r="CAF70" s="13"/>
      <c r="CAG70" s="13"/>
      <c r="CAH70" s="13"/>
      <c r="CAI70" s="13"/>
      <c r="CAJ70" s="13"/>
      <c r="CAK70" s="13"/>
      <c r="CAL70" s="13"/>
      <c r="CAM70" s="13"/>
      <c r="CAN70" s="13"/>
      <c r="CAO70" s="13"/>
      <c r="CAP70" s="13"/>
      <c r="CAQ70" s="13"/>
      <c r="CAR70" s="13"/>
      <c r="CAS70" s="13"/>
      <c r="CAT70" s="13"/>
      <c r="CAU70" s="13"/>
      <c r="CAV70" s="13"/>
      <c r="CAW70" s="13"/>
      <c r="CAX70" s="13"/>
      <c r="CAY70" s="13"/>
      <c r="CAZ70" s="13"/>
      <c r="CBA70" s="13"/>
      <c r="CBB70" s="13"/>
      <c r="CBC70" s="13"/>
      <c r="CBD70" s="13"/>
      <c r="CBE70" s="13"/>
      <c r="CBF70" s="13"/>
      <c r="CBG70" s="13"/>
      <c r="CBH70" s="13"/>
      <c r="CBI70" s="13"/>
      <c r="CBJ70" s="13"/>
      <c r="CBK70" s="13"/>
      <c r="CBL70" s="13"/>
      <c r="CBM70" s="13"/>
      <c r="CBN70" s="13"/>
      <c r="CBO70" s="13"/>
      <c r="CBP70" s="13"/>
      <c r="CBQ70" s="13"/>
      <c r="CBR70" s="13"/>
      <c r="CBS70" s="13"/>
      <c r="CBT70" s="13"/>
      <c r="CBU70" s="13"/>
      <c r="CBV70" s="13"/>
      <c r="CBW70" s="13"/>
      <c r="CBX70" s="13"/>
      <c r="CBY70" s="13"/>
      <c r="CBZ70" s="13"/>
      <c r="CCA70" s="13"/>
      <c r="CCB70" s="13"/>
      <c r="CCC70" s="13"/>
      <c r="CCD70" s="13"/>
      <c r="CCE70" s="13"/>
      <c r="CCF70" s="13"/>
      <c r="CCG70" s="13"/>
      <c r="CCH70" s="13"/>
      <c r="CCI70" s="13"/>
      <c r="CCJ70" s="13"/>
      <c r="CCK70" s="13"/>
      <c r="CCL70" s="13"/>
      <c r="CCM70" s="13"/>
      <c r="CCN70" s="13"/>
      <c r="CCO70" s="13"/>
      <c r="CCP70" s="13"/>
      <c r="CCQ70" s="13"/>
      <c r="CCR70" s="13"/>
      <c r="CCS70" s="13"/>
      <c r="CCT70" s="13"/>
      <c r="CCU70" s="13"/>
      <c r="CCV70" s="13"/>
      <c r="CCW70" s="13"/>
      <c r="CCX70" s="13"/>
      <c r="CCY70" s="13"/>
      <c r="CCZ70" s="13"/>
      <c r="CDA70" s="13"/>
      <c r="CDB70" s="13"/>
      <c r="CDC70" s="13"/>
      <c r="CDD70" s="13"/>
      <c r="CDE70" s="13"/>
      <c r="CDF70" s="13"/>
      <c r="CDG70" s="13"/>
      <c r="CDH70" s="13"/>
      <c r="CDI70" s="13"/>
      <c r="CDJ70" s="13"/>
      <c r="CDK70" s="13"/>
      <c r="CDL70" s="13"/>
      <c r="CDM70" s="13"/>
      <c r="CDN70" s="13"/>
      <c r="CDO70" s="13"/>
      <c r="CDP70" s="13"/>
      <c r="CDQ70" s="13"/>
      <c r="CDR70" s="13"/>
      <c r="CDS70" s="13"/>
      <c r="CDT70" s="13"/>
      <c r="CDU70" s="13"/>
      <c r="CDV70" s="13"/>
      <c r="CDW70" s="13"/>
      <c r="CDX70" s="13"/>
      <c r="CDY70" s="13"/>
      <c r="CDZ70" s="13"/>
      <c r="CEA70" s="13"/>
      <c r="CEB70" s="13"/>
      <c r="CEC70" s="13"/>
      <c r="CED70" s="13"/>
      <c r="CEE70" s="13"/>
      <c r="CEF70" s="13"/>
      <c r="CEG70" s="13"/>
      <c r="CEH70" s="13"/>
      <c r="CEI70" s="13"/>
      <c r="CEJ70" s="13"/>
      <c r="CEK70" s="13"/>
      <c r="CEL70" s="13"/>
      <c r="CEM70" s="13"/>
      <c r="CEN70" s="13"/>
      <c r="CEO70" s="13"/>
      <c r="CEP70" s="13"/>
      <c r="CEQ70" s="13"/>
      <c r="CER70" s="13"/>
      <c r="CES70" s="13"/>
      <c r="CET70" s="13"/>
      <c r="CEU70" s="13"/>
      <c r="CEV70" s="13"/>
      <c r="CEW70" s="13"/>
      <c r="CEX70" s="13"/>
      <c r="CEY70" s="13"/>
      <c r="CEZ70" s="13"/>
      <c r="CFA70" s="13"/>
      <c r="CFB70" s="13"/>
      <c r="CFC70" s="13"/>
      <c r="CFD70" s="13"/>
      <c r="CFE70" s="13"/>
      <c r="CFF70" s="13"/>
      <c r="CFG70" s="13"/>
      <c r="CFH70" s="13"/>
      <c r="CFI70" s="13"/>
      <c r="CFJ70" s="13"/>
      <c r="CFK70" s="13"/>
      <c r="CFL70" s="13"/>
      <c r="CFM70" s="13"/>
      <c r="CFN70" s="13"/>
      <c r="CFO70" s="13"/>
      <c r="CFP70" s="13"/>
      <c r="CFQ70" s="13"/>
      <c r="CFR70" s="13"/>
      <c r="CFS70" s="13"/>
      <c r="CFT70" s="13"/>
      <c r="CFU70" s="13"/>
      <c r="CFV70" s="13"/>
      <c r="CFW70" s="13"/>
      <c r="CFX70" s="13"/>
      <c r="CFY70" s="13"/>
      <c r="CFZ70" s="13"/>
      <c r="CGA70" s="13"/>
      <c r="CGB70" s="13"/>
      <c r="CGC70" s="13"/>
      <c r="CGD70" s="13"/>
      <c r="CGE70" s="13"/>
      <c r="CGF70" s="13"/>
      <c r="CGG70" s="13"/>
      <c r="CGH70" s="13"/>
      <c r="CGI70" s="13"/>
      <c r="CGJ70" s="13"/>
      <c r="CGK70" s="13"/>
      <c r="CGL70" s="13"/>
      <c r="CGM70" s="13"/>
      <c r="CGN70" s="13"/>
      <c r="CGO70" s="13"/>
      <c r="CGP70" s="13"/>
      <c r="CGQ70" s="13"/>
      <c r="CGR70" s="13"/>
      <c r="CGS70" s="13"/>
      <c r="CGT70" s="13"/>
      <c r="CGU70" s="13"/>
      <c r="CGV70" s="13"/>
      <c r="CGW70" s="13"/>
      <c r="CGX70" s="13"/>
      <c r="CGY70" s="13"/>
      <c r="CGZ70" s="13"/>
      <c r="CHA70" s="13"/>
      <c r="CHB70" s="13"/>
      <c r="CHC70" s="13"/>
      <c r="CHD70" s="13"/>
      <c r="CHE70" s="13"/>
      <c r="CHF70" s="13"/>
      <c r="CHG70" s="13"/>
      <c r="CHH70" s="13"/>
      <c r="CHI70" s="13"/>
      <c r="CHJ70" s="13"/>
      <c r="CHK70" s="13"/>
      <c r="CHL70" s="13"/>
      <c r="CHM70" s="13"/>
      <c r="CHN70" s="13"/>
      <c r="CHO70" s="13"/>
      <c r="CHP70" s="13"/>
      <c r="CHQ70" s="13"/>
      <c r="CHR70" s="13"/>
      <c r="CHS70" s="13"/>
      <c r="CHT70" s="13"/>
      <c r="CHU70" s="13"/>
      <c r="CHV70" s="13"/>
      <c r="CHW70" s="13"/>
      <c r="CHX70" s="13"/>
      <c r="CHY70" s="13"/>
      <c r="CHZ70" s="13"/>
      <c r="CIA70" s="13"/>
      <c r="CIB70" s="13"/>
      <c r="CIC70" s="13"/>
      <c r="CID70" s="13"/>
      <c r="CIE70" s="13"/>
      <c r="CIF70" s="13"/>
      <c r="CIG70" s="13"/>
      <c r="CIH70" s="13"/>
      <c r="CII70" s="13"/>
      <c r="CIJ70" s="13"/>
      <c r="CIK70" s="13"/>
      <c r="CIL70" s="13"/>
      <c r="CIM70" s="13"/>
      <c r="CIN70" s="13"/>
      <c r="CIO70" s="13"/>
      <c r="CIP70" s="13"/>
      <c r="CIQ70" s="13"/>
      <c r="CIR70" s="13"/>
      <c r="CIS70" s="13"/>
      <c r="CIT70" s="13"/>
      <c r="CIU70" s="13"/>
      <c r="CIV70" s="13"/>
      <c r="CIW70" s="13"/>
      <c r="CIX70" s="13"/>
      <c r="CIY70" s="13"/>
      <c r="CIZ70" s="13"/>
      <c r="CJA70" s="13"/>
      <c r="CJB70" s="13"/>
      <c r="CJC70" s="13"/>
      <c r="CJD70" s="13"/>
      <c r="CJE70" s="13"/>
      <c r="CJF70" s="13"/>
      <c r="CJG70" s="13"/>
      <c r="CJH70" s="13"/>
      <c r="CJI70" s="13"/>
      <c r="CJJ70" s="13"/>
      <c r="CJK70" s="13"/>
      <c r="CJL70" s="13"/>
      <c r="CJM70" s="13"/>
      <c r="CJN70" s="13"/>
      <c r="CJO70" s="13"/>
      <c r="CJP70" s="13"/>
      <c r="CJQ70" s="13"/>
      <c r="CJR70" s="13"/>
      <c r="CJS70" s="13"/>
      <c r="CJT70" s="13"/>
      <c r="CJU70" s="13"/>
      <c r="CJV70" s="13"/>
      <c r="CJW70" s="13"/>
      <c r="CJX70" s="13"/>
      <c r="CJY70" s="13"/>
      <c r="CJZ70" s="13"/>
      <c r="CKA70" s="13"/>
      <c r="CKB70" s="13"/>
      <c r="CKC70" s="13"/>
      <c r="CKD70" s="13"/>
      <c r="CKE70" s="13"/>
      <c r="CKF70" s="13"/>
      <c r="CKG70" s="13"/>
      <c r="CKH70" s="13"/>
      <c r="CKI70" s="13"/>
      <c r="CKJ70" s="13"/>
      <c r="CKK70" s="13"/>
      <c r="CKL70" s="13"/>
      <c r="CKM70" s="13"/>
      <c r="CKN70" s="13"/>
      <c r="CKO70" s="13"/>
      <c r="CKP70" s="13"/>
      <c r="CKQ70" s="13"/>
      <c r="CKR70" s="13"/>
      <c r="CKS70" s="13"/>
      <c r="CKT70" s="13"/>
      <c r="CKU70" s="13"/>
      <c r="CKV70" s="13"/>
      <c r="CKW70" s="13"/>
      <c r="CKX70" s="13"/>
      <c r="CKY70" s="13"/>
      <c r="CKZ70" s="13"/>
      <c r="CLA70" s="13"/>
      <c r="CLB70" s="13"/>
      <c r="CLC70" s="13"/>
      <c r="CLD70" s="13"/>
      <c r="CLE70" s="13"/>
      <c r="CLF70" s="13"/>
      <c r="CLG70" s="13"/>
      <c r="CLH70" s="13"/>
      <c r="CLI70" s="13"/>
      <c r="CLJ70" s="13"/>
      <c r="CLK70" s="13"/>
      <c r="CLL70" s="13"/>
      <c r="CLM70" s="13"/>
      <c r="CLN70" s="13"/>
      <c r="CLO70" s="13"/>
      <c r="CLP70" s="13"/>
      <c r="CLQ70" s="13"/>
      <c r="CLR70" s="13"/>
      <c r="CLS70" s="13"/>
      <c r="CLT70" s="13"/>
      <c r="CLU70" s="13"/>
      <c r="CLV70" s="13"/>
      <c r="CLW70" s="13"/>
      <c r="CLX70" s="13"/>
      <c r="CLY70" s="13"/>
      <c r="CLZ70" s="13"/>
      <c r="CMA70" s="13"/>
      <c r="CMB70" s="13"/>
      <c r="CMC70" s="13"/>
      <c r="CMD70" s="13"/>
      <c r="CME70" s="13"/>
      <c r="CMF70" s="13"/>
      <c r="CMG70" s="13"/>
      <c r="CMH70" s="13"/>
      <c r="CMI70" s="13"/>
      <c r="CMJ70" s="13"/>
      <c r="CMK70" s="13"/>
      <c r="CML70" s="13"/>
      <c r="CMM70" s="13"/>
      <c r="CMN70" s="13"/>
      <c r="CMO70" s="13"/>
      <c r="CMP70" s="13"/>
      <c r="CMQ70" s="13"/>
      <c r="CMR70" s="13"/>
      <c r="CMS70" s="13"/>
      <c r="CMT70" s="13"/>
      <c r="CMU70" s="13"/>
      <c r="CMV70" s="13"/>
      <c r="CMW70" s="13"/>
      <c r="CMX70" s="13"/>
      <c r="CMY70" s="13"/>
      <c r="CMZ70" s="13"/>
      <c r="CNA70" s="13"/>
      <c r="CNB70" s="13"/>
      <c r="CNC70" s="13"/>
      <c r="CND70" s="13"/>
      <c r="CNE70" s="13"/>
      <c r="CNF70" s="13"/>
      <c r="CNG70" s="13"/>
      <c r="CNH70" s="13"/>
      <c r="CNI70" s="13"/>
      <c r="CNJ70" s="13"/>
      <c r="CNK70" s="13"/>
      <c r="CNL70" s="13"/>
      <c r="CNM70" s="13"/>
      <c r="CNN70" s="13"/>
      <c r="CNO70" s="13"/>
      <c r="CNP70" s="13"/>
      <c r="CNQ70" s="13"/>
      <c r="CNR70" s="13"/>
      <c r="CNS70" s="13"/>
      <c r="CNT70" s="13"/>
      <c r="CNU70" s="13"/>
      <c r="CNV70" s="13"/>
      <c r="CNW70" s="13"/>
      <c r="CNX70" s="13"/>
      <c r="CNY70" s="13"/>
      <c r="CNZ70" s="13"/>
      <c r="COA70" s="13"/>
      <c r="COB70" s="13"/>
      <c r="COC70" s="13"/>
      <c r="COD70" s="13"/>
      <c r="COE70" s="13"/>
      <c r="COF70" s="13"/>
      <c r="COG70" s="13"/>
      <c r="COH70" s="13"/>
      <c r="COI70" s="13"/>
      <c r="COJ70" s="13"/>
      <c r="COK70" s="13"/>
      <c r="COL70" s="13"/>
      <c r="COM70" s="13"/>
      <c r="CON70" s="13"/>
      <c r="COO70" s="13"/>
      <c r="COP70" s="13"/>
      <c r="COQ70" s="13"/>
      <c r="COR70" s="13"/>
      <c r="COS70" s="13"/>
      <c r="COT70" s="13"/>
      <c r="COU70" s="13"/>
      <c r="COV70" s="13"/>
      <c r="COW70" s="13"/>
      <c r="COX70" s="13"/>
      <c r="COY70" s="13"/>
      <c r="COZ70" s="13"/>
      <c r="CPA70" s="13"/>
      <c r="CPB70" s="13"/>
      <c r="CPC70" s="13"/>
      <c r="CPD70" s="13"/>
      <c r="CPE70" s="13"/>
      <c r="CPF70" s="13"/>
      <c r="CPG70" s="13"/>
      <c r="CPH70" s="13"/>
      <c r="CPI70" s="13"/>
      <c r="CPJ70" s="13"/>
      <c r="CPK70" s="13"/>
      <c r="CPL70" s="13"/>
      <c r="CPM70" s="13"/>
      <c r="CPN70" s="13"/>
      <c r="CPO70" s="13"/>
      <c r="CPP70" s="13"/>
      <c r="CPQ70" s="13"/>
      <c r="CPR70" s="13"/>
      <c r="CPS70" s="13"/>
      <c r="CPT70" s="13"/>
      <c r="CPU70" s="13"/>
      <c r="CPV70" s="13"/>
      <c r="CPW70" s="13"/>
      <c r="CPX70" s="13"/>
      <c r="CPY70" s="13"/>
      <c r="CPZ70" s="13"/>
      <c r="CQA70" s="13"/>
      <c r="CQB70" s="13"/>
      <c r="CQC70" s="13"/>
      <c r="CQD70" s="13"/>
      <c r="CQE70" s="13"/>
      <c r="CQF70" s="13"/>
      <c r="CQG70" s="13"/>
      <c r="CQH70" s="13"/>
      <c r="CQI70" s="13"/>
      <c r="CQJ70" s="13"/>
      <c r="CQK70" s="13"/>
      <c r="CQL70" s="13"/>
      <c r="CQM70" s="13"/>
      <c r="CQN70" s="13"/>
      <c r="CQO70" s="13"/>
      <c r="CQP70" s="13"/>
      <c r="CQQ70" s="13"/>
      <c r="CQR70" s="13"/>
      <c r="CQS70" s="13"/>
      <c r="CQT70" s="13"/>
      <c r="CQU70" s="13"/>
      <c r="CQV70" s="13"/>
      <c r="CQW70" s="13"/>
      <c r="CQX70" s="13"/>
      <c r="CQY70" s="13"/>
      <c r="CQZ70" s="13"/>
      <c r="CRA70" s="13"/>
      <c r="CRB70" s="13"/>
      <c r="CRC70" s="13"/>
      <c r="CRD70" s="13"/>
      <c r="CRE70" s="13"/>
      <c r="CRF70" s="13"/>
      <c r="CRG70" s="13"/>
      <c r="CRH70" s="13"/>
      <c r="CRI70" s="13"/>
      <c r="CRJ70" s="13"/>
      <c r="CRK70" s="13"/>
      <c r="CRL70" s="13"/>
      <c r="CRM70" s="13"/>
      <c r="CRN70" s="13"/>
      <c r="CRO70" s="13"/>
      <c r="CRP70" s="13"/>
      <c r="CRQ70" s="13"/>
      <c r="CRR70" s="13"/>
      <c r="CRS70" s="13"/>
      <c r="CRT70" s="13"/>
      <c r="CRU70" s="13"/>
      <c r="CRV70" s="13"/>
      <c r="CRW70" s="13"/>
      <c r="CRX70" s="13"/>
      <c r="CRY70" s="13"/>
      <c r="CRZ70" s="13"/>
      <c r="CSA70" s="13"/>
      <c r="CSB70" s="13"/>
      <c r="CSC70" s="13"/>
      <c r="CSD70" s="13"/>
      <c r="CSE70" s="13"/>
      <c r="CSF70" s="13"/>
      <c r="CSG70" s="13"/>
      <c r="CSH70" s="13"/>
      <c r="CSI70" s="13"/>
      <c r="CSJ70" s="13"/>
      <c r="CSK70" s="13"/>
      <c r="CSL70" s="13"/>
      <c r="CSM70" s="13"/>
      <c r="CSN70" s="13"/>
      <c r="CSO70" s="13"/>
      <c r="CSP70" s="13"/>
      <c r="CSQ70" s="13"/>
      <c r="CSR70" s="13"/>
      <c r="CSS70" s="13"/>
      <c r="CST70" s="13"/>
      <c r="CSU70" s="13"/>
      <c r="CSV70" s="13"/>
      <c r="CSW70" s="13"/>
      <c r="CSX70" s="13"/>
      <c r="CSY70" s="13"/>
      <c r="CSZ70" s="13"/>
      <c r="CTA70" s="13"/>
      <c r="CTB70" s="13"/>
      <c r="CTC70" s="13"/>
      <c r="CTD70" s="13"/>
      <c r="CTE70" s="13"/>
      <c r="CTF70" s="13"/>
      <c r="CTG70" s="13"/>
      <c r="CTH70" s="13"/>
      <c r="CTI70" s="13"/>
      <c r="CTJ70" s="13"/>
      <c r="CTK70" s="13"/>
      <c r="CTL70" s="13"/>
      <c r="CTM70" s="13"/>
      <c r="CTN70" s="13"/>
      <c r="CTO70" s="13"/>
      <c r="CTP70" s="13"/>
      <c r="CTQ70" s="13"/>
      <c r="CTR70" s="13"/>
      <c r="CTS70" s="13"/>
      <c r="CTT70" s="13"/>
      <c r="CTU70" s="13"/>
      <c r="CTV70" s="13"/>
      <c r="CTW70" s="13"/>
      <c r="CTX70" s="13"/>
      <c r="CTY70" s="13"/>
      <c r="CTZ70" s="13"/>
      <c r="CUA70" s="13"/>
      <c r="CUB70" s="13"/>
      <c r="CUC70" s="13"/>
      <c r="CUD70" s="13"/>
      <c r="CUE70" s="13"/>
      <c r="CUF70" s="13"/>
      <c r="CUG70" s="13"/>
      <c r="CUH70" s="13"/>
      <c r="CUI70" s="13"/>
      <c r="CUJ70" s="13"/>
      <c r="CUK70" s="13"/>
      <c r="CUL70" s="13"/>
      <c r="CUM70" s="13"/>
      <c r="CUN70" s="13"/>
      <c r="CUO70" s="13"/>
      <c r="CUP70" s="13"/>
      <c r="CUQ70" s="13"/>
      <c r="CUR70" s="13"/>
      <c r="CUS70" s="13"/>
      <c r="CUT70" s="13"/>
      <c r="CUU70" s="13"/>
      <c r="CUV70" s="13"/>
      <c r="CUW70" s="13"/>
      <c r="CUX70" s="13"/>
      <c r="CUY70" s="13"/>
      <c r="CUZ70" s="13"/>
      <c r="CVA70" s="13"/>
      <c r="CVB70" s="13"/>
      <c r="CVC70" s="13"/>
      <c r="CVD70" s="13"/>
      <c r="CVE70" s="13"/>
      <c r="CVF70" s="13"/>
      <c r="CVG70" s="13"/>
      <c r="CVH70" s="13"/>
      <c r="CVI70" s="13"/>
      <c r="CVJ70" s="13"/>
      <c r="CVK70" s="13"/>
      <c r="CVL70" s="13"/>
      <c r="CVM70" s="13"/>
      <c r="CVN70" s="13"/>
      <c r="CVO70" s="13"/>
      <c r="CVP70" s="13"/>
      <c r="CVQ70" s="13"/>
      <c r="CVR70" s="13"/>
      <c r="CVS70" s="13"/>
      <c r="CVT70" s="13"/>
      <c r="CVU70" s="13"/>
      <c r="CVV70" s="13"/>
      <c r="CVW70" s="13"/>
      <c r="CVX70" s="13"/>
      <c r="CVY70" s="13"/>
      <c r="CVZ70" s="13"/>
      <c r="CWA70" s="13"/>
      <c r="CWB70" s="13"/>
      <c r="CWC70" s="13"/>
      <c r="CWD70" s="13"/>
      <c r="CWE70" s="13"/>
      <c r="CWF70" s="13"/>
      <c r="CWG70" s="13"/>
      <c r="CWH70" s="13"/>
      <c r="CWI70" s="13"/>
      <c r="CWJ70" s="13"/>
      <c r="CWK70" s="13"/>
      <c r="CWL70" s="13"/>
      <c r="CWM70" s="13"/>
      <c r="CWN70" s="13"/>
      <c r="CWO70" s="13"/>
      <c r="CWP70" s="13"/>
      <c r="CWQ70" s="13"/>
      <c r="CWR70" s="13"/>
      <c r="CWS70" s="13"/>
      <c r="CWT70" s="13"/>
      <c r="CWU70" s="13"/>
      <c r="CWV70" s="13"/>
      <c r="CWW70" s="13"/>
      <c r="CWX70" s="13"/>
      <c r="CWY70" s="13"/>
      <c r="CWZ70" s="13"/>
      <c r="CXA70" s="13"/>
      <c r="CXB70" s="13"/>
      <c r="CXC70" s="13"/>
      <c r="CXD70" s="13"/>
      <c r="CXE70" s="13"/>
      <c r="CXF70" s="13"/>
      <c r="CXG70" s="13"/>
      <c r="CXH70" s="13"/>
      <c r="CXI70" s="13"/>
      <c r="CXJ70" s="13"/>
      <c r="CXK70" s="13"/>
      <c r="CXL70" s="13"/>
      <c r="CXM70" s="13"/>
      <c r="CXN70" s="13"/>
      <c r="CXO70" s="13"/>
      <c r="CXP70" s="13"/>
      <c r="CXQ70" s="13"/>
      <c r="CXR70" s="13"/>
      <c r="CXS70" s="13"/>
      <c r="CXT70" s="13"/>
      <c r="CXU70" s="13"/>
      <c r="CXV70" s="13"/>
      <c r="CXW70" s="13"/>
      <c r="CXX70" s="13"/>
      <c r="CXY70" s="13"/>
      <c r="CXZ70" s="13"/>
      <c r="CYA70" s="13"/>
      <c r="CYB70" s="13"/>
      <c r="CYC70" s="13"/>
      <c r="CYD70" s="13"/>
      <c r="CYE70" s="13"/>
      <c r="CYF70" s="13"/>
      <c r="CYG70" s="13"/>
      <c r="CYH70" s="13"/>
      <c r="CYI70" s="13"/>
      <c r="CYJ70" s="13"/>
      <c r="CYK70" s="13"/>
      <c r="CYL70" s="13"/>
      <c r="CYM70" s="13"/>
      <c r="CYN70" s="13"/>
      <c r="CYO70" s="13"/>
      <c r="CYP70" s="13"/>
      <c r="CYQ70" s="13"/>
      <c r="CYR70" s="13"/>
      <c r="CYS70" s="13"/>
      <c r="CYT70" s="13"/>
      <c r="CYU70" s="13"/>
      <c r="CYV70" s="13"/>
      <c r="CYW70" s="13"/>
      <c r="CYX70" s="13"/>
      <c r="CYY70" s="13"/>
      <c r="CYZ70" s="13"/>
      <c r="CZA70" s="13"/>
      <c r="CZB70" s="13"/>
      <c r="CZC70" s="13"/>
      <c r="CZD70" s="13"/>
      <c r="CZE70" s="13"/>
      <c r="CZF70" s="13"/>
      <c r="CZG70" s="13"/>
      <c r="CZH70" s="13"/>
      <c r="CZI70" s="13"/>
      <c r="CZJ70" s="13"/>
      <c r="CZK70" s="13"/>
      <c r="CZL70" s="13"/>
      <c r="CZM70" s="13"/>
      <c r="CZN70" s="13"/>
      <c r="CZO70" s="13"/>
      <c r="CZP70" s="13"/>
      <c r="CZQ70" s="13"/>
      <c r="CZR70" s="13"/>
      <c r="CZS70" s="13"/>
      <c r="CZT70" s="13"/>
      <c r="CZU70" s="13"/>
      <c r="CZV70" s="13"/>
      <c r="CZW70" s="13"/>
      <c r="CZX70" s="13"/>
      <c r="CZY70" s="13"/>
      <c r="CZZ70" s="13"/>
      <c r="DAA70" s="13"/>
      <c r="DAB70" s="13"/>
      <c r="DAC70" s="13"/>
      <c r="DAD70" s="13"/>
      <c r="DAE70" s="13"/>
      <c r="DAF70" s="13"/>
      <c r="DAG70" s="13"/>
      <c r="DAH70" s="13"/>
      <c r="DAI70" s="13"/>
      <c r="DAJ70" s="13"/>
      <c r="DAK70" s="13"/>
      <c r="DAL70" s="13"/>
      <c r="DAM70" s="13"/>
      <c r="DAN70" s="13"/>
      <c r="DAO70" s="13"/>
      <c r="DAP70" s="13"/>
      <c r="DAQ70" s="13"/>
      <c r="DAR70" s="13"/>
      <c r="DAS70" s="13"/>
      <c r="DAT70" s="13"/>
      <c r="DAU70" s="13"/>
      <c r="DAV70" s="13"/>
      <c r="DAW70" s="13"/>
      <c r="DAX70" s="13"/>
      <c r="DAY70" s="13"/>
      <c r="DAZ70" s="13"/>
      <c r="DBA70" s="13"/>
      <c r="DBB70" s="13"/>
      <c r="DBC70" s="13"/>
      <c r="DBD70" s="13"/>
      <c r="DBE70" s="13"/>
      <c r="DBF70" s="13"/>
      <c r="DBG70" s="13"/>
      <c r="DBH70" s="13"/>
      <c r="DBI70" s="13"/>
      <c r="DBJ70" s="13"/>
      <c r="DBK70" s="13"/>
      <c r="DBL70" s="13"/>
      <c r="DBM70" s="13"/>
      <c r="DBN70" s="13"/>
      <c r="DBO70" s="13"/>
      <c r="DBP70" s="13"/>
      <c r="DBQ70" s="13"/>
      <c r="DBR70" s="13"/>
      <c r="DBS70" s="13"/>
      <c r="DBT70" s="13"/>
      <c r="DBU70" s="13"/>
      <c r="DBV70" s="13"/>
      <c r="DBW70" s="13"/>
      <c r="DBX70" s="13"/>
      <c r="DBY70" s="13"/>
      <c r="DBZ70" s="13"/>
      <c r="DCA70" s="13"/>
      <c r="DCB70" s="13"/>
      <c r="DCC70" s="13"/>
      <c r="DCD70" s="13"/>
      <c r="DCE70" s="13"/>
      <c r="DCF70" s="13"/>
      <c r="DCG70" s="13"/>
      <c r="DCH70" s="13"/>
      <c r="DCI70" s="13"/>
      <c r="DCJ70" s="13"/>
      <c r="DCK70" s="13"/>
      <c r="DCL70" s="13"/>
      <c r="DCM70" s="13"/>
      <c r="DCN70" s="13"/>
      <c r="DCO70" s="13"/>
      <c r="DCP70" s="13"/>
      <c r="DCQ70" s="13"/>
      <c r="DCR70" s="13"/>
      <c r="DCS70" s="13"/>
      <c r="DCT70" s="13"/>
      <c r="DCU70" s="13"/>
      <c r="DCV70" s="13"/>
      <c r="DCW70" s="13"/>
      <c r="DCX70" s="13"/>
      <c r="DCY70" s="13"/>
      <c r="DCZ70" s="13"/>
      <c r="DDA70" s="13"/>
      <c r="DDB70" s="13"/>
      <c r="DDC70" s="13"/>
      <c r="DDD70" s="13"/>
      <c r="DDE70" s="13"/>
      <c r="DDF70" s="13"/>
      <c r="DDG70" s="13"/>
      <c r="DDH70" s="13"/>
      <c r="DDI70" s="13"/>
      <c r="DDJ70" s="13"/>
      <c r="DDK70" s="13"/>
      <c r="DDL70" s="13"/>
      <c r="DDM70" s="13"/>
      <c r="DDN70" s="13"/>
      <c r="DDO70" s="13"/>
      <c r="DDP70" s="13"/>
      <c r="DDQ70" s="13"/>
      <c r="DDR70" s="13"/>
      <c r="DDS70" s="13"/>
      <c r="DDT70" s="13"/>
      <c r="DDU70" s="13"/>
      <c r="DDV70" s="13"/>
      <c r="DDW70" s="13"/>
      <c r="DDX70" s="13"/>
      <c r="DDY70" s="13"/>
      <c r="DDZ70" s="13"/>
      <c r="DEA70" s="13"/>
      <c r="DEB70" s="13"/>
      <c r="DEC70" s="13"/>
      <c r="DED70" s="13"/>
      <c r="DEE70" s="13"/>
      <c r="DEF70" s="13"/>
      <c r="DEG70" s="13"/>
      <c r="DEH70" s="13"/>
      <c r="DEI70" s="13"/>
      <c r="DEJ70" s="13"/>
      <c r="DEK70" s="13"/>
      <c r="DEL70" s="13"/>
      <c r="DEM70" s="13"/>
      <c r="DEN70" s="13"/>
      <c r="DEO70" s="13"/>
      <c r="DEP70" s="13"/>
      <c r="DEQ70" s="13"/>
      <c r="DER70" s="13"/>
      <c r="DES70" s="13"/>
      <c r="DET70" s="13"/>
      <c r="DEU70" s="13"/>
      <c r="DEV70" s="13"/>
      <c r="DEW70" s="13"/>
      <c r="DEX70" s="13"/>
      <c r="DEY70" s="13"/>
      <c r="DEZ70" s="13"/>
      <c r="DFA70" s="13"/>
      <c r="DFB70" s="13"/>
      <c r="DFC70" s="13"/>
      <c r="DFD70" s="13"/>
      <c r="DFE70" s="13"/>
      <c r="DFF70" s="13"/>
      <c r="DFG70" s="13"/>
      <c r="DFH70" s="13"/>
      <c r="DFI70" s="13"/>
      <c r="DFJ70" s="13"/>
      <c r="DFK70" s="13"/>
      <c r="DFL70" s="13"/>
      <c r="DFM70" s="13"/>
      <c r="DFN70" s="13"/>
      <c r="DFO70" s="13"/>
      <c r="DFP70" s="13"/>
      <c r="DFQ70" s="13"/>
      <c r="DFR70" s="13"/>
      <c r="DFS70" s="13"/>
      <c r="DFT70" s="13"/>
      <c r="DFU70" s="13"/>
      <c r="DFV70" s="13"/>
      <c r="DFW70" s="13"/>
      <c r="DFX70" s="13"/>
      <c r="DFY70" s="13"/>
      <c r="DFZ70" s="13"/>
      <c r="DGA70" s="13"/>
      <c r="DGB70" s="13"/>
      <c r="DGC70" s="13"/>
      <c r="DGD70" s="13"/>
      <c r="DGE70" s="13"/>
      <c r="DGF70" s="13"/>
      <c r="DGG70" s="13"/>
      <c r="DGH70" s="13"/>
      <c r="DGI70" s="13"/>
      <c r="DGJ70" s="13"/>
      <c r="DGK70" s="13"/>
      <c r="DGL70" s="13"/>
      <c r="DGM70" s="13"/>
      <c r="DGN70" s="13"/>
      <c r="DGO70" s="13"/>
      <c r="DGP70" s="13"/>
      <c r="DGQ70" s="13"/>
      <c r="DGR70" s="13"/>
      <c r="DGS70" s="13"/>
      <c r="DGT70" s="13"/>
      <c r="DGU70" s="13"/>
      <c r="DGV70" s="13"/>
      <c r="DGW70" s="13"/>
      <c r="DGX70" s="13"/>
      <c r="DGY70" s="13"/>
      <c r="DGZ70" s="13"/>
      <c r="DHA70" s="13"/>
      <c r="DHB70" s="13"/>
      <c r="DHC70" s="13"/>
      <c r="DHD70" s="13"/>
      <c r="DHE70" s="13"/>
      <c r="DHF70" s="13"/>
      <c r="DHG70" s="13"/>
      <c r="DHH70" s="13"/>
      <c r="DHI70" s="13"/>
      <c r="DHJ70" s="13"/>
      <c r="DHK70" s="13"/>
      <c r="DHL70" s="13"/>
      <c r="DHM70" s="13"/>
      <c r="DHN70" s="13"/>
      <c r="DHO70" s="13"/>
      <c r="DHP70" s="13"/>
      <c r="DHQ70" s="13"/>
      <c r="DHR70" s="13"/>
      <c r="DHS70" s="13"/>
      <c r="DHT70" s="13"/>
      <c r="DHU70" s="13"/>
      <c r="DHV70" s="13"/>
      <c r="DHW70" s="13"/>
      <c r="DHX70" s="13"/>
      <c r="DHY70" s="13"/>
      <c r="DHZ70" s="13"/>
      <c r="DIA70" s="13"/>
      <c r="DIB70" s="13"/>
      <c r="DIC70" s="13"/>
      <c r="DID70" s="13"/>
      <c r="DIE70" s="13"/>
      <c r="DIF70" s="13"/>
      <c r="DIG70" s="13"/>
      <c r="DIH70" s="13"/>
      <c r="DII70" s="13"/>
      <c r="DIJ70" s="13"/>
      <c r="DIK70" s="13"/>
      <c r="DIL70" s="13"/>
      <c r="DIM70" s="13"/>
      <c r="DIN70" s="13"/>
      <c r="DIO70" s="13"/>
      <c r="DIP70" s="13"/>
      <c r="DIQ70" s="13"/>
      <c r="DIR70" s="13"/>
      <c r="DIS70" s="13"/>
      <c r="DIT70" s="13"/>
      <c r="DIU70" s="13"/>
      <c r="DIV70" s="13"/>
      <c r="DIW70" s="13"/>
      <c r="DIX70" s="13"/>
      <c r="DIY70" s="13"/>
      <c r="DIZ70" s="13"/>
      <c r="DJA70" s="13"/>
      <c r="DJB70" s="13"/>
      <c r="DJC70" s="13"/>
      <c r="DJD70" s="13"/>
      <c r="DJE70" s="13"/>
      <c r="DJF70" s="13"/>
      <c r="DJG70" s="13"/>
      <c r="DJH70" s="13"/>
      <c r="DJI70" s="13"/>
      <c r="DJJ70" s="13"/>
      <c r="DJK70" s="13"/>
      <c r="DJL70" s="13"/>
      <c r="DJM70" s="13"/>
      <c r="DJN70" s="13"/>
      <c r="DJO70" s="13"/>
      <c r="DJP70" s="13"/>
      <c r="DJQ70" s="13"/>
      <c r="DJR70" s="13"/>
      <c r="DJS70" s="13"/>
      <c r="DJT70" s="13"/>
      <c r="DJU70" s="13"/>
      <c r="DJV70" s="13"/>
      <c r="DJW70" s="13"/>
      <c r="DJX70" s="13"/>
      <c r="DJY70" s="13"/>
      <c r="DJZ70" s="13"/>
      <c r="DKA70" s="13"/>
      <c r="DKB70" s="13"/>
      <c r="DKC70" s="13"/>
      <c r="DKD70" s="13"/>
      <c r="DKE70" s="13"/>
      <c r="DKF70" s="13"/>
      <c r="DKG70" s="13"/>
      <c r="DKH70" s="13"/>
      <c r="DKI70" s="13"/>
      <c r="DKJ70" s="13"/>
      <c r="DKK70" s="13"/>
      <c r="DKL70" s="13"/>
      <c r="DKM70" s="13"/>
      <c r="DKN70" s="13"/>
      <c r="DKO70" s="13"/>
      <c r="DKP70" s="13"/>
      <c r="DKQ70" s="13"/>
      <c r="DKR70" s="13"/>
      <c r="DKS70" s="13"/>
      <c r="DKT70" s="13"/>
      <c r="DKU70" s="13"/>
      <c r="DKV70" s="13"/>
      <c r="DKW70" s="13"/>
      <c r="DKX70" s="13"/>
      <c r="DKY70" s="13"/>
      <c r="DKZ70" s="13"/>
      <c r="DLA70" s="13"/>
      <c r="DLB70" s="13"/>
      <c r="DLC70" s="13"/>
      <c r="DLD70" s="13"/>
      <c r="DLE70" s="13"/>
      <c r="DLF70" s="13"/>
      <c r="DLG70" s="13"/>
      <c r="DLH70" s="13"/>
      <c r="DLI70" s="13"/>
      <c r="DLJ70" s="13"/>
      <c r="DLK70" s="13"/>
      <c r="DLL70" s="13"/>
      <c r="DLM70" s="13"/>
      <c r="DLN70" s="13"/>
      <c r="DLO70" s="13"/>
      <c r="DLP70" s="13"/>
      <c r="DLQ70" s="13"/>
      <c r="DLR70" s="13"/>
      <c r="DLS70" s="13"/>
      <c r="DLT70" s="13"/>
      <c r="DLU70" s="13"/>
      <c r="DLV70" s="13"/>
      <c r="DLW70" s="13"/>
      <c r="DLX70" s="13"/>
      <c r="DLY70" s="13"/>
      <c r="DLZ70" s="13"/>
      <c r="DMA70" s="13"/>
      <c r="DMB70" s="13"/>
      <c r="DMC70" s="13"/>
      <c r="DMD70" s="13"/>
      <c r="DME70" s="13"/>
      <c r="DMF70" s="13"/>
      <c r="DMG70" s="13"/>
      <c r="DMH70" s="13"/>
      <c r="DMI70" s="13"/>
      <c r="DMJ70" s="13"/>
      <c r="DMK70" s="13"/>
      <c r="DML70" s="13"/>
      <c r="DMM70" s="13"/>
      <c r="DMN70" s="13"/>
      <c r="DMO70" s="13"/>
      <c r="DMP70" s="13"/>
      <c r="DMQ70" s="13"/>
      <c r="DMR70" s="13"/>
      <c r="DMS70" s="13"/>
      <c r="DMT70" s="13"/>
      <c r="DMU70" s="13"/>
      <c r="DMV70" s="13"/>
      <c r="DMW70" s="13"/>
      <c r="DMX70" s="13"/>
      <c r="DMY70" s="13"/>
      <c r="DMZ70" s="13"/>
      <c r="DNA70" s="13"/>
      <c r="DNB70" s="13"/>
      <c r="DNC70" s="13"/>
      <c r="DND70" s="13"/>
      <c r="DNE70" s="13"/>
      <c r="DNF70" s="13"/>
      <c r="DNG70" s="13"/>
      <c r="DNH70" s="13"/>
      <c r="DNI70" s="13"/>
      <c r="DNJ70" s="13"/>
      <c r="DNK70" s="13"/>
      <c r="DNL70" s="13"/>
      <c r="DNM70" s="13"/>
      <c r="DNN70" s="13"/>
      <c r="DNO70" s="13"/>
      <c r="DNP70" s="13"/>
      <c r="DNQ70" s="13"/>
      <c r="DNR70" s="13"/>
      <c r="DNS70" s="13"/>
      <c r="DNT70" s="13"/>
      <c r="DNU70" s="13"/>
      <c r="DNV70" s="13"/>
      <c r="DNW70" s="13"/>
      <c r="DNX70" s="13"/>
      <c r="DNY70" s="13"/>
      <c r="DNZ70" s="13"/>
      <c r="DOA70" s="13"/>
      <c r="DOB70" s="13"/>
      <c r="DOC70" s="13"/>
      <c r="DOD70" s="13"/>
      <c r="DOE70" s="13"/>
      <c r="DOF70" s="13"/>
      <c r="DOG70" s="13"/>
      <c r="DOH70" s="13"/>
      <c r="DOI70" s="13"/>
      <c r="DOJ70" s="13"/>
      <c r="DOK70" s="13"/>
      <c r="DOL70" s="13"/>
      <c r="DOM70" s="13"/>
      <c r="DON70" s="13"/>
      <c r="DOO70" s="13"/>
      <c r="DOP70" s="13"/>
      <c r="DOQ70" s="13"/>
      <c r="DOR70" s="13"/>
      <c r="DOS70" s="13"/>
      <c r="DOT70" s="13"/>
      <c r="DOU70" s="13"/>
      <c r="DOV70" s="13"/>
      <c r="DOW70" s="13"/>
      <c r="DOX70" s="13"/>
      <c r="DOY70" s="13"/>
      <c r="DOZ70" s="13"/>
      <c r="DPA70" s="13"/>
      <c r="DPB70" s="13"/>
      <c r="DPC70" s="13"/>
      <c r="DPD70" s="13"/>
      <c r="DPE70" s="13"/>
      <c r="DPF70" s="13"/>
      <c r="DPG70" s="13"/>
      <c r="DPH70" s="13"/>
      <c r="DPI70" s="13"/>
      <c r="DPJ70" s="13"/>
      <c r="DPK70" s="13"/>
      <c r="DPL70" s="13"/>
      <c r="DPM70" s="13"/>
      <c r="DPN70" s="13"/>
      <c r="DPO70" s="13"/>
      <c r="DPP70" s="13"/>
      <c r="DPQ70" s="13"/>
      <c r="DPR70" s="13"/>
      <c r="DPS70" s="13"/>
      <c r="DPT70" s="13"/>
      <c r="DPU70" s="13"/>
      <c r="DPV70" s="13"/>
      <c r="DPW70" s="13"/>
      <c r="DPX70" s="13"/>
      <c r="DPY70" s="13"/>
      <c r="DPZ70" s="13"/>
      <c r="DQA70" s="13"/>
      <c r="DQB70" s="13"/>
      <c r="DQC70" s="13"/>
      <c r="DQD70" s="13"/>
      <c r="DQE70" s="13"/>
      <c r="DQF70" s="13"/>
      <c r="DQG70" s="13"/>
      <c r="DQH70" s="13"/>
      <c r="DQI70" s="13"/>
      <c r="DQJ70" s="13"/>
      <c r="DQK70" s="13"/>
      <c r="DQL70" s="13"/>
      <c r="DQM70" s="13"/>
      <c r="DQN70" s="13"/>
      <c r="DQO70" s="13"/>
      <c r="DQP70" s="13"/>
      <c r="DQQ70" s="13"/>
      <c r="DQR70" s="13"/>
      <c r="DQS70" s="13"/>
      <c r="DQT70" s="13"/>
      <c r="DQU70" s="13"/>
      <c r="DQV70" s="13"/>
      <c r="DQW70" s="13"/>
      <c r="DQX70" s="13"/>
      <c r="DQY70" s="13"/>
      <c r="DQZ70" s="13"/>
      <c r="DRA70" s="13"/>
      <c r="DRB70" s="13"/>
      <c r="DRC70" s="13"/>
      <c r="DRD70" s="13"/>
      <c r="DRE70" s="13"/>
      <c r="DRF70" s="13"/>
      <c r="DRG70" s="13"/>
      <c r="DRH70" s="13"/>
      <c r="DRI70" s="13"/>
      <c r="DRJ70" s="13"/>
      <c r="DRK70" s="13"/>
      <c r="DRL70" s="13"/>
      <c r="DRM70" s="13"/>
      <c r="DRN70" s="13"/>
      <c r="DRO70" s="13"/>
      <c r="DRP70" s="13"/>
      <c r="DRQ70" s="13"/>
      <c r="DRR70" s="13"/>
      <c r="DRS70" s="13"/>
      <c r="DRT70" s="13"/>
      <c r="DRU70" s="13"/>
      <c r="DRV70" s="13"/>
      <c r="DRW70" s="13"/>
      <c r="DRX70" s="13"/>
      <c r="DRY70" s="13"/>
      <c r="DRZ70" s="13"/>
      <c r="DSA70" s="13"/>
      <c r="DSB70" s="13"/>
      <c r="DSC70" s="13"/>
      <c r="DSD70" s="13"/>
      <c r="DSE70" s="13"/>
      <c r="DSF70" s="13"/>
      <c r="DSG70" s="13"/>
      <c r="DSH70" s="13"/>
      <c r="DSI70" s="13"/>
      <c r="DSJ70" s="13"/>
      <c r="DSK70" s="13"/>
      <c r="DSL70" s="13"/>
      <c r="DSM70" s="13"/>
      <c r="DSN70" s="13"/>
      <c r="DSO70" s="13"/>
      <c r="DSP70" s="13"/>
      <c r="DSQ70" s="13"/>
      <c r="DSR70" s="13"/>
      <c r="DSS70" s="13"/>
      <c r="DST70" s="13"/>
      <c r="DSU70" s="13"/>
      <c r="DSV70" s="13"/>
      <c r="DSW70" s="13"/>
      <c r="DSX70" s="13"/>
      <c r="DSY70" s="13"/>
      <c r="DSZ70" s="13"/>
      <c r="DTA70" s="13"/>
      <c r="DTB70" s="13"/>
      <c r="DTC70" s="13"/>
      <c r="DTD70" s="13"/>
      <c r="DTE70" s="13"/>
      <c r="DTF70" s="13"/>
      <c r="DTG70" s="13"/>
      <c r="DTH70" s="13"/>
      <c r="DTI70" s="13"/>
      <c r="DTJ70" s="13"/>
      <c r="DTK70" s="13"/>
      <c r="DTL70" s="13"/>
      <c r="DTM70" s="13"/>
      <c r="DTN70" s="13"/>
      <c r="DTO70" s="13"/>
      <c r="DTP70" s="13"/>
      <c r="DTQ70" s="13"/>
      <c r="DTR70" s="13"/>
      <c r="DTS70" s="13"/>
      <c r="DTT70" s="13"/>
      <c r="DTU70" s="13"/>
      <c r="DTV70" s="13"/>
      <c r="DTW70" s="13"/>
      <c r="DTX70" s="13"/>
      <c r="DTY70" s="13"/>
      <c r="DTZ70" s="13"/>
      <c r="DUA70" s="13"/>
      <c r="DUB70" s="13"/>
      <c r="DUC70" s="13"/>
      <c r="DUD70" s="13"/>
      <c r="DUE70" s="13"/>
      <c r="DUF70" s="13"/>
      <c r="DUG70" s="13"/>
      <c r="DUH70" s="13"/>
      <c r="DUI70" s="13"/>
      <c r="DUJ70" s="13"/>
      <c r="DUK70" s="13"/>
      <c r="DUL70" s="13"/>
      <c r="DUM70" s="13"/>
      <c r="DUN70" s="13"/>
      <c r="DUO70" s="13"/>
      <c r="DUP70" s="13"/>
      <c r="DUQ70" s="13"/>
      <c r="DUR70" s="13"/>
      <c r="DUS70" s="13"/>
      <c r="DUT70" s="13"/>
      <c r="DUU70" s="13"/>
      <c r="DUV70" s="13"/>
      <c r="DUW70" s="13"/>
      <c r="DUX70" s="13"/>
      <c r="DUY70" s="13"/>
      <c r="DUZ70" s="13"/>
      <c r="DVA70" s="13"/>
      <c r="DVB70" s="13"/>
      <c r="DVC70" s="13"/>
      <c r="DVD70" s="13"/>
      <c r="DVE70" s="13"/>
      <c r="DVF70" s="13"/>
      <c r="DVG70" s="13"/>
      <c r="DVH70" s="13"/>
      <c r="DVI70" s="13"/>
      <c r="DVJ70" s="13"/>
      <c r="DVK70" s="13"/>
      <c r="DVL70" s="13"/>
      <c r="DVM70" s="13"/>
      <c r="DVN70" s="13"/>
      <c r="DVO70" s="13"/>
      <c r="DVP70" s="13"/>
      <c r="DVQ70" s="13"/>
      <c r="DVR70" s="13"/>
      <c r="DVS70" s="13"/>
      <c r="DVT70" s="13"/>
      <c r="DVU70" s="13"/>
      <c r="DVV70" s="13"/>
      <c r="DVW70" s="13"/>
      <c r="DVX70" s="13"/>
      <c r="DVY70" s="13"/>
      <c r="DVZ70" s="13"/>
      <c r="DWA70" s="13"/>
      <c r="DWB70" s="13"/>
      <c r="DWC70" s="13"/>
      <c r="DWD70" s="13"/>
      <c r="DWE70" s="13"/>
      <c r="DWF70" s="13"/>
      <c r="DWG70" s="13"/>
      <c r="DWH70" s="13"/>
      <c r="DWI70" s="13"/>
      <c r="DWJ70" s="13"/>
      <c r="DWK70" s="13"/>
      <c r="DWL70" s="13"/>
      <c r="DWM70" s="13"/>
      <c r="DWN70" s="13"/>
      <c r="DWO70" s="13"/>
      <c r="DWP70" s="13"/>
      <c r="DWQ70" s="13"/>
      <c r="DWR70" s="13"/>
      <c r="DWS70" s="13"/>
      <c r="DWT70" s="13"/>
      <c r="DWU70" s="13"/>
      <c r="DWV70" s="13"/>
      <c r="DWW70" s="13"/>
      <c r="DWX70" s="13"/>
      <c r="DWY70" s="13"/>
      <c r="DWZ70" s="13"/>
      <c r="DXA70" s="13"/>
      <c r="DXB70" s="13"/>
      <c r="DXC70" s="13"/>
      <c r="DXD70" s="13"/>
      <c r="DXE70" s="13"/>
      <c r="DXF70" s="13"/>
      <c r="DXG70" s="13"/>
      <c r="DXH70" s="13"/>
      <c r="DXI70" s="13"/>
      <c r="DXJ70" s="13"/>
      <c r="DXK70" s="13"/>
      <c r="DXL70" s="13"/>
      <c r="DXM70" s="13"/>
      <c r="DXN70" s="13"/>
      <c r="DXO70" s="13"/>
      <c r="DXP70" s="13"/>
      <c r="DXQ70" s="13"/>
      <c r="DXR70" s="13"/>
      <c r="DXS70" s="13"/>
      <c r="DXT70" s="13"/>
      <c r="DXU70" s="13"/>
      <c r="DXV70" s="13"/>
      <c r="DXW70" s="13"/>
      <c r="DXX70" s="13"/>
      <c r="DXY70" s="13"/>
      <c r="DXZ70" s="13"/>
      <c r="DYA70" s="13"/>
      <c r="DYB70" s="13"/>
      <c r="DYC70" s="13"/>
      <c r="DYD70" s="13"/>
      <c r="DYE70" s="13"/>
      <c r="DYF70" s="13"/>
      <c r="DYG70" s="13"/>
      <c r="DYH70" s="13"/>
      <c r="DYI70" s="13"/>
      <c r="DYJ70" s="13"/>
      <c r="DYK70" s="13"/>
      <c r="DYL70" s="13"/>
      <c r="DYM70" s="13"/>
      <c r="DYN70" s="13"/>
      <c r="DYO70" s="13"/>
      <c r="DYP70" s="13"/>
      <c r="DYQ70" s="13"/>
      <c r="DYR70" s="13"/>
      <c r="DYS70" s="13"/>
      <c r="DYT70" s="13"/>
      <c r="DYU70" s="13"/>
      <c r="DYV70" s="13"/>
      <c r="DYW70" s="13"/>
      <c r="DYX70" s="13"/>
      <c r="DYY70" s="13"/>
      <c r="DYZ70" s="13"/>
      <c r="DZA70" s="13"/>
      <c r="DZB70" s="13"/>
      <c r="DZC70" s="13"/>
      <c r="DZD70" s="13"/>
      <c r="DZE70" s="13"/>
      <c r="DZF70" s="13"/>
      <c r="DZG70" s="13"/>
      <c r="DZH70" s="13"/>
      <c r="DZI70" s="13"/>
      <c r="DZJ70" s="13"/>
      <c r="DZK70" s="13"/>
      <c r="DZL70" s="13"/>
      <c r="DZM70" s="13"/>
      <c r="DZN70" s="13"/>
      <c r="DZO70" s="13"/>
      <c r="DZP70" s="13"/>
      <c r="DZQ70" s="13"/>
      <c r="DZR70" s="13"/>
      <c r="DZS70" s="13"/>
      <c r="DZT70" s="13"/>
      <c r="DZU70" s="13"/>
      <c r="DZV70" s="13"/>
      <c r="DZW70" s="13"/>
      <c r="DZX70" s="13"/>
      <c r="DZY70" s="13"/>
      <c r="DZZ70" s="13"/>
      <c r="EAA70" s="13"/>
      <c r="EAB70" s="13"/>
      <c r="EAC70" s="13"/>
      <c r="EAD70" s="13"/>
      <c r="EAE70" s="13"/>
      <c r="EAF70" s="13"/>
      <c r="EAG70" s="13"/>
      <c r="EAH70" s="13"/>
      <c r="EAI70" s="13"/>
      <c r="EAJ70" s="13"/>
      <c r="EAK70" s="13"/>
      <c r="EAL70" s="13"/>
      <c r="EAM70" s="13"/>
      <c r="EAN70" s="13"/>
      <c r="EAO70" s="13"/>
      <c r="EAP70" s="13"/>
      <c r="EAQ70" s="13"/>
      <c r="EAR70" s="13"/>
      <c r="EAS70" s="13"/>
      <c r="EAT70" s="13"/>
      <c r="EAU70" s="13"/>
      <c r="EAV70" s="13"/>
      <c r="EAW70" s="13"/>
      <c r="EAX70" s="13"/>
      <c r="EAY70" s="13"/>
      <c r="EAZ70" s="13"/>
      <c r="EBA70" s="13"/>
      <c r="EBB70" s="13"/>
      <c r="EBC70" s="13"/>
      <c r="EBD70" s="13"/>
      <c r="EBE70" s="13"/>
      <c r="EBF70" s="13"/>
      <c r="EBG70" s="13"/>
      <c r="EBH70" s="13"/>
      <c r="EBI70" s="13"/>
      <c r="EBJ70" s="13"/>
      <c r="EBK70" s="13"/>
      <c r="EBL70" s="13"/>
      <c r="EBM70" s="13"/>
      <c r="EBN70" s="13"/>
      <c r="EBO70" s="13"/>
      <c r="EBP70" s="13"/>
      <c r="EBQ70" s="13"/>
      <c r="EBR70" s="13"/>
      <c r="EBS70" s="13"/>
      <c r="EBT70" s="13"/>
      <c r="EBU70" s="13"/>
      <c r="EBV70" s="13"/>
      <c r="EBW70" s="13"/>
      <c r="EBX70" s="13"/>
      <c r="EBY70" s="13"/>
      <c r="EBZ70" s="13"/>
      <c r="ECA70" s="13"/>
      <c r="ECB70" s="13"/>
      <c r="ECC70" s="13"/>
      <c r="ECD70" s="13"/>
      <c r="ECE70" s="13"/>
      <c r="ECF70" s="13"/>
      <c r="ECG70" s="13"/>
      <c r="ECH70" s="13"/>
      <c r="ECI70" s="13"/>
      <c r="ECJ70" s="13"/>
      <c r="ECK70" s="13"/>
      <c r="ECL70" s="13"/>
      <c r="ECM70" s="13"/>
      <c r="ECN70" s="13"/>
      <c r="ECO70" s="13"/>
      <c r="ECP70" s="13"/>
      <c r="ECQ70" s="13"/>
      <c r="ECR70" s="13"/>
      <c r="ECS70" s="13"/>
      <c r="ECT70" s="13"/>
      <c r="ECU70" s="13"/>
      <c r="ECV70" s="13"/>
      <c r="ECW70" s="13"/>
      <c r="ECX70" s="13"/>
      <c r="ECY70" s="13"/>
      <c r="ECZ70" s="13"/>
      <c r="EDA70" s="13"/>
      <c r="EDB70" s="13"/>
      <c r="EDC70" s="13"/>
      <c r="EDD70" s="13"/>
      <c r="EDE70" s="13"/>
      <c r="EDF70" s="13"/>
      <c r="EDG70" s="13"/>
      <c r="EDH70" s="13"/>
      <c r="EDI70" s="13"/>
      <c r="EDJ70" s="13"/>
      <c r="EDK70" s="13"/>
      <c r="EDL70" s="13"/>
      <c r="EDM70" s="13"/>
      <c r="EDN70" s="13"/>
      <c r="EDO70" s="13"/>
      <c r="EDP70" s="13"/>
      <c r="EDQ70" s="13"/>
      <c r="EDR70" s="13"/>
      <c r="EDS70" s="13"/>
      <c r="EDT70" s="13"/>
      <c r="EDU70" s="13"/>
      <c r="EDV70" s="13"/>
      <c r="EDW70" s="13"/>
      <c r="EDX70" s="13"/>
      <c r="EDY70" s="13"/>
      <c r="EDZ70" s="13"/>
      <c r="EEA70" s="13"/>
      <c r="EEB70" s="13"/>
      <c r="EEC70" s="13"/>
      <c r="EED70" s="13"/>
      <c r="EEE70" s="13"/>
      <c r="EEF70" s="13"/>
      <c r="EEG70" s="13"/>
      <c r="EEH70" s="13"/>
      <c r="EEI70" s="13"/>
      <c r="EEJ70" s="13"/>
      <c r="EEK70" s="13"/>
      <c r="EEL70" s="13"/>
      <c r="EEM70" s="13"/>
      <c r="EEN70" s="13"/>
      <c r="EEO70" s="13"/>
      <c r="EEP70" s="13"/>
      <c r="EEQ70" s="13"/>
      <c r="EER70" s="13"/>
      <c r="EES70" s="13"/>
      <c r="EET70" s="13"/>
      <c r="EEU70" s="13"/>
      <c r="EEV70" s="13"/>
      <c r="EEW70" s="13"/>
      <c r="EEX70" s="13"/>
      <c r="EEY70" s="13"/>
      <c r="EEZ70" s="13"/>
      <c r="EFA70" s="13"/>
      <c r="EFB70" s="13"/>
      <c r="EFC70" s="13"/>
      <c r="EFD70" s="13"/>
      <c r="EFE70" s="13"/>
      <c r="EFF70" s="13"/>
      <c r="EFG70" s="13"/>
      <c r="EFH70" s="13"/>
      <c r="EFI70" s="13"/>
      <c r="EFJ70" s="13"/>
      <c r="EFK70" s="13"/>
      <c r="EFL70" s="13"/>
      <c r="EFM70" s="13"/>
      <c r="EFN70" s="13"/>
      <c r="EFO70" s="13"/>
      <c r="EFP70" s="13"/>
      <c r="EFQ70" s="13"/>
      <c r="EFR70" s="13"/>
      <c r="EFS70" s="13"/>
      <c r="EFT70" s="13"/>
      <c r="EFU70" s="13"/>
      <c r="EFV70" s="13"/>
      <c r="EFW70" s="13"/>
      <c r="EFX70" s="13"/>
      <c r="EFY70" s="13"/>
      <c r="EFZ70" s="13"/>
      <c r="EGA70" s="13"/>
      <c r="EGB70" s="13"/>
      <c r="EGC70" s="13"/>
      <c r="EGD70" s="13"/>
      <c r="EGE70" s="13"/>
      <c r="EGF70" s="13"/>
      <c r="EGG70" s="13"/>
      <c r="EGH70" s="13"/>
      <c r="EGI70" s="13"/>
      <c r="EGJ70" s="13"/>
      <c r="EGK70" s="13"/>
      <c r="EGL70" s="13"/>
      <c r="EGM70" s="13"/>
      <c r="EGN70" s="13"/>
      <c r="EGO70" s="13"/>
      <c r="EGP70" s="13"/>
      <c r="EGQ70" s="13"/>
      <c r="EGR70" s="13"/>
      <c r="EGS70" s="13"/>
      <c r="EGT70" s="13"/>
      <c r="EGU70" s="13"/>
      <c r="EGV70" s="13"/>
      <c r="EGW70" s="13"/>
      <c r="EGX70" s="13"/>
      <c r="EGY70" s="13"/>
      <c r="EGZ70" s="13"/>
      <c r="EHA70" s="13"/>
      <c r="EHB70" s="13"/>
      <c r="EHC70" s="13"/>
      <c r="EHD70" s="13"/>
      <c r="EHE70" s="13"/>
      <c r="EHF70" s="13"/>
      <c r="EHG70" s="13"/>
      <c r="EHH70" s="13"/>
      <c r="EHI70" s="13"/>
      <c r="EHJ70" s="13"/>
      <c r="EHK70" s="13"/>
      <c r="EHL70" s="13"/>
      <c r="EHM70" s="13"/>
      <c r="EHN70" s="13"/>
      <c r="EHO70" s="13"/>
      <c r="EHP70" s="13"/>
      <c r="EHQ70" s="13"/>
      <c r="EHR70" s="13"/>
      <c r="EHS70" s="13"/>
      <c r="EHT70" s="13"/>
      <c r="EHU70" s="13"/>
      <c r="EHV70" s="13"/>
      <c r="EHW70" s="13"/>
      <c r="EHX70" s="13"/>
      <c r="EHY70" s="13"/>
      <c r="EHZ70" s="13"/>
      <c r="EIA70" s="13"/>
      <c r="EIB70" s="13"/>
      <c r="EIC70" s="13"/>
      <c r="EID70" s="13"/>
      <c r="EIE70" s="13"/>
      <c r="EIF70" s="13"/>
      <c r="EIG70" s="13"/>
      <c r="EIH70" s="13"/>
      <c r="EII70" s="13"/>
      <c r="EIJ70" s="13"/>
      <c r="EIK70" s="13"/>
      <c r="EIL70" s="13"/>
      <c r="EIM70" s="13"/>
      <c r="EIN70" s="13"/>
      <c r="EIO70" s="13"/>
      <c r="EIP70" s="13"/>
      <c r="EIQ70" s="13"/>
      <c r="EIR70" s="13"/>
      <c r="EIS70" s="13"/>
      <c r="EIT70" s="13"/>
      <c r="EIU70" s="13"/>
      <c r="EIV70" s="13"/>
      <c r="EIW70" s="13"/>
      <c r="EIX70" s="13"/>
      <c r="EIY70" s="13"/>
      <c r="EIZ70" s="13"/>
      <c r="EJA70" s="13"/>
      <c r="EJB70" s="13"/>
      <c r="EJC70" s="13"/>
      <c r="EJD70" s="13"/>
      <c r="EJE70" s="13"/>
      <c r="EJF70" s="13"/>
      <c r="EJG70" s="13"/>
      <c r="EJH70" s="13"/>
      <c r="EJI70" s="13"/>
      <c r="EJJ70" s="13"/>
      <c r="EJK70" s="13"/>
      <c r="EJL70" s="13"/>
      <c r="EJM70" s="13"/>
      <c r="EJN70" s="13"/>
      <c r="EJO70" s="13"/>
      <c r="EJP70" s="13"/>
      <c r="EJQ70" s="13"/>
      <c r="EJR70" s="13"/>
      <c r="EJS70" s="13"/>
      <c r="EJT70" s="13"/>
      <c r="EJU70" s="13"/>
      <c r="EJV70" s="13"/>
      <c r="EJW70" s="13"/>
      <c r="EJX70" s="13"/>
      <c r="EJY70" s="13"/>
      <c r="EJZ70" s="13"/>
      <c r="EKA70" s="13"/>
      <c r="EKB70" s="13"/>
      <c r="EKC70" s="13"/>
      <c r="EKD70" s="13"/>
      <c r="EKE70" s="13"/>
      <c r="EKF70" s="13"/>
      <c r="EKG70" s="13"/>
      <c r="EKH70" s="13"/>
      <c r="EKI70" s="13"/>
      <c r="EKJ70" s="13"/>
      <c r="EKK70" s="13"/>
      <c r="EKL70" s="13"/>
      <c r="EKM70" s="13"/>
      <c r="EKN70" s="13"/>
      <c r="EKO70" s="13"/>
      <c r="EKP70" s="13"/>
      <c r="EKQ70" s="13"/>
      <c r="EKR70" s="13"/>
      <c r="EKS70" s="13"/>
      <c r="EKT70" s="13"/>
      <c r="EKU70" s="13"/>
      <c r="EKV70" s="13"/>
      <c r="EKW70" s="13"/>
      <c r="EKX70" s="13"/>
      <c r="EKY70" s="13"/>
      <c r="EKZ70" s="13"/>
      <c r="ELA70" s="13"/>
      <c r="ELB70" s="13"/>
      <c r="ELC70" s="13"/>
      <c r="ELD70" s="13"/>
      <c r="ELE70" s="13"/>
      <c r="ELF70" s="13"/>
      <c r="ELG70" s="13"/>
      <c r="ELH70" s="13"/>
      <c r="ELI70" s="13"/>
      <c r="ELJ70" s="13"/>
      <c r="ELK70" s="13"/>
      <c r="ELL70" s="13"/>
      <c r="ELM70" s="13"/>
      <c r="ELN70" s="13"/>
      <c r="ELO70" s="13"/>
      <c r="ELP70" s="13"/>
      <c r="ELQ70" s="13"/>
      <c r="ELR70" s="13"/>
      <c r="ELS70" s="13"/>
      <c r="ELT70" s="13"/>
      <c r="ELU70" s="13"/>
      <c r="ELV70" s="13"/>
      <c r="ELW70" s="13"/>
      <c r="ELX70" s="13"/>
      <c r="ELY70" s="13"/>
      <c r="ELZ70" s="13"/>
      <c r="EMA70" s="13"/>
      <c r="EMB70" s="13"/>
      <c r="EMC70" s="13"/>
      <c r="EMD70" s="13"/>
      <c r="EME70" s="13"/>
      <c r="EMF70" s="13"/>
      <c r="EMG70" s="13"/>
      <c r="EMH70" s="13"/>
      <c r="EMI70" s="13"/>
      <c r="EMJ70" s="13"/>
      <c r="EMK70" s="13"/>
      <c r="EML70" s="13"/>
      <c r="EMM70" s="13"/>
      <c r="EMN70" s="13"/>
      <c r="EMO70" s="13"/>
      <c r="EMP70" s="13"/>
      <c r="EMQ70" s="13"/>
      <c r="EMR70" s="13"/>
      <c r="EMS70" s="13"/>
      <c r="EMT70" s="13"/>
      <c r="EMU70" s="13"/>
      <c r="EMV70" s="13"/>
      <c r="EMW70" s="13"/>
      <c r="EMX70" s="13"/>
      <c r="EMY70" s="13"/>
      <c r="EMZ70" s="13"/>
      <c r="ENA70" s="13"/>
      <c r="ENB70" s="13"/>
      <c r="ENC70" s="13"/>
      <c r="END70" s="13"/>
      <c r="ENE70" s="13"/>
      <c r="ENF70" s="13"/>
      <c r="ENG70" s="13"/>
      <c r="ENH70" s="13"/>
      <c r="ENI70" s="13"/>
      <c r="ENJ70" s="13"/>
      <c r="ENK70" s="13"/>
      <c r="ENL70" s="13"/>
      <c r="ENM70" s="13"/>
      <c r="ENN70" s="13"/>
      <c r="ENO70" s="13"/>
      <c r="ENP70" s="13"/>
      <c r="ENQ70" s="13"/>
      <c r="ENR70" s="13"/>
      <c r="ENS70" s="13"/>
      <c r="ENT70" s="13"/>
      <c r="ENU70" s="13"/>
      <c r="ENV70" s="13"/>
      <c r="ENW70" s="13"/>
      <c r="ENX70" s="13"/>
      <c r="ENY70" s="13"/>
      <c r="ENZ70" s="13"/>
      <c r="EOA70" s="13"/>
      <c r="EOB70" s="13"/>
      <c r="EOC70" s="13"/>
      <c r="EOD70" s="13"/>
      <c r="EOE70" s="13"/>
      <c r="EOF70" s="13"/>
      <c r="EOG70" s="13"/>
      <c r="EOH70" s="13"/>
      <c r="EOI70" s="13"/>
      <c r="EOJ70" s="13"/>
      <c r="EOK70" s="13"/>
      <c r="EOL70" s="13"/>
      <c r="EOM70" s="13"/>
      <c r="EON70" s="13"/>
      <c r="EOO70" s="13"/>
      <c r="EOP70" s="13"/>
      <c r="EOQ70" s="13"/>
      <c r="EOR70" s="13"/>
      <c r="EOS70" s="13"/>
      <c r="EOT70" s="13"/>
      <c r="EOU70" s="13"/>
      <c r="EOV70" s="13"/>
      <c r="EOW70" s="13"/>
      <c r="EOX70" s="13"/>
      <c r="EOY70" s="13"/>
      <c r="EOZ70" s="13"/>
      <c r="EPA70" s="13"/>
      <c r="EPB70" s="13"/>
      <c r="EPC70" s="13"/>
      <c r="EPD70" s="13"/>
      <c r="EPE70" s="13"/>
      <c r="EPF70" s="13"/>
      <c r="EPG70" s="13"/>
      <c r="EPH70" s="13"/>
      <c r="EPI70" s="13"/>
      <c r="EPJ70" s="13"/>
      <c r="EPK70" s="13"/>
      <c r="EPL70" s="13"/>
      <c r="EPM70" s="13"/>
      <c r="EPN70" s="13"/>
      <c r="EPO70" s="13"/>
      <c r="EPP70" s="13"/>
      <c r="EPQ70" s="13"/>
      <c r="EPR70" s="13"/>
      <c r="EPS70" s="13"/>
      <c r="EPT70" s="13"/>
      <c r="EPU70" s="13"/>
      <c r="EPV70" s="13"/>
      <c r="EPW70" s="13"/>
      <c r="EPX70" s="13"/>
      <c r="EPY70" s="13"/>
      <c r="EPZ70" s="13"/>
      <c r="EQA70" s="13"/>
      <c r="EQB70" s="13"/>
      <c r="EQC70" s="13"/>
      <c r="EQD70" s="13"/>
      <c r="EQE70" s="13"/>
      <c r="EQF70" s="13"/>
      <c r="EQG70" s="13"/>
      <c r="EQH70" s="13"/>
      <c r="EQI70" s="13"/>
      <c r="EQJ70" s="13"/>
      <c r="EQK70" s="13"/>
      <c r="EQL70" s="13"/>
      <c r="EQM70" s="13"/>
      <c r="EQN70" s="13"/>
      <c r="EQO70" s="13"/>
      <c r="EQP70" s="13"/>
      <c r="EQQ70" s="13"/>
      <c r="EQR70" s="13"/>
      <c r="EQS70" s="13"/>
      <c r="EQT70" s="13"/>
      <c r="EQU70" s="13"/>
      <c r="EQV70" s="13"/>
      <c r="EQW70" s="13"/>
      <c r="EQX70" s="13"/>
      <c r="EQY70" s="13"/>
      <c r="EQZ70" s="13"/>
      <c r="ERA70" s="13"/>
      <c r="ERB70" s="13"/>
      <c r="ERC70" s="13"/>
      <c r="ERD70" s="13"/>
      <c r="ERE70" s="13"/>
      <c r="ERF70" s="13"/>
      <c r="ERG70" s="13"/>
      <c r="ERH70" s="13"/>
      <c r="ERI70" s="13"/>
      <c r="ERJ70" s="13"/>
      <c r="ERK70" s="13"/>
      <c r="ERL70" s="13"/>
      <c r="ERM70" s="13"/>
      <c r="ERN70" s="13"/>
      <c r="ERO70" s="13"/>
      <c r="ERP70" s="13"/>
      <c r="ERQ70" s="13"/>
      <c r="ERR70" s="13"/>
      <c r="ERS70" s="13"/>
      <c r="ERT70" s="13"/>
      <c r="ERU70" s="13"/>
      <c r="ERV70" s="13"/>
      <c r="ERW70" s="13"/>
      <c r="ERX70" s="13"/>
      <c r="ERY70" s="13"/>
      <c r="ERZ70" s="13"/>
      <c r="ESA70" s="13"/>
      <c r="ESB70" s="13"/>
      <c r="ESC70" s="13"/>
      <c r="ESD70" s="13"/>
      <c r="ESE70" s="13"/>
      <c r="ESF70" s="13"/>
      <c r="ESG70" s="13"/>
      <c r="ESH70" s="13"/>
      <c r="ESI70" s="13"/>
      <c r="ESJ70" s="13"/>
      <c r="ESK70" s="13"/>
      <c r="ESL70" s="13"/>
      <c r="ESM70" s="13"/>
      <c r="ESN70" s="13"/>
      <c r="ESO70" s="13"/>
      <c r="ESP70" s="13"/>
      <c r="ESQ70" s="13"/>
      <c r="ESR70" s="13"/>
      <c r="ESS70" s="13"/>
      <c r="EST70" s="13"/>
      <c r="ESU70" s="13"/>
      <c r="ESV70" s="13"/>
      <c r="ESW70" s="13"/>
      <c r="ESX70" s="13"/>
      <c r="ESY70" s="13"/>
      <c r="ESZ70" s="13"/>
      <c r="ETA70" s="13"/>
      <c r="ETB70" s="13"/>
      <c r="ETC70" s="13"/>
      <c r="ETD70" s="13"/>
      <c r="ETE70" s="13"/>
      <c r="ETF70" s="13"/>
      <c r="ETG70" s="13"/>
      <c r="ETH70" s="13"/>
      <c r="ETI70" s="13"/>
      <c r="ETJ70" s="13"/>
      <c r="ETK70" s="13"/>
      <c r="ETL70" s="13"/>
      <c r="ETM70" s="13"/>
      <c r="ETN70" s="13"/>
      <c r="ETO70" s="13"/>
      <c r="ETP70" s="13"/>
      <c r="ETQ70" s="13"/>
      <c r="ETR70" s="13"/>
      <c r="ETS70" s="13"/>
      <c r="ETT70" s="13"/>
      <c r="ETU70" s="13"/>
      <c r="ETV70" s="13"/>
      <c r="ETW70" s="13"/>
      <c r="ETX70" s="13"/>
      <c r="ETY70" s="13"/>
      <c r="ETZ70" s="13"/>
      <c r="EUA70" s="13"/>
      <c r="EUB70" s="13"/>
      <c r="EUC70" s="13"/>
      <c r="EUD70" s="13"/>
      <c r="EUE70" s="13"/>
      <c r="EUF70" s="13"/>
      <c r="EUG70" s="13"/>
      <c r="EUH70" s="13"/>
      <c r="EUI70" s="13"/>
      <c r="EUJ70" s="13"/>
      <c r="EUK70" s="13"/>
      <c r="EUL70" s="13"/>
      <c r="EUM70" s="13"/>
      <c r="EUN70" s="13"/>
      <c r="EUO70" s="13"/>
      <c r="EUP70" s="13"/>
      <c r="EUQ70" s="13"/>
      <c r="EUR70" s="13"/>
      <c r="EUS70" s="13"/>
      <c r="EUT70" s="13"/>
      <c r="EUU70" s="13"/>
      <c r="EUV70" s="13"/>
      <c r="EUW70" s="13"/>
      <c r="EUX70" s="13"/>
      <c r="EUY70" s="13"/>
      <c r="EUZ70" s="13"/>
      <c r="EVA70" s="13"/>
      <c r="EVB70" s="13"/>
      <c r="EVC70" s="13"/>
      <c r="EVD70" s="13"/>
      <c r="EVE70" s="13"/>
      <c r="EVF70" s="13"/>
      <c r="EVG70" s="13"/>
      <c r="EVH70" s="13"/>
      <c r="EVI70" s="13"/>
      <c r="EVJ70" s="13"/>
      <c r="EVK70" s="13"/>
      <c r="EVL70" s="13"/>
      <c r="EVM70" s="13"/>
      <c r="EVN70" s="13"/>
      <c r="EVO70" s="13"/>
      <c r="EVP70" s="13"/>
      <c r="EVQ70" s="13"/>
      <c r="EVR70" s="13"/>
      <c r="EVS70" s="13"/>
      <c r="EVT70" s="13"/>
      <c r="EVU70" s="13"/>
      <c r="EVV70" s="13"/>
      <c r="EVW70" s="13"/>
      <c r="EVX70" s="13"/>
      <c r="EVY70" s="13"/>
      <c r="EVZ70" s="13"/>
      <c r="EWA70" s="13"/>
      <c r="EWB70" s="13"/>
      <c r="EWC70" s="13"/>
      <c r="EWD70" s="13"/>
      <c r="EWE70" s="13"/>
      <c r="EWF70" s="13"/>
      <c r="EWG70" s="13"/>
      <c r="EWH70" s="13"/>
      <c r="EWI70" s="13"/>
      <c r="EWJ70" s="13"/>
      <c r="EWK70" s="13"/>
      <c r="EWL70" s="13"/>
      <c r="EWM70" s="13"/>
      <c r="EWN70" s="13"/>
      <c r="EWO70" s="13"/>
      <c r="EWP70" s="13"/>
      <c r="EWQ70" s="13"/>
      <c r="EWR70" s="13"/>
      <c r="EWS70" s="13"/>
      <c r="EWT70" s="13"/>
      <c r="EWU70" s="13"/>
      <c r="EWV70" s="13"/>
      <c r="EWW70" s="13"/>
      <c r="EWX70" s="13"/>
      <c r="EWY70" s="13"/>
      <c r="EWZ70" s="13"/>
      <c r="EXA70" s="13"/>
      <c r="EXB70" s="13"/>
      <c r="EXC70" s="13"/>
      <c r="EXD70" s="13"/>
      <c r="EXE70" s="13"/>
      <c r="EXF70" s="13"/>
      <c r="EXG70" s="13"/>
      <c r="EXH70" s="13"/>
      <c r="EXI70" s="13"/>
      <c r="EXJ70" s="13"/>
      <c r="EXK70" s="13"/>
      <c r="EXL70" s="13"/>
      <c r="EXM70" s="13"/>
      <c r="EXN70" s="13"/>
      <c r="EXO70" s="13"/>
      <c r="EXP70" s="13"/>
      <c r="EXQ70" s="13"/>
      <c r="EXR70" s="13"/>
      <c r="EXS70" s="13"/>
      <c r="EXT70" s="13"/>
      <c r="EXU70" s="13"/>
      <c r="EXV70" s="13"/>
      <c r="EXW70" s="13"/>
      <c r="EXX70" s="13"/>
      <c r="EXY70" s="13"/>
      <c r="EXZ70" s="13"/>
      <c r="EYA70" s="13"/>
      <c r="EYB70" s="13"/>
      <c r="EYC70" s="13"/>
      <c r="EYD70" s="13"/>
      <c r="EYE70" s="13"/>
      <c r="EYF70" s="13"/>
      <c r="EYG70" s="13"/>
      <c r="EYH70" s="13"/>
      <c r="EYI70" s="13"/>
      <c r="EYJ70" s="13"/>
      <c r="EYK70" s="13"/>
      <c r="EYL70" s="13"/>
      <c r="EYM70" s="13"/>
      <c r="EYN70" s="13"/>
      <c r="EYO70" s="13"/>
      <c r="EYP70" s="13"/>
      <c r="EYQ70" s="13"/>
      <c r="EYR70" s="13"/>
      <c r="EYS70" s="13"/>
      <c r="EYT70" s="13"/>
      <c r="EYU70" s="13"/>
      <c r="EYV70" s="13"/>
      <c r="EYW70" s="13"/>
      <c r="EYX70" s="13"/>
      <c r="EYY70" s="13"/>
      <c r="EYZ70" s="13"/>
      <c r="EZA70" s="13"/>
      <c r="EZB70" s="13"/>
      <c r="EZC70" s="13"/>
      <c r="EZD70" s="13"/>
      <c r="EZE70" s="13"/>
      <c r="EZF70" s="13"/>
      <c r="EZG70" s="13"/>
      <c r="EZH70" s="13"/>
      <c r="EZI70" s="13"/>
      <c r="EZJ70" s="13"/>
      <c r="EZK70" s="13"/>
      <c r="EZL70" s="13"/>
      <c r="EZM70" s="13"/>
      <c r="EZN70" s="13"/>
      <c r="EZO70" s="13"/>
      <c r="EZP70" s="13"/>
      <c r="EZQ70" s="13"/>
      <c r="EZR70" s="13"/>
      <c r="EZS70" s="13"/>
      <c r="EZT70" s="13"/>
      <c r="EZU70" s="13"/>
      <c r="EZV70" s="13"/>
      <c r="EZW70" s="13"/>
      <c r="EZX70" s="13"/>
      <c r="EZY70" s="13"/>
      <c r="EZZ70" s="13"/>
      <c r="FAA70" s="13"/>
      <c r="FAB70" s="13"/>
      <c r="FAC70" s="13"/>
      <c r="FAD70" s="13"/>
      <c r="FAE70" s="13"/>
      <c r="FAF70" s="13"/>
      <c r="FAG70" s="13"/>
      <c r="FAH70" s="13"/>
      <c r="FAI70" s="13"/>
      <c r="FAJ70" s="13"/>
      <c r="FAK70" s="13"/>
      <c r="FAL70" s="13"/>
      <c r="FAM70" s="13"/>
      <c r="FAN70" s="13"/>
      <c r="FAO70" s="13"/>
      <c r="FAP70" s="13"/>
      <c r="FAQ70" s="13"/>
      <c r="FAR70" s="13"/>
      <c r="FAS70" s="13"/>
      <c r="FAT70" s="13"/>
      <c r="FAU70" s="13"/>
      <c r="FAV70" s="13"/>
      <c r="FAW70" s="13"/>
      <c r="FAX70" s="13"/>
      <c r="FAY70" s="13"/>
      <c r="FAZ70" s="13"/>
      <c r="FBA70" s="13"/>
      <c r="FBB70" s="13"/>
      <c r="FBC70" s="13"/>
      <c r="FBD70" s="13"/>
      <c r="FBE70" s="13"/>
      <c r="FBF70" s="13"/>
      <c r="FBG70" s="13"/>
      <c r="FBH70" s="13"/>
      <c r="FBI70" s="13"/>
      <c r="FBJ70" s="13"/>
      <c r="FBK70" s="13"/>
      <c r="FBL70" s="13"/>
      <c r="FBM70" s="13"/>
      <c r="FBN70" s="13"/>
      <c r="FBO70" s="13"/>
      <c r="FBP70" s="13"/>
      <c r="FBQ70" s="13"/>
      <c r="FBR70" s="13"/>
      <c r="FBS70" s="13"/>
      <c r="FBT70" s="13"/>
      <c r="FBU70" s="13"/>
      <c r="FBV70" s="13"/>
      <c r="FBW70" s="13"/>
      <c r="FBX70" s="13"/>
      <c r="FBY70" s="13"/>
      <c r="FBZ70" s="13"/>
      <c r="FCA70" s="13"/>
      <c r="FCB70" s="13"/>
      <c r="FCC70" s="13"/>
      <c r="FCD70" s="13"/>
      <c r="FCE70" s="13"/>
      <c r="FCF70" s="13"/>
      <c r="FCG70" s="13"/>
      <c r="FCH70" s="13"/>
      <c r="FCI70" s="13"/>
      <c r="FCJ70" s="13"/>
      <c r="FCK70" s="13"/>
      <c r="FCL70" s="13"/>
      <c r="FCM70" s="13"/>
      <c r="FCN70" s="13"/>
      <c r="FCO70" s="13"/>
      <c r="FCP70" s="13"/>
      <c r="FCQ70" s="13"/>
      <c r="FCR70" s="13"/>
      <c r="FCS70" s="13"/>
      <c r="FCT70" s="13"/>
      <c r="FCU70" s="13"/>
      <c r="FCV70" s="13"/>
      <c r="FCW70" s="13"/>
      <c r="FCX70" s="13"/>
      <c r="FCY70" s="13"/>
      <c r="FCZ70" s="13"/>
      <c r="FDA70" s="13"/>
      <c r="FDB70" s="13"/>
      <c r="FDC70" s="13"/>
      <c r="FDD70" s="13"/>
      <c r="FDE70" s="13"/>
      <c r="FDF70" s="13"/>
      <c r="FDG70" s="13"/>
      <c r="FDH70" s="13"/>
      <c r="FDI70" s="13"/>
      <c r="FDJ70" s="13"/>
      <c r="FDK70" s="13"/>
      <c r="FDL70" s="13"/>
      <c r="FDM70" s="13"/>
      <c r="FDN70" s="13"/>
      <c r="FDO70" s="13"/>
      <c r="FDP70" s="13"/>
      <c r="FDQ70" s="13"/>
      <c r="FDR70" s="13"/>
      <c r="FDS70" s="13"/>
      <c r="FDT70" s="13"/>
      <c r="FDU70" s="13"/>
      <c r="FDV70" s="13"/>
      <c r="FDW70" s="13"/>
      <c r="FDX70" s="13"/>
      <c r="FDY70" s="13"/>
      <c r="FDZ70" s="13"/>
      <c r="FEA70" s="13"/>
      <c r="FEB70" s="13"/>
      <c r="FEC70" s="13"/>
      <c r="FED70" s="13"/>
      <c r="FEE70" s="13"/>
      <c r="FEF70" s="13"/>
      <c r="FEG70" s="13"/>
      <c r="FEH70" s="13"/>
      <c r="FEI70" s="13"/>
      <c r="FEJ70" s="13"/>
      <c r="FEK70" s="13"/>
      <c r="FEL70" s="13"/>
      <c r="FEM70" s="13"/>
      <c r="FEN70" s="13"/>
      <c r="FEO70" s="13"/>
      <c r="FEP70" s="13"/>
      <c r="FEQ70" s="13"/>
      <c r="FER70" s="13"/>
      <c r="FES70" s="13"/>
      <c r="FET70" s="13"/>
      <c r="FEU70" s="13"/>
      <c r="FEV70" s="13"/>
      <c r="FEW70" s="13"/>
      <c r="FEX70" s="13"/>
      <c r="FEY70" s="13"/>
      <c r="FEZ70" s="13"/>
      <c r="FFA70" s="13"/>
      <c r="FFB70" s="13"/>
      <c r="FFC70" s="13"/>
      <c r="FFD70" s="13"/>
      <c r="FFE70" s="13"/>
      <c r="FFF70" s="13"/>
      <c r="FFG70" s="13"/>
      <c r="FFH70" s="13"/>
      <c r="FFI70" s="13"/>
      <c r="FFJ70" s="13"/>
      <c r="FFK70" s="13"/>
      <c r="FFL70" s="13"/>
      <c r="FFM70" s="13"/>
      <c r="FFN70" s="13"/>
      <c r="FFO70" s="13"/>
      <c r="FFP70" s="13"/>
      <c r="FFQ70" s="13"/>
      <c r="FFR70" s="13"/>
      <c r="FFS70" s="13"/>
      <c r="FFT70" s="13"/>
      <c r="FFU70" s="13"/>
      <c r="FFV70" s="13"/>
      <c r="FFW70" s="13"/>
      <c r="FFX70" s="13"/>
      <c r="FFY70" s="13"/>
      <c r="FFZ70" s="13"/>
      <c r="FGA70" s="13"/>
      <c r="FGB70" s="13"/>
      <c r="FGC70" s="13"/>
      <c r="FGD70" s="13"/>
      <c r="FGE70" s="13"/>
      <c r="FGF70" s="13"/>
      <c r="FGG70" s="13"/>
      <c r="FGH70" s="13"/>
      <c r="FGI70" s="13"/>
      <c r="FGJ70" s="13"/>
      <c r="FGK70" s="13"/>
      <c r="FGL70" s="13"/>
      <c r="FGM70" s="13"/>
      <c r="FGN70" s="13"/>
      <c r="FGO70" s="13"/>
      <c r="FGP70" s="13"/>
      <c r="FGQ70" s="13"/>
      <c r="FGR70" s="13"/>
      <c r="FGS70" s="13"/>
      <c r="FGT70" s="13"/>
      <c r="FGU70" s="13"/>
      <c r="FGV70" s="13"/>
      <c r="FGW70" s="13"/>
      <c r="FGX70" s="13"/>
      <c r="FGY70" s="13"/>
      <c r="FGZ70" s="13"/>
      <c r="FHA70" s="13"/>
      <c r="FHB70" s="13"/>
      <c r="FHC70" s="13"/>
      <c r="FHD70" s="13"/>
      <c r="FHE70" s="13"/>
      <c r="FHF70" s="13"/>
      <c r="FHG70" s="13"/>
      <c r="FHH70" s="13"/>
      <c r="FHI70" s="13"/>
      <c r="FHJ70" s="13"/>
      <c r="FHK70" s="13"/>
      <c r="FHL70" s="13"/>
      <c r="FHM70" s="13"/>
      <c r="FHN70" s="13"/>
      <c r="FHO70" s="13"/>
      <c r="FHP70" s="13"/>
      <c r="FHQ70" s="13"/>
      <c r="FHR70" s="13"/>
      <c r="FHS70" s="13"/>
      <c r="FHT70" s="13"/>
      <c r="FHU70" s="13"/>
      <c r="FHV70" s="13"/>
      <c r="FHW70" s="13"/>
      <c r="FHX70" s="13"/>
      <c r="FHY70" s="13"/>
      <c r="FHZ70" s="13"/>
      <c r="FIA70" s="13"/>
      <c r="FIB70" s="13"/>
      <c r="FIC70" s="13"/>
      <c r="FID70" s="13"/>
      <c r="FIE70" s="13"/>
      <c r="FIF70" s="13"/>
      <c r="FIG70" s="13"/>
      <c r="FIH70" s="13"/>
      <c r="FII70" s="13"/>
      <c r="FIJ70" s="13"/>
      <c r="FIK70" s="13"/>
      <c r="FIL70" s="13"/>
      <c r="FIM70" s="13"/>
      <c r="FIN70" s="13"/>
      <c r="FIO70" s="13"/>
      <c r="FIP70" s="13"/>
      <c r="FIQ70" s="13"/>
      <c r="FIR70" s="13"/>
      <c r="FIS70" s="13"/>
      <c r="FIT70" s="13"/>
      <c r="FIU70" s="13"/>
      <c r="FIV70" s="13"/>
      <c r="FIW70" s="13"/>
      <c r="FIX70" s="13"/>
      <c r="FIY70" s="13"/>
      <c r="FIZ70" s="13"/>
      <c r="FJA70" s="13"/>
      <c r="FJB70" s="13"/>
      <c r="FJC70" s="13"/>
      <c r="FJD70" s="13"/>
      <c r="FJE70" s="13"/>
      <c r="FJF70" s="13"/>
      <c r="FJG70" s="13"/>
      <c r="FJH70" s="13"/>
      <c r="FJI70" s="13"/>
      <c r="FJJ70" s="13"/>
      <c r="FJK70" s="13"/>
      <c r="FJL70" s="13"/>
      <c r="FJM70" s="13"/>
      <c r="FJN70" s="13"/>
      <c r="FJO70" s="13"/>
      <c r="FJP70" s="13"/>
      <c r="FJQ70" s="13"/>
      <c r="FJR70" s="13"/>
      <c r="FJS70" s="13"/>
      <c r="FJT70" s="13"/>
      <c r="FJU70" s="13"/>
      <c r="FJV70" s="13"/>
      <c r="FJW70" s="13"/>
      <c r="FJX70" s="13"/>
      <c r="FJY70" s="13"/>
      <c r="FJZ70" s="13"/>
      <c r="FKA70" s="13"/>
      <c r="FKB70" s="13"/>
      <c r="FKC70" s="13"/>
      <c r="FKD70" s="13"/>
      <c r="FKE70" s="13"/>
      <c r="FKF70" s="13"/>
      <c r="FKG70" s="13"/>
      <c r="FKH70" s="13"/>
      <c r="FKI70" s="13"/>
      <c r="FKJ70" s="13"/>
      <c r="FKK70" s="13"/>
      <c r="FKL70" s="13"/>
      <c r="FKM70" s="13"/>
      <c r="FKN70" s="13"/>
      <c r="FKO70" s="13"/>
      <c r="FKP70" s="13"/>
      <c r="FKQ70" s="13"/>
      <c r="FKR70" s="13"/>
      <c r="FKS70" s="13"/>
      <c r="FKT70" s="13"/>
      <c r="FKU70" s="13"/>
      <c r="FKV70" s="13"/>
      <c r="FKW70" s="13"/>
      <c r="FKX70" s="13"/>
      <c r="FKY70" s="13"/>
      <c r="FKZ70" s="13"/>
      <c r="FLA70" s="13"/>
      <c r="FLB70" s="13"/>
      <c r="FLC70" s="13"/>
      <c r="FLD70" s="13"/>
      <c r="FLE70" s="13"/>
      <c r="FLF70" s="13"/>
      <c r="FLG70" s="13"/>
      <c r="FLH70" s="13"/>
      <c r="FLI70" s="13"/>
      <c r="FLJ70" s="13"/>
      <c r="FLK70" s="13"/>
      <c r="FLL70" s="13"/>
      <c r="FLM70" s="13"/>
      <c r="FLN70" s="13"/>
      <c r="FLO70" s="13"/>
      <c r="FLP70" s="13"/>
      <c r="FLQ70" s="13"/>
      <c r="FLR70" s="13"/>
      <c r="FLS70" s="13"/>
      <c r="FLT70" s="13"/>
      <c r="FLU70" s="13"/>
      <c r="FLV70" s="13"/>
      <c r="FLW70" s="13"/>
      <c r="FLX70" s="13"/>
      <c r="FLY70" s="13"/>
      <c r="FLZ70" s="13"/>
      <c r="FMA70" s="13"/>
      <c r="FMB70" s="13"/>
      <c r="FMC70" s="13"/>
      <c r="FMD70" s="13"/>
      <c r="FME70" s="13"/>
      <c r="FMF70" s="13"/>
      <c r="FMG70" s="13"/>
      <c r="FMH70" s="13"/>
      <c r="FMI70" s="13"/>
      <c r="FMJ70" s="13"/>
      <c r="FMK70" s="13"/>
      <c r="FML70" s="13"/>
      <c r="FMM70" s="13"/>
      <c r="FMN70" s="13"/>
      <c r="FMO70" s="13"/>
      <c r="FMP70" s="13"/>
      <c r="FMQ70" s="13"/>
      <c r="FMR70" s="13"/>
      <c r="FMS70" s="13"/>
      <c r="FMT70" s="13"/>
      <c r="FMU70" s="13"/>
      <c r="FMV70" s="13"/>
      <c r="FMW70" s="13"/>
      <c r="FMX70" s="13"/>
      <c r="FMY70" s="13"/>
      <c r="FMZ70" s="13"/>
      <c r="FNA70" s="13"/>
      <c r="FNB70" s="13"/>
      <c r="FNC70" s="13"/>
      <c r="FND70" s="13"/>
      <c r="FNE70" s="13"/>
      <c r="FNF70" s="13"/>
      <c r="FNG70" s="13"/>
      <c r="FNH70" s="13"/>
      <c r="FNI70" s="13"/>
      <c r="FNJ70" s="13"/>
      <c r="FNK70" s="13"/>
      <c r="FNL70" s="13"/>
      <c r="FNM70" s="13"/>
      <c r="FNN70" s="13"/>
      <c r="FNO70" s="13"/>
      <c r="FNP70" s="13"/>
      <c r="FNQ70" s="13"/>
      <c r="FNR70" s="13"/>
      <c r="FNS70" s="13"/>
      <c r="FNT70" s="13"/>
      <c r="FNU70" s="13"/>
      <c r="FNV70" s="13"/>
      <c r="FNW70" s="13"/>
      <c r="FNX70" s="13"/>
      <c r="FNY70" s="13"/>
      <c r="FNZ70" s="13"/>
      <c r="FOA70" s="13"/>
      <c r="FOB70" s="13"/>
      <c r="FOC70" s="13"/>
      <c r="FOD70" s="13"/>
      <c r="FOE70" s="13"/>
      <c r="FOF70" s="13"/>
      <c r="FOG70" s="13"/>
      <c r="FOH70" s="13"/>
      <c r="FOI70" s="13"/>
      <c r="FOJ70" s="13"/>
      <c r="FOK70" s="13"/>
      <c r="FOL70" s="13"/>
      <c r="FOM70" s="13"/>
      <c r="FON70" s="13"/>
      <c r="FOO70" s="13"/>
      <c r="FOP70" s="13"/>
      <c r="FOQ70" s="13"/>
      <c r="FOR70" s="13"/>
      <c r="FOS70" s="13"/>
      <c r="FOT70" s="13"/>
      <c r="FOU70" s="13"/>
      <c r="FOV70" s="13"/>
      <c r="FOW70" s="13"/>
      <c r="FOX70" s="13"/>
      <c r="FOY70" s="13"/>
      <c r="FOZ70" s="13"/>
      <c r="FPA70" s="13"/>
      <c r="FPB70" s="13"/>
      <c r="FPC70" s="13"/>
      <c r="FPD70" s="13"/>
      <c r="FPE70" s="13"/>
      <c r="FPF70" s="13"/>
      <c r="FPG70" s="13"/>
      <c r="FPH70" s="13"/>
      <c r="FPI70" s="13"/>
      <c r="FPJ70" s="13"/>
      <c r="FPK70" s="13"/>
      <c r="FPL70" s="13"/>
      <c r="FPM70" s="13"/>
      <c r="FPN70" s="13"/>
      <c r="FPO70" s="13"/>
      <c r="FPP70" s="13"/>
      <c r="FPQ70" s="13"/>
      <c r="FPR70" s="13"/>
      <c r="FPS70" s="13"/>
      <c r="FPT70" s="13"/>
      <c r="FPU70" s="13"/>
      <c r="FPV70" s="13"/>
      <c r="FPW70" s="13"/>
      <c r="FPX70" s="13"/>
      <c r="FPY70" s="13"/>
      <c r="FPZ70" s="13"/>
      <c r="FQA70" s="13"/>
      <c r="FQB70" s="13"/>
      <c r="FQC70" s="13"/>
      <c r="FQD70" s="13"/>
      <c r="FQE70" s="13"/>
      <c r="FQF70" s="13"/>
      <c r="FQG70" s="13"/>
      <c r="FQH70" s="13"/>
      <c r="FQI70" s="13"/>
      <c r="FQJ70" s="13"/>
      <c r="FQK70" s="13"/>
      <c r="FQL70" s="13"/>
      <c r="FQM70" s="13"/>
      <c r="FQN70" s="13"/>
      <c r="FQO70" s="13"/>
      <c r="FQP70" s="13"/>
      <c r="FQQ70" s="13"/>
      <c r="FQR70" s="13"/>
      <c r="FQS70" s="13"/>
      <c r="FQT70" s="13"/>
      <c r="FQU70" s="13"/>
      <c r="FQV70" s="13"/>
      <c r="FQW70" s="13"/>
      <c r="FQX70" s="13"/>
      <c r="FQY70" s="13"/>
      <c r="FQZ70" s="13"/>
      <c r="FRA70" s="13"/>
      <c r="FRB70" s="13"/>
      <c r="FRC70" s="13"/>
      <c r="FRD70" s="13"/>
      <c r="FRE70" s="13"/>
      <c r="FRF70" s="13"/>
      <c r="FRG70" s="13"/>
      <c r="FRH70" s="13"/>
      <c r="FRI70" s="13"/>
      <c r="FRJ70" s="13"/>
      <c r="FRK70" s="13"/>
      <c r="FRL70" s="13"/>
      <c r="FRM70" s="13"/>
      <c r="FRN70" s="13"/>
      <c r="FRO70" s="13"/>
      <c r="FRP70" s="13"/>
      <c r="FRQ70" s="13"/>
      <c r="FRR70" s="13"/>
      <c r="FRS70" s="13"/>
      <c r="FRT70" s="13"/>
      <c r="FRU70" s="13"/>
      <c r="FRV70" s="13"/>
      <c r="FRW70" s="13"/>
      <c r="FRX70" s="13"/>
      <c r="FRY70" s="13"/>
      <c r="FRZ70" s="13"/>
      <c r="FSA70" s="13"/>
      <c r="FSB70" s="13"/>
      <c r="FSC70" s="13"/>
      <c r="FSD70" s="13"/>
      <c r="FSE70" s="13"/>
      <c r="FSF70" s="13"/>
      <c r="FSG70" s="13"/>
      <c r="FSH70" s="13"/>
      <c r="FSI70" s="13"/>
      <c r="FSJ70" s="13"/>
      <c r="FSK70" s="13"/>
      <c r="FSL70" s="13"/>
      <c r="FSM70" s="13"/>
      <c r="FSN70" s="13"/>
      <c r="FSO70" s="13"/>
      <c r="FSP70" s="13"/>
      <c r="FSQ70" s="13"/>
      <c r="FSR70" s="13"/>
      <c r="FSS70" s="13"/>
      <c r="FST70" s="13"/>
      <c r="FSU70" s="13"/>
      <c r="FSV70" s="13"/>
      <c r="FSW70" s="13"/>
      <c r="FSX70" s="13"/>
      <c r="FSY70" s="13"/>
      <c r="FSZ70" s="13"/>
      <c r="FTA70" s="13"/>
      <c r="FTB70" s="13"/>
      <c r="FTC70" s="13"/>
      <c r="FTD70" s="13"/>
      <c r="FTE70" s="13"/>
      <c r="FTF70" s="13"/>
      <c r="FTG70" s="13"/>
      <c r="FTH70" s="13"/>
      <c r="FTI70" s="13"/>
      <c r="FTJ70" s="13"/>
      <c r="FTK70" s="13"/>
      <c r="FTL70" s="13"/>
      <c r="FTM70" s="13"/>
      <c r="FTN70" s="13"/>
      <c r="FTO70" s="13"/>
      <c r="FTP70" s="13"/>
      <c r="FTQ70" s="13"/>
      <c r="FTR70" s="13"/>
      <c r="FTS70" s="13"/>
      <c r="FTT70" s="13"/>
      <c r="FTU70" s="13"/>
      <c r="FTV70" s="13"/>
      <c r="FTW70" s="13"/>
      <c r="FTX70" s="13"/>
      <c r="FTY70" s="13"/>
      <c r="FTZ70" s="13"/>
      <c r="FUA70" s="13"/>
      <c r="FUB70" s="13"/>
      <c r="FUC70" s="13"/>
      <c r="FUD70" s="13"/>
      <c r="FUE70" s="13"/>
      <c r="FUF70" s="13"/>
      <c r="FUG70" s="13"/>
      <c r="FUH70" s="13"/>
      <c r="FUI70" s="13"/>
      <c r="FUJ70" s="13"/>
      <c r="FUK70" s="13"/>
      <c r="FUL70" s="13"/>
      <c r="FUM70" s="13"/>
      <c r="FUN70" s="13"/>
      <c r="FUO70" s="13"/>
      <c r="FUP70" s="13"/>
      <c r="FUQ70" s="13"/>
      <c r="FUR70" s="13"/>
      <c r="FUS70" s="13"/>
      <c r="FUT70" s="13"/>
      <c r="FUU70" s="13"/>
      <c r="FUV70" s="13"/>
      <c r="FUW70" s="13"/>
      <c r="FUX70" s="13"/>
      <c r="FUY70" s="13"/>
      <c r="FUZ70" s="13"/>
      <c r="FVA70" s="13"/>
      <c r="FVB70" s="13"/>
      <c r="FVC70" s="13"/>
      <c r="FVD70" s="13"/>
      <c r="FVE70" s="13"/>
      <c r="FVF70" s="13"/>
      <c r="FVG70" s="13"/>
      <c r="FVH70" s="13"/>
      <c r="FVI70" s="13"/>
      <c r="FVJ70" s="13"/>
      <c r="FVK70" s="13"/>
      <c r="FVL70" s="13"/>
      <c r="FVM70" s="13"/>
      <c r="FVN70" s="13"/>
      <c r="FVO70" s="13"/>
      <c r="FVP70" s="13"/>
      <c r="FVQ70" s="13"/>
      <c r="FVR70" s="13"/>
      <c r="FVS70" s="13"/>
      <c r="FVT70" s="13"/>
      <c r="FVU70" s="13"/>
      <c r="FVV70" s="13"/>
      <c r="FVW70" s="13"/>
      <c r="FVX70" s="13"/>
      <c r="FVY70" s="13"/>
      <c r="FVZ70" s="13"/>
      <c r="FWA70" s="13"/>
      <c r="FWB70" s="13"/>
      <c r="FWC70" s="13"/>
      <c r="FWD70" s="13"/>
      <c r="FWE70" s="13"/>
      <c r="FWF70" s="13"/>
      <c r="FWG70" s="13"/>
      <c r="FWH70" s="13"/>
      <c r="FWI70" s="13"/>
      <c r="FWJ70" s="13"/>
      <c r="FWK70" s="13"/>
      <c r="FWL70" s="13"/>
      <c r="FWM70" s="13"/>
      <c r="FWN70" s="13"/>
      <c r="FWO70" s="13"/>
      <c r="FWP70" s="13"/>
      <c r="FWQ70" s="13"/>
      <c r="FWR70" s="13"/>
      <c r="FWS70" s="13"/>
      <c r="FWT70" s="13"/>
      <c r="FWU70" s="13"/>
      <c r="FWV70" s="13"/>
      <c r="FWW70" s="13"/>
      <c r="FWX70" s="13"/>
      <c r="FWY70" s="13"/>
      <c r="FWZ70" s="13"/>
      <c r="FXA70" s="13"/>
      <c r="FXB70" s="13"/>
      <c r="FXC70" s="13"/>
      <c r="FXD70" s="13"/>
      <c r="FXE70" s="13"/>
      <c r="FXF70" s="13"/>
      <c r="FXG70" s="13"/>
      <c r="FXH70" s="13"/>
      <c r="FXI70" s="13"/>
      <c r="FXJ70" s="13"/>
      <c r="FXK70" s="13"/>
      <c r="FXL70" s="13"/>
      <c r="FXM70" s="13"/>
      <c r="FXN70" s="13"/>
      <c r="FXO70" s="13"/>
      <c r="FXP70" s="13"/>
      <c r="FXQ70" s="13"/>
      <c r="FXR70" s="13"/>
      <c r="FXS70" s="13"/>
      <c r="FXT70" s="13"/>
      <c r="FXU70" s="13"/>
      <c r="FXV70" s="13"/>
      <c r="FXW70" s="13"/>
      <c r="FXX70" s="13"/>
      <c r="FXY70" s="13"/>
      <c r="FXZ70" s="13"/>
      <c r="FYA70" s="13"/>
      <c r="FYB70" s="13"/>
      <c r="FYC70" s="13"/>
      <c r="FYD70" s="13"/>
      <c r="FYE70" s="13"/>
      <c r="FYF70" s="13"/>
      <c r="FYG70" s="13"/>
      <c r="FYH70" s="13"/>
      <c r="FYI70" s="13"/>
      <c r="FYJ70" s="13"/>
      <c r="FYK70" s="13"/>
      <c r="FYL70" s="13"/>
      <c r="FYM70" s="13"/>
      <c r="FYN70" s="13"/>
      <c r="FYO70" s="13"/>
      <c r="FYP70" s="13"/>
      <c r="FYQ70" s="13"/>
      <c r="FYR70" s="13"/>
      <c r="FYS70" s="13"/>
      <c r="FYT70" s="13"/>
      <c r="FYU70" s="13"/>
      <c r="FYV70" s="13"/>
      <c r="FYW70" s="13"/>
      <c r="FYX70" s="13"/>
      <c r="FYY70" s="13"/>
      <c r="FYZ70" s="13"/>
      <c r="FZA70" s="13"/>
      <c r="FZB70" s="13"/>
      <c r="FZC70" s="13"/>
      <c r="FZD70" s="13"/>
      <c r="FZE70" s="13"/>
      <c r="FZF70" s="13"/>
      <c r="FZG70" s="13"/>
      <c r="FZH70" s="13"/>
      <c r="FZI70" s="13"/>
      <c r="FZJ70" s="13"/>
      <c r="FZK70" s="13"/>
      <c r="FZL70" s="13"/>
      <c r="FZM70" s="13"/>
      <c r="FZN70" s="13"/>
      <c r="FZO70" s="13"/>
      <c r="FZP70" s="13"/>
      <c r="FZQ70" s="13"/>
      <c r="FZR70" s="13"/>
      <c r="FZS70" s="13"/>
      <c r="FZT70" s="13"/>
      <c r="FZU70" s="13"/>
      <c r="FZV70" s="13"/>
      <c r="FZW70" s="13"/>
      <c r="FZX70" s="13"/>
      <c r="FZY70" s="13"/>
      <c r="FZZ70" s="13"/>
      <c r="GAA70" s="13"/>
      <c r="GAB70" s="13"/>
      <c r="GAC70" s="13"/>
      <c r="GAD70" s="13"/>
      <c r="GAE70" s="13"/>
      <c r="GAF70" s="13"/>
      <c r="GAG70" s="13"/>
      <c r="GAH70" s="13"/>
      <c r="GAI70" s="13"/>
      <c r="GAJ70" s="13"/>
      <c r="GAK70" s="13"/>
      <c r="GAL70" s="13"/>
      <c r="GAM70" s="13"/>
      <c r="GAN70" s="13"/>
      <c r="GAO70" s="13"/>
      <c r="GAP70" s="13"/>
      <c r="GAQ70" s="13"/>
      <c r="GAR70" s="13"/>
      <c r="GAS70" s="13"/>
      <c r="GAT70" s="13"/>
      <c r="GAU70" s="13"/>
      <c r="GAV70" s="13"/>
      <c r="GAW70" s="13"/>
      <c r="GAX70" s="13"/>
      <c r="GAY70" s="13"/>
      <c r="GAZ70" s="13"/>
      <c r="GBA70" s="13"/>
      <c r="GBB70" s="13"/>
      <c r="GBC70" s="13"/>
      <c r="GBD70" s="13"/>
      <c r="GBE70" s="13"/>
      <c r="GBF70" s="13"/>
      <c r="GBG70" s="13"/>
      <c r="GBH70" s="13"/>
      <c r="GBI70" s="13"/>
      <c r="GBJ70" s="13"/>
      <c r="GBK70" s="13"/>
      <c r="GBL70" s="13"/>
      <c r="GBM70" s="13"/>
      <c r="GBN70" s="13"/>
      <c r="GBO70" s="13"/>
      <c r="GBP70" s="13"/>
      <c r="GBQ70" s="13"/>
      <c r="GBR70" s="13"/>
      <c r="GBS70" s="13"/>
      <c r="GBT70" s="13"/>
      <c r="GBU70" s="13"/>
      <c r="GBV70" s="13"/>
      <c r="GBW70" s="13"/>
      <c r="GBX70" s="13"/>
      <c r="GBY70" s="13"/>
      <c r="GBZ70" s="13"/>
      <c r="GCA70" s="13"/>
      <c r="GCB70" s="13"/>
      <c r="GCC70" s="13"/>
      <c r="GCD70" s="13"/>
      <c r="GCE70" s="13"/>
      <c r="GCF70" s="13"/>
      <c r="GCG70" s="13"/>
      <c r="GCH70" s="13"/>
      <c r="GCI70" s="13"/>
      <c r="GCJ70" s="13"/>
      <c r="GCK70" s="13"/>
      <c r="GCL70" s="13"/>
      <c r="GCM70" s="13"/>
      <c r="GCN70" s="13"/>
      <c r="GCO70" s="13"/>
      <c r="GCP70" s="13"/>
      <c r="GCQ70" s="13"/>
      <c r="GCR70" s="13"/>
      <c r="GCS70" s="13"/>
      <c r="GCT70" s="13"/>
      <c r="GCU70" s="13"/>
      <c r="GCV70" s="13"/>
      <c r="GCW70" s="13"/>
      <c r="GCX70" s="13"/>
      <c r="GCY70" s="13"/>
      <c r="GCZ70" s="13"/>
      <c r="GDA70" s="13"/>
      <c r="GDB70" s="13"/>
      <c r="GDC70" s="13"/>
      <c r="GDD70" s="13"/>
      <c r="GDE70" s="13"/>
      <c r="GDF70" s="13"/>
      <c r="GDG70" s="13"/>
      <c r="GDH70" s="13"/>
      <c r="GDI70" s="13"/>
      <c r="GDJ70" s="13"/>
      <c r="GDK70" s="13"/>
      <c r="GDL70" s="13"/>
      <c r="GDM70" s="13"/>
      <c r="GDN70" s="13"/>
      <c r="GDO70" s="13"/>
      <c r="GDP70" s="13"/>
      <c r="GDQ70" s="13"/>
      <c r="GDR70" s="13"/>
      <c r="GDS70" s="13"/>
      <c r="GDT70" s="13"/>
      <c r="GDU70" s="13"/>
      <c r="GDV70" s="13"/>
      <c r="GDW70" s="13"/>
      <c r="GDX70" s="13"/>
      <c r="GDY70" s="13"/>
      <c r="GDZ70" s="13"/>
      <c r="GEA70" s="13"/>
      <c r="GEB70" s="13"/>
      <c r="GEC70" s="13"/>
      <c r="GED70" s="13"/>
      <c r="GEE70" s="13"/>
      <c r="GEF70" s="13"/>
      <c r="GEG70" s="13"/>
      <c r="GEH70" s="13"/>
      <c r="GEI70" s="13"/>
      <c r="GEJ70" s="13"/>
      <c r="GEK70" s="13"/>
      <c r="GEL70" s="13"/>
      <c r="GEM70" s="13"/>
      <c r="GEN70" s="13"/>
      <c r="GEO70" s="13"/>
      <c r="GEP70" s="13"/>
      <c r="GEQ70" s="13"/>
      <c r="GER70" s="13"/>
      <c r="GES70" s="13"/>
      <c r="GET70" s="13"/>
      <c r="GEU70" s="13"/>
      <c r="GEV70" s="13"/>
      <c r="GEW70" s="13"/>
      <c r="GEX70" s="13"/>
      <c r="GEY70" s="13"/>
      <c r="GEZ70" s="13"/>
      <c r="GFA70" s="13"/>
      <c r="GFB70" s="13"/>
      <c r="GFC70" s="13"/>
      <c r="GFD70" s="13"/>
      <c r="GFE70" s="13"/>
      <c r="GFF70" s="13"/>
      <c r="GFG70" s="13"/>
      <c r="GFH70" s="13"/>
      <c r="GFI70" s="13"/>
      <c r="GFJ70" s="13"/>
      <c r="GFK70" s="13"/>
      <c r="GFL70" s="13"/>
      <c r="GFM70" s="13"/>
      <c r="GFN70" s="13"/>
      <c r="GFO70" s="13"/>
      <c r="GFP70" s="13"/>
      <c r="GFQ70" s="13"/>
      <c r="GFR70" s="13"/>
      <c r="GFS70" s="13"/>
      <c r="GFT70" s="13"/>
      <c r="GFU70" s="13"/>
      <c r="GFV70" s="13"/>
      <c r="GFW70" s="13"/>
      <c r="GFX70" s="13"/>
      <c r="GFY70" s="13"/>
      <c r="GFZ70" s="13"/>
      <c r="GGA70" s="13"/>
      <c r="GGB70" s="13"/>
      <c r="GGC70" s="13"/>
      <c r="GGD70" s="13"/>
      <c r="GGE70" s="13"/>
      <c r="GGF70" s="13"/>
      <c r="GGG70" s="13"/>
      <c r="GGH70" s="13"/>
      <c r="GGI70" s="13"/>
      <c r="GGJ70" s="13"/>
      <c r="GGK70" s="13"/>
      <c r="GGL70" s="13"/>
      <c r="GGM70" s="13"/>
      <c r="GGN70" s="13"/>
      <c r="GGO70" s="13"/>
      <c r="GGP70" s="13"/>
      <c r="GGQ70" s="13"/>
      <c r="GGR70" s="13"/>
      <c r="GGS70" s="13"/>
      <c r="GGT70" s="13"/>
      <c r="GGU70" s="13"/>
      <c r="GGV70" s="13"/>
      <c r="GGW70" s="13"/>
      <c r="GGX70" s="13"/>
      <c r="GGY70" s="13"/>
      <c r="GGZ70" s="13"/>
      <c r="GHA70" s="13"/>
      <c r="GHB70" s="13"/>
      <c r="GHC70" s="13"/>
      <c r="GHD70" s="13"/>
      <c r="GHE70" s="13"/>
      <c r="GHF70" s="13"/>
      <c r="GHG70" s="13"/>
      <c r="GHH70" s="13"/>
      <c r="GHI70" s="13"/>
      <c r="GHJ70" s="13"/>
      <c r="GHK70" s="13"/>
      <c r="GHL70" s="13"/>
      <c r="GHM70" s="13"/>
      <c r="GHN70" s="13"/>
      <c r="GHO70" s="13"/>
      <c r="GHP70" s="13"/>
      <c r="GHQ70" s="13"/>
      <c r="GHR70" s="13"/>
      <c r="GHS70" s="13"/>
      <c r="GHT70" s="13"/>
      <c r="GHU70" s="13"/>
      <c r="GHV70" s="13"/>
      <c r="GHW70" s="13"/>
      <c r="GHX70" s="13"/>
      <c r="GHY70" s="13"/>
      <c r="GHZ70" s="13"/>
      <c r="GIA70" s="13"/>
      <c r="GIB70" s="13"/>
      <c r="GIC70" s="13"/>
      <c r="GID70" s="13"/>
      <c r="GIE70" s="13"/>
      <c r="GIF70" s="13"/>
      <c r="GIG70" s="13"/>
      <c r="GIH70" s="13"/>
      <c r="GII70" s="13"/>
      <c r="GIJ70" s="13"/>
      <c r="GIK70" s="13"/>
      <c r="GIL70" s="13"/>
      <c r="GIM70" s="13"/>
      <c r="GIN70" s="13"/>
      <c r="GIO70" s="13"/>
      <c r="GIP70" s="13"/>
      <c r="GIQ70" s="13"/>
      <c r="GIR70" s="13"/>
      <c r="GIS70" s="13"/>
      <c r="GIT70" s="13"/>
      <c r="GIU70" s="13"/>
      <c r="GIV70" s="13"/>
      <c r="GIW70" s="13"/>
      <c r="GIX70" s="13"/>
      <c r="GIY70" s="13"/>
      <c r="GIZ70" s="13"/>
      <c r="GJA70" s="13"/>
      <c r="GJB70" s="13"/>
      <c r="GJC70" s="13"/>
      <c r="GJD70" s="13"/>
      <c r="GJE70" s="13"/>
      <c r="GJF70" s="13"/>
      <c r="GJG70" s="13"/>
      <c r="GJH70" s="13"/>
      <c r="GJI70" s="13"/>
      <c r="GJJ70" s="13"/>
      <c r="GJK70" s="13"/>
      <c r="GJL70" s="13"/>
      <c r="GJM70" s="13"/>
      <c r="GJN70" s="13"/>
      <c r="GJO70" s="13"/>
      <c r="GJP70" s="13"/>
      <c r="GJQ70" s="13"/>
      <c r="GJR70" s="13"/>
      <c r="GJS70" s="13"/>
      <c r="GJT70" s="13"/>
      <c r="GJU70" s="13"/>
      <c r="GJV70" s="13"/>
      <c r="GJW70" s="13"/>
      <c r="GJX70" s="13"/>
      <c r="GJY70" s="13"/>
      <c r="GJZ70" s="13"/>
      <c r="GKA70" s="13"/>
      <c r="GKB70" s="13"/>
      <c r="GKC70" s="13"/>
      <c r="GKD70" s="13"/>
      <c r="GKE70" s="13"/>
      <c r="GKF70" s="13"/>
      <c r="GKG70" s="13"/>
      <c r="GKH70" s="13"/>
      <c r="GKI70" s="13"/>
      <c r="GKJ70" s="13"/>
      <c r="GKK70" s="13"/>
      <c r="GKL70" s="13"/>
      <c r="GKM70" s="13"/>
      <c r="GKN70" s="13"/>
      <c r="GKO70" s="13"/>
      <c r="GKP70" s="13"/>
      <c r="GKQ70" s="13"/>
      <c r="GKR70" s="13"/>
      <c r="GKS70" s="13"/>
      <c r="GKT70" s="13"/>
      <c r="GKU70" s="13"/>
      <c r="GKV70" s="13"/>
      <c r="GKW70" s="13"/>
      <c r="GKX70" s="13"/>
      <c r="GKY70" s="13"/>
      <c r="GKZ70" s="13"/>
      <c r="GLA70" s="13"/>
      <c r="GLB70" s="13"/>
      <c r="GLC70" s="13"/>
      <c r="GLD70" s="13"/>
      <c r="GLE70" s="13"/>
      <c r="GLF70" s="13"/>
      <c r="GLG70" s="13"/>
      <c r="GLH70" s="13"/>
      <c r="GLI70" s="13"/>
      <c r="GLJ70" s="13"/>
      <c r="GLK70" s="13"/>
      <c r="GLL70" s="13"/>
      <c r="GLM70" s="13"/>
      <c r="GLN70" s="13"/>
      <c r="GLO70" s="13"/>
      <c r="GLP70" s="13"/>
      <c r="GLQ70" s="13"/>
      <c r="GLR70" s="13"/>
      <c r="GLS70" s="13"/>
      <c r="GLT70" s="13"/>
      <c r="GLU70" s="13"/>
      <c r="GLV70" s="13"/>
      <c r="GLW70" s="13"/>
      <c r="GLX70" s="13"/>
      <c r="GLY70" s="13"/>
      <c r="GLZ70" s="13"/>
      <c r="GMA70" s="13"/>
      <c r="GMB70" s="13"/>
      <c r="GMC70" s="13"/>
      <c r="GMD70" s="13"/>
      <c r="GME70" s="13"/>
      <c r="GMF70" s="13"/>
      <c r="GMG70" s="13"/>
      <c r="GMH70" s="13"/>
      <c r="GMI70" s="13"/>
      <c r="GMJ70" s="13"/>
      <c r="GMK70" s="13"/>
      <c r="GML70" s="13"/>
      <c r="GMM70" s="13"/>
      <c r="GMN70" s="13"/>
      <c r="GMO70" s="13"/>
      <c r="GMP70" s="13"/>
      <c r="GMQ70" s="13"/>
      <c r="GMR70" s="13"/>
      <c r="GMS70" s="13"/>
      <c r="GMT70" s="13"/>
      <c r="GMU70" s="13"/>
      <c r="GMV70" s="13"/>
      <c r="GMW70" s="13"/>
      <c r="GMX70" s="13"/>
      <c r="GMY70" s="13"/>
      <c r="GMZ70" s="13"/>
      <c r="GNA70" s="13"/>
      <c r="GNB70" s="13"/>
      <c r="GNC70" s="13"/>
      <c r="GND70" s="13"/>
      <c r="GNE70" s="13"/>
      <c r="GNF70" s="13"/>
      <c r="GNG70" s="13"/>
      <c r="GNH70" s="13"/>
      <c r="GNI70" s="13"/>
      <c r="GNJ70" s="13"/>
      <c r="GNK70" s="13"/>
      <c r="GNL70" s="13"/>
      <c r="GNM70" s="13"/>
      <c r="GNN70" s="13"/>
      <c r="GNO70" s="13"/>
      <c r="GNP70" s="13"/>
      <c r="GNQ70" s="13"/>
      <c r="GNR70" s="13"/>
      <c r="GNS70" s="13"/>
      <c r="GNT70" s="13"/>
      <c r="GNU70" s="13"/>
      <c r="GNV70" s="13"/>
      <c r="GNW70" s="13"/>
      <c r="GNX70" s="13"/>
      <c r="GNY70" s="13"/>
      <c r="GNZ70" s="13"/>
      <c r="GOA70" s="13"/>
      <c r="GOB70" s="13"/>
      <c r="GOC70" s="13"/>
      <c r="GOD70" s="13"/>
      <c r="GOE70" s="13"/>
      <c r="GOF70" s="13"/>
      <c r="GOG70" s="13"/>
      <c r="GOH70" s="13"/>
      <c r="GOI70" s="13"/>
      <c r="GOJ70" s="13"/>
      <c r="GOK70" s="13"/>
      <c r="GOL70" s="13"/>
      <c r="GOM70" s="13"/>
      <c r="GON70" s="13"/>
      <c r="GOO70" s="13"/>
      <c r="GOP70" s="13"/>
      <c r="GOQ70" s="13"/>
      <c r="GOR70" s="13"/>
      <c r="GOS70" s="13"/>
      <c r="GOT70" s="13"/>
      <c r="GOU70" s="13"/>
      <c r="GOV70" s="13"/>
      <c r="GOW70" s="13"/>
      <c r="GOX70" s="13"/>
      <c r="GOY70" s="13"/>
      <c r="GOZ70" s="13"/>
      <c r="GPA70" s="13"/>
      <c r="GPB70" s="13"/>
      <c r="GPC70" s="13"/>
      <c r="GPD70" s="13"/>
      <c r="GPE70" s="13"/>
      <c r="GPF70" s="13"/>
      <c r="GPG70" s="13"/>
      <c r="GPH70" s="13"/>
      <c r="GPI70" s="13"/>
      <c r="GPJ70" s="13"/>
      <c r="GPK70" s="13"/>
      <c r="GPL70" s="13"/>
      <c r="GPM70" s="13"/>
      <c r="GPN70" s="13"/>
      <c r="GPO70" s="13"/>
      <c r="GPP70" s="13"/>
      <c r="GPQ70" s="13"/>
      <c r="GPR70" s="13"/>
      <c r="GPS70" s="13"/>
      <c r="GPT70" s="13"/>
      <c r="GPU70" s="13"/>
      <c r="GPV70" s="13"/>
      <c r="GPW70" s="13"/>
      <c r="GPX70" s="13"/>
      <c r="GPY70" s="13"/>
      <c r="GPZ70" s="13"/>
      <c r="GQA70" s="13"/>
      <c r="GQB70" s="13"/>
      <c r="GQC70" s="13"/>
      <c r="GQD70" s="13"/>
      <c r="GQE70" s="13"/>
      <c r="GQF70" s="13"/>
      <c r="GQG70" s="13"/>
      <c r="GQH70" s="13"/>
      <c r="GQI70" s="13"/>
      <c r="GQJ70" s="13"/>
      <c r="GQK70" s="13"/>
      <c r="GQL70" s="13"/>
      <c r="GQM70" s="13"/>
      <c r="GQN70" s="13"/>
      <c r="GQO70" s="13"/>
      <c r="GQP70" s="13"/>
      <c r="GQQ70" s="13"/>
      <c r="GQR70" s="13"/>
      <c r="GQS70" s="13"/>
      <c r="GQT70" s="13"/>
      <c r="GQU70" s="13"/>
      <c r="GQV70" s="13"/>
      <c r="GQW70" s="13"/>
      <c r="GQX70" s="13"/>
      <c r="GQY70" s="13"/>
      <c r="GQZ70" s="13"/>
      <c r="GRA70" s="13"/>
      <c r="GRB70" s="13"/>
      <c r="GRC70" s="13"/>
      <c r="GRD70" s="13"/>
      <c r="GRE70" s="13"/>
      <c r="GRF70" s="13"/>
      <c r="GRG70" s="13"/>
      <c r="GRH70" s="13"/>
      <c r="GRI70" s="13"/>
      <c r="GRJ70" s="13"/>
      <c r="GRK70" s="13"/>
      <c r="GRL70" s="13"/>
      <c r="GRM70" s="13"/>
      <c r="GRN70" s="13"/>
      <c r="GRO70" s="13"/>
      <c r="GRP70" s="13"/>
      <c r="GRQ70" s="13"/>
      <c r="GRR70" s="13"/>
      <c r="GRS70" s="13"/>
      <c r="GRT70" s="13"/>
      <c r="GRU70" s="13"/>
      <c r="GRV70" s="13"/>
      <c r="GRW70" s="13"/>
      <c r="GRX70" s="13"/>
      <c r="GRY70" s="13"/>
      <c r="GRZ70" s="13"/>
      <c r="GSA70" s="13"/>
      <c r="GSB70" s="13"/>
      <c r="GSC70" s="13"/>
      <c r="GSD70" s="13"/>
      <c r="GSE70" s="13"/>
      <c r="GSF70" s="13"/>
      <c r="GSG70" s="13"/>
      <c r="GSH70" s="13"/>
      <c r="GSI70" s="13"/>
      <c r="GSJ70" s="13"/>
      <c r="GSK70" s="13"/>
      <c r="GSL70" s="13"/>
      <c r="GSM70" s="13"/>
      <c r="GSN70" s="13"/>
      <c r="GSO70" s="13"/>
      <c r="GSP70" s="13"/>
      <c r="GSQ70" s="13"/>
      <c r="GSR70" s="13"/>
      <c r="GSS70" s="13"/>
      <c r="GST70" s="13"/>
      <c r="GSU70" s="13"/>
      <c r="GSV70" s="13"/>
      <c r="GSW70" s="13"/>
      <c r="GSX70" s="13"/>
      <c r="GSY70" s="13"/>
      <c r="GSZ70" s="13"/>
      <c r="GTA70" s="13"/>
      <c r="GTB70" s="13"/>
      <c r="GTC70" s="13"/>
      <c r="GTD70" s="13"/>
      <c r="GTE70" s="13"/>
      <c r="GTF70" s="13"/>
      <c r="GTG70" s="13"/>
      <c r="GTH70" s="13"/>
      <c r="GTI70" s="13"/>
      <c r="GTJ70" s="13"/>
      <c r="GTK70" s="13"/>
      <c r="GTL70" s="13"/>
      <c r="GTM70" s="13"/>
      <c r="GTN70" s="13"/>
      <c r="GTO70" s="13"/>
      <c r="GTP70" s="13"/>
      <c r="GTQ70" s="13"/>
      <c r="GTR70" s="13"/>
      <c r="GTS70" s="13"/>
      <c r="GTT70" s="13"/>
      <c r="GTU70" s="13"/>
      <c r="GTV70" s="13"/>
      <c r="GTW70" s="13"/>
      <c r="GTX70" s="13"/>
      <c r="GTY70" s="13"/>
      <c r="GTZ70" s="13"/>
      <c r="GUA70" s="13"/>
      <c r="GUB70" s="13"/>
      <c r="GUC70" s="13"/>
      <c r="GUD70" s="13"/>
      <c r="GUE70" s="13"/>
      <c r="GUF70" s="13"/>
      <c r="GUG70" s="13"/>
      <c r="GUH70" s="13"/>
      <c r="GUI70" s="13"/>
      <c r="GUJ70" s="13"/>
      <c r="GUK70" s="13"/>
      <c r="GUL70" s="13"/>
      <c r="GUM70" s="13"/>
      <c r="GUN70" s="13"/>
      <c r="GUO70" s="13"/>
      <c r="GUP70" s="13"/>
      <c r="GUQ70" s="13"/>
      <c r="GUR70" s="13"/>
      <c r="GUS70" s="13"/>
      <c r="GUT70" s="13"/>
      <c r="GUU70" s="13"/>
      <c r="GUV70" s="13"/>
      <c r="GUW70" s="13"/>
      <c r="GUX70" s="13"/>
      <c r="GUY70" s="13"/>
      <c r="GUZ70" s="13"/>
      <c r="GVA70" s="13"/>
      <c r="GVB70" s="13"/>
      <c r="GVC70" s="13"/>
      <c r="GVD70" s="13"/>
      <c r="GVE70" s="13"/>
      <c r="GVF70" s="13"/>
      <c r="GVG70" s="13"/>
      <c r="GVH70" s="13"/>
      <c r="GVI70" s="13"/>
      <c r="GVJ70" s="13"/>
      <c r="GVK70" s="13"/>
      <c r="GVL70" s="13"/>
      <c r="GVM70" s="13"/>
      <c r="GVN70" s="13"/>
      <c r="GVO70" s="13"/>
      <c r="GVP70" s="13"/>
      <c r="GVQ70" s="13"/>
      <c r="GVR70" s="13"/>
      <c r="GVS70" s="13"/>
      <c r="GVT70" s="13"/>
      <c r="GVU70" s="13"/>
      <c r="GVV70" s="13"/>
      <c r="GVW70" s="13"/>
      <c r="GVX70" s="13"/>
      <c r="GVY70" s="13"/>
      <c r="GVZ70" s="13"/>
      <c r="GWA70" s="13"/>
      <c r="GWB70" s="13"/>
      <c r="GWC70" s="13"/>
      <c r="GWD70" s="13"/>
      <c r="GWE70" s="13"/>
      <c r="GWF70" s="13"/>
      <c r="GWG70" s="13"/>
      <c r="GWH70" s="13"/>
      <c r="GWI70" s="13"/>
      <c r="GWJ70" s="13"/>
      <c r="GWK70" s="13"/>
      <c r="GWL70" s="13"/>
      <c r="GWM70" s="13"/>
      <c r="GWN70" s="13"/>
      <c r="GWO70" s="13"/>
      <c r="GWP70" s="13"/>
      <c r="GWQ70" s="13"/>
      <c r="GWR70" s="13"/>
      <c r="GWS70" s="13"/>
      <c r="GWT70" s="13"/>
      <c r="GWU70" s="13"/>
      <c r="GWV70" s="13"/>
      <c r="GWW70" s="13"/>
      <c r="GWX70" s="13"/>
      <c r="GWY70" s="13"/>
      <c r="GWZ70" s="13"/>
      <c r="GXA70" s="13"/>
      <c r="GXB70" s="13"/>
      <c r="GXC70" s="13"/>
      <c r="GXD70" s="13"/>
      <c r="GXE70" s="13"/>
      <c r="GXF70" s="13"/>
      <c r="GXG70" s="13"/>
      <c r="GXH70" s="13"/>
      <c r="GXI70" s="13"/>
      <c r="GXJ70" s="13"/>
      <c r="GXK70" s="13"/>
      <c r="GXL70" s="13"/>
      <c r="GXM70" s="13"/>
      <c r="GXN70" s="13"/>
      <c r="GXO70" s="13"/>
      <c r="GXP70" s="13"/>
      <c r="GXQ70" s="13"/>
      <c r="GXR70" s="13"/>
      <c r="GXS70" s="13"/>
      <c r="GXT70" s="13"/>
      <c r="GXU70" s="13"/>
      <c r="GXV70" s="13"/>
      <c r="GXW70" s="13"/>
      <c r="GXX70" s="13"/>
      <c r="GXY70" s="13"/>
      <c r="GXZ70" s="13"/>
      <c r="GYA70" s="13"/>
      <c r="GYB70" s="13"/>
      <c r="GYC70" s="13"/>
      <c r="GYD70" s="13"/>
      <c r="GYE70" s="13"/>
      <c r="GYF70" s="13"/>
      <c r="GYG70" s="13"/>
      <c r="GYH70" s="13"/>
      <c r="GYI70" s="13"/>
      <c r="GYJ70" s="13"/>
      <c r="GYK70" s="13"/>
      <c r="GYL70" s="13"/>
      <c r="GYM70" s="13"/>
      <c r="GYN70" s="13"/>
      <c r="GYO70" s="13"/>
      <c r="GYP70" s="13"/>
      <c r="GYQ70" s="13"/>
      <c r="GYR70" s="13"/>
      <c r="GYS70" s="13"/>
      <c r="GYT70" s="13"/>
      <c r="GYU70" s="13"/>
      <c r="GYV70" s="13"/>
      <c r="GYW70" s="13"/>
      <c r="GYX70" s="13"/>
      <c r="GYY70" s="13"/>
      <c r="GYZ70" s="13"/>
      <c r="GZA70" s="13"/>
      <c r="GZB70" s="13"/>
      <c r="GZC70" s="13"/>
      <c r="GZD70" s="13"/>
      <c r="GZE70" s="13"/>
      <c r="GZF70" s="13"/>
      <c r="GZG70" s="13"/>
      <c r="GZH70" s="13"/>
      <c r="GZI70" s="13"/>
      <c r="GZJ70" s="13"/>
      <c r="GZK70" s="13"/>
      <c r="GZL70" s="13"/>
      <c r="GZM70" s="13"/>
      <c r="GZN70" s="13"/>
      <c r="GZO70" s="13"/>
      <c r="GZP70" s="13"/>
      <c r="GZQ70" s="13"/>
      <c r="GZR70" s="13"/>
      <c r="GZS70" s="13"/>
      <c r="GZT70" s="13"/>
      <c r="GZU70" s="13"/>
      <c r="GZV70" s="13"/>
      <c r="GZW70" s="13"/>
      <c r="GZX70" s="13"/>
      <c r="GZY70" s="13"/>
      <c r="GZZ70" s="13"/>
      <c r="HAA70" s="13"/>
      <c r="HAB70" s="13"/>
      <c r="HAC70" s="13"/>
      <c r="HAD70" s="13"/>
      <c r="HAE70" s="13"/>
      <c r="HAF70" s="13"/>
      <c r="HAG70" s="13"/>
      <c r="HAH70" s="13"/>
      <c r="HAI70" s="13"/>
      <c r="HAJ70" s="13"/>
      <c r="HAK70" s="13"/>
      <c r="HAL70" s="13"/>
      <c r="HAM70" s="13"/>
      <c r="HAN70" s="13"/>
      <c r="HAO70" s="13"/>
      <c r="HAP70" s="13"/>
      <c r="HAQ70" s="13"/>
      <c r="HAR70" s="13"/>
      <c r="HAS70" s="13"/>
      <c r="HAT70" s="13"/>
      <c r="HAU70" s="13"/>
      <c r="HAV70" s="13"/>
      <c r="HAW70" s="13"/>
      <c r="HAX70" s="13"/>
      <c r="HAY70" s="13"/>
      <c r="HAZ70" s="13"/>
      <c r="HBA70" s="13"/>
      <c r="HBB70" s="13"/>
      <c r="HBC70" s="13"/>
      <c r="HBD70" s="13"/>
      <c r="HBE70" s="13"/>
      <c r="HBF70" s="13"/>
      <c r="HBG70" s="13"/>
      <c r="HBH70" s="13"/>
      <c r="HBI70" s="13"/>
      <c r="HBJ70" s="13"/>
      <c r="HBK70" s="13"/>
      <c r="HBL70" s="13"/>
      <c r="HBM70" s="13"/>
      <c r="HBN70" s="13"/>
      <c r="HBO70" s="13"/>
      <c r="HBP70" s="13"/>
      <c r="HBQ70" s="13"/>
      <c r="HBR70" s="13"/>
      <c r="HBS70" s="13"/>
      <c r="HBT70" s="13"/>
      <c r="HBU70" s="13"/>
      <c r="HBV70" s="13"/>
      <c r="HBW70" s="13"/>
      <c r="HBX70" s="13"/>
      <c r="HBY70" s="13"/>
      <c r="HBZ70" s="13"/>
      <c r="HCA70" s="13"/>
      <c r="HCB70" s="13"/>
      <c r="HCC70" s="13"/>
      <c r="HCD70" s="13"/>
      <c r="HCE70" s="13"/>
      <c r="HCF70" s="13"/>
      <c r="HCG70" s="13"/>
      <c r="HCH70" s="13"/>
      <c r="HCI70" s="13"/>
      <c r="HCJ70" s="13"/>
      <c r="HCK70" s="13"/>
      <c r="HCL70" s="13"/>
      <c r="HCM70" s="13"/>
      <c r="HCN70" s="13"/>
      <c r="HCO70" s="13"/>
      <c r="HCP70" s="13"/>
      <c r="HCQ70" s="13"/>
      <c r="HCR70" s="13"/>
      <c r="HCS70" s="13"/>
      <c r="HCT70" s="13"/>
      <c r="HCU70" s="13"/>
      <c r="HCV70" s="13"/>
      <c r="HCW70" s="13"/>
      <c r="HCX70" s="13"/>
      <c r="HCY70" s="13"/>
      <c r="HCZ70" s="13"/>
      <c r="HDA70" s="13"/>
      <c r="HDB70" s="13"/>
      <c r="HDC70" s="13"/>
      <c r="HDD70" s="13"/>
      <c r="HDE70" s="13"/>
      <c r="HDF70" s="13"/>
      <c r="HDG70" s="13"/>
      <c r="HDH70" s="13"/>
      <c r="HDI70" s="13"/>
      <c r="HDJ70" s="13"/>
      <c r="HDK70" s="13"/>
      <c r="HDL70" s="13"/>
      <c r="HDM70" s="13"/>
      <c r="HDN70" s="13"/>
      <c r="HDO70" s="13"/>
      <c r="HDP70" s="13"/>
      <c r="HDQ70" s="13"/>
      <c r="HDR70" s="13"/>
      <c r="HDS70" s="13"/>
      <c r="HDT70" s="13"/>
      <c r="HDU70" s="13"/>
      <c r="HDV70" s="13"/>
      <c r="HDW70" s="13"/>
      <c r="HDX70" s="13"/>
      <c r="HDY70" s="13"/>
      <c r="HDZ70" s="13"/>
      <c r="HEA70" s="13"/>
      <c r="HEB70" s="13"/>
      <c r="HEC70" s="13"/>
      <c r="HED70" s="13"/>
      <c r="HEE70" s="13"/>
      <c r="HEF70" s="13"/>
      <c r="HEG70" s="13"/>
      <c r="HEH70" s="13"/>
      <c r="HEI70" s="13"/>
      <c r="HEJ70" s="13"/>
      <c r="HEK70" s="13"/>
      <c r="HEL70" s="13"/>
      <c r="HEM70" s="13"/>
      <c r="HEN70" s="13"/>
      <c r="HEO70" s="13"/>
      <c r="HEP70" s="13"/>
      <c r="HEQ70" s="13"/>
      <c r="HER70" s="13"/>
      <c r="HES70" s="13"/>
      <c r="HET70" s="13"/>
      <c r="HEU70" s="13"/>
      <c r="HEV70" s="13"/>
      <c r="HEW70" s="13"/>
      <c r="HEX70" s="13"/>
      <c r="HEY70" s="13"/>
      <c r="HEZ70" s="13"/>
      <c r="HFA70" s="13"/>
      <c r="HFB70" s="13"/>
      <c r="HFC70" s="13"/>
      <c r="HFD70" s="13"/>
      <c r="HFE70" s="13"/>
      <c r="HFF70" s="13"/>
      <c r="HFG70" s="13"/>
      <c r="HFH70" s="13"/>
      <c r="HFI70" s="13"/>
      <c r="HFJ70" s="13"/>
      <c r="HFK70" s="13"/>
      <c r="HFL70" s="13"/>
      <c r="HFM70" s="13"/>
      <c r="HFN70" s="13"/>
      <c r="HFO70" s="13"/>
      <c r="HFP70" s="13"/>
      <c r="HFQ70" s="13"/>
      <c r="HFR70" s="13"/>
      <c r="HFS70" s="13"/>
      <c r="HFT70" s="13"/>
      <c r="HFU70" s="13"/>
      <c r="HFV70" s="13"/>
      <c r="HFW70" s="13"/>
      <c r="HFX70" s="13"/>
      <c r="HFY70" s="13"/>
      <c r="HFZ70" s="13"/>
      <c r="HGA70" s="13"/>
      <c r="HGB70" s="13"/>
      <c r="HGC70" s="13"/>
      <c r="HGD70" s="13"/>
      <c r="HGE70" s="13"/>
      <c r="HGF70" s="13"/>
      <c r="HGG70" s="13"/>
      <c r="HGH70" s="13"/>
      <c r="HGI70" s="13"/>
      <c r="HGJ70" s="13"/>
      <c r="HGK70" s="13"/>
      <c r="HGL70" s="13"/>
      <c r="HGM70" s="13"/>
      <c r="HGN70" s="13"/>
      <c r="HGO70" s="13"/>
      <c r="HGP70" s="13"/>
      <c r="HGQ70" s="13"/>
      <c r="HGR70" s="13"/>
      <c r="HGS70" s="13"/>
      <c r="HGT70" s="13"/>
      <c r="HGU70" s="13"/>
      <c r="HGV70" s="13"/>
      <c r="HGW70" s="13"/>
      <c r="HGX70" s="13"/>
      <c r="HGY70" s="13"/>
      <c r="HGZ70" s="13"/>
      <c r="HHA70" s="13"/>
      <c r="HHB70" s="13"/>
      <c r="HHC70" s="13"/>
      <c r="HHD70" s="13"/>
      <c r="HHE70" s="13"/>
      <c r="HHF70" s="13"/>
      <c r="HHG70" s="13"/>
      <c r="HHH70" s="13"/>
      <c r="HHI70" s="13"/>
      <c r="HHJ70" s="13"/>
      <c r="HHK70" s="13"/>
      <c r="HHL70" s="13"/>
      <c r="HHM70" s="13"/>
      <c r="HHN70" s="13"/>
      <c r="HHO70" s="13"/>
      <c r="HHP70" s="13"/>
      <c r="HHQ70" s="13"/>
      <c r="HHR70" s="13"/>
      <c r="HHS70" s="13"/>
      <c r="HHT70" s="13"/>
      <c r="HHU70" s="13"/>
      <c r="HHV70" s="13"/>
      <c r="HHW70" s="13"/>
      <c r="HHX70" s="13"/>
      <c r="HHY70" s="13"/>
      <c r="HHZ70" s="13"/>
      <c r="HIA70" s="13"/>
      <c r="HIB70" s="13"/>
      <c r="HIC70" s="13"/>
      <c r="HID70" s="13"/>
      <c r="HIE70" s="13"/>
      <c r="HIF70" s="13"/>
      <c r="HIG70" s="13"/>
      <c r="HIH70" s="13"/>
      <c r="HII70" s="13"/>
      <c r="HIJ70" s="13"/>
      <c r="HIK70" s="13"/>
      <c r="HIL70" s="13"/>
      <c r="HIM70" s="13"/>
      <c r="HIN70" s="13"/>
      <c r="HIO70" s="13"/>
      <c r="HIP70" s="13"/>
      <c r="HIQ70" s="13"/>
      <c r="HIR70" s="13"/>
      <c r="HIS70" s="13"/>
      <c r="HIT70" s="13"/>
      <c r="HIU70" s="13"/>
      <c r="HIV70" s="13"/>
      <c r="HIW70" s="13"/>
      <c r="HIX70" s="13"/>
      <c r="HIY70" s="13"/>
      <c r="HIZ70" s="13"/>
      <c r="HJA70" s="13"/>
      <c r="HJB70" s="13"/>
      <c r="HJC70" s="13"/>
      <c r="HJD70" s="13"/>
      <c r="HJE70" s="13"/>
      <c r="HJF70" s="13"/>
      <c r="HJG70" s="13"/>
      <c r="HJH70" s="13"/>
      <c r="HJI70" s="13"/>
      <c r="HJJ70" s="13"/>
      <c r="HJK70" s="13"/>
      <c r="HJL70" s="13"/>
      <c r="HJM70" s="13"/>
      <c r="HJN70" s="13"/>
      <c r="HJO70" s="13"/>
      <c r="HJP70" s="13"/>
      <c r="HJQ70" s="13"/>
      <c r="HJR70" s="13"/>
      <c r="HJS70" s="13"/>
      <c r="HJT70" s="13"/>
      <c r="HJU70" s="13"/>
      <c r="HJV70" s="13"/>
      <c r="HJW70" s="13"/>
      <c r="HJX70" s="13"/>
      <c r="HJY70" s="13"/>
      <c r="HJZ70" s="13"/>
      <c r="HKA70" s="13"/>
      <c r="HKB70" s="13"/>
      <c r="HKC70" s="13"/>
      <c r="HKD70" s="13"/>
      <c r="HKE70" s="13"/>
      <c r="HKF70" s="13"/>
      <c r="HKG70" s="13"/>
      <c r="HKH70" s="13"/>
      <c r="HKI70" s="13"/>
      <c r="HKJ70" s="13"/>
      <c r="HKK70" s="13"/>
      <c r="HKL70" s="13"/>
      <c r="HKM70" s="13"/>
      <c r="HKN70" s="13"/>
      <c r="HKO70" s="13"/>
      <c r="HKP70" s="13"/>
      <c r="HKQ70" s="13"/>
      <c r="HKR70" s="13"/>
      <c r="HKS70" s="13"/>
      <c r="HKT70" s="13"/>
      <c r="HKU70" s="13"/>
      <c r="HKV70" s="13"/>
      <c r="HKW70" s="13"/>
      <c r="HKX70" s="13"/>
      <c r="HKY70" s="13"/>
      <c r="HKZ70" s="13"/>
      <c r="HLA70" s="13"/>
      <c r="HLB70" s="13"/>
      <c r="HLC70" s="13"/>
      <c r="HLD70" s="13"/>
      <c r="HLE70" s="13"/>
      <c r="HLF70" s="13"/>
      <c r="HLG70" s="13"/>
      <c r="HLH70" s="13"/>
      <c r="HLI70" s="13"/>
      <c r="HLJ70" s="13"/>
      <c r="HLK70" s="13"/>
      <c r="HLL70" s="13"/>
      <c r="HLM70" s="13"/>
      <c r="HLN70" s="13"/>
      <c r="HLO70" s="13"/>
      <c r="HLP70" s="13"/>
      <c r="HLQ70" s="13"/>
      <c r="HLR70" s="13"/>
      <c r="HLS70" s="13"/>
      <c r="HLT70" s="13"/>
      <c r="HLU70" s="13"/>
      <c r="HLV70" s="13"/>
      <c r="HLW70" s="13"/>
      <c r="HLX70" s="13"/>
      <c r="HLY70" s="13"/>
      <c r="HLZ70" s="13"/>
      <c r="HMA70" s="13"/>
      <c r="HMB70" s="13"/>
      <c r="HMC70" s="13"/>
      <c r="HMD70" s="13"/>
      <c r="HME70" s="13"/>
      <c r="HMF70" s="13"/>
      <c r="HMG70" s="13"/>
      <c r="HMH70" s="13"/>
      <c r="HMI70" s="13"/>
      <c r="HMJ70" s="13"/>
      <c r="HMK70" s="13"/>
      <c r="HML70" s="13"/>
      <c r="HMM70" s="13"/>
      <c r="HMN70" s="13"/>
      <c r="HMO70" s="13"/>
      <c r="HMP70" s="13"/>
      <c r="HMQ70" s="13"/>
      <c r="HMR70" s="13"/>
      <c r="HMS70" s="13"/>
      <c r="HMT70" s="13"/>
      <c r="HMU70" s="13"/>
      <c r="HMV70" s="13"/>
      <c r="HMW70" s="13"/>
      <c r="HMX70" s="13"/>
      <c r="HMY70" s="13"/>
      <c r="HMZ70" s="13"/>
      <c r="HNA70" s="13"/>
      <c r="HNB70" s="13"/>
      <c r="HNC70" s="13"/>
      <c r="HND70" s="13"/>
      <c r="HNE70" s="13"/>
      <c r="HNF70" s="13"/>
      <c r="HNG70" s="13"/>
      <c r="HNH70" s="13"/>
      <c r="HNI70" s="13"/>
      <c r="HNJ70" s="13"/>
      <c r="HNK70" s="13"/>
      <c r="HNL70" s="13"/>
      <c r="HNM70" s="13"/>
      <c r="HNN70" s="13"/>
      <c r="HNO70" s="13"/>
      <c r="HNP70" s="13"/>
      <c r="HNQ70" s="13"/>
      <c r="HNR70" s="13"/>
      <c r="HNS70" s="13"/>
      <c r="HNT70" s="13"/>
      <c r="HNU70" s="13"/>
      <c r="HNV70" s="13"/>
      <c r="HNW70" s="13"/>
      <c r="HNX70" s="13"/>
      <c r="HNY70" s="13"/>
      <c r="HNZ70" s="13"/>
      <c r="HOA70" s="13"/>
      <c r="HOB70" s="13"/>
      <c r="HOC70" s="13"/>
      <c r="HOD70" s="13"/>
      <c r="HOE70" s="13"/>
      <c r="HOF70" s="13"/>
      <c r="HOG70" s="13"/>
      <c r="HOH70" s="13"/>
      <c r="HOI70" s="13"/>
      <c r="HOJ70" s="13"/>
      <c r="HOK70" s="13"/>
      <c r="HOL70" s="13"/>
      <c r="HOM70" s="13"/>
      <c r="HON70" s="13"/>
      <c r="HOO70" s="13"/>
      <c r="HOP70" s="13"/>
      <c r="HOQ70" s="13"/>
      <c r="HOR70" s="13"/>
      <c r="HOS70" s="13"/>
      <c r="HOT70" s="13"/>
      <c r="HOU70" s="13"/>
      <c r="HOV70" s="13"/>
      <c r="HOW70" s="13"/>
      <c r="HOX70" s="13"/>
      <c r="HOY70" s="13"/>
      <c r="HOZ70" s="13"/>
      <c r="HPA70" s="13"/>
      <c r="HPB70" s="13"/>
      <c r="HPC70" s="13"/>
      <c r="HPD70" s="13"/>
      <c r="HPE70" s="13"/>
      <c r="HPF70" s="13"/>
      <c r="HPG70" s="13"/>
      <c r="HPH70" s="13"/>
      <c r="HPI70" s="13"/>
      <c r="HPJ70" s="13"/>
      <c r="HPK70" s="13"/>
      <c r="HPL70" s="13"/>
      <c r="HPM70" s="13"/>
      <c r="HPN70" s="13"/>
      <c r="HPO70" s="13"/>
      <c r="HPP70" s="13"/>
      <c r="HPQ70" s="13"/>
      <c r="HPR70" s="13"/>
      <c r="HPS70" s="13"/>
      <c r="HPT70" s="13"/>
      <c r="HPU70" s="13"/>
      <c r="HPV70" s="13"/>
      <c r="HPW70" s="13"/>
      <c r="HPX70" s="13"/>
      <c r="HPY70" s="13"/>
      <c r="HPZ70" s="13"/>
      <c r="HQA70" s="13"/>
      <c r="HQB70" s="13"/>
      <c r="HQC70" s="13"/>
      <c r="HQD70" s="13"/>
      <c r="HQE70" s="13"/>
      <c r="HQF70" s="13"/>
      <c r="HQG70" s="13"/>
      <c r="HQH70" s="13"/>
      <c r="HQI70" s="13"/>
      <c r="HQJ70" s="13"/>
      <c r="HQK70" s="13"/>
      <c r="HQL70" s="13"/>
      <c r="HQM70" s="13"/>
      <c r="HQN70" s="13"/>
      <c r="HQO70" s="13"/>
      <c r="HQP70" s="13"/>
      <c r="HQQ70" s="13"/>
      <c r="HQR70" s="13"/>
      <c r="HQS70" s="13"/>
      <c r="HQT70" s="13"/>
      <c r="HQU70" s="13"/>
      <c r="HQV70" s="13"/>
      <c r="HQW70" s="13"/>
      <c r="HQX70" s="13"/>
      <c r="HQY70" s="13"/>
      <c r="HQZ70" s="13"/>
      <c r="HRA70" s="13"/>
      <c r="HRB70" s="13"/>
      <c r="HRC70" s="13"/>
      <c r="HRD70" s="13"/>
      <c r="HRE70" s="13"/>
      <c r="HRF70" s="13"/>
      <c r="HRG70" s="13"/>
      <c r="HRH70" s="13"/>
      <c r="HRI70" s="13"/>
      <c r="HRJ70" s="13"/>
      <c r="HRK70" s="13"/>
      <c r="HRL70" s="13"/>
      <c r="HRM70" s="13"/>
      <c r="HRN70" s="13"/>
      <c r="HRO70" s="13"/>
      <c r="HRP70" s="13"/>
      <c r="HRQ70" s="13"/>
      <c r="HRR70" s="13"/>
      <c r="HRS70" s="13"/>
      <c r="HRT70" s="13"/>
      <c r="HRU70" s="13"/>
      <c r="HRV70" s="13"/>
      <c r="HRW70" s="13"/>
      <c r="HRX70" s="13"/>
      <c r="HRY70" s="13"/>
      <c r="HRZ70" s="13"/>
      <c r="HSA70" s="13"/>
      <c r="HSB70" s="13"/>
      <c r="HSC70" s="13"/>
      <c r="HSD70" s="13"/>
      <c r="HSE70" s="13"/>
      <c r="HSF70" s="13"/>
      <c r="HSG70" s="13"/>
      <c r="HSH70" s="13"/>
      <c r="HSI70" s="13"/>
      <c r="HSJ70" s="13"/>
      <c r="HSK70" s="13"/>
      <c r="HSL70" s="13"/>
      <c r="HSM70" s="13"/>
      <c r="HSN70" s="13"/>
      <c r="HSO70" s="13"/>
      <c r="HSP70" s="13"/>
      <c r="HSQ70" s="13"/>
      <c r="HSR70" s="13"/>
      <c r="HSS70" s="13"/>
      <c r="HST70" s="13"/>
      <c r="HSU70" s="13"/>
      <c r="HSV70" s="13"/>
      <c r="HSW70" s="13"/>
      <c r="HSX70" s="13"/>
      <c r="HSY70" s="13"/>
      <c r="HSZ70" s="13"/>
      <c r="HTA70" s="13"/>
      <c r="HTB70" s="13"/>
      <c r="HTC70" s="13"/>
      <c r="HTD70" s="13"/>
      <c r="HTE70" s="13"/>
      <c r="HTF70" s="13"/>
      <c r="HTG70" s="13"/>
      <c r="HTH70" s="13"/>
      <c r="HTI70" s="13"/>
      <c r="HTJ70" s="13"/>
      <c r="HTK70" s="13"/>
      <c r="HTL70" s="13"/>
      <c r="HTM70" s="13"/>
      <c r="HTN70" s="13"/>
      <c r="HTO70" s="13"/>
      <c r="HTP70" s="13"/>
      <c r="HTQ70" s="13"/>
      <c r="HTR70" s="13"/>
      <c r="HTS70" s="13"/>
      <c r="HTT70" s="13"/>
      <c r="HTU70" s="13"/>
      <c r="HTV70" s="13"/>
      <c r="HTW70" s="13"/>
      <c r="HTX70" s="13"/>
      <c r="HTY70" s="13"/>
      <c r="HTZ70" s="13"/>
      <c r="HUA70" s="13"/>
      <c r="HUB70" s="13"/>
      <c r="HUC70" s="13"/>
      <c r="HUD70" s="13"/>
      <c r="HUE70" s="13"/>
      <c r="HUF70" s="13"/>
      <c r="HUG70" s="13"/>
      <c r="HUH70" s="13"/>
      <c r="HUI70" s="13"/>
      <c r="HUJ70" s="13"/>
      <c r="HUK70" s="13"/>
      <c r="HUL70" s="13"/>
      <c r="HUM70" s="13"/>
      <c r="HUN70" s="13"/>
      <c r="HUO70" s="13"/>
      <c r="HUP70" s="13"/>
      <c r="HUQ70" s="13"/>
      <c r="HUR70" s="13"/>
      <c r="HUS70" s="13"/>
      <c r="HUT70" s="13"/>
      <c r="HUU70" s="13"/>
      <c r="HUV70" s="13"/>
      <c r="HUW70" s="13"/>
      <c r="HUX70" s="13"/>
      <c r="HUY70" s="13"/>
      <c r="HUZ70" s="13"/>
      <c r="HVA70" s="13"/>
      <c r="HVB70" s="13"/>
      <c r="HVC70" s="13"/>
      <c r="HVD70" s="13"/>
      <c r="HVE70" s="13"/>
      <c r="HVF70" s="13"/>
      <c r="HVG70" s="13"/>
      <c r="HVH70" s="13"/>
      <c r="HVI70" s="13"/>
      <c r="HVJ70" s="13"/>
      <c r="HVK70" s="13"/>
      <c r="HVL70" s="13"/>
      <c r="HVM70" s="13"/>
      <c r="HVN70" s="13"/>
      <c r="HVO70" s="13"/>
      <c r="HVP70" s="13"/>
      <c r="HVQ70" s="13"/>
      <c r="HVR70" s="13"/>
      <c r="HVS70" s="13"/>
      <c r="HVT70" s="13"/>
      <c r="HVU70" s="13"/>
      <c r="HVV70" s="13"/>
      <c r="HVW70" s="13"/>
      <c r="HVX70" s="13"/>
      <c r="HVY70" s="13"/>
      <c r="HVZ70" s="13"/>
      <c r="HWA70" s="13"/>
      <c r="HWB70" s="13"/>
      <c r="HWC70" s="13"/>
      <c r="HWD70" s="13"/>
      <c r="HWE70" s="13"/>
      <c r="HWF70" s="13"/>
      <c r="HWG70" s="13"/>
      <c r="HWH70" s="13"/>
      <c r="HWI70" s="13"/>
      <c r="HWJ70" s="13"/>
      <c r="HWK70" s="13"/>
      <c r="HWL70" s="13"/>
      <c r="HWM70" s="13"/>
      <c r="HWN70" s="13"/>
      <c r="HWO70" s="13"/>
      <c r="HWP70" s="13"/>
      <c r="HWQ70" s="13"/>
      <c r="HWR70" s="13"/>
      <c r="HWS70" s="13"/>
      <c r="HWT70" s="13"/>
      <c r="HWU70" s="13"/>
      <c r="HWV70" s="13"/>
      <c r="HWW70" s="13"/>
      <c r="HWX70" s="13"/>
      <c r="HWY70" s="13"/>
      <c r="HWZ70" s="13"/>
      <c r="HXA70" s="13"/>
      <c r="HXB70" s="13"/>
      <c r="HXC70" s="13"/>
      <c r="HXD70" s="13"/>
      <c r="HXE70" s="13"/>
      <c r="HXF70" s="13"/>
      <c r="HXG70" s="13"/>
      <c r="HXH70" s="13"/>
      <c r="HXI70" s="13"/>
      <c r="HXJ70" s="13"/>
      <c r="HXK70" s="13"/>
      <c r="HXL70" s="13"/>
      <c r="HXM70" s="13"/>
      <c r="HXN70" s="13"/>
      <c r="HXO70" s="13"/>
      <c r="HXP70" s="13"/>
      <c r="HXQ70" s="13"/>
      <c r="HXR70" s="13"/>
      <c r="HXS70" s="13"/>
      <c r="HXT70" s="13"/>
      <c r="HXU70" s="13"/>
      <c r="HXV70" s="13"/>
      <c r="HXW70" s="13"/>
      <c r="HXX70" s="13"/>
      <c r="HXY70" s="13"/>
      <c r="HXZ70" s="13"/>
      <c r="HYA70" s="13"/>
      <c r="HYB70" s="13"/>
      <c r="HYC70" s="13"/>
      <c r="HYD70" s="13"/>
      <c r="HYE70" s="13"/>
      <c r="HYF70" s="13"/>
      <c r="HYG70" s="13"/>
      <c r="HYH70" s="13"/>
      <c r="HYI70" s="13"/>
      <c r="HYJ70" s="13"/>
      <c r="HYK70" s="13"/>
      <c r="HYL70" s="13"/>
      <c r="HYM70" s="13"/>
      <c r="HYN70" s="13"/>
      <c r="HYO70" s="13"/>
      <c r="HYP70" s="13"/>
      <c r="HYQ70" s="13"/>
      <c r="HYR70" s="13"/>
      <c r="HYS70" s="13"/>
      <c r="HYT70" s="13"/>
      <c r="HYU70" s="13"/>
      <c r="HYV70" s="13"/>
      <c r="HYW70" s="13"/>
      <c r="HYX70" s="13"/>
      <c r="HYY70" s="13"/>
      <c r="HYZ70" s="13"/>
      <c r="HZA70" s="13"/>
      <c r="HZB70" s="13"/>
      <c r="HZC70" s="13"/>
      <c r="HZD70" s="13"/>
      <c r="HZE70" s="13"/>
      <c r="HZF70" s="13"/>
      <c r="HZG70" s="13"/>
      <c r="HZH70" s="13"/>
      <c r="HZI70" s="13"/>
      <c r="HZJ70" s="13"/>
      <c r="HZK70" s="13"/>
      <c r="HZL70" s="13"/>
      <c r="HZM70" s="13"/>
      <c r="HZN70" s="13"/>
      <c r="HZO70" s="13"/>
      <c r="HZP70" s="13"/>
      <c r="HZQ70" s="13"/>
      <c r="HZR70" s="13"/>
      <c r="HZS70" s="13"/>
      <c r="HZT70" s="13"/>
      <c r="HZU70" s="13"/>
      <c r="HZV70" s="13"/>
      <c r="HZW70" s="13"/>
      <c r="HZX70" s="13"/>
      <c r="HZY70" s="13"/>
      <c r="HZZ70" s="13"/>
      <c r="IAA70" s="13"/>
      <c r="IAB70" s="13"/>
      <c r="IAC70" s="13"/>
      <c r="IAD70" s="13"/>
      <c r="IAE70" s="13"/>
      <c r="IAF70" s="13"/>
      <c r="IAG70" s="13"/>
      <c r="IAH70" s="13"/>
      <c r="IAI70" s="13"/>
      <c r="IAJ70" s="13"/>
      <c r="IAK70" s="13"/>
      <c r="IAL70" s="13"/>
      <c r="IAM70" s="13"/>
      <c r="IAN70" s="13"/>
      <c r="IAO70" s="13"/>
      <c r="IAP70" s="13"/>
      <c r="IAQ70" s="13"/>
      <c r="IAR70" s="13"/>
      <c r="IAS70" s="13"/>
      <c r="IAT70" s="13"/>
      <c r="IAU70" s="13"/>
      <c r="IAV70" s="13"/>
      <c r="IAW70" s="13"/>
      <c r="IAX70" s="13"/>
      <c r="IAY70" s="13"/>
      <c r="IAZ70" s="13"/>
      <c r="IBA70" s="13"/>
      <c r="IBB70" s="13"/>
      <c r="IBC70" s="13"/>
      <c r="IBD70" s="13"/>
      <c r="IBE70" s="13"/>
      <c r="IBF70" s="13"/>
      <c r="IBG70" s="13"/>
      <c r="IBH70" s="13"/>
      <c r="IBI70" s="13"/>
      <c r="IBJ70" s="13"/>
      <c r="IBK70" s="13"/>
      <c r="IBL70" s="13"/>
      <c r="IBM70" s="13"/>
      <c r="IBN70" s="13"/>
      <c r="IBO70" s="13"/>
      <c r="IBP70" s="13"/>
      <c r="IBQ70" s="13"/>
      <c r="IBR70" s="13"/>
      <c r="IBS70" s="13"/>
      <c r="IBT70" s="13"/>
      <c r="IBU70" s="13"/>
      <c r="IBV70" s="13"/>
      <c r="IBW70" s="13"/>
      <c r="IBX70" s="13"/>
      <c r="IBY70" s="13"/>
      <c r="IBZ70" s="13"/>
      <c r="ICA70" s="13"/>
      <c r="ICB70" s="13"/>
      <c r="ICC70" s="13"/>
      <c r="ICD70" s="13"/>
      <c r="ICE70" s="13"/>
      <c r="ICF70" s="13"/>
      <c r="ICG70" s="13"/>
      <c r="ICH70" s="13"/>
      <c r="ICI70" s="13"/>
      <c r="ICJ70" s="13"/>
      <c r="ICK70" s="13"/>
      <c r="ICL70" s="13"/>
      <c r="ICM70" s="13"/>
      <c r="ICN70" s="13"/>
      <c r="ICO70" s="13"/>
      <c r="ICP70" s="13"/>
      <c r="ICQ70" s="13"/>
      <c r="ICR70" s="13"/>
      <c r="ICS70" s="13"/>
      <c r="ICT70" s="13"/>
      <c r="ICU70" s="13"/>
      <c r="ICV70" s="13"/>
      <c r="ICW70" s="13"/>
      <c r="ICX70" s="13"/>
      <c r="ICY70" s="13"/>
      <c r="ICZ70" s="13"/>
      <c r="IDA70" s="13"/>
      <c r="IDB70" s="13"/>
      <c r="IDC70" s="13"/>
      <c r="IDD70" s="13"/>
      <c r="IDE70" s="13"/>
      <c r="IDF70" s="13"/>
      <c r="IDG70" s="13"/>
      <c r="IDH70" s="13"/>
      <c r="IDI70" s="13"/>
      <c r="IDJ70" s="13"/>
      <c r="IDK70" s="13"/>
      <c r="IDL70" s="13"/>
      <c r="IDM70" s="13"/>
      <c r="IDN70" s="13"/>
      <c r="IDO70" s="13"/>
      <c r="IDP70" s="13"/>
      <c r="IDQ70" s="13"/>
      <c r="IDR70" s="13"/>
      <c r="IDS70" s="13"/>
      <c r="IDT70" s="13"/>
      <c r="IDU70" s="13"/>
      <c r="IDV70" s="13"/>
      <c r="IDW70" s="13"/>
      <c r="IDX70" s="13"/>
      <c r="IDY70" s="13"/>
      <c r="IDZ70" s="13"/>
      <c r="IEA70" s="13"/>
      <c r="IEB70" s="13"/>
      <c r="IEC70" s="13"/>
      <c r="IED70" s="13"/>
      <c r="IEE70" s="13"/>
      <c r="IEF70" s="13"/>
      <c r="IEG70" s="13"/>
      <c r="IEH70" s="13"/>
      <c r="IEI70" s="13"/>
      <c r="IEJ70" s="13"/>
      <c r="IEK70" s="13"/>
      <c r="IEL70" s="13"/>
      <c r="IEM70" s="13"/>
      <c r="IEN70" s="13"/>
      <c r="IEO70" s="13"/>
      <c r="IEP70" s="13"/>
      <c r="IEQ70" s="13"/>
      <c r="IER70" s="13"/>
      <c r="IES70" s="13"/>
      <c r="IET70" s="13"/>
      <c r="IEU70" s="13"/>
      <c r="IEV70" s="13"/>
      <c r="IEW70" s="13"/>
      <c r="IEX70" s="13"/>
      <c r="IEY70" s="13"/>
      <c r="IEZ70" s="13"/>
      <c r="IFA70" s="13"/>
      <c r="IFB70" s="13"/>
      <c r="IFC70" s="13"/>
      <c r="IFD70" s="13"/>
      <c r="IFE70" s="13"/>
      <c r="IFF70" s="13"/>
      <c r="IFG70" s="13"/>
      <c r="IFH70" s="13"/>
      <c r="IFI70" s="13"/>
      <c r="IFJ70" s="13"/>
      <c r="IFK70" s="13"/>
      <c r="IFL70" s="13"/>
      <c r="IFM70" s="13"/>
      <c r="IFN70" s="13"/>
      <c r="IFO70" s="13"/>
      <c r="IFP70" s="13"/>
      <c r="IFQ70" s="13"/>
      <c r="IFR70" s="13"/>
      <c r="IFS70" s="13"/>
      <c r="IFT70" s="13"/>
      <c r="IFU70" s="13"/>
      <c r="IFV70" s="13"/>
      <c r="IFW70" s="13"/>
      <c r="IFX70" s="13"/>
      <c r="IFY70" s="13"/>
      <c r="IFZ70" s="13"/>
      <c r="IGA70" s="13"/>
      <c r="IGB70" s="13"/>
      <c r="IGC70" s="13"/>
      <c r="IGD70" s="13"/>
      <c r="IGE70" s="13"/>
      <c r="IGF70" s="13"/>
      <c r="IGG70" s="13"/>
      <c r="IGH70" s="13"/>
      <c r="IGI70" s="13"/>
      <c r="IGJ70" s="13"/>
      <c r="IGK70" s="13"/>
      <c r="IGL70" s="13"/>
      <c r="IGM70" s="13"/>
      <c r="IGN70" s="13"/>
      <c r="IGO70" s="13"/>
      <c r="IGP70" s="13"/>
      <c r="IGQ70" s="13"/>
      <c r="IGR70" s="13"/>
      <c r="IGS70" s="13"/>
      <c r="IGT70" s="13"/>
      <c r="IGU70" s="13"/>
      <c r="IGV70" s="13"/>
      <c r="IGW70" s="13"/>
      <c r="IGX70" s="13"/>
      <c r="IGY70" s="13"/>
      <c r="IGZ70" s="13"/>
      <c r="IHA70" s="13"/>
      <c r="IHB70" s="13"/>
      <c r="IHC70" s="13"/>
      <c r="IHD70" s="13"/>
      <c r="IHE70" s="13"/>
      <c r="IHF70" s="13"/>
      <c r="IHG70" s="13"/>
      <c r="IHH70" s="13"/>
      <c r="IHI70" s="13"/>
      <c r="IHJ70" s="13"/>
      <c r="IHK70" s="13"/>
      <c r="IHL70" s="13"/>
      <c r="IHM70" s="13"/>
      <c r="IHN70" s="13"/>
      <c r="IHO70" s="13"/>
      <c r="IHP70" s="13"/>
      <c r="IHQ70" s="13"/>
      <c r="IHR70" s="13"/>
      <c r="IHS70" s="13"/>
      <c r="IHT70" s="13"/>
      <c r="IHU70" s="13"/>
      <c r="IHV70" s="13"/>
      <c r="IHW70" s="13"/>
      <c r="IHX70" s="13"/>
      <c r="IHY70" s="13"/>
      <c r="IHZ70" s="13"/>
      <c r="IIA70" s="13"/>
      <c r="IIB70" s="13"/>
      <c r="IIC70" s="13"/>
      <c r="IID70" s="13"/>
      <c r="IIE70" s="13"/>
      <c r="IIF70" s="13"/>
      <c r="IIG70" s="13"/>
      <c r="IIH70" s="13"/>
      <c r="III70" s="13"/>
      <c r="IIJ70" s="13"/>
      <c r="IIK70" s="13"/>
      <c r="IIL70" s="13"/>
      <c r="IIM70" s="13"/>
      <c r="IIN70" s="13"/>
      <c r="IIO70" s="13"/>
      <c r="IIP70" s="13"/>
      <c r="IIQ70" s="13"/>
      <c r="IIR70" s="13"/>
      <c r="IIS70" s="13"/>
      <c r="IIT70" s="13"/>
      <c r="IIU70" s="13"/>
      <c r="IIV70" s="13"/>
      <c r="IIW70" s="13"/>
      <c r="IIX70" s="13"/>
      <c r="IIY70" s="13"/>
      <c r="IIZ70" s="13"/>
      <c r="IJA70" s="13"/>
      <c r="IJB70" s="13"/>
      <c r="IJC70" s="13"/>
      <c r="IJD70" s="13"/>
      <c r="IJE70" s="13"/>
      <c r="IJF70" s="13"/>
      <c r="IJG70" s="13"/>
      <c r="IJH70" s="13"/>
      <c r="IJI70" s="13"/>
      <c r="IJJ70" s="13"/>
      <c r="IJK70" s="13"/>
      <c r="IJL70" s="13"/>
      <c r="IJM70" s="13"/>
      <c r="IJN70" s="13"/>
      <c r="IJO70" s="13"/>
      <c r="IJP70" s="13"/>
      <c r="IJQ70" s="13"/>
      <c r="IJR70" s="13"/>
      <c r="IJS70" s="13"/>
      <c r="IJT70" s="13"/>
      <c r="IJU70" s="13"/>
      <c r="IJV70" s="13"/>
      <c r="IJW70" s="13"/>
      <c r="IJX70" s="13"/>
      <c r="IJY70" s="13"/>
      <c r="IJZ70" s="13"/>
      <c r="IKA70" s="13"/>
      <c r="IKB70" s="13"/>
      <c r="IKC70" s="13"/>
      <c r="IKD70" s="13"/>
      <c r="IKE70" s="13"/>
      <c r="IKF70" s="13"/>
      <c r="IKG70" s="13"/>
      <c r="IKH70" s="13"/>
      <c r="IKI70" s="13"/>
      <c r="IKJ70" s="13"/>
      <c r="IKK70" s="13"/>
      <c r="IKL70" s="13"/>
      <c r="IKM70" s="13"/>
      <c r="IKN70" s="13"/>
      <c r="IKO70" s="13"/>
      <c r="IKP70" s="13"/>
      <c r="IKQ70" s="13"/>
      <c r="IKR70" s="13"/>
      <c r="IKS70" s="13"/>
      <c r="IKT70" s="13"/>
      <c r="IKU70" s="13"/>
      <c r="IKV70" s="13"/>
      <c r="IKW70" s="13"/>
      <c r="IKX70" s="13"/>
      <c r="IKY70" s="13"/>
      <c r="IKZ70" s="13"/>
      <c r="ILA70" s="13"/>
      <c r="ILB70" s="13"/>
      <c r="ILC70" s="13"/>
      <c r="ILD70" s="13"/>
      <c r="ILE70" s="13"/>
      <c r="ILF70" s="13"/>
      <c r="ILG70" s="13"/>
      <c r="ILH70" s="13"/>
      <c r="ILI70" s="13"/>
      <c r="ILJ70" s="13"/>
      <c r="ILK70" s="13"/>
      <c r="ILL70" s="13"/>
      <c r="ILM70" s="13"/>
      <c r="ILN70" s="13"/>
      <c r="ILO70" s="13"/>
      <c r="ILP70" s="13"/>
      <c r="ILQ70" s="13"/>
      <c r="ILR70" s="13"/>
      <c r="ILS70" s="13"/>
      <c r="ILT70" s="13"/>
      <c r="ILU70" s="13"/>
      <c r="ILV70" s="13"/>
      <c r="ILW70" s="13"/>
      <c r="ILX70" s="13"/>
      <c r="ILY70" s="13"/>
      <c r="ILZ70" s="13"/>
      <c r="IMA70" s="13"/>
      <c r="IMB70" s="13"/>
      <c r="IMC70" s="13"/>
      <c r="IMD70" s="13"/>
      <c r="IME70" s="13"/>
      <c r="IMF70" s="13"/>
      <c r="IMG70" s="13"/>
      <c r="IMH70" s="13"/>
      <c r="IMI70" s="13"/>
      <c r="IMJ70" s="13"/>
      <c r="IMK70" s="13"/>
      <c r="IML70" s="13"/>
      <c r="IMM70" s="13"/>
      <c r="IMN70" s="13"/>
      <c r="IMO70" s="13"/>
      <c r="IMP70" s="13"/>
      <c r="IMQ70" s="13"/>
      <c r="IMR70" s="13"/>
      <c r="IMS70" s="13"/>
      <c r="IMT70" s="13"/>
      <c r="IMU70" s="13"/>
      <c r="IMV70" s="13"/>
      <c r="IMW70" s="13"/>
      <c r="IMX70" s="13"/>
      <c r="IMY70" s="13"/>
      <c r="IMZ70" s="13"/>
      <c r="INA70" s="13"/>
      <c r="INB70" s="13"/>
      <c r="INC70" s="13"/>
      <c r="IND70" s="13"/>
      <c r="INE70" s="13"/>
      <c r="INF70" s="13"/>
      <c r="ING70" s="13"/>
      <c r="INH70" s="13"/>
      <c r="INI70" s="13"/>
      <c r="INJ70" s="13"/>
      <c r="INK70" s="13"/>
      <c r="INL70" s="13"/>
      <c r="INM70" s="13"/>
      <c r="INN70" s="13"/>
      <c r="INO70" s="13"/>
      <c r="INP70" s="13"/>
      <c r="INQ70" s="13"/>
      <c r="INR70" s="13"/>
      <c r="INS70" s="13"/>
      <c r="INT70" s="13"/>
      <c r="INU70" s="13"/>
      <c r="INV70" s="13"/>
      <c r="INW70" s="13"/>
      <c r="INX70" s="13"/>
      <c r="INY70" s="13"/>
      <c r="INZ70" s="13"/>
      <c r="IOA70" s="13"/>
      <c r="IOB70" s="13"/>
      <c r="IOC70" s="13"/>
      <c r="IOD70" s="13"/>
      <c r="IOE70" s="13"/>
      <c r="IOF70" s="13"/>
      <c r="IOG70" s="13"/>
      <c r="IOH70" s="13"/>
      <c r="IOI70" s="13"/>
      <c r="IOJ70" s="13"/>
      <c r="IOK70" s="13"/>
      <c r="IOL70" s="13"/>
      <c r="IOM70" s="13"/>
      <c r="ION70" s="13"/>
      <c r="IOO70" s="13"/>
      <c r="IOP70" s="13"/>
      <c r="IOQ70" s="13"/>
      <c r="IOR70" s="13"/>
      <c r="IOS70" s="13"/>
      <c r="IOT70" s="13"/>
      <c r="IOU70" s="13"/>
      <c r="IOV70" s="13"/>
      <c r="IOW70" s="13"/>
      <c r="IOX70" s="13"/>
      <c r="IOY70" s="13"/>
      <c r="IOZ70" s="13"/>
      <c r="IPA70" s="13"/>
      <c r="IPB70" s="13"/>
      <c r="IPC70" s="13"/>
      <c r="IPD70" s="13"/>
      <c r="IPE70" s="13"/>
      <c r="IPF70" s="13"/>
      <c r="IPG70" s="13"/>
      <c r="IPH70" s="13"/>
      <c r="IPI70" s="13"/>
      <c r="IPJ70" s="13"/>
      <c r="IPK70" s="13"/>
      <c r="IPL70" s="13"/>
      <c r="IPM70" s="13"/>
      <c r="IPN70" s="13"/>
      <c r="IPO70" s="13"/>
      <c r="IPP70" s="13"/>
      <c r="IPQ70" s="13"/>
      <c r="IPR70" s="13"/>
      <c r="IPS70" s="13"/>
      <c r="IPT70" s="13"/>
      <c r="IPU70" s="13"/>
      <c r="IPV70" s="13"/>
      <c r="IPW70" s="13"/>
      <c r="IPX70" s="13"/>
      <c r="IPY70" s="13"/>
      <c r="IPZ70" s="13"/>
      <c r="IQA70" s="13"/>
      <c r="IQB70" s="13"/>
      <c r="IQC70" s="13"/>
      <c r="IQD70" s="13"/>
      <c r="IQE70" s="13"/>
      <c r="IQF70" s="13"/>
      <c r="IQG70" s="13"/>
      <c r="IQH70" s="13"/>
      <c r="IQI70" s="13"/>
      <c r="IQJ70" s="13"/>
      <c r="IQK70" s="13"/>
      <c r="IQL70" s="13"/>
      <c r="IQM70" s="13"/>
      <c r="IQN70" s="13"/>
      <c r="IQO70" s="13"/>
      <c r="IQP70" s="13"/>
      <c r="IQQ70" s="13"/>
      <c r="IQR70" s="13"/>
      <c r="IQS70" s="13"/>
      <c r="IQT70" s="13"/>
      <c r="IQU70" s="13"/>
      <c r="IQV70" s="13"/>
      <c r="IQW70" s="13"/>
      <c r="IQX70" s="13"/>
      <c r="IQY70" s="13"/>
      <c r="IQZ70" s="13"/>
      <c r="IRA70" s="13"/>
      <c r="IRB70" s="13"/>
      <c r="IRC70" s="13"/>
      <c r="IRD70" s="13"/>
      <c r="IRE70" s="13"/>
      <c r="IRF70" s="13"/>
      <c r="IRG70" s="13"/>
      <c r="IRH70" s="13"/>
      <c r="IRI70" s="13"/>
      <c r="IRJ70" s="13"/>
      <c r="IRK70" s="13"/>
      <c r="IRL70" s="13"/>
      <c r="IRM70" s="13"/>
      <c r="IRN70" s="13"/>
      <c r="IRO70" s="13"/>
      <c r="IRP70" s="13"/>
      <c r="IRQ70" s="13"/>
      <c r="IRR70" s="13"/>
      <c r="IRS70" s="13"/>
      <c r="IRT70" s="13"/>
      <c r="IRU70" s="13"/>
      <c r="IRV70" s="13"/>
      <c r="IRW70" s="13"/>
      <c r="IRX70" s="13"/>
      <c r="IRY70" s="13"/>
      <c r="IRZ70" s="13"/>
      <c r="ISA70" s="13"/>
      <c r="ISB70" s="13"/>
      <c r="ISC70" s="13"/>
      <c r="ISD70" s="13"/>
      <c r="ISE70" s="13"/>
      <c r="ISF70" s="13"/>
      <c r="ISG70" s="13"/>
      <c r="ISH70" s="13"/>
      <c r="ISI70" s="13"/>
      <c r="ISJ70" s="13"/>
      <c r="ISK70" s="13"/>
      <c r="ISL70" s="13"/>
      <c r="ISM70" s="13"/>
      <c r="ISN70" s="13"/>
      <c r="ISO70" s="13"/>
      <c r="ISP70" s="13"/>
      <c r="ISQ70" s="13"/>
      <c r="ISR70" s="13"/>
      <c r="ISS70" s="13"/>
      <c r="IST70" s="13"/>
      <c r="ISU70" s="13"/>
      <c r="ISV70" s="13"/>
      <c r="ISW70" s="13"/>
      <c r="ISX70" s="13"/>
      <c r="ISY70" s="13"/>
      <c r="ISZ70" s="13"/>
      <c r="ITA70" s="13"/>
      <c r="ITB70" s="13"/>
      <c r="ITC70" s="13"/>
      <c r="ITD70" s="13"/>
      <c r="ITE70" s="13"/>
      <c r="ITF70" s="13"/>
      <c r="ITG70" s="13"/>
      <c r="ITH70" s="13"/>
      <c r="ITI70" s="13"/>
      <c r="ITJ70" s="13"/>
      <c r="ITK70" s="13"/>
      <c r="ITL70" s="13"/>
      <c r="ITM70" s="13"/>
      <c r="ITN70" s="13"/>
      <c r="ITO70" s="13"/>
      <c r="ITP70" s="13"/>
      <c r="ITQ70" s="13"/>
      <c r="ITR70" s="13"/>
      <c r="ITS70" s="13"/>
      <c r="ITT70" s="13"/>
      <c r="ITU70" s="13"/>
      <c r="ITV70" s="13"/>
      <c r="ITW70" s="13"/>
      <c r="ITX70" s="13"/>
      <c r="ITY70" s="13"/>
      <c r="ITZ70" s="13"/>
      <c r="IUA70" s="13"/>
      <c r="IUB70" s="13"/>
      <c r="IUC70" s="13"/>
      <c r="IUD70" s="13"/>
      <c r="IUE70" s="13"/>
      <c r="IUF70" s="13"/>
      <c r="IUG70" s="13"/>
      <c r="IUH70" s="13"/>
      <c r="IUI70" s="13"/>
      <c r="IUJ70" s="13"/>
      <c r="IUK70" s="13"/>
      <c r="IUL70" s="13"/>
      <c r="IUM70" s="13"/>
      <c r="IUN70" s="13"/>
      <c r="IUO70" s="13"/>
      <c r="IUP70" s="13"/>
      <c r="IUQ70" s="13"/>
      <c r="IUR70" s="13"/>
      <c r="IUS70" s="13"/>
      <c r="IUT70" s="13"/>
      <c r="IUU70" s="13"/>
      <c r="IUV70" s="13"/>
      <c r="IUW70" s="13"/>
      <c r="IUX70" s="13"/>
      <c r="IUY70" s="13"/>
      <c r="IUZ70" s="13"/>
      <c r="IVA70" s="13"/>
      <c r="IVB70" s="13"/>
      <c r="IVC70" s="13"/>
      <c r="IVD70" s="13"/>
      <c r="IVE70" s="13"/>
      <c r="IVF70" s="13"/>
      <c r="IVG70" s="13"/>
      <c r="IVH70" s="13"/>
      <c r="IVI70" s="13"/>
      <c r="IVJ70" s="13"/>
      <c r="IVK70" s="13"/>
      <c r="IVL70" s="13"/>
      <c r="IVM70" s="13"/>
      <c r="IVN70" s="13"/>
      <c r="IVO70" s="13"/>
      <c r="IVP70" s="13"/>
      <c r="IVQ70" s="13"/>
      <c r="IVR70" s="13"/>
      <c r="IVS70" s="13"/>
      <c r="IVT70" s="13"/>
      <c r="IVU70" s="13"/>
      <c r="IVV70" s="13"/>
      <c r="IVW70" s="13"/>
      <c r="IVX70" s="13"/>
      <c r="IVY70" s="13"/>
      <c r="IVZ70" s="13"/>
      <c r="IWA70" s="13"/>
      <c r="IWB70" s="13"/>
      <c r="IWC70" s="13"/>
      <c r="IWD70" s="13"/>
      <c r="IWE70" s="13"/>
      <c r="IWF70" s="13"/>
      <c r="IWG70" s="13"/>
      <c r="IWH70" s="13"/>
      <c r="IWI70" s="13"/>
      <c r="IWJ70" s="13"/>
      <c r="IWK70" s="13"/>
      <c r="IWL70" s="13"/>
      <c r="IWM70" s="13"/>
      <c r="IWN70" s="13"/>
      <c r="IWO70" s="13"/>
      <c r="IWP70" s="13"/>
      <c r="IWQ70" s="13"/>
      <c r="IWR70" s="13"/>
      <c r="IWS70" s="13"/>
      <c r="IWT70" s="13"/>
      <c r="IWU70" s="13"/>
      <c r="IWV70" s="13"/>
      <c r="IWW70" s="13"/>
      <c r="IWX70" s="13"/>
      <c r="IWY70" s="13"/>
      <c r="IWZ70" s="13"/>
      <c r="IXA70" s="13"/>
      <c r="IXB70" s="13"/>
      <c r="IXC70" s="13"/>
      <c r="IXD70" s="13"/>
      <c r="IXE70" s="13"/>
      <c r="IXF70" s="13"/>
      <c r="IXG70" s="13"/>
      <c r="IXH70" s="13"/>
      <c r="IXI70" s="13"/>
      <c r="IXJ70" s="13"/>
      <c r="IXK70" s="13"/>
      <c r="IXL70" s="13"/>
      <c r="IXM70" s="13"/>
      <c r="IXN70" s="13"/>
      <c r="IXO70" s="13"/>
      <c r="IXP70" s="13"/>
      <c r="IXQ70" s="13"/>
      <c r="IXR70" s="13"/>
      <c r="IXS70" s="13"/>
      <c r="IXT70" s="13"/>
      <c r="IXU70" s="13"/>
      <c r="IXV70" s="13"/>
      <c r="IXW70" s="13"/>
      <c r="IXX70" s="13"/>
      <c r="IXY70" s="13"/>
      <c r="IXZ70" s="13"/>
      <c r="IYA70" s="13"/>
      <c r="IYB70" s="13"/>
      <c r="IYC70" s="13"/>
      <c r="IYD70" s="13"/>
      <c r="IYE70" s="13"/>
      <c r="IYF70" s="13"/>
      <c r="IYG70" s="13"/>
      <c r="IYH70" s="13"/>
      <c r="IYI70" s="13"/>
      <c r="IYJ70" s="13"/>
      <c r="IYK70" s="13"/>
      <c r="IYL70" s="13"/>
      <c r="IYM70" s="13"/>
      <c r="IYN70" s="13"/>
      <c r="IYO70" s="13"/>
      <c r="IYP70" s="13"/>
      <c r="IYQ70" s="13"/>
      <c r="IYR70" s="13"/>
      <c r="IYS70" s="13"/>
      <c r="IYT70" s="13"/>
      <c r="IYU70" s="13"/>
      <c r="IYV70" s="13"/>
      <c r="IYW70" s="13"/>
      <c r="IYX70" s="13"/>
      <c r="IYY70" s="13"/>
      <c r="IYZ70" s="13"/>
      <c r="IZA70" s="13"/>
      <c r="IZB70" s="13"/>
      <c r="IZC70" s="13"/>
      <c r="IZD70" s="13"/>
      <c r="IZE70" s="13"/>
      <c r="IZF70" s="13"/>
      <c r="IZG70" s="13"/>
      <c r="IZH70" s="13"/>
      <c r="IZI70" s="13"/>
      <c r="IZJ70" s="13"/>
      <c r="IZK70" s="13"/>
      <c r="IZL70" s="13"/>
      <c r="IZM70" s="13"/>
      <c r="IZN70" s="13"/>
      <c r="IZO70" s="13"/>
      <c r="IZP70" s="13"/>
      <c r="IZQ70" s="13"/>
      <c r="IZR70" s="13"/>
      <c r="IZS70" s="13"/>
      <c r="IZT70" s="13"/>
      <c r="IZU70" s="13"/>
      <c r="IZV70" s="13"/>
      <c r="IZW70" s="13"/>
      <c r="IZX70" s="13"/>
      <c r="IZY70" s="13"/>
      <c r="IZZ70" s="13"/>
      <c r="JAA70" s="13"/>
      <c r="JAB70" s="13"/>
      <c r="JAC70" s="13"/>
      <c r="JAD70" s="13"/>
      <c r="JAE70" s="13"/>
      <c r="JAF70" s="13"/>
      <c r="JAG70" s="13"/>
      <c r="JAH70" s="13"/>
      <c r="JAI70" s="13"/>
      <c r="JAJ70" s="13"/>
      <c r="JAK70" s="13"/>
      <c r="JAL70" s="13"/>
      <c r="JAM70" s="13"/>
      <c r="JAN70" s="13"/>
      <c r="JAO70" s="13"/>
      <c r="JAP70" s="13"/>
      <c r="JAQ70" s="13"/>
      <c r="JAR70" s="13"/>
      <c r="JAS70" s="13"/>
      <c r="JAT70" s="13"/>
      <c r="JAU70" s="13"/>
      <c r="JAV70" s="13"/>
      <c r="JAW70" s="13"/>
      <c r="JAX70" s="13"/>
      <c r="JAY70" s="13"/>
      <c r="JAZ70" s="13"/>
      <c r="JBA70" s="13"/>
      <c r="JBB70" s="13"/>
      <c r="JBC70" s="13"/>
      <c r="JBD70" s="13"/>
      <c r="JBE70" s="13"/>
      <c r="JBF70" s="13"/>
      <c r="JBG70" s="13"/>
      <c r="JBH70" s="13"/>
      <c r="JBI70" s="13"/>
      <c r="JBJ70" s="13"/>
      <c r="JBK70" s="13"/>
      <c r="JBL70" s="13"/>
      <c r="JBM70" s="13"/>
      <c r="JBN70" s="13"/>
      <c r="JBO70" s="13"/>
      <c r="JBP70" s="13"/>
      <c r="JBQ70" s="13"/>
      <c r="JBR70" s="13"/>
      <c r="JBS70" s="13"/>
      <c r="JBT70" s="13"/>
      <c r="JBU70" s="13"/>
      <c r="JBV70" s="13"/>
      <c r="JBW70" s="13"/>
      <c r="JBX70" s="13"/>
      <c r="JBY70" s="13"/>
      <c r="JBZ70" s="13"/>
      <c r="JCA70" s="13"/>
      <c r="JCB70" s="13"/>
      <c r="JCC70" s="13"/>
      <c r="JCD70" s="13"/>
      <c r="JCE70" s="13"/>
      <c r="JCF70" s="13"/>
      <c r="JCG70" s="13"/>
      <c r="JCH70" s="13"/>
      <c r="JCI70" s="13"/>
      <c r="JCJ70" s="13"/>
      <c r="JCK70" s="13"/>
      <c r="JCL70" s="13"/>
      <c r="JCM70" s="13"/>
      <c r="JCN70" s="13"/>
      <c r="JCO70" s="13"/>
      <c r="JCP70" s="13"/>
      <c r="JCQ70" s="13"/>
      <c r="JCR70" s="13"/>
      <c r="JCS70" s="13"/>
      <c r="JCT70" s="13"/>
      <c r="JCU70" s="13"/>
      <c r="JCV70" s="13"/>
      <c r="JCW70" s="13"/>
      <c r="JCX70" s="13"/>
      <c r="JCY70" s="13"/>
      <c r="JCZ70" s="13"/>
      <c r="JDA70" s="13"/>
      <c r="JDB70" s="13"/>
      <c r="JDC70" s="13"/>
      <c r="JDD70" s="13"/>
      <c r="JDE70" s="13"/>
      <c r="JDF70" s="13"/>
      <c r="JDG70" s="13"/>
      <c r="JDH70" s="13"/>
      <c r="JDI70" s="13"/>
      <c r="JDJ70" s="13"/>
      <c r="JDK70" s="13"/>
      <c r="JDL70" s="13"/>
      <c r="JDM70" s="13"/>
      <c r="JDN70" s="13"/>
      <c r="JDO70" s="13"/>
      <c r="JDP70" s="13"/>
      <c r="JDQ70" s="13"/>
      <c r="JDR70" s="13"/>
      <c r="JDS70" s="13"/>
      <c r="JDT70" s="13"/>
      <c r="JDU70" s="13"/>
      <c r="JDV70" s="13"/>
      <c r="JDW70" s="13"/>
      <c r="JDX70" s="13"/>
      <c r="JDY70" s="13"/>
      <c r="JDZ70" s="13"/>
      <c r="JEA70" s="13"/>
      <c r="JEB70" s="13"/>
      <c r="JEC70" s="13"/>
      <c r="JED70" s="13"/>
      <c r="JEE70" s="13"/>
      <c r="JEF70" s="13"/>
      <c r="JEG70" s="13"/>
      <c r="JEH70" s="13"/>
      <c r="JEI70" s="13"/>
      <c r="JEJ70" s="13"/>
      <c r="JEK70" s="13"/>
      <c r="JEL70" s="13"/>
      <c r="JEM70" s="13"/>
      <c r="JEN70" s="13"/>
      <c r="JEO70" s="13"/>
      <c r="JEP70" s="13"/>
      <c r="JEQ70" s="13"/>
      <c r="JER70" s="13"/>
      <c r="JES70" s="13"/>
      <c r="JET70" s="13"/>
      <c r="JEU70" s="13"/>
      <c r="JEV70" s="13"/>
      <c r="JEW70" s="13"/>
      <c r="JEX70" s="13"/>
      <c r="JEY70" s="13"/>
      <c r="JEZ70" s="13"/>
      <c r="JFA70" s="13"/>
      <c r="JFB70" s="13"/>
      <c r="JFC70" s="13"/>
      <c r="JFD70" s="13"/>
      <c r="JFE70" s="13"/>
      <c r="JFF70" s="13"/>
      <c r="JFG70" s="13"/>
      <c r="JFH70" s="13"/>
      <c r="JFI70" s="13"/>
      <c r="JFJ70" s="13"/>
      <c r="JFK70" s="13"/>
      <c r="JFL70" s="13"/>
      <c r="JFM70" s="13"/>
      <c r="JFN70" s="13"/>
      <c r="JFO70" s="13"/>
      <c r="JFP70" s="13"/>
      <c r="JFQ70" s="13"/>
      <c r="JFR70" s="13"/>
      <c r="JFS70" s="13"/>
      <c r="JFT70" s="13"/>
      <c r="JFU70" s="13"/>
      <c r="JFV70" s="13"/>
      <c r="JFW70" s="13"/>
      <c r="JFX70" s="13"/>
      <c r="JFY70" s="13"/>
      <c r="JFZ70" s="13"/>
      <c r="JGA70" s="13"/>
      <c r="JGB70" s="13"/>
      <c r="JGC70" s="13"/>
      <c r="JGD70" s="13"/>
      <c r="JGE70" s="13"/>
      <c r="JGF70" s="13"/>
      <c r="JGG70" s="13"/>
      <c r="JGH70" s="13"/>
      <c r="JGI70" s="13"/>
      <c r="JGJ70" s="13"/>
      <c r="JGK70" s="13"/>
      <c r="JGL70" s="13"/>
      <c r="JGM70" s="13"/>
      <c r="JGN70" s="13"/>
      <c r="JGO70" s="13"/>
      <c r="JGP70" s="13"/>
      <c r="JGQ70" s="13"/>
      <c r="JGR70" s="13"/>
      <c r="JGS70" s="13"/>
      <c r="JGT70" s="13"/>
      <c r="JGU70" s="13"/>
      <c r="JGV70" s="13"/>
      <c r="JGW70" s="13"/>
      <c r="JGX70" s="13"/>
      <c r="JGY70" s="13"/>
      <c r="JGZ70" s="13"/>
      <c r="JHA70" s="13"/>
      <c r="JHB70" s="13"/>
      <c r="JHC70" s="13"/>
      <c r="JHD70" s="13"/>
      <c r="JHE70" s="13"/>
      <c r="JHF70" s="13"/>
      <c r="JHG70" s="13"/>
      <c r="JHH70" s="13"/>
      <c r="JHI70" s="13"/>
      <c r="JHJ70" s="13"/>
      <c r="JHK70" s="13"/>
      <c r="JHL70" s="13"/>
      <c r="JHM70" s="13"/>
      <c r="JHN70" s="13"/>
      <c r="JHO70" s="13"/>
      <c r="JHP70" s="13"/>
      <c r="JHQ70" s="13"/>
      <c r="JHR70" s="13"/>
      <c r="JHS70" s="13"/>
      <c r="JHT70" s="13"/>
      <c r="JHU70" s="13"/>
      <c r="JHV70" s="13"/>
      <c r="JHW70" s="13"/>
      <c r="JHX70" s="13"/>
      <c r="JHY70" s="13"/>
      <c r="JHZ70" s="13"/>
      <c r="JIA70" s="13"/>
      <c r="JIB70" s="13"/>
      <c r="JIC70" s="13"/>
      <c r="JID70" s="13"/>
      <c r="JIE70" s="13"/>
      <c r="JIF70" s="13"/>
      <c r="JIG70" s="13"/>
      <c r="JIH70" s="13"/>
      <c r="JII70" s="13"/>
      <c r="JIJ70" s="13"/>
      <c r="JIK70" s="13"/>
      <c r="JIL70" s="13"/>
      <c r="JIM70" s="13"/>
      <c r="JIN70" s="13"/>
      <c r="JIO70" s="13"/>
      <c r="JIP70" s="13"/>
      <c r="JIQ70" s="13"/>
      <c r="JIR70" s="13"/>
      <c r="JIS70" s="13"/>
      <c r="JIT70" s="13"/>
      <c r="JIU70" s="13"/>
      <c r="JIV70" s="13"/>
      <c r="JIW70" s="13"/>
      <c r="JIX70" s="13"/>
      <c r="JIY70" s="13"/>
      <c r="JIZ70" s="13"/>
      <c r="JJA70" s="13"/>
      <c r="JJB70" s="13"/>
      <c r="JJC70" s="13"/>
      <c r="JJD70" s="13"/>
      <c r="JJE70" s="13"/>
      <c r="JJF70" s="13"/>
      <c r="JJG70" s="13"/>
      <c r="JJH70" s="13"/>
      <c r="JJI70" s="13"/>
      <c r="JJJ70" s="13"/>
      <c r="JJK70" s="13"/>
      <c r="JJL70" s="13"/>
      <c r="JJM70" s="13"/>
      <c r="JJN70" s="13"/>
      <c r="JJO70" s="13"/>
      <c r="JJP70" s="13"/>
      <c r="JJQ70" s="13"/>
      <c r="JJR70" s="13"/>
      <c r="JJS70" s="13"/>
      <c r="JJT70" s="13"/>
      <c r="JJU70" s="13"/>
      <c r="JJV70" s="13"/>
      <c r="JJW70" s="13"/>
      <c r="JJX70" s="13"/>
      <c r="JJY70" s="13"/>
      <c r="JJZ70" s="13"/>
      <c r="JKA70" s="13"/>
      <c r="JKB70" s="13"/>
      <c r="JKC70" s="13"/>
      <c r="JKD70" s="13"/>
      <c r="JKE70" s="13"/>
      <c r="JKF70" s="13"/>
      <c r="JKG70" s="13"/>
      <c r="JKH70" s="13"/>
      <c r="JKI70" s="13"/>
      <c r="JKJ70" s="13"/>
      <c r="JKK70" s="13"/>
      <c r="JKL70" s="13"/>
      <c r="JKM70" s="13"/>
      <c r="JKN70" s="13"/>
      <c r="JKO70" s="13"/>
      <c r="JKP70" s="13"/>
      <c r="JKQ70" s="13"/>
      <c r="JKR70" s="13"/>
      <c r="JKS70" s="13"/>
      <c r="JKT70" s="13"/>
      <c r="JKU70" s="13"/>
      <c r="JKV70" s="13"/>
      <c r="JKW70" s="13"/>
      <c r="JKX70" s="13"/>
      <c r="JKY70" s="13"/>
      <c r="JKZ70" s="13"/>
      <c r="JLA70" s="13"/>
      <c r="JLB70" s="13"/>
      <c r="JLC70" s="13"/>
      <c r="JLD70" s="13"/>
      <c r="JLE70" s="13"/>
      <c r="JLF70" s="13"/>
      <c r="JLG70" s="13"/>
      <c r="JLH70" s="13"/>
      <c r="JLI70" s="13"/>
      <c r="JLJ70" s="13"/>
      <c r="JLK70" s="13"/>
      <c r="JLL70" s="13"/>
      <c r="JLM70" s="13"/>
      <c r="JLN70" s="13"/>
      <c r="JLO70" s="13"/>
      <c r="JLP70" s="13"/>
      <c r="JLQ70" s="13"/>
      <c r="JLR70" s="13"/>
      <c r="JLS70" s="13"/>
      <c r="JLT70" s="13"/>
      <c r="JLU70" s="13"/>
      <c r="JLV70" s="13"/>
      <c r="JLW70" s="13"/>
      <c r="JLX70" s="13"/>
      <c r="JLY70" s="13"/>
      <c r="JLZ70" s="13"/>
      <c r="JMA70" s="13"/>
      <c r="JMB70" s="13"/>
      <c r="JMC70" s="13"/>
      <c r="JMD70" s="13"/>
      <c r="JME70" s="13"/>
      <c r="JMF70" s="13"/>
      <c r="JMG70" s="13"/>
      <c r="JMH70" s="13"/>
      <c r="JMI70" s="13"/>
      <c r="JMJ70" s="13"/>
      <c r="JMK70" s="13"/>
      <c r="JML70" s="13"/>
      <c r="JMM70" s="13"/>
      <c r="JMN70" s="13"/>
      <c r="JMO70" s="13"/>
      <c r="JMP70" s="13"/>
      <c r="JMQ70" s="13"/>
      <c r="JMR70" s="13"/>
      <c r="JMS70" s="13"/>
      <c r="JMT70" s="13"/>
      <c r="JMU70" s="13"/>
      <c r="JMV70" s="13"/>
      <c r="JMW70" s="13"/>
      <c r="JMX70" s="13"/>
      <c r="JMY70" s="13"/>
      <c r="JMZ70" s="13"/>
      <c r="JNA70" s="13"/>
      <c r="JNB70" s="13"/>
      <c r="JNC70" s="13"/>
      <c r="JND70" s="13"/>
      <c r="JNE70" s="13"/>
      <c r="JNF70" s="13"/>
      <c r="JNG70" s="13"/>
      <c r="JNH70" s="13"/>
      <c r="JNI70" s="13"/>
      <c r="JNJ70" s="13"/>
      <c r="JNK70" s="13"/>
      <c r="JNL70" s="13"/>
      <c r="JNM70" s="13"/>
      <c r="JNN70" s="13"/>
      <c r="JNO70" s="13"/>
      <c r="JNP70" s="13"/>
      <c r="JNQ70" s="13"/>
      <c r="JNR70" s="13"/>
      <c r="JNS70" s="13"/>
      <c r="JNT70" s="13"/>
      <c r="JNU70" s="13"/>
      <c r="JNV70" s="13"/>
      <c r="JNW70" s="13"/>
      <c r="JNX70" s="13"/>
      <c r="JNY70" s="13"/>
      <c r="JNZ70" s="13"/>
      <c r="JOA70" s="13"/>
      <c r="JOB70" s="13"/>
      <c r="JOC70" s="13"/>
      <c r="JOD70" s="13"/>
      <c r="JOE70" s="13"/>
      <c r="JOF70" s="13"/>
      <c r="JOG70" s="13"/>
      <c r="JOH70" s="13"/>
      <c r="JOI70" s="13"/>
      <c r="JOJ70" s="13"/>
      <c r="JOK70" s="13"/>
      <c r="JOL70" s="13"/>
      <c r="JOM70" s="13"/>
      <c r="JON70" s="13"/>
      <c r="JOO70" s="13"/>
      <c r="JOP70" s="13"/>
      <c r="JOQ70" s="13"/>
      <c r="JOR70" s="13"/>
      <c r="JOS70" s="13"/>
      <c r="JOT70" s="13"/>
      <c r="JOU70" s="13"/>
      <c r="JOV70" s="13"/>
      <c r="JOW70" s="13"/>
      <c r="JOX70" s="13"/>
      <c r="JOY70" s="13"/>
      <c r="JOZ70" s="13"/>
      <c r="JPA70" s="13"/>
      <c r="JPB70" s="13"/>
      <c r="JPC70" s="13"/>
      <c r="JPD70" s="13"/>
      <c r="JPE70" s="13"/>
      <c r="JPF70" s="13"/>
      <c r="JPG70" s="13"/>
      <c r="JPH70" s="13"/>
      <c r="JPI70" s="13"/>
      <c r="JPJ70" s="13"/>
      <c r="JPK70" s="13"/>
      <c r="JPL70" s="13"/>
      <c r="JPM70" s="13"/>
      <c r="JPN70" s="13"/>
      <c r="JPO70" s="13"/>
      <c r="JPP70" s="13"/>
      <c r="JPQ70" s="13"/>
      <c r="JPR70" s="13"/>
      <c r="JPS70" s="13"/>
      <c r="JPT70" s="13"/>
      <c r="JPU70" s="13"/>
      <c r="JPV70" s="13"/>
      <c r="JPW70" s="13"/>
      <c r="JPX70" s="13"/>
      <c r="JPY70" s="13"/>
      <c r="JPZ70" s="13"/>
      <c r="JQA70" s="13"/>
      <c r="JQB70" s="13"/>
      <c r="JQC70" s="13"/>
      <c r="JQD70" s="13"/>
      <c r="JQE70" s="13"/>
      <c r="JQF70" s="13"/>
      <c r="JQG70" s="13"/>
      <c r="JQH70" s="13"/>
      <c r="JQI70" s="13"/>
      <c r="JQJ70" s="13"/>
      <c r="JQK70" s="13"/>
      <c r="JQL70" s="13"/>
      <c r="JQM70" s="13"/>
      <c r="JQN70" s="13"/>
      <c r="JQO70" s="13"/>
      <c r="JQP70" s="13"/>
      <c r="JQQ70" s="13"/>
      <c r="JQR70" s="13"/>
      <c r="JQS70" s="13"/>
      <c r="JQT70" s="13"/>
      <c r="JQU70" s="13"/>
      <c r="JQV70" s="13"/>
      <c r="JQW70" s="13"/>
      <c r="JQX70" s="13"/>
      <c r="JQY70" s="13"/>
      <c r="JQZ70" s="13"/>
      <c r="JRA70" s="13"/>
      <c r="JRB70" s="13"/>
      <c r="JRC70" s="13"/>
      <c r="JRD70" s="13"/>
      <c r="JRE70" s="13"/>
      <c r="JRF70" s="13"/>
      <c r="JRG70" s="13"/>
      <c r="JRH70" s="13"/>
      <c r="JRI70" s="13"/>
      <c r="JRJ70" s="13"/>
      <c r="JRK70" s="13"/>
      <c r="JRL70" s="13"/>
      <c r="JRM70" s="13"/>
      <c r="JRN70" s="13"/>
      <c r="JRO70" s="13"/>
      <c r="JRP70" s="13"/>
      <c r="JRQ70" s="13"/>
      <c r="JRR70" s="13"/>
      <c r="JRS70" s="13"/>
      <c r="JRT70" s="13"/>
      <c r="JRU70" s="13"/>
      <c r="JRV70" s="13"/>
      <c r="JRW70" s="13"/>
      <c r="JRX70" s="13"/>
      <c r="JRY70" s="13"/>
      <c r="JRZ70" s="13"/>
      <c r="JSA70" s="13"/>
      <c r="JSB70" s="13"/>
      <c r="JSC70" s="13"/>
      <c r="JSD70" s="13"/>
      <c r="JSE70" s="13"/>
      <c r="JSF70" s="13"/>
      <c r="JSG70" s="13"/>
      <c r="JSH70" s="13"/>
      <c r="JSI70" s="13"/>
      <c r="JSJ70" s="13"/>
      <c r="JSK70" s="13"/>
      <c r="JSL70" s="13"/>
      <c r="JSM70" s="13"/>
      <c r="JSN70" s="13"/>
      <c r="JSO70" s="13"/>
      <c r="JSP70" s="13"/>
      <c r="JSQ70" s="13"/>
      <c r="JSR70" s="13"/>
      <c r="JSS70" s="13"/>
      <c r="JST70" s="13"/>
      <c r="JSU70" s="13"/>
      <c r="JSV70" s="13"/>
      <c r="JSW70" s="13"/>
      <c r="JSX70" s="13"/>
      <c r="JSY70" s="13"/>
      <c r="JSZ70" s="13"/>
      <c r="JTA70" s="13"/>
      <c r="JTB70" s="13"/>
      <c r="JTC70" s="13"/>
      <c r="JTD70" s="13"/>
      <c r="JTE70" s="13"/>
      <c r="JTF70" s="13"/>
      <c r="JTG70" s="13"/>
      <c r="JTH70" s="13"/>
      <c r="JTI70" s="13"/>
      <c r="JTJ70" s="13"/>
      <c r="JTK70" s="13"/>
      <c r="JTL70" s="13"/>
      <c r="JTM70" s="13"/>
      <c r="JTN70" s="13"/>
      <c r="JTO70" s="13"/>
      <c r="JTP70" s="13"/>
      <c r="JTQ70" s="13"/>
      <c r="JTR70" s="13"/>
      <c r="JTS70" s="13"/>
      <c r="JTT70" s="13"/>
      <c r="JTU70" s="13"/>
      <c r="JTV70" s="13"/>
      <c r="JTW70" s="13"/>
      <c r="JTX70" s="13"/>
      <c r="JTY70" s="13"/>
      <c r="JTZ70" s="13"/>
      <c r="JUA70" s="13"/>
      <c r="JUB70" s="13"/>
      <c r="JUC70" s="13"/>
      <c r="JUD70" s="13"/>
      <c r="JUE70" s="13"/>
      <c r="JUF70" s="13"/>
      <c r="JUG70" s="13"/>
      <c r="JUH70" s="13"/>
      <c r="JUI70" s="13"/>
      <c r="JUJ70" s="13"/>
      <c r="JUK70" s="13"/>
      <c r="JUL70" s="13"/>
      <c r="JUM70" s="13"/>
      <c r="JUN70" s="13"/>
      <c r="JUO70" s="13"/>
      <c r="JUP70" s="13"/>
      <c r="JUQ70" s="13"/>
      <c r="JUR70" s="13"/>
      <c r="JUS70" s="13"/>
      <c r="JUT70" s="13"/>
      <c r="JUU70" s="13"/>
      <c r="JUV70" s="13"/>
      <c r="JUW70" s="13"/>
      <c r="JUX70" s="13"/>
      <c r="JUY70" s="13"/>
      <c r="JUZ70" s="13"/>
      <c r="JVA70" s="13"/>
      <c r="JVB70" s="13"/>
      <c r="JVC70" s="13"/>
      <c r="JVD70" s="13"/>
      <c r="JVE70" s="13"/>
      <c r="JVF70" s="13"/>
      <c r="JVG70" s="13"/>
      <c r="JVH70" s="13"/>
      <c r="JVI70" s="13"/>
      <c r="JVJ70" s="13"/>
      <c r="JVK70" s="13"/>
      <c r="JVL70" s="13"/>
      <c r="JVM70" s="13"/>
      <c r="JVN70" s="13"/>
      <c r="JVO70" s="13"/>
      <c r="JVP70" s="13"/>
      <c r="JVQ70" s="13"/>
      <c r="JVR70" s="13"/>
      <c r="JVS70" s="13"/>
      <c r="JVT70" s="13"/>
      <c r="JVU70" s="13"/>
      <c r="JVV70" s="13"/>
      <c r="JVW70" s="13"/>
      <c r="JVX70" s="13"/>
      <c r="JVY70" s="13"/>
      <c r="JVZ70" s="13"/>
      <c r="JWA70" s="13"/>
      <c r="JWB70" s="13"/>
      <c r="JWC70" s="13"/>
      <c r="JWD70" s="13"/>
      <c r="JWE70" s="13"/>
      <c r="JWF70" s="13"/>
      <c r="JWG70" s="13"/>
      <c r="JWH70" s="13"/>
      <c r="JWI70" s="13"/>
      <c r="JWJ70" s="13"/>
      <c r="JWK70" s="13"/>
      <c r="JWL70" s="13"/>
      <c r="JWM70" s="13"/>
      <c r="JWN70" s="13"/>
      <c r="JWO70" s="13"/>
      <c r="JWP70" s="13"/>
      <c r="JWQ70" s="13"/>
      <c r="JWR70" s="13"/>
      <c r="JWS70" s="13"/>
      <c r="JWT70" s="13"/>
      <c r="JWU70" s="13"/>
      <c r="JWV70" s="13"/>
      <c r="JWW70" s="13"/>
      <c r="JWX70" s="13"/>
      <c r="JWY70" s="13"/>
      <c r="JWZ70" s="13"/>
      <c r="JXA70" s="13"/>
      <c r="JXB70" s="13"/>
      <c r="JXC70" s="13"/>
      <c r="JXD70" s="13"/>
      <c r="JXE70" s="13"/>
      <c r="JXF70" s="13"/>
      <c r="JXG70" s="13"/>
      <c r="JXH70" s="13"/>
      <c r="JXI70" s="13"/>
      <c r="JXJ70" s="13"/>
      <c r="JXK70" s="13"/>
      <c r="JXL70" s="13"/>
      <c r="JXM70" s="13"/>
      <c r="JXN70" s="13"/>
      <c r="JXO70" s="13"/>
      <c r="JXP70" s="13"/>
      <c r="JXQ70" s="13"/>
      <c r="JXR70" s="13"/>
      <c r="JXS70" s="13"/>
      <c r="JXT70" s="13"/>
      <c r="JXU70" s="13"/>
      <c r="JXV70" s="13"/>
      <c r="JXW70" s="13"/>
      <c r="JXX70" s="13"/>
      <c r="JXY70" s="13"/>
      <c r="JXZ70" s="13"/>
      <c r="JYA70" s="13"/>
      <c r="JYB70" s="13"/>
      <c r="JYC70" s="13"/>
      <c r="JYD70" s="13"/>
      <c r="JYE70" s="13"/>
      <c r="JYF70" s="13"/>
      <c r="JYG70" s="13"/>
      <c r="JYH70" s="13"/>
      <c r="JYI70" s="13"/>
      <c r="JYJ70" s="13"/>
      <c r="JYK70" s="13"/>
      <c r="JYL70" s="13"/>
      <c r="JYM70" s="13"/>
      <c r="JYN70" s="13"/>
      <c r="JYO70" s="13"/>
      <c r="JYP70" s="13"/>
      <c r="JYQ70" s="13"/>
      <c r="JYR70" s="13"/>
      <c r="JYS70" s="13"/>
      <c r="JYT70" s="13"/>
      <c r="JYU70" s="13"/>
      <c r="JYV70" s="13"/>
      <c r="JYW70" s="13"/>
      <c r="JYX70" s="13"/>
      <c r="JYY70" s="13"/>
      <c r="JYZ70" s="13"/>
      <c r="JZA70" s="13"/>
      <c r="JZB70" s="13"/>
      <c r="JZC70" s="13"/>
      <c r="JZD70" s="13"/>
      <c r="JZE70" s="13"/>
      <c r="JZF70" s="13"/>
      <c r="JZG70" s="13"/>
      <c r="JZH70" s="13"/>
      <c r="JZI70" s="13"/>
      <c r="JZJ70" s="13"/>
      <c r="JZK70" s="13"/>
      <c r="JZL70" s="13"/>
      <c r="JZM70" s="13"/>
      <c r="JZN70" s="13"/>
      <c r="JZO70" s="13"/>
      <c r="JZP70" s="13"/>
      <c r="JZQ70" s="13"/>
      <c r="JZR70" s="13"/>
      <c r="JZS70" s="13"/>
      <c r="JZT70" s="13"/>
      <c r="JZU70" s="13"/>
      <c r="JZV70" s="13"/>
      <c r="JZW70" s="13"/>
      <c r="JZX70" s="13"/>
      <c r="JZY70" s="13"/>
      <c r="JZZ70" s="13"/>
      <c r="KAA70" s="13"/>
      <c r="KAB70" s="13"/>
      <c r="KAC70" s="13"/>
      <c r="KAD70" s="13"/>
      <c r="KAE70" s="13"/>
      <c r="KAF70" s="13"/>
      <c r="KAG70" s="13"/>
      <c r="KAH70" s="13"/>
      <c r="KAI70" s="13"/>
      <c r="KAJ70" s="13"/>
      <c r="KAK70" s="13"/>
      <c r="KAL70" s="13"/>
      <c r="KAM70" s="13"/>
      <c r="KAN70" s="13"/>
      <c r="KAO70" s="13"/>
      <c r="KAP70" s="13"/>
      <c r="KAQ70" s="13"/>
      <c r="KAR70" s="13"/>
      <c r="KAS70" s="13"/>
      <c r="KAT70" s="13"/>
      <c r="KAU70" s="13"/>
      <c r="KAV70" s="13"/>
      <c r="KAW70" s="13"/>
      <c r="KAX70" s="13"/>
      <c r="KAY70" s="13"/>
      <c r="KAZ70" s="13"/>
      <c r="KBA70" s="13"/>
      <c r="KBB70" s="13"/>
      <c r="KBC70" s="13"/>
      <c r="KBD70" s="13"/>
      <c r="KBE70" s="13"/>
      <c r="KBF70" s="13"/>
      <c r="KBG70" s="13"/>
      <c r="KBH70" s="13"/>
      <c r="KBI70" s="13"/>
      <c r="KBJ70" s="13"/>
      <c r="KBK70" s="13"/>
      <c r="KBL70" s="13"/>
      <c r="KBM70" s="13"/>
      <c r="KBN70" s="13"/>
      <c r="KBO70" s="13"/>
      <c r="KBP70" s="13"/>
      <c r="KBQ70" s="13"/>
      <c r="KBR70" s="13"/>
      <c r="KBS70" s="13"/>
      <c r="KBT70" s="13"/>
      <c r="KBU70" s="13"/>
      <c r="KBV70" s="13"/>
      <c r="KBW70" s="13"/>
      <c r="KBX70" s="13"/>
      <c r="KBY70" s="13"/>
      <c r="KBZ70" s="13"/>
      <c r="KCA70" s="13"/>
      <c r="KCB70" s="13"/>
      <c r="KCC70" s="13"/>
      <c r="KCD70" s="13"/>
      <c r="KCE70" s="13"/>
      <c r="KCF70" s="13"/>
      <c r="KCG70" s="13"/>
      <c r="KCH70" s="13"/>
      <c r="KCI70" s="13"/>
      <c r="KCJ70" s="13"/>
      <c r="KCK70" s="13"/>
      <c r="KCL70" s="13"/>
      <c r="KCM70" s="13"/>
      <c r="KCN70" s="13"/>
      <c r="KCO70" s="13"/>
      <c r="KCP70" s="13"/>
      <c r="KCQ70" s="13"/>
      <c r="KCR70" s="13"/>
      <c r="KCS70" s="13"/>
      <c r="KCT70" s="13"/>
      <c r="KCU70" s="13"/>
      <c r="KCV70" s="13"/>
      <c r="KCW70" s="13"/>
      <c r="KCX70" s="13"/>
      <c r="KCY70" s="13"/>
      <c r="KCZ70" s="13"/>
      <c r="KDA70" s="13"/>
      <c r="KDB70" s="13"/>
      <c r="KDC70" s="13"/>
      <c r="KDD70" s="13"/>
      <c r="KDE70" s="13"/>
      <c r="KDF70" s="13"/>
      <c r="KDG70" s="13"/>
      <c r="KDH70" s="13"/>
      <c r="KDI70" s="13"/>
      <c r="KDJ70" s="13"/>
      <c r="KDK70" s="13"/>
      <c r="KDL70" s="13"/>
      <c r="KDM70" s="13"/>
      <c r="KDN70" s="13"/>
      <c r="KDO70" s="13"/>
      <c r="KDP70" s="13"/>
      <c r="KDQ70" s="13"/>
      <c r="KDR70" s="13"/>
      <c r="KDS70" s="13"/>
      <c r="KDT70" s="13"/>
      <c r="KDU70" s="13"/>
      <c r="KDV70" s="13"/>
      <c r="KDW70" s="13"/>
      <c r="KDX70" s="13"/>
      <c r="KDY70" s="13"/>
      <c r="KDZ70" s="13"/>
      <c r="KEA70" s="13"/>
      <c r="KEB70" s="13"/>
      <c r="KEC70" s="13"/>
      <c r="KED70" s="13"/>
      <c r="KEE70" s="13"/>
      <c r="KEF70" s="13"/>
      <c r="KEG70" s="13"/>
      <c r="KEH70" s="13"/>
      <c r="KEI70" s="13"/>
      <c r="KEJ70" s="13"/>
      <c r="KEK70" s="13"/>
      <c r="KEL70" s="13"/>
      <c r="KEM70" s="13"/>
      <c r="KEN70" s="13"/>
      <c r="KEO70" s="13"/>
      <c r="KEP70" s="13"/>
      <c r="KEQ70" s="13"/>
      <c r="KER70" s="13"/>
      <c r="KES70" s="13"/>
      <c r="KET70" s="13"/>
      <c r="KEU70" s="13"/>
      <c r="KEV70" s="13"/>
      <c r="KEW70" s="13"/>
      <c r="KEX70" s="13"/>
      <c r="KEY70" s="13"/>
      <c r="KEZ70" s="13"/>
      <c r="KFA70" s="13"/>
      <c r="KFB70" s="13"/>
      <c r="KFC70" s="13"/>
      <c r="KFD70" s="13"/>
      <c r="KFE70" s="13"/>
      <c r="KFF70" s="13"/>
      <c r="KFG70" s="13"/>
      <c r="KFH70" s="13"/>
      <c r="KFI70" s="13"/>
      <c r="KFJ70" s="13"/>
      <c r="KFK70" s="13"/>
      <c r="KFL70" s="13"/>
      <c r="KFM70" s="13"/>
      <c r="KFN70" s="13"/>
      <c r="KFO70" s="13"/>
      <c r="KFP70" s="13"/>
      <c r="KFQ70" s="13"/>
      <c r="KFR70" s="13"/>
      <c r="KFS70" s="13"/>
      <c r="KFT70" s="13"/>
      <c r="KFU70" s="13"/>
      <c r="KFV70" s="13"/>
      <c r="KFW70" s="13"/>
      <c r="KFX70" s="13"/>
      <c r="KFY70" s="13"/>
      <c r="KFZ70" s="13"/>
      <c r="KGA70" s="13"/>
      <c r="KGB70" s="13"/>
      <c r="KGC70" s="13"/>
      <c r="KGD70" s="13"/>
      <c r="KGE70" s="13"/>
      <c r="KGF70" s="13"/>
      <c r="KGG70" s="13"/>
      <c r="KGH70" s="13"/>
      <c r="KGI70" s="13"/>
      <c r="KGJ70" s="13"/>
      <c r="KGK70" s="13"/>
      <c r="KGL70" s="13"/>
      <c r="KGM70" s="13"/>
      <c r="KGN70" s="13"/>
      <c r="KGO70" s="13"/>
      <c r="KGP70" s="13"/>
      <c r="KGQ70" s="13"/>
      <c r="KGR70" s="13"/>
      <c r="KGS70" s="13"/>
      <c r="KGT70" s="13"/>
      <c r="KGU70" s="13"/>
      <c r="KGV70" s="13"/>
      <c r="KGW70" s="13"/>
      <c r="KGX70" s="13"/>
      <c r="KGY70" s="13"/>
      <c r="KGZ70" s="13"/>
      <c r="KHA70" s="13"/>
      <c r="KHB70" s="13"/>
      <c r="KHC70" s="13"/>
      <c r="KHD70" s="13"/>
      <c r="KHE70" s="13"/>
      <c r="KHF70" s="13"/>
      <c r="KHG70" s="13"/>
      <c r="KHH70" s="13"/>
      <c r="KHI70" s="13"/>
      <c r="KHJ70" s="13"/>
      <c r="KHK70" s="13"/>
      <c r="KHL70" s="13"/>
      <c r="KHM70" s="13"/>
      <c r="KHN70" s="13"/>
      <c r="KHO70" s="13"/>
      <c r="KHP70" s="13"/>
      <c r="KHQ70" s="13"/>
      <c r="KHR70" s="13"/>
      <c r="KHS70" s="13"/>
      <c r="KHT70" s="13"/>
      <c r="KHU70" s="13"/>
      <c r="KHV70" s="13"/>
      <c r="KHW70" s="13"/>
      <c r="KHX70" s="13"/>
      <c r="KHY70" s="13"/>
      <c r="KHZ70" s="13"/>
      <c r="KIA70" s="13"/>
      <c r="KIB70" s="13"/>
      <c r="KIC70" s="13"/>
      <c r="KID70" s="13"/>
      <c r="KIE70" s="13"/>
      <c r="KIF70" s="13"/>
      <c r="KIG70" s="13"/>
      <c r="KIH70" s="13"/>
      <c r="KII70" s="13"/>
      <c r="KIJ70" s="13"/>
      <c r="KIK70" s="13"/>
      <c r="KIL70" s="13"/>
      <c r="KIM70" s="13"/>
      <c r="KIN70" s="13"/>
      <c r="KIO70" s="13"/>
      <c r="KIP70" s="13"/>
      <c r="KIQ70" s="13"/>
      <c r="KIR70" s="13"/>
      <c r="KIS70" s="13"/>
      <c r="KIT70" s="13"/>
      <c r="KIU70" s="13"/>
      <c r="KIV70" s="13"/>
      <c r="KIW70" s="13"/>
      <c r="KIX70" s="13"/>
      <c r="KIY70" s="13"/>
      <c r="KIZ70" s="13"/>
      <c r="KJA70" s="13"/>
      <c r="KJB70" s="13"/>
      <c r="KJC70" s="13"/>
      <c r="KJD70" s="13"/>
      <c r="KJE70" s="13"/>
      <c r="KJF70" s="13"/>
      <c r="KJG70" s="13"/>
      <c r="KJH70" s="13"/>
      <c r="KJI70" s="13"/>
      <c r="KJJ70" s="13"/>
      <c r="KJK70" s="13"/>
      <c r="KJL70" s="13"/>
      <c r="KJM70" s="13"/>
      <c r="KJN70" s="13"/>
      <c r="KJO70" s="13"/>
      <c r="KJP70" s="13"/>
      <c r="KJQ70" s="13"/>
      <c r="KJR70" s="13"/>
      <c r="KJS70" s="13"/>
      <c r="KJT70" s="13"/>
      <c r="KJU70" s="13"/>
      <c r="KJV70" s="13"/>
      <c r="KJW70" s="13"/>
      <c r="KJX70" s="13"/>
      <c r="KJY70" s="13"/>
      <c r="KJZ70" s="13"/>
      <c r="KKA70" s="13"/>
      <c r="KKB70" s="13"/>
      <c r="KKC70" s="13"/>
      <c r="KKD70" s="13"/>
      <c r="KKE70" s="13"/>
      <c r="KKF70" s="13"/>
      <c r="KKG70" s="13"/>
      <c r="KKH70" s="13"/>
      <c r="KKI70" s="13"/>
      <c r="KKJ70" s="13"/>
      <c r="KKK70" s="13"/>
      <c r="KKL70" s="13"/>
      <c r="KKM70" s="13"/>
      <c r="KKN70" s="13"/>
      <c r="KKO70" s="13"/>
      <c r="KKP70" s="13"/>
      <c r="KKQ70" s="13"/>
      <c r="KKR70" s="13"/>
      <c r="KKS70" s="13"/>
      <c r="KKT70" s="13"/>
      <c r="KKU70" s="13"/>
      <c r="KKV70" s="13"/>
      <c r="KKW70" s="13"/>
      <c r="KKX70" s="13"/>
      <c r="KKY70" s="13"/>
      <c r="KKZ70" s="13"/>
      <c r="KLA70" s="13"/>
      <c r="KLB70" s="13"/>
      <c r="KLC70" s="13"/>
      <c r="KLD70" s="13"/>
      <c r="KLE70" s="13"/>
      <c r="KLF70" s="13"/>
      <c r="KLG70" s="13"/>
      <c r="KLH70" s="13"/>
      <c r="KLI70" s="13"/>
      <c r="KLJ70" s="13"/>
      <c r="KLK70" s="13"/>
      <c r="KLL70" s="13"/>
      <c r="KLM70" s="13"/>
      <c r="KLN70" s="13"/>
      <c r="KLO70" s="13"/>
      <c r="KLP70" s="13"/>
      <c r="KLQ70" s="13"/>
      <c r="KLR70" s="13"/>
      <c r="KLS70" s="13"/>
      <c r="KLT70" s="13"/>
      <c r="KLU70" s="13"/>
      <c r="KLV70" s="13"/>
      <c r="KLW70" s="13"/>
      <c r="KLX70" s="13"/>
      <c r="KLY70" s="13"/>
      <c r="KLZ70" s="13"/>
      <c r="KMA70" s="13"/>
      <c r="KMB70" s="13"/>
      <c r="KMC70" s="13"/>
      <c r="KMD70" s="13"/>
      <c r="KME70" s="13"/>
      <c r="KMF70" s="13"/>
      <c r="KMG70" s="13"/>
      <c r="KMH70" s="13"/>
      <c r="KMI70" s="13"/>
      <c r="KMJ70" s="13"/>
      <c r="KMK70" s="13"/>
      <c r="KML70" s="13"/>
      <c r="KMM70" s="13"/>
      <c r="KMN70" s="13"/>
      <c r="KMO70" s="13"/>
      <c r="KMP70" s="13"/>
      <c r="KMQ70" s="13"/>
      <c r="KMR70" s="13"/>
      <c r="KMS70" s="13"/>
      <c r="KMT70" s="13"/>
      <c r="KMU70" s="13"/>
      <c r="KMV70" s="13"/>
      <c r="KMW70" s="13"/>
      <c r="KMX70" s="13"/>
      <c r="KMY70" s="13"/>
      <c r="KMZ70" s="13"/>
      <c r="KNA70" s="13"/>
      <c r="KNB70" s="13"/>
      <c r="KNC70" s="13"/>
      <c r="KND70" s="13"/>
      <c r="KNE70" s="13"/>
      <c r="KNF70" s="13"/>
      <c r="KNG70" s="13"/>
      <c r="KNH70" s="13"/>
      <c r="KNI70" s="13"/>
      <c r="KNJ70" s="13"/>
      <c r="KNK70" s="13"/>
      <c r="KNL70" s="13"/>
      <c r="KNM70" s="13"/>
      <c r="KNN70" s="13"/>
      <c r="KNO70" s="13"/>
      <c r="KNP70" s="13"/>
      <c r="KNQ70" s="13"/>
      <c r="KNR70" s="13"/>
      <c r="KNS70" s="13"/>
      <c r="KNT70" s="13"/>
      <c r="KNU70" s="13"/>
      <c r="KNV70" s="13"/>
      <c r="KNW70" s="13"/>
      <c r="KNX70" s="13"/>
      <c r="KNY70" s="13"/>
      <c r="KNZ70" s="13"/>
      <c r="KOA70" s="13"/>
      <c r="KOB70" s="13"/>
      <c r="KOC70" s="13"/>
      <c r="KOD70" s="13"/>
      <c r="KOE70" s="13"/>
      <c r="KOF70" s="13"/>
      <c r="KOG70" s="13"/>
      <c r="KOH70" s="13"/>
      <c r="KOI70" s="13"/>
      <c r="KOJ70" s="13"/>
      <c r="KOK70" s="13"/>
      <c r="KOL70" s="13"/>
      <c r="KOM70" s="13"/>
      <c r="KON70" s="13"/>
      <c r="KOO70" s="13"/>
      <c r="KOP70" s="13"/>
      <c r="KOQ70" s="13"/>
      <c r="KOR70" s="13"/>
      <c r="KOS70" s="13"/>
      <c r="KOT70" s="13"/>
      <c r="KOU70" s="13"/>
      <c r="KOV70" s="13"/>
      <c r="KOW70" s="13"/>
      <c r="KOX70" s="13"/>
      <c r="KOY70" s="13"/>
      <c r="KOZ70" s="13"/>
      <c r="KPA70" s="13"/>
      <c r="KPB70" s="13"/>
      <c r="KPC70" s="13"/>
      <c r="KPD70" s="13"/>
      <c r="KPE70" s="13"/>
      <c r="KPF70" s="13"/>
      <c r="KPG70" s="13"/>
      <c r="KPH70" s="13"/>
      <c r="KPI70" s="13"/>
      <c r="KPJ70" s="13"/>
      <c r="KPK70" s="13"/>
      <c r="KPL70" s="13"/>
      <c r="KPM70" s="13"/>
      <c r="KPN70" s="13"/>
      <c r="KPO70" s="13"/>
      <c r="KPP70" s="13"/>
      <c r="KPQ70" s="13"/>
      <c r="KPR70" s="13"/>
      <c r="KPS70" s="13"/>
      <c r="KPT70" s="13"/>
      <c r="KPU70" s="13"/>
      <c r="KPV70" s="13"/>
      <c r="KPW70" s="13"/>
      <c r="KPX70" s="13"/>
      <c r="KPY70" s="13"/>
      <c r="KPZ70" s="13"/>
      <c r="KQA70" s="13"/>
      <c r="KQB70" s="13"/>
      <c r="KQC70" s="13"/>
      <c r="KQD70" s="13"/>
      <c r="KQE70" s="13"/>
      <c r="KQF70" s="13"/>
      <c r="KQG70" s="13"/>
      <c r="KQH70" s="13"/>
      <c r="KQI70" s="13"/>
      <c r="KQJ70" s="13"/>
      <c r="KQK70" s="13"/>
      <c r="KQL70" s="13"/>
      <c r="KQM70" s="13"/>
      <c r="KQN70" s="13"/>
      <c r="KQO70" s="13"/>
      <c r="KQP70" s="13"/>
      <c r="KQQ70" s="13"/>
      <c r="KQR70" s="13"/>
      <c r="KQS70" s="13"/>
      <c r="KQT70" s="13"/>
      <c r="KQU70" s="13"/>
      <c r="KQV70" s="13"/>
      <c r="KQW70" s="13"/>
      <c r="KQX70" s="13"/>
      <c r="KQY70" s="13"/>
      <c r="KQZ70" s="13"/>
      <c r="KRA70" s="13"/>
      <c r="KRB70" s="13"/>
      <c r="KRC70" s="13"/>
      <c r="KRD70" s="13"/>
      <c r="KRE70" s="13"/>
      <c r="KRF70" s="13"/>
      <c r="KRG70" s="13"/>
      <c r="KRH70" s="13"/>
      <c r="KRI70" s="13"/>
      <c r="KRJ70" s="13"/>
      <c r="KRK70" s="13"/>
      <c r="KRL70" s="13"/>
      <c r="KRM70" s="13"/>
      <c r="KRN70" s="13"/>
      <c r="KRO70" s="13"/>
      <c r="KRP70" s="13"/>
      <c r="KRQ70" s="13"/>
      <c r="KRR70" s="13"/>
      <c r="KRS70" s="13"/>
      <c r="KRT70" s="13"/>
      <c r="KRU70" s="13"/>
      <c r="KRV70" s="13"/>
      <c r="KRW70" s="13"/>
      <c r="KRX70" s="13"/>
      <c r="KRY70" s="13"/>
      <c r="KRZ70" s="13"/>
      <c r="KSA70" s="13"/>
      <c r="KSB70" s="13"/>
      <c r="KSC70" s="13"/>
      <c r="KSD70" s="13"/>
      <c r="KSE70" s="13"/>
      <c r="KSF70" s="13"/>
      <c r="KSG70" s="13"/>
      <c r="KSH70" s="13"/>
      <c r="KSI70" s="13"/>
      <c r="KSJ70" s="13"/>
      <c r="KSK70" s="13"/>
      <c r="KSL70" s="13"/>
      <c r="KSM70" s="13"/>
      <c r="KSN70" s="13"/>
      <c r="KSO70" s="13"/>
      <c r="KSP70" s="13"/>
      <c r="KSQ70" s="13"/>
      <c r="KSR70" s="13"/>
      <c r="KSS70" s="13"/>
      <c r="KST70" s="13"/>
      <c r="KSU70" s="13"/>
      <c r="KSV70" s="13"/>
      <c r="KSW70" s="13"/>
      <c r="KSX70" s="13"/>
      <c r="KSY70" s="13"/>
      <c r="KSZ70" s="13"/>
      <c r="KTA70" s="13"/>
      <c r="KTB70" s="13"/>
      <c r="KTC70" s="13"/>
      <c r="KTD70" s="13"/>
      <c r="KTE70" s="13"/>
      <c r="KTF70" s="13"/>
      <c r="KTG70" s="13"/>
      <c r="KTH70" s="13"/>
      <c r="KTI70" s="13"/>
      <c r="KTJ70" s="13"/>
      <c r="KTK70" s="13"/>
      <c r="KTL70" s="13"/>
      <c r="KTM70" s="13"/>
      <c r="KTN70" s="13"/>
      <c r="KTO70" s="13"/>
      <c r="KTP70" s="13"/>
      <c r="KTQ70" s="13"/>
      <c r="KTR70" s="13"/>
      <c r="KTS70" s="13"/>
      <c r="KTT70" s="13"/>
      <c r="KTU70" s="13"/>
      <c r="KTV70" s="13"/>
      <c r="KTW70" s="13"/>
      <c r="KTX70" s="13"/>
      <c r="KTY70" s="13"/>
      <c r="KTZ70" s="13"/>
      <c r="KUA70" s="13"/>
      <c r="KUB70" s="13"/>
      <c r="KUC70" s="13"/>
      <c r="KUD70" s="13"/>
      <c r="KUE70" s="13"/>
      <c r="KUF70" s="13"/>
      <c r="KUG70" s="13"/>
      <c r="KUH70" s="13"/>
      <c r="KUI70" s="13"/>
      <c r="KUJ70" s="13"/>
      <c r="KUK70" s="13"/>
      <c r="KUL70" s="13"/>
      <c r="KUM70" s="13"/>
      <c r="KUN70" s="13"/>
      <c r="KUO70" s="13"/>
      <c r="KUP70" s="13"/>
      <c r="KUQ70" s="13"/>
      <c r="KUR70" s="13"/>
      <c r="KUS70" s="13"/>
      <c r="KUT70" s="13"/>
      <c r="KUU70" s="13"/>
      <c r="KUV70" s="13"/>
      <c r="KUW70" s="13"/>
      <c r="KUX70" s="13"/>
      <c r="KUY70" s="13"/>
      <c r="KUZ70" s="13"/>
      <c r="KVA70" s="13"/>
      <c r="KVB70" s="13"/>
      <c r="KVC70" s="13"/>
      <c r="KVD70" s="13"/>
      <c r="KVE70" s="13"/>
      <c r="KVF70" s="13"/>
      <c r="KVG70" s="13"/>
      <c r="KVH70" s="13"/>
      <c r="KVI70" s="13"/>
      <c r="KVJ70" s="13"/>
      <c r="KVK70" s="13"/>
      <c r="KVL70" s="13"/>
      <c r="KVM70" s="13"/>
      <c r="KVN70" s="13"/>
      <c r="KVO70" s="13"/>
      <c r="KVP70" s="13"/>
      <c r="KVQ70" s="13"/>
      <c r="KVR70" s="13"/>
      <c r="KVS70" s="13"/>
      <c r="KVT70" s="13"/>
      <c r="KVU70" s="13"/>
      <c r="KVV70" s="13"/>
      <c r="KVW70" s="13"/>
      <c r="KVX70" s="13"/>
      <c r="KVY70" s="13"/>
      <c r="KVZ70" s="13"/>
      <c r="KWA70" s="13"/>
      <c r="KWB70" s="13"/>
      <c r="KWC70" s="13"/>
      <c r="KWD70" s="13"/>
      <c r="KWE70" s="13"/>
      <c r="KWF70" s="13"/>
      <c r="KWG70" s="13"/>
      <c r="KWH70" s="13"/>
      <c r="KWI70" s="13"/>
      <c r="KWJ70" s="13"/>
      <c r="KWK70" s="13"/>
      <c r="KWL70" s="13"/>
      <c r="KWM70" s="13"/>
      <c r="KWN70" s="13"/>
      <c r="KWO70" s="13"/>
      <c r="KWP70" s="13"/>
      <c r="KWQ70" s="13"/>
      <c r="KWR70" s="13"/>
      <c r="KWS70" s="13"/>
      <c r="KWT70" s="13"/>
      <c r="KWU70" s="13"/>
      <c r="KWV70" s="13"/>
      <c r="KWW70" s="13"/>
      <c r="KWX70" s="13"/>
      <c r="KWY70" s="13"/>
      <c r="KWZ70" s="13"/>
      <c r="KXA70" s="13"/>
      <c r="KXB70" s="13"/>
      <c r="KXC70" s="13"/>
      <c r="KXD70" s="13"/>
      <c r="KXE70" s="13"/>
      <c r="KXF70" s="13"/>
      <c r="KXG70" s="13"/>
      <c r="KXH70" s="13"/>
      <c r="KXI70" s="13"/>
      <c r="KXJ70" s="13"/>
      <c r="KXK70" s="13"/>
      <c r="KXL70" s="13"/>
      <c r="KXM70" s="13"/>
      <c r="KXN70" s="13"/>
      <c r="KXO70" s="13"/>
      <c r="KXP70" s="13"/>
      <c r="KXQ70" s="13"/>
      <c r="KXR70" s="13"/>
      <c r="KXS70" s="13"/>
      <c r="KXT70" s="13"/>
      <c r="KXU70" s="13"/>
      <c r="KXV70" s="13"/>
      <c r="KXW70" s="13"/>
      <c r="KXX70" s="13"/>
      <c r="KXY70" s="13"/>
      <c r="KXZ70" s="13"/>
      <c r="KYA70" s="13"/>
      <c r="KYB70" s="13"/>
      <c r="KYC70" s="13"/>
      <c r="KYD70" s="13"/>
      <c r="KYE70" s="13"/>
      <c r="KYF70" s="13"/>
      <c r="KYG70" s="13"/>
      <c r="KYH70" s="13"/>
      <c r="KYI70" s="13"/>
      <c r="KYJ70" s="13"/>
      <c r="KYK70" s="13"/>
      <c r="KYL70" s="13"/>
      <c r="KYM70" s="13"/>
      <c r="KYN70" s="13"/>
      <c r="KYO70" s="13"/>
      <c r="KYP70" s="13"/>
      <c r="KYQ70" s="13"/>
      <c r="KYR70" s="13"/>
      <c r="KYS70" s="13"/>
      <c r="KYT70" s="13"/>
      <c r="KYU70" s="13"/>
      <c r="KYV70" s="13"/>
      <c r="KYW70" s="13"/>
      <c r="KYX70" s="13"/>
      <c r="KYY70" s="13"/>
      <c r="KYZ70" s="13"/>
      <c r="KZA70" s="13"/>
      <c r="KZB70" s="13"/>
      <c r="KZC70" s="13"/>
      <c r="KZD70" s="13"/>
      <c r="KZE70" s="13"/>
      <c r="KZF70" s="13"/>
      <c r="KZG70" s="13"/>
      <c r="KZH70" s="13"/>
      <c r="KZI70" s="13"/>
      <c r="KZJ70" s="13"/>
      <c r="KZK70" s="13"/>
      <c r="KZL70" s="13"/>
      <c r="KZM70" s="13"/>
      <c r="KZN70" s="13"/>
      <c r="KZO70" s="13"/>
      <c r="KZP70" s="13"/>
      <c r="KZQ70" s="13"/>
      <c r="KZR70" s="13"/>
      <c r="KZS70" s="13"/>
      <c r="KZT70" s="13"/>
      <c r="KZU70" s="13"/>
      <c r="KZV70" s="13"/>
      <c r="KZW70" s="13"/>
      <c r="KZX70" s="13"/>
      <c r="KZY70" s="13"/>
      <c r="KZZ70" s="13"/>
      <c r="LAA70" s="13"/>
      <c r="LAB70" s="13"/>
      <c r="LAC70" s="13"/>
      <c r="LAD70" s="13"/>
      <c r="LAE70" s="13"/>
      <c r="LAF70" s="13"/>
      <c r="LAG70" s="13"/>
      <c r="LAH70" s="13"/>
      <c r="LAI70" s="13"/>
      <c r="LAJ70" s="13"/>
      <c r="LAK70" s="13"/>
      <c r="LAL70" s="13"/>
      <c r="LAM70" s="13"/>
      <c r="LAN70" s="13"/>
      <c r="LAO70" s="13"/>
      <c r="LAP70" s="13"/>
      <c r="LAQ70" s="13"/>
      <c r="LAR70" s="13"/>
      <c r="LAS70" s="13"/>
      <c r="LAT70" s="13"/>
      <c r="LAU70" s="13"/>
      <c r="LAV70" s="13"/>
      <c r="LAW70" s="13"/>
      <c r="LAX70" s="13"/>
      <c r="LAY70" s="13"/>
      <c r="LAZ70" s="13"/>
      <c r="LBA70" s="13"/>
      <c r="LBB70" s="13"/>
      <c r="LBC70" s="13"/>
      <c r="LBD70" s="13"/>
      <c r="LBE70" s="13"/>
      <c r="LBF70" s="13"/>
      <c r="LBG70" s="13"/>
      <c r="LBH70" s="13"/>
      <c r="LBI70" s="13"/>
      <c r="LBJ70" s="13"/>
      <c r="LBK70" s="13"/>
      <c r="LBL70" s="13"/>
      <c r="LBM70" s="13"/>
      <c r="LBN70" s="13"/>
      <c r="LBO70" s="13"/>
      <c r="LBP70" s="13"/>
      <c r="LBQ70" s="13"/>
      <c r="LBR70" s="13"/>
      <c r="LBS70" s="13"/>
      <c r="LBT70" s="13"/>
      <c r="LBU70" s="13"/>
      <c r="LBV70" s="13"/>
      <c r="LBW70" s="13"/>
      <c r="LBX70" s="13"/>
      <c r="LBY70" s="13"/>
      <c r="LBZ70" s="13"/>
      <c r="LCA70" s="13"/>
      <c r="LCB70" s="13"/>
      <c r="LCC70" s="13"/>
      <c r="LCD70" s="13"/>
      <c r="LCE70" s="13"/>
      <c r="LCF70" s="13"/>
      <c r="LCG70" s="13"/>
      <c r="LCH70" s="13"/>
      <c r="LCI70" s="13"/>
      <c r="LCJ70" s="13"/>
      <c r="LCK70" s="13"/>
      <c r="LCL70" s="13"/>
      <c r="LCM70" s="13"/>
      <c r="LCN70" s="13"/>
      <c r="LCO70" s="13"/>
      <c r="LCP70" s="13"/>
      <c r="LCQ70" s="13"/>
      <c r="LCR70" s="13"/>
      <c r="LCS70" s="13"/>
      <c r="LCT70" s="13"/>
      <c r="LCU70" s="13"/>
      <c r="LCV70" s="13"/>
      <c r="LCW70" s="13"/>
      <c r="LCX70" s="13"/>
      <c r="LCY70" s="13"/>
      <c r="LCZ70" s="13"/>
      <c r="LDA70" s="13"/>
      <c r="LDB70" s="13"/>
      <c r="LDC70" s="13"/>
      <c r="LDD70" s="13"/>
      <c r="LDE70" s="13"/>
      <c r="LDF70" s="13"/>
      <c r="LDG70" s="13"/>
      <c r="LDH70" s="13"/>
      <c r="LDI70" s="13"/>
      <c r="LDJ70" s="13"/>
      <c r="LDK70" s="13"/>
      <c r="LDL70" s="13"/>
      <c r="LDM70" s="13"/>
      <c r="LDN70" s="13"/>
      <c r="LDO70" s="13"/>
      <c r="LDP70" s="13"/>
      <c r="LDQ70" s="13"/>
      <c r="LDR70" s="13"/>
      <c r="LDS70" s="13"/>
      <c r="LDT70" s="13"/>
      <c r="LDU70" s="13"/>
      <c r="LDV70" s="13"/>
      <c r="LDW70" s="13"/>
      <c r="LDX70" s="13"/>
      <c r="LDY70" s="13"/>
      <c r="LDZ70" s="13"/>
      <c r="LEA70" s="13"/>
      <c r="LEB70" s="13"/>
      <c r="LEC70" s="13"/>
      <c r="LED70" s="13"/>
      <c r="LEE70" s="13"/>
      <c r="LEF70" s="13"/>
      <c r="LEG70" s="13"/>
      <c r="LEH70" s="13"/>
      <c r="LEI70" s="13"/>
      <c r="LEJ70" s="13"/>
      <c r="LEK70" s="13"/>
      <c r="LEL70" s="13"/>
      <c r="LEM70" s="13"/>
      <c r="LEN70" s="13"/>
      <c r="LEO70" s="13"/>
      <c r="LEP70" s="13"/>
      <c r="LEQ70" s="13"/>
      <c r="LER70" s="13"/>
      <c r="LES70" s="13"/>
      <c r="LET70" s="13"/>
      <c r="LEU70" s="13"/>
      <c r="LEV70" s="13"/>
      <c r="LEW70" s="13"/>
      <c r="LEX70" s="13"/>
      <c r="LEY70" s="13"/>
      <c r="LEZ70" s="13"/>
      <c r="LFA70" s="13"/>
      <c r="LFB70" s="13"/>
      <c r="LFC70" s="13"/>
      <c r="LFD70" s="13"/>
      <c r="LFE70" s="13"/>
      <c r="LFF70" s="13"/>
      <c r="LFG70" s="13"/>
      <c r="LFH70" s="13"/>
      <c r="LFI70" s="13"/>
      <c r="LFJ70" s="13"/>
      <c r="LFK70" s="13"/>
      <c r="LFL70" s="13"/>
      <c r="LFM70" s="13"/>
      <c r="LFN70" s="13"/>
      <c r="LFO70" s="13"/>
      <c r="LFP70" s="13"/>
      <c r="LFQ70" s="13"/>
      <c r="LFR70" s="13"/>
      <c r="LFS70" s="13"/>
      <c r="LFT70" s="13"/>
      <c r="LFU70" s="13"/>
      <c r="LFV70" s="13"/>
      <c r="LFW70" s="13"/>
      <c r="LFX70" s="13"/>
      <c r="LFY70" s="13"/>
      <c r="LFZ70" s="13"/>
      <c r="LGA70" s="13"/>
      <c r="LGB70" s="13"/>
      <c r="LGC70" s="13"/>
      <c r="LGD70" s="13"/>
      <c r="LGE70" s="13"/>
      <c r="LGF70" s="13"/>
      <c r="LGG70" s="13"/>
      <c r="LGH70" s="13"/>
      <c r="LGI70" s="13"/>
      <c r="LGJ70" s="13"/>
      <c r="LGK70" s="13"/>
      <c r="LGL70" s="13"/>
      <c r="LGM70" s="13"/>
      <c r="LGN70" s="13"/>
      <c r="LGO70" s="13"/>
      <c r="LGP70" s="13"/>
      <c r="LGQ70" s="13"/>
      <c r="LGR70" s="13"/>
      <c r="LGS70" s="13"/>
      <c r="LGT70" s="13"/>
      <c r="LGU70" s="13"/>
      <c r="LGV70" s="13"/>
      <c r="LGW70" s="13"/>
      <c r="LGX70" s="13"/>
      <c r="LGY70" s="13"/>
      <c r="LGZ70" s="13"/>
      <c r="LHA70" s="13"/>
      <c r="LHB70" s="13"/>
      <c r="LHC70" s="13"/>
      <c r="LHD70" s="13"/>
      <c r="LHE70" s="13"/>
      <c r="LHF70" s="13"/>
      <c r="LHG70" s="13"/>
      <c r="LHH70" s="13"/>
      <c r="LHI70" s="13"/>
      <c r="LHJ70" s="13"/>
      <c r="LHK70" s="13"/>
      <c r="LHL70" s="13"/>
      <c r="LHM70" s="13"/>
      <c r="LHN70" s="13"/>
      <c r="LHO70" s="13"/>
      <c r="LHP70" s="13"/>
      <c r="LHQ70" s="13"/>
      <c r="LHR70" s="13"/>
      <c r="LHS70" s="13"/>
      <c r="LHT70" s="13"/>
      <c r="LHU70" s="13"/>
      <c r="LHV70" s="13"/>
      <c r="LHW70" s="13"/>
      <c r="LHX70" s="13"/>
      <c r="LHY70" s="13"/>
      <c r="LHZ70" s="13"/>
      <c r="LIA70" s="13"/>
      <c r="LIB70" s="13"/>
      <c r="LIC70" s="13"/>
      <c r="LID70" s="13"/>
      <c r="LIE70" s="13"/>
      <c r="LIF70" s="13"/>
      <c r="LIG70" s="13"/>
      <c r="LIH70" s="13"/>
      <c r="LII70" s="13"/>
      <c r="LIJ70" s="13"/>
      <c r="LIK70" s="13"/>
      <c r="LIL70" s="13"/>
      <c r="LIM70" s="13"/>
      <c r="LIN70" s="13"/>
      <c r="LIO70" s="13"/>
      <c r="LIP70" s="13"/>
      <c r="LIQ70" s="13"/>
      <c r="LIR70" s="13"/>
      <c r="LIS70" s="13"/>
      <c r="LIT70" s="13"/>
      <c r="LIU70" s="13"/>
      <c r="LIV70" s="13"/>
      <c r="LIW70" s="13"/>
      <c r="LIX70" s="13"/>
      <c r="LIY70" s="13"/>
      <c r="LIZ70" s="13"/>
      <c r="LJA70" s="13"/>
      <c r="LJB70" s="13"/>
      <c r="LJC70" s="13"/>
      <c r="LJD70" s="13"/>
      <c r="LJE70" s="13"/>
      <c r="LJF70" s="13"/>
      <c r="LJG70" s="13"/>
      <c r="LJH70" s="13"/>
      <c r="LJI70" s="13"/>
      <c r="LJJ70" s="13"/>
      <c r="LJK70" s="13"/>
      <c r="LJL70" s="13"/>
      <c r="LJM70" s="13"/>
      <c r="LJN70" s="13"/>
      <c r="LJO70" s="13"/>
      <c r="LJP70" s="13"/>
      <c r="LJQ70" s="13"/>
      <c r="LJR70" s="13"/>
      <c r="LJS70" s="13"/>
      <c r="LJT70" s="13"/>
      <c r="LJU70" s="13"/>
      <c r="LJV70" s="13"/>
      <c r="LJW70" s="13"/>
      <c r="LJX70" s="13"/>
      <c r="LJY70" s="13"/>
      <c r="LJZ70" s="13"/>
      <c r="LKA70" s="13"/>
      <c r="LKB70" s="13"/>
      <c r="LKC70" s="13"/>
      <c r="LKD70" s="13"/>
      <c r="LKE70" s="13"/>
      <c r="LKF70" s="13"/>
      <c r="LKG70" s="13"/>
      <c r="LKH70" s="13"/>
      <c r="LKI70" s="13"/>
      <c r="LKJ70" s="13"/>
      <c r="LKK70" s="13"/>
      <c r="LKL70" s="13"/>
      <c r="LKM70" s="13"/>
      <c r="LKN70" s="13"/>
      <c r="LKO70" s="13"/>
      <c r="LKP70" s="13"/>
      <c r="LKQ70" s="13"/>
      <c r="LKR70" s="13"/>
      <c r="LKS70" s="13"/>
      <c r="LKT70" s="13"/>
      <c r="LKU70" s="13"/>
      <c r="LKV70" s="13"/>
      <c r="LKW70" s="13"/>
      <c r="LKX70" s="13"/>
      <c r="LKY70" s="13"/>
      <c r="LKZ70" s="13"/>
      <c r="LLA70" s="13"/>
      <c r="LLB70" s="13"/>
      <c r="LLC70" s="13"/>
      <c r="LLD70" s="13"/>
      <c r="LLE70" s="13"/>
      <c r="LLF70" s="13"/>
      <c r="LLG70" s="13"/>
      <c r="LLH70" s="13"/>
      <c r="LLI70" s="13"/>
      <c r="LLJ70" s="13"/>
      <c r="LLK70" s="13"/>
      <c r="LLL70" s="13"/>
      <c r="LLM70" s="13"/>
      <c r="LLN70" s="13"/>
      <c r="LLO70" s="13"/>
      <c r="LLP70" s="13"/>
      <c r="LLQ70" s="13"/>
      <c r="LLR70" s="13"/>
      <c r="LLS70" s="13"/>
      <c r="LLT70" s="13"/>
      <c r="LLU70" s="13"/>
      <c r="LLV70" s="13"/>
      <c r="LLW70" s="13"/>
      <c r="LLX70" s="13"/>
      <c r="LLY70" s="13"/>
      <c r="LLZ70" s="13"/>
      <c r="LMA70" s="13"/>
      <c r="LMB70" s="13"/>
      <c r="LMC70" s="13"/>
      <c r="LMD70" s="13"/>
      <c r="LME70" s="13"/>
      <c r="LMF70" s="13"/>
      <c r="LMG70" s="13"/>
      <c r="LMH70" s="13"/>
      <c r="LMI70" s="13"/>
      <c r="LMJ70" s="13"/>
      <c r="LMK70" s="13"/>
      <c r="LML70" s="13"/>
      <c r="LMM70" s="13"/>
      <c r="LMN70" s="13"/>
      <c r="LMO70" s="13"/>
      <c r="LMP70" s="13"/>
      <c r="LMQ70" s="13"/>
      <c r="LMR70" s="13"/>
      <c r="LMS70" s="13"/>
      <c r="LMT70" s="13"/>
      <c r="LMU70" s="13"/>
      <c r="LMV70" s="13"/>
      <c r="LMW70" s="13"/>
      <c r="LMX70" s="13"/>
      <c r="LMY70" s="13"/>
      <c r="LMZ70" s="13"/>
      <c r="LNA70" s="13"/>
      <c r="LNB70" s="13"/>
      <c r="LNC70" s="13"/>
      <c r="LND70" s="13"/>
      <c r="LNE70" s="13"/>
      <c r="LNF70" s="13"/>
      <c r="LNG70" s="13"/>
      <c r="LNH70" s="13"/>
      <c r="LNI70" s="13"/>
      <c r="LNJ70" s="13"/>
      <c r="LNK70" s="13"/>
      <c r="LNL70" s="13"/>
      <c r="LNM70" s="13"/>
      <c r="LNN70" s="13"/>
      <c r="LNO70" s="13"/>
      <c r="LNP70" s="13"/>
      <c r="LNQ70" s="13"/>
      <c r="LNR70" s="13"/>
      <c r="LNS70" s="13"/>
      <c r="LNT70" s="13"/>
      <c r="LNU70" s="13"/>
      <c r="LNV70" s="13"/>
      <c r="LNW70" s="13"/>
      <c r="LNX70" s="13"/>
      <c r="LNY70" s="13"/>
      <c r="LNZ70" s="13"/>
      <c r="LOA70" s="13"/>
      <c r="LOB70" s="13"/>
      <c r="LOC70" s="13"/>
      <c r="LOD70" s="13"/>
      <c r="LOE70" s="13"/>
      <c r="LOF70" s="13"/>
      <c r="LOG70" s="13"/>
      <c r="LOH70" s="13"/>
      <c r="LOI70" s="13"/>
      <c r="LOJ70" s="13"/>
      <c r="LOK70" s="13"/>
      <c r="LOL70" s="13"/>
      <c r="LOM70" s="13"/>
      <c r="LON70" s="13"/>
      <c r="LOO70" s="13"/>
      <c r="LOP70" s="13"/>
      <c r="LOQ70" s="13"/>
      <c r="LOR70" s="13"/>
      <c r="LOS70" s="13"/>
      <c r="LOT70" s="13"/>
      <c r="LOU70" s="13"/>
      <c r="LOV70" s="13"/>
      <c r="LOW70" s="13"/>
      <c r="LOX70" s="13"/>
      <c r="LOY70" s="13"/>
      <c r="LOZ70" s="13"/>
      <c r="LPA70" s="13"/>
      <c r="LPB70" s="13"/>
      <c r="LPC70" s="13"/>
      <c r="LPD70" s="13"/>
      <c r="LPE70" s="13"/>
      <c r="LPF70" s="13"/>
      <c r="LPG70" s="13"/>
      <c r="LPH70" s="13"/>
      <c r="LPI70" s="13"/>
      <c r="LPJ70" s="13"/>
      <c r="LPK70" s="13"/>
      <c r="LPL70" s="13"/>
      <c r="LPM70" s="13"/>
      <c r="LPN70" s="13"/>
      <c r="LPO70" s="13"/>
      <c r="LPP70" s="13"/>
      <c r="LPQ70" s="13"/>
      <c r="LPR70" s="13"/>
      <c r="LPS70" s="13"/>
      <c r="LPT70" s="13"/>
      <c r="LPU70" s="13"/>
      <c r="LPV70" s="13"/>
      <c r="LPW70" s="13"/>
      <c r="LPX70" s="13"/>
      <c r="LPY70" s="13"/>
      <c r="LPZ70" s="13"/>
      <c r="LQA70" s="13"/>
      <c r="LQB70" s="13"/>
      <c r="LQC70" s="13"/>
      <c r="LQD70" s="13"/>
      <c r="LQE70" s="13"/>
      <c r="LQF70" s="13"/>
      <c r="LQG70" s="13"/>
      <c r="LQH70" s="13"/>
      <c r="LQI70" s="13"/>
      <c r="LQJ70" s="13"/>
      <c r="LQK70" s="13"/>
      <c r="LQL70" s="13"/>
      <c r="LQM70" s="13"/>
      <c r="LQN70" s="13"/>
      <c r="LQO70" s="13"/>
      <c r="LQP70" s="13"/>
      <c r="LQQ70" s="13"/>
      <c r="LQR70" s="13"/>
      <c r="LQS70" s="13"/>
      <c r="LQT70" s="13"/>
      <c r="LQU70" s="13"/>
      <c r="LQV70" s="13"/>
      <c r="LQW70" s="13"/>
      <c r="LQX70" s="13"/>
      <c r="LQY70" s="13"/>
      <c r="LQZ70" s="13"/>
      <c r="LRA70" s="13"/>
      <c r="LRB70" s="13"/>
      <c r="LRC70" s="13"/>
      <c r="LRD70" s="13"/>
      <c r="LRE70" s="13"/>
      <c r="LRF70" s="13"/>
      <c r="LRG70" s="13"/>
      <c r="LRH70" s="13"/>
      <c r="LRI70" s="13"/>
      <c r="LRJ70" s="13"/>
      <c r="LRK70" s="13"/>
      <c r="LRL70" s="13"/>
      <c r="LRM70" s="13"/>
      <c r="LRN70" s="13"/>
      <c r="LRO70" s="13"/>
      <c r="LRP70" s="13"/>
      <c r="LRQ70" s="13"/>
      <c r="LRR70" s="13"/>
      <c r="LRS70" s="13"/>
      <c r="LRT70" s="13"/>
      <c r="LRU70" s="13"/>
      <c r="LRV70" s="13"/>
      <c r="LRW70" s="13"/>
      <c r="LRX70" s="13"/>
      <c r="LRY70" s="13"/>
      <c r="LRZ70" s="13"/>
      <c r="LSA70" s="13"/>
      <c r="LSB70" s="13"/>
      <c r="LSC70" s="13"/>
      <c r="LSD70" s="13"/>
      <c r="LSE70" s="13"/>
      <c r="LSF70" s="13"/>
      <c r="LSG70" s="13"/>
      <c r="LSH70" s="13"/>
      <c r="LSI70" s="13"/>
      <c r="LSJ70" s="13"/>
      <c r="LSK70" s="13"/>
      <c r="LSL70" s="13"/>
      <c r="LSM70" s="13"/>
      <c r="LSN70" s="13"/>
      <c r="LSO70" s="13"/>
      <c r="LSP70" s="13"/>
      <c r="LSQ70" s="13"/>
      <c r="LSR70" s="13"/>
      <c r="LSS70" s="13"/>
      <c r="LST70" s="13"/>
      <c r="LSU70" s="13"/>
      <c r="LSV70" s="13"/>
      <c r="LSW70" s="13"/>
      <c r="LSX70" s="13"/>
      <c r="LSY70" s="13"/>
      <c r="LSZ70" s="13"/>
      <c r="LTA70" s="13"/>
      <c r="LTB70" s="13"/>
      <c r="LTC70" s="13"/>
      <c r="LTD70" s="13"/>
      <c r="LTE70" s="13"/>
      <c r="LTF70" s="13"/>
      <c r="LTG70" s="13"/>
      <c r="LTH70" s="13"/>
      <c r="LTI70" s="13"/>
      <c r="LTJ70" s="13"/>
      <c r="LTK70" s="13"/>
      <c r="LTL70" s="13"/>
      <c r="LTM70" s="13"/>
      <c r="LTN70" s="13"/>
      <c r="LTO70" s="13"/>
      <c r="LTP70" s="13"/>
      <c r="LTQ70" s="13"/>
      <c r="LTR70" s="13"/>
      <c r="LTS70" s="13"/>
      <c r="LTT70" s="13"/>
      <c r="LTU70" s="13"/>
      <c r="LTV70" s="13"/>
      <c r="LTW70" s="13"/>
      <c r="LTX70" s="13"/>
      <c r="LTY70" s="13"/>
      <c r="LTZ70" s="13"/>
      <c r="LUA70" s="13"/>
      <c r="LUB70" s="13"/>
      <c r="LUC70" s="13"/>
      <c r="LUD70" s="13"/>
      <c r="LUE70" s="13"/>
      <c r="LUF70" s="13"/>
      <c r="LUG70" s="13"/>
      <c r="LUH70" s="13"/>
      <c r="LUI70" s="13"/>
      <c r="LUJ70" s="13"/>
      <c r="LUK70" s="13"/>
      <c r="LUL70" s="13"/>
      <c r="LUM70" s="13"/>
      <c r="LUN70" s="13"/>
      <c r="LUO70" s="13"/>
      <c r="LUP70" s="13"/>
      <c r="LUQ70" s="13"/>
      <c r="LUR70" s="13"/>
      <c r="LUS70" s="13"/>
      <c r="LUT70" s="13"/>
      <c r="LUU70" s="13"/>
      <c r="LUV70" s="13"/>
      <c r="LUW70" s="13"/>
      <c r="LUX70" s="13"/>
      <c r="LUY70" s="13"/>
      <c r="LUZ70" s="13"/>
      <c r="LVA70" s="13"/>
      <c r="LVB70" s="13"/>
      <c r="LVC70" s="13"/>
      <c r="LVD70" s="13"/>
      <c r="LVE70" s="13"/>
      <c r="LVF70" s="13"/>
      <c r="LVG70" s="13"/>
      <c r="LVH70" s="13"/>
      <c r="LVI70" s="13"/>
      <c r="LVJ70" s="13"/>
      <c r="LVK70" s="13"/>
      <c r="LVL70" s="13"/>
      <c r="LVM70" s="13"/>
      <c r="LVN70" s="13"/>
      <c r="LVO70" s="13"/>
      <c r="LVP70" s="13"/>
      <c r="LVQ70" s="13"/>
      <c r="LVR70" s="13"/>
      <c r="LVS70" s="13"/>
      <c r="LVT70" s="13"/>
      <c r="LVU70" s="13"/>
      <c r="LVV70" s="13"/>
      <c r="LVW70" s="13"/>
      <c r="LVX70" s="13"/>
      <c r="LVY70" s="13"/>
      <c r="LVZ70" s="13"/>
      <c r="LWA70" s="13"/>
      <c r="LWB70" s="13"/>
      <c r="LWC70" s="13"/>
      <c r="LWD70" s="13"/>
      <c r="LWE70" s="13"/>
      <c r="LWF70" s="13"/>
      <c r="LWG70" s="13"/>
      <c r="LWH70" s="13"/>
      <c r="LWI70" s="13"/>
      <c r="LWJ70" s="13"/>
      <c r="LWK70" s="13"/>
      <c r="LWL70" s="13"/>
      <c r="LWM70" s="13"/>
      <c r="LWN70" s="13"/>
      <c r="LWO70" s="13"/>
      <c r="LWP70" s="13"/>
      <c r="LWQ70" s="13"/>
      <c r="LWR70" s="13"/>
      <c r="LWS70" s="13"/>
      <c r="LWT70" s="13"/>
      <c r="LWU70" s="13"/>
      <c r="LWV70" s="13"/>
      <c r="LWW70" s="13"/>
      <c r="LWX70" s="13"/>
      <c r="LWY70" s="13"/>
      <c r="LWZ70" s="13"/>
      <c r="LXA70" s="13"/>
      <c r="LXB70" s="13"/>
      <c r="LXC70" s="13"/>
      <c r="LXD70" s="13"/>
      <c r="LXE70" s="13"/>
      <c r="LXF70" s="13"/>
      <c r="LXG70" s="13"/>
      <c r="LXH70" s="13"/>
      <c r="LXI70" s="13"/>
      <c r="LXJ70" s="13"/>
      <c r="LXK70" s="13"/>
      <c r="LXL70" s="13"/>
      <c r="LXM70" s="13"/>
      <c r="LXN70" s="13"/>
      <c r="LXO70" s="13"/>
      <c r="LXP70" s="13"/>
      <c r="LXQ70" s="13"/>
      <c r="LXR70" s="13"/>
      <c r="LXS70" s="13"/>
      <c r="LXT70" s="13"/>
      <c r="LXU70" s="13"/>
      <c r="LXV70" s="13"/>
      <c r="LXW70" s="13"/>
      <c r="LXX70" s="13"/>
      <c r="LXY70" s="13"/>
      <c r="LXZ70" s="13"/>
      <c r="LYA70" s="13"/>
      <c r="LYB70" s="13"/>
      <c r="LYC70" s="13"/>
      <c r="LYD70" s="13"/>
      <c r="LYE70" s="13"/>
      <c r="LYF70" s="13"/>
      <c r="LYG70" s="13"/>
      <c r="LYH70" s="13"/>
      <c r="LYI70" s="13"/>
      <c r="LYJ70" s="13"/>
      <c r="LYK70" s="13"/>
      <c r="LYL70" s="13"/>
      <c r="LYM70" s="13"/>
      <c r="LYN70" s="13"/>
      <c r="LYO70" s="13"/>
      <c r="LYP70" s="13"/>
      <c r="LYQ70" s="13"/>
      <c r="LYR70" s="13"/>
      <c r="LYS70" s="13"/>
      <c r="LYT70" s="13"/>
      <c r="LYU70" s="13"/>
      <c r="LYV70" s="13"/>
      <c r="LYW70" s="13"/>
      <c r="LYX70" s="13"/>
      <c r="LYY70" s="13"/>
      <c r="LYZ70" s="13"/>
      <c r="LZA70" s="13"/>
      <c r="LZB70" s="13"/>
      <c r="LZC70" s="13"/>
      <c r="LZD70" s="13"/>
      <c r="LZE70" s="13"/>
      <c r="LZF70" s="13"/>
      <c r="LZG70" s="13"/>
      <c r="LZH70" s="13"/>
      <c r="LZI70" s="13"/>
      <c r="LZJ70" s="13"/>
      <c r="LZK70" s="13"/>
      <c r="LZL70" s="13"/>
      <c r="LZM70" s="13"/>
      <c r="LZN70" s="13"/>
      <c r="LZO70" s="13"/>
      <c r="LZP70" s="13"/>
      <c r="LZQ70" s="13"/>
      <c r="LZR70" s="13"/>
      <c r="LZS70" s="13"/>
      <c r="LZT70" s="13"/>
      <c r="LZU70" s="13"/>
      <c r="LZV70" s="13"/>
      <c r="LZW70" s="13"/>
      <c r="LZX70" s="13"/>
      <c r="LZY70" s="13"/>
      <c r="LZZ70" s="13"/>
      <c r="MAA70" s="13"/>
      <c r="MAB70" s="13"/>
      <c r="MAC70" s="13"/>
      <c r="MAD70" s="13"/>
      <c r="MAE70" s="13"/>
      <c r="MAF70" s="13"/>
      <c r="MAG70" s="13"/>
      <c r="MAH70" s="13"/>
      <c r="MAI70" s="13"/>
      <c r="MAJ70" s="13"/>
      <c r="MAK70" s="13"/>
      <c r="MAL70" s="13"/>
      <c r="MAM70" s="13"/>
      <c r="MAN70" s="13"/>
      <c r="MAO70" s="13"/>
      <c r="MAP70" s="13"/>
      <c r="MAQ70" s="13"/>
      <c r="MAR70" s="13"/>
      <c r="MAS70" s="13"/>
      <c r="MAT70" s="13"/>
      <c r="MAU70" s="13"/>
      <c r="MAV70" s="13"/>
      <c r="MAW70" s="13"/>
      <c r="MAX70" s="13"/>
      <c r="MAY70" s="13"/>
      <c r="MAZ70" s="13"/>
      <c r="MBA70" s="13"/>
      <c r="MBB70" s="13"/>
      <c r="MBC70" s="13"/>
      <c r="MBD70" s="13"/>
      <c r="MBE70" s="13"/>
      <c r="MBF70" s="13"/>
      <c r="MBG70" s="13"/>
      <c r="MBH70" s="13"/>
      <c r="MBI70" s="13"/>
      <c r="MBJ70" s="13"/>
      <c r="MBK70" s="13"/>
      <c r="MBL70" s="13"/>
      <c r="MBM70" s="13"/>
      <c r="MBN70" s="13"/>
      <c r="MBO70" s="13"/>
      <c r="MBP70" s="13"/>
      <c r="MBQ70" s="13"/>
      <c r="MBR70" s="13"/>
      <c r="MBS70" s="13"/>
      <c r="MBT70" s="13"/>
      <c r="MBU70" s="13"/>
      <c r="MBV70" s="13"/>
      <c r="MBW70" s="13"/>
      <c r="MBX70" s="13"/>
      <c r="MBY70" s="13"/>
      <c r="MBZ70" s="13"/>
      <c r="MCA70" s="13"/>
      <c r="MCB70" s="13"/>
      <c r="MCC70" s="13"/>
      <c r="MCD70" s="13"/>
      <c r="MCE70" s="13"/>
      <c r="MCF70" s="13"/>
      <c r="MCG70" s="13"/>
      <c r="MCH70" s="13"/>
      <c r="MCI70" s="13"/>
      <c r="MCJ70" s="13"/>
      <c r="MCK70" s="13"/>
      <c r="MCL70" s="13"/>
      <c r="MCM70" s="13"/>
      <c r="MCN70" s="13"/>
      <c r="MCO70" s="13"/>
      <c r="MCP70" s="13"/>
      <c r="MCQ70" s="13"/>
      <c r="MCR70" s="13"/>
      <c r="MCS70" s="13"/>
      <c r="MCT70" s="13"/>
      <c r="MCU70" s="13"/>
      <c r="MCV70" s="13"/>
      <c r="MCW70" s="13"/>
      <c r="MCX70" s="13"/>
      <c r="MCY70" s="13"/>
      <c r="MCZ70" s="13"/>
      <c r="MDA70" s="13"/>
      <c r="MDB70" s="13"/>
      <c r="MDC70" s="13"/>
      <c r="MDD70" s="13"/>
      <c r="MDE70" s="13"/>
      <c r="MDF70" s="13"/>
      <c r="MDG70" s="13"/>
      <c r="MDH70" s="13"/>
      <c r="MDI70" s="13"/>
      <c r="MDJ70" s="13"/>
      <c r="MDK70" s="13"/>
      <c r="MDL70" s="13"/>
      <c r="MDM70" s="13"/>
      <c r="MDN70" s="13"/>
      <c r="MDO70" s="13"/>
      <c r="MDP70" s="13"/>
      <c r="MDQ70" s="13"/>
      <c r="MDR70" s="13"/>
      <c r="MDS70" s="13"/>
      <c r="MDT70" s="13"/>
      <c r="MDU70" s="13"/>
      <c r="MDV70" s="13"/>
      <c r="MDW70" s="13"/>
      <c r="MDX70" s="13"/>
      <c r="MDY70" s="13"/>
      <c r="MDZ70" s="13"/>
      <c r="MEA70" s="13"/>
      <c r="MEB70" s="13"/>
      <c r="MEC70" s="13"/>
      <c r="MED70" s="13"/>
      <c r="MEE70" s="13"/>
      <c r="MEF70" s="13"/>
      <c r="MEG70" s="13"/>
      <c r="MEH70" s="13"/>
      <c r="MEI70" s="13"/>
      <c r="MEJ70" s="13"/>
      <c r="MEK70" s="13"/>
      <c r="MEL70" s="13"/>
      <c r="MEM70" s="13"/>
      <c r="MEN70" s="13"/>
      <c r="MEO70" s="13"/>
      <c r="MEP70" s="13"/>
      <c r="MEQ70" s="13"/>
      <c r="MER70" s="13"/>
      <c r="MES70" s="13"/>
      <c r="MET70" s="13"/>
      <c r="MEU70" s="13"/>
      <c r="MEV70" s="13"/>
      <c r="MEW70" s="13"/>
      <c r="MEX70" s="13"/>
      <c r="MEY70" s="13"/>
      <c r="MEZ70" s="13"/>
      <c r="MFA70" s="13"/>
      <c r="MFB70" s="13"/>
      <c r="MFC70" s="13"/>
      <c r="MFD70" s="13"/>
      <c r="MFE70" s="13"/>
      <c r="MFF70" s="13"/>
      <c r="MFG70" s="13"/>
      <c r="MFH70" s="13"/>
      <c r="MFI70" s="13"/>
      <c r="MFJ70" s="13"/>
      <c r="MFK70" s="13"/>
      <c r="MFL70" s="13"/>
      <c r="MFM70" s="13"/>
      <c r="MFN70" s="13"/>
      <c r="MFO70" s="13"/>
      <c r="MFP70" s="13"/>
      <c r="MFQ70" s="13"/>
      <c r="MFR70" s="13"/>
      <c r="MFS70" s="13"/>
      <c r="MFT70" s="13"/>
      <c r="MFU70" s="13"/>
      <c r="MFV70" s="13"/>
      <c r="MFW70" s="13"/>
      <c r="MFX70" s="13"/>
      <c r="MFY70" s="13"/>
      <c r="MFZ70" s="13"/>
      <c r="MGA70" s="13"/>
      <c r="MGB70" s="13"/>
      <c r="MGC70" s="13"/>
      <c r="MGD70" s="13"/>
      <c r="MGE70" s="13"/>
      <c r="MGF70" s="13"/>
      <c r="MGG70" s="13"/>
      <c r="MGH70" s="13"/>
      <c r="MGI70" s="13"/>
      <c r="MGJ70" s="13"/>
      <c r="MGK70" s="13"/>
      <c r="MGL70" s="13"/>
      <c r="MGM70" s="13"/>
      <c r="MGN70" s="13"/>
      <c r="MGO70" s="13"/>
      <c r="MGP70" s="13"/>
      <c r="MGQ70" s="13"/>
      <c r="MGR70" s="13"/>
      <c r="MGS70" s="13"/>
      <c r="MGT70" s="13"/>
      <c r="MGU70" s="13"/>
      <c r="MGV70" s="13"/>
      <c r="MGW70" s="13"/>
      <c r="MGX70" s="13"/>
      <c r="MGY70" s="13"/>
      <c r="MGZ70" s="13"/>
      <c r="MHA70" s="13"/>
      <c r="MHB70" s="13"/>
      <c r="MHC70" s="13"/>
      <c r="MHD70" s="13"/>
      <c r="MHE70" s="13"/>
      <c r="MHF70" s="13"/>
      <c r="MHG70" s="13"/>
      <c r="MHH70" s="13"/>
      <c r="MHI70" s="13"/>
      <c r="MHJ70" s="13"/>
      <c r="MHK70" s="13"/>
      <c r="MHL70" s="13"/>
      <c r="MHM70" s="13"/>
      <c r="MHN70" s="13"/>
      <c r="MHO70" s="13"/>
      <c r="MHP70" s="13"/>
      <c r="MHQ70" s="13"/>
      <c r="MHR70" s="13"/>
      <c r="MHS70" s="13"/>
      <c r="MHT70" s="13"/>
      <c r="MHU70" s="13"/>
      <c r="MHV70" s="13"/>
      <c r="MHW70" s="13"/>
      <c r="MHX70" s="13"/>
      <c r="MHY70" s="13"/>
      <c r="MHZ70" s="13"/>
      <c r="MIA70" s="13"/>
      <c r="MIB70" s="13"/>
      <c r="MIC70" s="13"/>
      <c r="MID70" s="13"/>
      <c r="MIE70" s="13"/>
      <c r="MIF70" s="13"/>
      <c r="MIG70" s="13"/>
      <c r="MIH70" s="13"/>
      <c r="MII70" s="13"/>
      <c r="MIJ70" s="13"/>
      <c r="MIK70" s="13"/>
      <c r="MIL70" s="13"/>
      <c r="MIM70" s="13"/>
      <c r="MIN70" s="13"/>
      <c r="MIO70" s="13"/>
      <c r="MIP70" s="13"/>
      <c r="MIQ70" s="13"/>
      <c r="MIR70" s="13"/>
      <c r="MIS70" s="13"/>
      <c r="MIT70" s="13"/>
      <c r="MIU70" s="13"/>
      <c r="MIV70" s="13"/>
      <c r="MIW70" s="13"/>
      <c r="MIX70" s="13"/>
      <c r="MIY70" s="13"/>
      <c r="MIZ70" s="13"/>
      <c r="MJA70" s="13"/>
      <c r="MJB70" s="13"/>
      <c r="MJC70" s="13"/>
      <c r="MJD70" s="13"/>
      <c r="MJE70" s="13"/>
      <c r="MJF70" s="13"/>
      <c r="MJG70" s="13"/>
      <c r="MJH70" s="13"/>
      <c r="MJI70" s="13"/>
      <c r="MJJ70" s="13"/>
      <c r="MJK70" s="13"/>
      <c r="MJL70" s="13"/>
      <c r="MJM70" s="13"/>
      <c r="MJN70" s="13"/>
      <c r="MJO70" s="13"/>
      <c r="MJP70" s="13"/>
      <c r="MJQ70" s="13"/>
      <c r="MJR70" s="13"/>
      <c r="MJS70" s="13"/>
      <c r="MJT70" s="13"/>
      <c r="MJU70" s="13"/>
      <c r="MJV70" s="13"/>
      <c r="MJW70" s="13"/>
      <c r="MJX70" s="13"/>
      <c r="MJY70" s="13"/>
      <c r="MJZ70" s="13"/>
      <c r="MKA70" s="13"/>
      <c r="MKB70" s="13"/>
      <c r="MKC70" s="13"/>
      <c r="MKD70" s="13"/>
      <c r="MKE70" s="13"/>
      <c r="MKF70" s="13"/>
      <c r="MKG70" s="13"/>
      <c r="MKH70" s="13"/>
      <c r="MKI70" s="13"/>
      <c r="MKJ70" s="13"/>
      <c r="MKK70" s="13"/>
      <c r="MKL70" s="13"/>
      <c r="MKM70" s="13"/>
      <c r="MKN70" s="13"/>
      <c r="MKO70" s="13"/>
      <c r="MKP70" s="13"/>
      <c r="MKQ70" s="13"/>
      <c r="MKR70" s="13"/>
      <c r="MKS70" s="13"/>
      <c r="MKT70" s="13"/>
      <c r="MKU70" s="13"/>
      <c r="MKV70" s="13"/>
      <c r="MKW70" s="13"/>
      <c r="MKX70" s="13"/>
      <c r="MKY70" s="13"/>
      <c r="MKZ70" s="13"/>
      <c r="MLA70" s="13"/>
      <c r="MLB70" s="13"/>
      <c r="MLC70" s="13"/>
      <c r="MLD70" s="13"/>
      <c r="MLE70" s="13"/>
      <c r="MLF70" s="13"/>
      <c r="MLG70" s="13"/>
      <c r="MLH70" s="13"/>
      <c r="MLI70" s="13"/>
      <c r="MLJ70" s="13"/>
      <c r="MLK70" s="13"/>
      <c r="MLL70" s="13"/>
      <c r="MLM70" s="13"/>
      <c r="MLN70" s="13"/>
      <c r="MLO70" s="13"/>
      <c r="MLP70" s="13"/>
      <c r="MLQ70" s="13"/>
      <c r="MLR70" s="13"/>
      <c r="MLS70" s="13"/>
      <c r="MLT70" s="13"/>
      <c r="MLU70" s="13"/>
      <c r="MLV70" s="13"/>
      <c r="MLW70" s="13"/>
      <c r="MLX70" s="13"/>
      <c r="MLY70" s="13"/>
      <c r="MLZ70" s="13"/>
      <c r="MMA70" s="13"/>
      <c r="MMB70" s="13"/>
      <c r="MMC70" s="13"/>
      <c r="MMD70" s="13"/>
      <c r="MME70" s="13"/>
      <c r="MMF70" s="13"/>
      <c r="MMG70" s="13"/>
      <c r="MMH70" s="13"/>
      <c r="MMI70" s="13"/>
      <c r="MMJ70" s="13"/>
      <c r="MMK70" s="13"/>
      <c r="MML70" s="13"/>
      <c r="MMM70" s="13"/>
      <c r="MMN70" s="13"/>
      <c r="MMO70" s="13"/>
      <c r="MMP70" s="13"/>
      <c r="MMQ70" s="13"/>
      <c r="MMR70" s="13"/>
      <c r="MMS70" s="13"/>
      <c r="MMT70" s="13"/>
      <c r="MMU70" s="13"/>
      <c r="MMV70" s="13"/>
      <c r="MMW70" s="13"/>
      <c r="MMX70" s="13"/>
      <c r="MMY70" s="13"/>
      <c r="MMZ70" s="13"/>
      <c r="MNA70" s="13"/>
      <c r="MNB70" s="13"/>
      <c r="MNC70" s="13"/>
      <c r="MND70" s="13"/>
      <c r="MNE70" s="13"/>
      <c r="MNF70" s="13"/>
      <c r="MNG70" s="13"/>
      <c r="MNH70" s="13"/>
      <c r="MNI70" s="13"/>
      <c r="MNJ70" s="13"/>
      <c r="MNK70" s="13"/>
      <c r="MNL70" s="13"/>
      <c r="MNM70" s="13"/>
      <c r="MNN70" s="13"/>
      <c r="MNO70" s="13"/>
      <c r="MNP70" s="13"/>
      <c r="MNQ70" s="13"/>
      <c r="MNR70" s="13"/>
      <c r="MNS70" s="13"/>
      <c r="MNT70" s="13"/>
      <c r="MNU70" s="13"/>
      <c r="MNV70" s="13"/>
      <c r="MNW70" s="13"/>
      <c r="MNX70" s="13"/>
      <c r="MNY70" s="13"/>
      <c r="MNZ70" s="13"/>
      <c r="MOA70" s="13"/>
      <c r="MOB70" s="13"/>
      <c r="MOC70" s="13"/>
      <c r="MOD70" s="13"/>
      <c r="MOE70" s="13"/>
      <c r="MOF70" s="13"/>
      <c r="MOG70" s="13"/>
      <c r="MOH70" s="13"/>
      <c r="MOI70" s="13"/>
      <c r="MOJ70" s="13"/>
      <c r="MOK70" s="13"/>
      <c r="MOL70" s="13"/>
      <c r="MOM70" s="13"/>
      <c r="MON70" s="13"/>
      <c r="MOO70" s="13"/>
      <c r="MOP70" s="13"/>
      <c r="MOQ70" s="13"/>
      <c r="MOR70" s="13"/>
      <c r="MOS70" s="13"/>
      <c r="MOT70" s="13"/>
      <c r="MOU70" s="13"/>
      <c r="MOV70" s="13"/>
      <c r="MOW70" s="13"/>
      <c r="MOX70" s="13"/>
      <c r="MOY70" s="13"/>
      <c r="MOZ70" s="13"/>
      <c r="MPA70" s="13"/>
      <c r="MPB70" s="13"/>
      <c r="MPC70" s="13"/>
      <c r="MPD70" s="13"/>
      <c r="MPE70" s="13"/>
      <c r="MPF70" s="13"/>
      <c r="MPG70" s="13"/>
      <c r="MPH70" s="13"/>
      <c r="MPI70" s="13"/>
      <c r="MPJ70" s="13"/>
      <c r="MPK70" s="13"/>
      <c r="MPL70" s="13"/>
      <c r="MPM70" s="13"/>
      <c r="MPN70" s="13"/>
      <c r="MPO70" s="13"/>
      <c r="MPP70" s="13"/>
      <c r="MPQ70" s="13"/>
      <c r="MPR70" s="13"/>
      <c r="MPS70" s="13"/>
      <c r="MPT70" s="13"/>
      <c r="MPU70" s="13"/>
      <c r="MPV70" s="13"/>
      <c r="MPW70" s="13"/>
      <c r="MPX70" s="13"/>
      <c r="MPY70" s="13"/>
      <c r="MPZ70" s="13"/>
      <c r="MQA70" s="13"/>
      <c r="MQB70" s="13"/>
      <c r="MQC70" s="13"/>
      <c r="MQD70" s="13"/>
      <c r="MQE70" s="13"/>
      <c r="MQF70" s="13"/>
      <c r="MQG70" s="13"/>
      <c r="MQH70" s="13"/>
      <c r="MQI70" s="13"/>
      <c r="MQJ70" s="13"/>
      <c r="MQK70" s="13"/>
      <c r="MQL70" s="13"/>
      <c r="MQM70" s="13"/>
      <c r="MQN70" s="13"/>
      <c r="MQO70" s="13"/>
      <c r="MQP70" s="13"/>
      <c r="MQQ70" s="13"/>
      <c r="MQR70" s="13"/>
      <c r="MQS70" s="13"/>
      <c r="MQT70" s="13"/>
      <c r="MQU70" s="13"/>
      <c r="MQV70" s="13"/>
      <c r="MQW70" s="13"/>
      <c r="MQX70" s="13"/>
      <c r="MQY70" s="13"/>
      <c r="MQZ70" s="13"/>
      <c r="MRA70" s="13"/>
      <c r="MRB70" s="13"/>
      <c r="MRC70" s="13"/>
      <c r="MRD70" s="13"/>
      <c r="MRE70" s="13"/>
      <c r="MRF70" s="13"/>
      <c r="MRG70" s="13"/>
      <c r="MRH70" s="13"/>
      <c r="MRI70" s="13"/>
      <c r="MRJ70" s="13"/>
      <c r="MRK70" s="13"/>
      <c r="MRL70" s="13"/>
      <c r="MRM70" s="13"/>
      <c r="MRN70" s="13"/>
      <c r="MRO70" s="13"/>
      <c r="MRP70" s="13"/>
      <c r="MRQ70" s="13"/>
      <c r="MRR70" s="13"/>
      <c r="MRS70" s="13"/>
      <c r="MRT70" s="13"/>
      <c r="MRU70" s="13"/>
      <c r="MRV70" s="13"/>
      <c r="MRW70" s="13"/>
      <c r="MRX70" s="13"/>
      <c r="MRY70" s="13"/>
      <c r="MRZ70" s="13"/>
      <c r="MSA70" s="13"/>
      <c r="MSB70" s="13"/>
      <c r="MSC70" s="13"/>
      <c r="MSD70" s="13"/>
      <c r="MSE70" s="13"/>
      <c r="MSF70" s="13"/>
      <c r="MSG70" s="13"/>
      <c r="MSH70" s="13"/>
      <c r="MSI70" s="13"/>
      <c r="MSJ70" s="13"/>
      <c r="MSK70" s="13"/>
      <c r="MSL70" s="13"/>
      <c r="MSM70" s="13"/>
      <c r="MSN70" s="13"/>
      <c r="MSO70" s="13"/>
      <c r="MSP70" s="13"/>
      <c r="MSQ70" s="13"/>
      <c r="MSR70" s="13"/>
      <c r="MSS70" s="13"/>
      <c r="MST70" s="13"/>
      <c r="MSU70" s="13"/>
      <c r="MSV70" s="13"/>
      <c r="MSW70" s="13"/>
      <c r="MSX70" s="13"/>
      <c r="MSY70" s="13"/>
      <c r="MSZ70" s="13"/>
      <c r="MTA70" s="13"/>
      <c r="MTB70" s="13"/>
      <c r="MTC70" s="13"/>
      <c r="MTD70" s="13"/>
      <c r="MTE70" s="13"/>
      <c r="MTF70" s="13"/>
      <c r="MTG70" s="13"/>
      <c r="MTH70" s="13"/>
      <c r="MTI70" s="13"/>
      <c r="MTJ70" s="13"/>
      <c r="MTK70" s="13"/>
      <c r="MTL70" s="13"/>
      <c r="MTM70" s="13"/>
      <c r="MTN70" s="13"/>
      <c r="MTO70" s="13"/>
      <c r="MTP70" s="13"/>
      <c r="MTQ70" s="13"/>
      <c r="MTR70" s="13"/>
      <c r="MTS70" s="13"/>
      <c r="MTT70" s="13"/>
      <c r="MTU70" s="13"/>
      <c r="MTV70" s="13"/>
      <c r="MTW70" s="13"/>
      <c r="MTX70" s="13"/>
      <c r="MTY70" s="13"/>
      <c r="MTZ70" s="13"/>
      <c r="MUA70" s="13"/>
      <c r="MUB70" s="13"/>
      <c r="MUC70" s="13"/>
      <c r="MUD70" s="13"/>
      <c r="MUE70" s="13"/>
      <c r="MUF70" s="13"/>
      <c r="MUG70" s="13"/>
      <c r="MUH70" s="13"/>
      <c r="MUI70" s="13"/>
      <c r="MUJ70" s="13"/>
      <c r="MUK70" s="13"/>
      <c r="MUL70" s="13"/>
      <c r="MUM70" s="13"/>
      <c r="MUN70" s="13"/>
      <c r="MUO70" s="13"/>
      <c r="MUP70" s="13"/>
      <c r="MUQ70" s="13"/>
      <c r="MUR70" s="13"/>
      <c r="MUS70" s="13"/>
      <c r="MUT70" s="13"/>
      <c r="MUU70" s="13"/>
      <c r="MUV70" s="13"/>
      <c r="MUW70" s="13"/>
      <c r="MUX70" s="13"/>
      <c r="MUY70" s="13"/>
      <c r="MUZ70" s="13"/>
      <c r="MVA70" s="13"/>
      <c r="MVB70" s="13"/>
      <c r="MVC70" s="13"/>
      <c r="MVD70" s="13"/>
      <c r="MVE70" s="13"/>
      <c r="MVF70" s="13"/>
      <c r="MVG70" s="13"/>
      <c r="MVH70" s="13"/>
      <c r="MVI70" s="13"/>
      <c r="MVJ70" s="13"/>
      <c r="MVK70" s="13"/>
      <c r="MVL70" s="13"/>
      <c r="MVM70" s="13"/>
      <c r="MVN70" s="13"/>
      <c r="MVO70" s="13"/>
      <c r="MVP70" s="13"/>
      <c r="MVQ70" s="13"/>
      <c r="MVR70" s="13"/>
      <c r="MVS70" s="13"/>
      <c r="MVT70" s="13"/>
      <c r="MVU70" s="13"/>
      <c r="MVV70" s="13"/>
      <c r="MVW70" s="13"/>
      <c r="MVX70" s="13"/>
      <c r="MVY70" s="13"/>
      <c r="MVZ70" s="13"/>
      <c r="MWA70" s="13"/>
      <c r="MWB70" s="13"/>
      <c r="MWC70" s="13"/>
      <c r="MWD70" s="13"/>
      <c r="MWE70" s="13"/>
      <c r="MWF70" s="13"/>
      <c r="MWG70" s="13"/>
      <c r="MWH70" s="13"/>
      <c r="MWI70" s="13"/>
      <c r="MWJ70" s="13"/>
      <c r="MWK70" s="13"/>
      <c r="MWL70" s="13"/>
      <c r="MWM70" s="13"/>
      <c r="MWN70" s="13"/>
      <c r="MWO70" s="13"/>
      <c r="MWP70" s="13"/>
      <c r="MWQ70" s="13"/>
      <c r="MWR70" s="13"/>
      <c r="MWS70" s="13"/>
      <c r="MWT70" s="13"/>
      <c r="MWU70" s="13"/>
      <c r="MWV70" s="13"/>
      <c r="MWW70" s="13"/>
      <c r="MWX70" s="13"/>
      <c r="MWY70" s="13"/>
      <c r="MWZ70" s="13"/>
      <c r="MXA70" s="13"/>
      <c r="MXB70" s="13"/>
      <c r="MXC70" s="13"/>
      <c r="MXD70" s="13"/>
      <c r="MXE70" s="13"/>
      <c r="MXF70" s="13"/>
      <c r="MXG70" s="13"/>
      <c r="MXH70" s="13"/>
      <c r="MXI70" s="13"/>
      <c r="MXJ70" s="13"/>
      <c r="MXK70" s="13"/>
      <c r="MXL70" s="13"/>
      <c r="MXM70" s="13"/>
      <c r="MXN70" s="13"/>
      <c r="MXO70" s="13"/>
      <c r="MXP70" s="13"/>
      <c r="MXQ70" s="13"/>
      <c r="MXR70" s="13"/>
      <c r="MXS70" s="13"/>
      <c r="MXT70" s="13"/>
      <c r="MXU70" s="13"/>
      <c r="MXV70" s="13"/>
      <c r="MXW70" s="13"/>
      <c r="MXX70" s="13"/>
      <c r="MXY70" s="13"/>
      <c r="MXZ70" s="13"/>
      <c r="MYA70" s="13"/>
      <c r="MYB70" s="13"/>
      <c r="MYC70" s="13"/>
      <c r="MYD70" s="13"/>
      <c r="MYE70" s="13"/>
      <c r="MYF70" s="13"/>
      <c r="MYG70" s="13"/>
      <c r="MYH70" s="13"/>
      <c r="MYI70" s="13"/>
      <c r="MYJ70" s="13"/>
      <c r="MYK70" s="13"/>
      <c r="MYL70" s="13"/>
      <c r="MYM70" s="13"/>
      <c r="MYN70" s="13"/>
      <c r="MYO70" s="13"/>
      <c r="MYP70" s="13"/>
      <c r="MYQ70" s="13"/>
      <c r="MYR70" s="13"/>
      <c r="MYS70" s="13"/>
      <c r="MYT70" s="13"/>
      <c r="MYU70" s="13"/>
      <c r="MYV70" s="13"/>
      <c r="MYW70" s="13"/>
      <c r="MYX70" s="13"/>
      <c r="MYY70" s="13"/>
      <c r="MYZ70" s="13"/>
      <c r="MZA70" s="13"/>
      <c r="MZB70" s="13"/>
      <c r="MZC70" s="13"/>
      <c r="MZD70" s="13"/>
      <c r="MZE70" s="13"/>
      <c r="MZF70" s="13"/>
      <c r="MZG70" s="13"/>
      <c r="MZH70" s="13"/>
      <c r="MZI70" s="13"/>
      <c r="MZJ70" s="13"/>
      <c r="MZK70" s="13"/>
      <c r="MZL70" s="13"/>
      <c r="MZM70" s="13"/>
      <c r="MZN70" s="13"/>
      <c r="MZO70" s="13"/>
      <c r="MZP70" s="13"/>
      <c r="MZQ70" s="13"/>
      <c r="MZR70" s="13"/>
      <c r="MZS70" s="13"/>
      <c r="MZT70" s="13"/>
      <c r="MZU70" s="13"/>
      <c r="MZV70" s="13"/>
      <c r="MZW70" s="13"/>
      <c r="MZX70" s="13"/>
      <c r="MZY70" s="13"/>
      <c r="MZZ70" s="13"/>
      <c r="NAA70" s="13"/>
      <c r="NAB70" s="13"/>
      <c r="NAC70" s="13"/>
      <c r="NAD70" s="13"/>
      <c r="NAE70" s="13"/>
      <c r="NAF70" s="13"/>
      <c r="NAG70" s="13"/>
      <c r="NAH70" s="13"/>
      <c r="NAI70" s="13"/>
      <c r="NAJ70" s="13"/>
      <c r="NAK70" s="13"/>
      <c r="NAL70" s="13"/>
      <c r="NAM70" s="13"/>
      <c r="NAN70" s="13"/>
      <c r="NAO70" s="13"/>
      <c r="NAP70" s="13"/>
      <c r="NAQ70" s="13"/>
      <c r="NAR70" s="13"/>
      <c r="NAS70" s="13"/>
      <c r="NAT70" s="13"/>
      <c r="NAU70" s="13"/>
      <c r="NAV70" s="13"/>
      <c r="NAW70" s="13"/>
      <c r="NAX70" s="13"/>
      <c r="NAY70" s="13"/>
      <c r="NAZ70" s="13"/>
      <c r="NBA70" s="13"/>
      <c r="NBB70" s="13"/>
      <c r="NBC70" s="13"/>
      <c r="NBD70" s="13"/>
      <c r="NBE70" s="13"/>
      <c r="NBF70" s="13"/>
      <c r="NBG70" s="13"/>
      <c r="NBH70" s="13"/>
      <c r="NBI70" s="13"/>
      <c r="NBJ70" s="13"/>
      <c r="NBK70" s="13"/>
      <c r="NBL70" s="13"/>
      <c r="NBM70" s="13"/>
      <c r="NBN70" s="13"/>
      <c r="NBO70" s="13"/>
      <c r="NBP70" s="13"/>
      <c r="NBQ70" s="13"/>
      <c r="NBR70" s="13"/>
      <c r="NBS70" s="13"/>
      <c r="NBT70" s="13"/>
      <c r="NBU70" s="13"/>
      <c r="NBV70" s="13"/>
      <c r="NBW70" s="13"/>
      <c r="NBX70" s="13"/>
      <c r="NBY70" s="13"/>
      <c r="NBZ70" s="13"/>
      <c r="NCA70" s="13"/>
      <c r="NCB70" s="13"/>
      <c r="NCC70" s="13"/>
      <c r="NCD70" s="13"/>
      <c r="NCE70" s="13"/>
      <c r="NCF70" s="13"/>
      <c r="NCG70" s="13"/>
      <c r="NCH70" s="13"/>
      <c r="NCI70" s="13"/>
      <c r="NCJ70" s="13"/>
      <c r="NCK70" s="13"/>
      <c r="NCL70" s="13"/>
      <c r="NCM70" s="13"/>
      <c r="NCN70" s="13"/>
      <c r="NCO70" s="13"/>
      <c r="NCP70" s="13"/>
      <c r="NCQ70" s="13"/>
      <c r="NCR70" s="13"/>
      <c r="NCS70" s="13"/>
      <c r="NCT70" s="13"/>
      <c r="NCU70" s="13"/>
      <c r="NCV70" s="13"/>
      <c r="NCW70" s="13"/>
      <c r="NCX70" s="13"/>
      <c r="NCY70" s="13"/>
      <c r="NCZ70" s="13"/>
      <c r="NDA70" s="13"/>
      <c r="NDB70" s="13"/>
      <c r="NDC70" s="13"/>
      <c r="NDD70" s="13"/>
      <c r="NDE70" s="13"/>
      <c r="NDF70" s="13"/>
      <c r="NDG70" s="13"/>
      <c r="NDH70" s="13"/>
      <c r="NDI70" s="13"/>
      <c r="NDJ70" s="13"/>
      <c r="NDK70" s="13"/>
      <c r="NDL70" s="13"/>
      <c r="NDM70" s="13"/>
      <c r="NDN70" s="13"/>
      <c r="NDO70" s="13"/>
      <c r="NDP70" s="13"/>
      <c r="NDQ70" s="13"/>
      <c r="NDR70" s="13"/>
      <c r="NDS70" s="13"/>
      <c r="NDT70" s="13"/>
      <c r="NDU70" s="13"/>
      <c r="NDV70" s="13"/>
      <c r="NDW70" s="13"/>
      <c r="NDX70" s="13"/>
      <c r="NDY70" s="13"/>
      <c r="NDZ70" s="13"/>
      <c r="NEA70" s="13"/>
      <c r="NEB70" s="13"/>
      <c r="NEC70" s="13"/>
      <c r="NED70" s="13"/>
      <c r="NEE70" s="13"/>
      <c r="NEF70" s="13"/>
      <c r="NEG70" s="13"/>
      <c r="NEH70" s="13"/>
      <c r="NEI70" s="13"/>
      <c r="NEJ70" s="13"/>
      <c r="NEK70" s="13"/>
      <c r="NEL70" s="13"/>
      <c r="NEM70" s="13"/>
      <c r="NEN70" s="13"/>
      <c r="NEO70" s="13"/>
      <c r="NEP70" s="13"/>
      <c r="NEQ70" s="13"/>
      <c r="NER70" s="13"/>
      <c r="NES70" s="13"/>
      <c r="NET70" s="13"/>
      <c r="NEU70" s="13"/>
      <c r="NEV70" s="13"/>
      <c r="NEW70" s="13"/>
      <c r="NEX70" s="13"/>
      <c r="NEY70" s="13"/>
      <c r="NEZ70" s="13"/>
      <c r="NFA70" s="13"/>
      <c r="NFB70" s="13"/>
      <c r="NFC70" s="13"/>
      <c r="NFD70" s="13"/>
      <c r="NFE70" s="13"/>
      <c r="NFF70" s="13"/>
      <c r="NFG70" s="13"/>
      <c r="NFH70" s="13"/>
      <c r="NFI70" s="13"/>
      <c r="NFJ70" s="13"/>
      <c r="NFK70" s="13"/>
      <c r="NFL70" s="13"/>
      <c r="NFM70" s="13"/>
      <c r="NFN70" s="13"/>
      <c r="NFO70" s="13"/>
      <c r="NFP70" s="13"/>
      <c r="NFQ70" s="13"/>
      <c r="NFR70" s="13"/>
      <c r="NFS70" s="13"/>
      <c r="NFT70" s="13"/>
      <c r="NFU70" s="13"/>
      <c r="NFV70" s="13"/>
      <c r="NFW70" s="13"/>
      <c r="NFX70" s="13"/>
      <c r="NFY70" s="13"/>
      <c r="NFZ70" s="13"/>
      <c r="NGA70" s="13"/>
      <c r="NGB70" s="13"/>
      <c r="NGC70" s="13"/>
      <c r="NGD70" s="13"/>
      <c r="NGE70" s="13"/>
      <c r="NGF70" s="13"/>
      <c r="NGG70" s="13"/>
      <c r="NGH70" s="13"/>
      <c r="NGI70" s="13"/>
      <c r="NGJ70" s="13"/>
      <c r="NGK70" s="13"/>
      <c r="NGL70" s="13"/>
      <c r="NGM70" s="13"/>
      <c r="NGN70" s="13"/>
      <c r="NGO70" s="13"/>
      <c r="NGP70" s="13"/>
      <c r="NGQ70" s="13"/>
      <c r="NGR70" s="13"/>
      <c r="NGS70" s="13"/>
      <c r="NGT70" s="13"/>
      <c r="NGU70" s="13"/>
      <c r="NGV70" s="13"/>
      <c r="NGW70" s="13"/>
      <c r="NGX70" s="13"/>
      <c r="NGY70" s="13"/>
      <c r="NGZ70" s="13"/>
      <c r="NHA70" s="13"/>
      <c r="NHB70" s="13"/>
      <c r="NHC70" s="13"/>
      <c r="NHD70" s="13"/>
      <c r="NHE70" s="13"/>
      <c r="NHF70" s="13"/>
      <c r="NHG70" s="13"/>
      <c r="NHH70" s="13"/>
      <c r="NHI70" s="13"/>
      <c r="NHJ70" s="13"/>
      <c r="NHK70" s="13"/>
      <c r="NHL70" s="13"/>
      <c r="NHM70" s="13"/>
      <c r="NHN70" s="13"/>
      <c r="NHO70" s="13"/>
      <c r="NHP70" s="13"/>
      <c r="NHQ70" s="13"/>
      <c r="NHR70" s="13"/>
      <c r="NHS70" s="13"/>
      <c r="NHT70" s="13"/>
      <c r="NHU70" s="13"/>
      <c r="NHV70" s="13"/>
      <c r="NHW70" s="13"/>
      <c r="NHX70" s="13"/>
      <c r="NHY70" s="13"/>
      <c r="NHZ70" s="13"/>
      <c r="NIA70" s="13"/>
      <c r="NIB70" s="13"/>
      <c r="NIC70" s="13"/>
      <c r="NID70" s="13"/>
      <c r="NIE70" s="13"/>
      <c r="NIF70" s="13"/>
      <c r="NIG70" s="13"/>
      <c r="NIH70" s="13"/>
      <c r="NII70" s="13"/>
      <c r="NIJ70" s="13"/>
      <c r="NIK70" s="13"/>
      <c r="NIL70" s="13"/>
      <c r="NIM70" s="13"/>
      <c r="NIN70" s="13"/>
      <c r="NIO70" s="13"/>
      <c r="NIP70" s="13"/>
      <c r="NIQ70" s="13"/>
      <c r="NIR70" s="13"/>
      <c r="NIS70" s="13"/>
      <c r="NIT70" s="13"/>
      <c r="NIU70" s="13"/>
      <c r="NIV70" s="13"/>
      <c r="NIW70" s="13"/>
      <c r="NIX70" s="13"/>
      <c r="NIY70" s="13"/>
      <c r="NIZ70" s="13"/>
      <c r="NJA70" s="13"/>
      <c r="NJB70" s="13"/>
      <c r="NJC70" s="13"/>
      <c r="NJD70" s="13"/>
      <c r="NJE70" s="13"/>
      <c r="NJF70" s="13"/>
      <c r="NJG70" s="13"/>
      <c r="NJH70" s="13"/>
      <c r="NJI70" s="13"/>
      <c r="NJJ70" s="13"/>
      <c r="NJK70" s="13"/>
      <c r="NJL70" s="13"/>
      <c r="NJM70" s="13"/>
      <c r="NJN70" s="13"/>
      <c r="NJO70" s="13"/>
      <c r="NJP70" s="13"/>
      <c r="NJQ70" s="13"/>
      <c r="NJR70" s="13"/>
      <c r="NJS70" s="13"/>
      <c r="NJT70" s="13"/>
      <c r="NJU70" s="13"/>
      <c r="NJV70" s="13"/>
      <c r="NJW70" s="13"/>
      <c r="NJX70" s="13"/>
      <c r="NJY70" s="13"/>
      <c r="NJZ70" s="13"/>
      <c r="NKA70" s="13"/>
      <c r="NKB70" s="13"/>
      <c r="NKC70" s="13"/>
      <c r="NKD70" s="13"/>
      <c r="NKE70" s="13"/>
      <c r="NKF70" s="13"/>
      <c r="NKG70" s="13"/>
      <c r="NKH70" s="13"/>
      <c r="NKI70" s="13"/>
      <c r="NKJ70" s="13"/>
      <c r="NKK70" s="13"/>
      <c r="NKL70" s="13"/>
      <c r="NKM70" s="13"/>
      <c r="NKN70" s="13"/>
      <c r="NKO70" s="13"/>
      <c r="NKP70" s="13"/>
      <c r="NKQ70" s="13"/>
      <c r="NKR70" s="13"/>
      <c r="NKS70" s="13"/>
      <c r="NKT70" s="13"/>
      <c r="NKU70" s="13"/>
      <c r="NKV70" s="13"/>
      <c r="NKW70" s="13"/>
      <c r="NKX70" s="13"/>
      <c r="NKY70" s="13"/>
      <c r="NKZ70" s="13"/>
      <c r="NLA70" s="13"/>
      <c r="NLB70" s="13"/>
      <c r="NLC70" s="13"/>
      <c r="NLD70" s="13"/>
      <c r="NLE70" s="13"/>
      <c r="NLF70" s="13"/>
      <c r="NLG70" s="13"/>
      <c r="NLH70" s="13"/>
      <c r="NLI70" s="13"/>
      <c r="NLJ70" s="13"/>
      <c r="NLK70" s="13"/>
      <c r="NLL70" s="13"/>
      <c r="NLM70" s="13"/>
      <c r="NLN70" s="13"/>
      <c r="NLO70" s="13"/>
      <c r="NLP70" s="13"/>
      <c r="NLQ70" s="13"/>
      <c r="NLR70" s="13"/>
      <c r="NLS70" s="13"/>
      <c r="NLT70" s="13"/>
      <c r="NLU70" s="13"/>
      <c r="NLV70" s="13"/>
      <c r="NLW70" s="13"/>
      <c r="NLX70" s="13"/>
      <c r="NLY70" s="13"/>
      <c r="NLZ70" s="13"/>
      <c r="NMA70" s="13"/>
      <c r="NMB70" s="13"/>
      <c r="NMC70" s="13"/>
      <c r="NMD70" s="13"/>
      <c r="NME70" s="13"/>
      <c r="NMF70" s="13"/>
      <c r="NMG70" s="13"/>
      <c r="NMH70" s="13"/>
      <c r="NMI70" s="13"/>
      <c r="NMJ70" s="13"/>
      <c r="NMK70" s="13"/>
      <c r="NML70" s="13"/>
      <c r="NMM70" s="13"/>
      <c r="NMN70" s="13"/>
      <c r="NMO70" s="13"/>
      <c r="NMP70" s="13"/>
      <c r="NMQ70" s="13"/>
      <c r="NMR70" s="13"/>
      <c r="NMS70" s="13"/>
      <c r="NMT70" s="13"/>
      <c r="NMU70" s="13"/>
      <c r="NMV70" s="13"/>
      <c r="NMW70" s="13"/>
      <c r="NMX70" s="13"/>
      <c r="NMY70" s="13"/>
      <c r="NMZ70" s="13"/>
      <c r="NNA70" s="13"/>
      <c r="NNB70" s="13"/>
      <c r="NNC70" s="13"/>
      <c r="NND70" s="13"/>
      <c r="NNE70" s="13"/>
      <c r="NNF70" s="13"/>
      <c r="NNG70" s="13"/>
      <c r="NNH70" s="13"/>
      <c r="NNI70" s="13"/>
      <c r="NNJ70" s="13"/>
      <c r="NNK70" s="13"/>
      <c r="NNL70" s="13"/>
      <c r="NNM70" s="13"/>
      <c r="NNN70" s="13"/>
      <c r="NNO70" s="13"/>
      <c r="NNP70" s="13"/>
      <c r="NNQ70" s="13"/>
      <c r="NNR70" s="13"/>
      <c r="NNS70" s="13"/>
      <c r="NNT70" s="13"/>
      <c r="NNU70" s="13"/>
      <c r="NNV70" s="13"/>
      <c r="NNW70" s="13"/>
      <c r="NNX70" s="13"/>
      <c r="NNY70" s="13"/>
      <c r="NNZ70" s="13"/>
      <c r="NOA70" s="13"/>
      <c r="NOB70" s="13"/>
      <c r="NOC70" s="13"/>
      <c r="NOD70" s="13"/>
      <c r="NOE70" s="13"/>
      <c r="NOF70" s="13"/>
      <c r="NOG70" s="13"/>
      <c r="NOH70" s="13"/>
      <c r="NOI70" s="13"/>
      <c r="NOJ70" s="13"/>
      <c r="NOK70" s="13"/>
      <c r="NOL70" s="13"/>
      <c r="NOM70" s="13"/>
      <c r="NON70" s="13"/>
      <c r="NOO70" s="13"/>
      <c r="NOP70" s="13"/>
      <c r="NOQ70" s="13"/>
      <c r="NOR70" s="13"/>
      <c r="NOS70" s="13"/>
      <c r="NOT70" s="13"/>
      <c r="NOU70" s="13"/>
      <c r="NOV70" s="13"/>
      <c r="NOW70" s="13"/>
      <c r="NOX70" s="13"/>
      <c r="NOY70" s="13"/>
      <c r="NOZ70" s="13"/>
      <c r="NPA70" s="13"/>
      <c r="NPB70" s="13"/>
      <c r="NPC70" s="13"/>
      <c r="NPD70" s="13"/>
      <c r="NPE70" s="13"/>
      <c r="NPF70" s="13"/>
      <c r="NPG70" s="13"/>
      <c r="NPH70" s="13"/>
      <c r="NPI70" s="13"/>
      <c r="NPJ70" s="13"/>
      <c r="NPK70" s="13"/>
      <c r="NPL70" s="13"/>
      <c r="NPM70" s="13"/>
      <c r="NPN70" s="13"/>
      <c r="NPO70" s="13"/>
      <c r="NPP70" s="13"/>
      <c r="NPQ70" s="13"/>
      <c r="NPR70" s="13"/>
      <c r="NPS70" s="13"/>
      <c r="NPT70" s="13"/>
      <c r="NPU70" s="13"/>
      <c r="NPV70" s="13"/>
      <c r="NPW70" s="13"/>
      <c r="NPX70" s="13"/>
      <c r="NPY70" s="13"/>
      <c r="NPZ70" s="13"/>
      <c r="NQA70" s="13"/>
      <c r="NQB70" s="13"/>
      <c r="NQC70" s="13"/>
      <c r="NQD70" s="13"/>
      <c r="NQE70" s="13"/>
      <c r="NQF70" s="13"/>
      <c r="NQG70" s="13"/>
      <c r="NQH70" s="13"/>
      <c r="NQI70" s="13"/>
      <c r="NQJ70" s="13"/>
      <c r="NQK70" s="13"/>
      <c r="NQL70" s="13"/>
      <c r="NQM70" s="13"/>
      <c r="NQN70" s="13"/>
      <c r="NQO70" s="13"/>
      <c r="NQP70" s="13"/>
      <c r="NQQ70" s="13"/>
      <c r="NQR70" s="13"/>
      <c r="NQS70" s="13"/>
      <c r="NQT70" s="13"/>
      <c r="NQU70" s="13"/>
      <c r="NQV70" s="13"/>
      <c r="NQW70" s="13"/>
      <c r="NQX70" s="13"/>
      <c r="NQY70" s="13"/>
      <c r="NQZ70" s="13"/>
      <c r="NRA70" s="13"/>
      <c r="NRB70" s="13"/>
      <c r="NRC70" s="13"/>
      <c r="NRD70" s="13"/>
      <c r="NRE70" s="13"/>
      <c r="NRF70" s="13"/>
      <c r="NRG70" s="13"/>
      <c r="NRH70" s="13"/>
      <c r="NRI70" s="13"/>
      <c r="NRJ70" s="13"/>
      <c r="NRK70" s="13"/>
      <c r="NRL70" s="13"/>
      <c r="NRM70" s="13"/>
      <c r="NRN70" s="13"/>
      <c r="NRO70" s="13"/>
      <c r="NRP70" s="13"/>
      <c r="NRQ70" s="13"/>
      <c r="NRR70" s="13"/>
      <c r="NRS70" s="13"/>
      <c r="NRT70" s="13"/>
      <c r="NRU70" s="13"/>
      <c r="NRV70" s="13"/>
      <c r="NRW70" s="13"/>
      <c r="NRX70" s="13"/>
      <c r="NRY70" s="13"/>
      <c r="NRZ70" s="13"/>
      <c r="NSA70" s="13"/>
      <c r="NSB70" s="13"/>
      <c r="NSC70" s="13"/>
      <c r="NSD70" s="13"/>
      <c r="NSE70" s="13"/>
      <c r="NSF70" s="13"/>
      <c r="NSG70" s="13"/>
      <c r="NSH70" s="13"/>
      <c r="NSI70" s="13"/>
      <c r="NSJ70" s="13"/>
      <c r="NSK70" s="13"/>
      <c r="NSL70" s="13"/>
      <c r="NSM70" s="13"/>
      <c r="NSN70" s="13"/>
      <c r="NSO70" s="13"/>
      <c r="NSP70" s="13"/>
      <c r="NSQ70" s="13"/>
      <c r="NSR70" s="13"/>
      <c r="NSS70" s="13"/>
      <c r="NST70" s="13"/>
      <c r="NSU70" s="13"/>
      <c r="NSV70" s="13"/>
      <c r="NSW70" s="13"/>
      <c r="NSX70" s="13"/>
      <c r="NSY70" s="13"/>
      <c r="NSZ70" s="13"/>
      <c r="NTA70" s="13"/>
      <c r="NTB70" s="13"/>
      <c r="NTC70" s="13"/>
      <c r="NTD70" s="13"/>
      <c r="NTE70" s="13"/>
      <c r="NTF70" s="13"/>
      <c r="NTG70" s="13"/>
      <c r="NTH70" s="13"/>
      <c r="NTI70" s="13"/>
      <c r="NTJ70" s="13"/>
      <c r="NTK70" s="13"/>
      <c r="NTL70" s="13"/>
      <c r="NTM70" s="13"/>
      <c r="NTN70" s="13"/>
      <c r="NTO70" s="13"/>
      <c r="NTP70" s="13"/>
      <c r="NTQ70" s="13"/>
      <c r="NTR70" s="13"/>
      <c r="NTS70" s="13"/>
      <c r="NTT70" s="13"/>
      <c r="NTU70" s="13"/>
      <c r="NTV70" s="13"/>
      <c r="NTW70" s="13"/>
      <c r="NTX70" s="13"/>
      <c r="NTY70" s="13"/>
      <c r="NTZ70" s="13"/>
      <c r="NUA70" s="13"/>
      <c r="NUB70" s="13"/>
      <c r="NUC70" s="13"/>
      <c r="NUD70" s="13"/>
      <c r="NUE70" s="13"/>
      <c r="NUF70" s="13"/>
      <c r="NUG70" s="13"/>
      <c r="NUH70" s="13"/>
      <c r="NUI70" s="13"/>
      <c r="NUJ70" s="13"/>
      <c r="NUK70" s="13"/>
      <c r="NUL70" s="13"/>
      <c r="NUM70" s="13"/>
      <c r="NUN70" s="13"/>
      <c r="NUO70" s="13"/>
      <c r="NUP70" s="13"/>
      <c r="NUQ70" s="13"/>
      <c r="NUR70" s="13"/>
      <c r="NUS70" s="13"/>
      <c r="NUT70" s="13"/>
      <c r="NUU70" s="13"/>
      <c r="NUV70" s="13"/>
      <c r="NUW70" s="13"/>
      <c r="NUX70" s="13"/>
      <c r="NUY70" s="13"/>
      <c r="NUZ70" s="13"/>
      <c r="NVA70" s="13"/>
      <c r="NVB70" s="13"/>
      <c r="NVC70" s="13"/>
      <c r="NVD70" s="13"/>
      <c r="NVE70" s="13"/>
      <c r="NVF70" s="13"/>
      <c r="NVG70" s="13"/>
      <c r="NVH70" s="13"/>
      <c r="NVI70" s="13"/>
      <c r="NVJ70" s="13"/>
      <c r="NVK70" s="13"/>
      <c r="NVL70" s="13"/>
      <c r="NVM70" s="13"/>
      <c r="NVN70" s="13"/>
      <c r="NVO70" s="13"/>
      <c r="NVP70" s="13"/>
      <c r="NVQ70" s="13"/>
      <c r="NVR70" s="13"/>
      <c r="NVS70" s="13"/>
      <c r="NVT70" s="13"/>
      <c r="NVU70" s="13"/>
      <c r="NVV70" s="13"/>
      <c r="NVW70" s="13"/>
      <c r="NVX70" s="13"/>
      <c r="NVY70" s="13"/>
      <c r="NVZ70" s="13"/>
      <c r="NWA70" s="13"/>
      <c r="NWB70" s="13"/>
      <c r="NWC70" s="13"/>
      <c r="NWD70" s="13"/>
      <c r="NWE70" s="13"/>
      <c r="NWF70" s="13"/>
      <c r="NWG70" s="13"/>
      <c r="NWH70" s="13"/>
      <c r="NWI70" s="13"/>
      <c r="NWJ70" s="13"/>
      <c r="NWK70" s="13"/>
      <c r="NWL70" s="13"/>
      <c r="NWM70" s="13"/>
      <c r="NWN70" s="13"/>
      <c r="NWO70" s="13"/>
      <c r="NWP70" s="13"/>
      <c r="NWQ70" s="13"/>
      <c r="NWR70" s="13"/>
      <c r="NWS70" s="13"/>
      <c r="NWT70" s="13"/>
      <c r="NWU70" s="13"/>
      <c r="NWV70" s="13"/>
      <c r="NWW70" s="13"/>
      <c r="NWX70" s="13"/>
      <c r="NWY70" s="13"/>
      <c r="NWZ70" s="13"/>
      <c r="NXA70" s="13"/>
      <c r="NXB70" s="13"/>
      <c r="NXC70" s="13"/>
      <c r="NXD70" s="13"/>
      <c r="NXE70" s="13"/>
      <c r="NXF70" s="13"/>
      <c r="NXG70" s="13"/>
      <c r="NXH70" s="13"/>
      <c r="NXI70" s="13"/>
      <c r="NXJ70" s="13"/>
      <c r="NXK70" s="13"/>
      <c r="NXL70" s="13"/>
      <c r="NXM70" s="13"/>
      <c r="NXN70" s="13"/>
      <c r="NXO70" s="13"/>
      <c r="NXP70" s="13"/>
      <c r="NXQ70" s="13"/>
      <c r="NXR70" s="13"/>
      <c r="NXS70" s="13"/>
      <c r="NXT70" s="13"/>
      <c r="NXU70" s="13"/>
      <c r="NXV70" s="13"/>
      <c r="NXW70" s="13"/>
      <c r="NXX70" s="13"/>
      <c r="NXY70" s="13"/>
      <c r="NXZ70" s="13"/>
      <c r="NYA70" s="13"/>
      <c r="NYB70" s="13"/>
      <c r="NYC70" s="13"/>
      <c r="NYD70" s="13"/>
      <c r="NYE70" s="13"/>
      <c r="NYF70" s="13"/>
      <c r="NYG70" s="13"/>
      <c r="NYH70" s="13"/>
      <c r="NYI70" s="13"/>
      <c r="NYJ70" s="13"/>
      <c r="NYK70" s="13"/>
      <c r="NYL70" s="13"/>
      <c r="NYM70" s="13"/>
      <c r="NYN70" s="13"/>
      <c r="NYO70" s="13"/>
      <c r="NYP70" s="13"/>
      <c r="NYQ70" s="13"/>
      <c r="NYR70" s="13"/>
      <c r="NYS70" s="13"/>
      <c r="NYT70" s="13"/>
      <c r="NYU70" s="13"/>
      <c r="NYV70" s="13"/>
      <c r="NYW70" s="13"/>
      <c r="NYX70" s="13"/>
      <c r="NYY70" s="13"/>
      <c r="NYZ70" s="13"/>
      <c r="NZA70" s="13"/>
      <c r="NZB70" s="13"/>
      <c r="NZC70" s="13"/>
      <c r="NZD70" s="13"/>
      <c r="NZE70" s="13"/>
      <c r="NZF70" s="13"/>
      <c r="NZG70" s="13"/>
      <c r="NZH70" s="13"/>
      <c r="NZI70" s="13"/>
      <c r="NZJ70" s="13"/>
      <c r="NZK70" s="13"/>
      <c r="NZL70" s="13"/>
      <c r="NZM70" s="13"/>
      <c r="NZN70" s="13"/>
      <c r="NZO70" s="13"/>
      <c r="NZP70" s="13"/>
      <c r="NZQ70" s="13"/>
      <c r="NZR70" s="13"/>
      <c r="NZS70" s="13"/>
      <c r="NZT70" s="13"/>
      <c r="NZU70" s="13"/>
      <c r="NZV70" s="13"/>
      <c r="NZW70" s="13"/>
      <c r="NZX70" s="13"/>
      <c r="NZY70" s="13"/>
      <c r="NZZ70" s="13"/>
      <c r="OAA70" s="13"/>
      <c r="OAB70" s="13"/>
      <c r="OAC70" s="13"/>
      <c r="OAD70" s="13"/>
      <c r="OAE70" s="13"/>
      <c r="OAF70" s="13"/>
      <c r="OAG70" s="13"/>
      <c r="OAH70" s="13"/>
      <c r="OAI70" s="13"/>
      <c r="OAJ70" s="13"/>
      <c r="OAK70" s="13"/>
      <c r="OAL70" s="13"/>
      <c r="OAM70" s="13"/>
      <c r="OAN70" s="13"/>
      <c r="OAO70" s="13"/>
      <c r="OAP70" s="13"/>
      <c r="OAQ70" s="13"/>
      <c r="OAR70" s="13"/>
      <c r="OAS70" s="13"/>
      <c r="OAT70" s="13"/>
      <c r="OAU70" s="13"/>
      <c r="OAV70" s="13"/>
      <c r="OAW70" s="13"/>
      <c r="OAX70" s="13"/>
      <c r="OAY70" s="13"/>
      <c r="OAZ70" s="13"/>
      <c r="OBA70" s="13"/>
      <c r="OBB70" s="13"/>
      <c r="OBC70" s="13"/>
      <c r="OBD70" s="13"/>
      <c r="OBE70" s="13"/>
      <c r="OBF70" s="13"/>
      <c r="OBG70" s="13"/>
      <c r="OBH70" s="13"/>
      <c r="OBI70" s="13"/>
      <c r="OBJ70" s="13"/>
      <c r="OBK70" s="13"/>
      <c r="OBL70" s="13"/>
      <c r="OBM70" s="13"/>
      <c r="OBN70" s="13"/>
      <c r="OBO70" s="13"/>
      <c r="OBP70" s="13"/>
      <c r="OBQ70" s="13"/>
      <c r="OBR70" s="13"/>
      <c r="OBS70" s="13"/>
      <c r="OBT70" s="13"/>
      <c r="OBU70" s="13"/>
      <c r="OBV70" s="13"/>
      <c r="OBW70" s="13"/>
      <c r="OBX70" s="13"/>
      <c r="OBY70" s="13"/>
      <c r="OBZ70" s="13"/>
      <c r="OCA70" s="13"/>
      <c r="OCB70" s="13"/>
      <c r="OCC70" s="13"/>
      <c r="OCD70" s="13"/>
      <c r="OCE70" s="13"/>
      <c r="OCF70" s="13"/>
      <c r="OCG70" s="13"/>
      <c r="OCH70" s="13"/>
      <c r="OCI70" s="13"/>
      <c r="OCJ70" s="13"/>
      <c r="OCK70" s="13"/>
      <c r="OCL70" s="13"/>
      <c r="OCM70" s="13"/>
      <c r="OCN70" s="13"/>
      <c r="OCO70" s="13"/>
      <c r="OCP70" s="13"/>
      <c r="OCQ70" s="13"/>
      <c r="OCR70" s="13"/>
      <c r="OCS70" s="13"/>
      <c r="OCT70" s="13"/>
      <c r="OCU70" s="13"/>
      <c r="OCV70" s="13"/>
      <c r="OCW70" s="13"/>
      <c r="OCX70" s="13"/>
      <c r="OCY70" s="13"/>
      <c r="OCZ70" s="13"/>
      <c r="ODA70" s="13"/>
      <c r="ODB70" s="13"/>
      <c r="ODC70" s="13"/>
      <c r="ODD70" s="13"/>
      <c r="ODE70" s="13"/>
      <c r="ODF70" s="13"/>
      <c r="ODG70" s="13"/>
      <c r="ODH70" s="13"/>
      <c r="ODI70" s="13"/>
      <c r="ODJ70" s="13"/>
      <c r="ODK70" s="13"/>
      <c r="ODL70" s="13"/>
      <c r="ODM70" s="13"/>
      <c r="ODN70" s="13"/>
      <c r="ODO70" s="13"/>
      <c r="ODP70" s="13"/>
      <c r="ODQ70" s="13"/>
      <c r="ODR70" s="13"/>
      <c r="ODS70" s="13"/>
      <c r="ODT70" s="13"/>
      <c r="ODU70" s="13"/>
      <c r="ODV70" s="13"/>
      <c r="ODW70" s="13"/>
      <c r="ODX70" s="13"/>
      <c r="ODY70" s="13"/>
      <c r="ODZ70" s="13"/>
      <c r="OEA70" s="13"/>
      <c r="OEB70" s="13"/>
      <c r="OEC70" s="13"/>
      <c r="OED70" s="13"/>
      <c r="OEE70" s="13"/>
      <c r="OEF70" s="13"/>
      <c r="OEG70" s="13"/>
      <c r="OEH70" s="13"/>
      <c r="OEI70" s="13"/>
      <c r="OEJ70" s="13"/>
      <c r="OEK70" s="13"/>
      <c r="OEL70" s="13"/>
      <c r="OEM70" s="13"/>
      <c r="OEN70" s="13"/>
      <c r="OEO70" s="13"/>
      <c r="OEP70" s="13"/>
      <c r="OEQ70" s="13"/>
      <c r="OER70" s="13"/>
      <c r="OES70" s="13"/>
      <c r="OET70" s="13"/>
      <c r="OEU70" s="13"/>
      <c r="OEV70" s="13"/>
      <c r="OEW70" s="13"/>
      <c r="OEX70" s="13"/>
      <c r="OEY70" s="13"/>
      <c r="OEZ70" s="13"/>
      <c r="OFA70" s="13"/>
      <c r="OFB70" s="13"/>
      <c r="OFC70" s="13"/>
      <c r="OFD70" s="13"/>
      <c r="OFE70" s="13"/>
      <c r="OFF70" s="13"/>
      <c r="OFG70" s="13"/>
      <c r="OFH70" s="13"/>
      <c r="OFI70" s="13"/>
      <c r="OFJ70" s="13"/>
      <c r="OFK70" s="13"/>
      <c r="OFL70" s="13"/>
      <c r="OFM70" s="13"/>
      <c r="OFN70" s="13"/>
      <c r="OFO70" s="13"/>
      <c r="OFP70" s="13"/>
      <c r="OFQ70" s="13"/>
      <c r="OFR70" s="13"/>
      <c r="OFS70" s="13"/>
      <c r="OFT70" s="13"/>
      <c r="OFU70" s="13"/>
      <c r="OFV70" s="13"/>
      <c r="OFW70" s="13"/>
      <c r="OFX70" s="13"/>
      <c r="OFY70" s="13"/>
      <c r="OFZ70" s="13"/>
      <c r="OGA70" s="13"/>
      <c r="OGB70" s="13"/>
      <c r="OGC70" s="13"/>
      <c r="OGD70" s="13"/>
      <c r="OGE70" s="13"/>
      <c r="OGF70" s="13"/>
      <c r="OGG70" s="13"/>
      <c r="OGH70" s="13"/>
      <c r="OGI70" s="13"/>
      <c r="OGJ70" s="13"/>
      <c r="OGK70" s="13"/>
      <c r="OGL70" s="13"/>
      <c r="OGM70" s="13"/>
      <c r="OGN70" s="13"/>
      <c r="OGO70" s="13"/>
      <c r="OGP70" s="13"/>
      <c r="OGQ70" s="13"/>
      <c r="OGR70" s="13"/>
      <c r="OGS70" s="13"/>
      <c r="OGT70" s="13"/>
      <c r="OGU70" s="13"/>
      <c r="OGV70" s="13"/>
      <c r="OGW70" s="13"/>
      <c r="OGX70" s="13"/>
      <c r="OGY70" s="13"/>
      <c r="OGZ70" s="13"/>
      <c r="OHA70" s="13"/>
      <c r="OHB70" s="13"/>
      <c r="OHC70" s="13"/>
      <c r="OHD70" s="13"/>
      <c r="OHE70" s="13"/>
      <c r="OHF70" s="13"/>
      <c r="OHG70" s="13"/>
      <c r="OHH70" s="13"/>
      <c r="OHI70" s="13"/>
      <c r="OHJ70" s="13"/>
      <c r="OHK70" s="13"/>
      <c r="OHL70" s="13"/>
      <c r="OHM70" s="13"/>
      <c r="OHN70" s="13"/>
      <c r="OHO70" s="13"/>
      <c r="OHP70" s="13"/>
      <c r="OHQ70" s="13"/>
      <c r="OHR70" s="13"/>
      <c r="OHS70" s="13"/>
      <c r="OHT70" s="13"/>
      <c r="OHU70" s="13"/>
      <c r="OHV70" s="13"/>
      <c r="OHW70" s="13"/>
      <c r="OHX70" s="13"/>
      <c r="OHY70" s="13"/>
      <c r="OHZ70" s="13"/>
      <c r="OIA70" s="13"/>
      <c r="OIB70" s="13"/>
      <c r="OIC70" s="13"/>
      <c r="OID70" s="13"/>
      <c r="OIE70" s="13"/>
      <c r="OIF70" s="13"/>
      <c r="OIG70" s="13"/>
      <c r="OIH70" s="13"/>
      <c r="OII70" s="13"/>
      <c r="OIJ70" s="13"/>
      <c r="OIK70" s="13"/>
      <c r="OIL70" s="13"/>
      <c r="OIM70" s="13"/>
      <c r="OIN70" s="13"/>
      <c r="OIO70" s="13"/>
      <c r="OIP70" s="13"/>
      <c r="OIQ70" s="13"/>
      <c r="OIR70" s="13"/>
      <c r="OIS70" s="13"/>
      <c r="OIT70" s="13"/>
      <c r="OIU70" s="13"/>
      <c r="OIV70" s="13"/>
      <c r="OIW70" s="13"/>
      <c r="OIX70" s="13"/>
      <c r="OIY70" s="13"/>
      <c r="OIZ70" s="13"/>
      <c r="OJA70" s="13"/>
      <c r="OJB70" s="13"/>
      <c r="OJC70" s="13"/>
      <c r="OJD70" s="13"/>
      <c r="OJE70" s="13"/>
      <c r="OJF70" s="13"/>
      <c r="OJG70" s="13"/>
      <c r="OJH70" s="13"/>
      <c r="OJI70" s="13"/>
      <c r="OJJ70" s="13"/>
      <c r="OJK70" s="13"/>
      <c r="OJL70" s="13"/>
      <c r="OJM70" s="13"/>
      <c r="OJN70" s="13"/>
      <c r="OJO70" s="13"/>
      <c r="OJP70" s="13"/>
      <c r="OJQ70" s="13"/>
      <c r="OJR70" s="13"/>
      <c r="OJS70" s="13"/>
      <c r="OJT70" s="13"/>
      <c r="OJU70" s="13"/>
      <c r="OJV70" s="13"/>
      <c r="OJW70" s="13"/>
      <c r="OJX70" s="13"/>
      <c r="OJY70" s="13"/>
      <c r="OJZ70" s="13"/>
      <c r="OKA70" s="13"/>
      <c r="OKB70" s="13"/>
      <c r="OKC70" s="13"/>
      <c r="OKD70" s="13"/>
      <c r="OKE70" s="13"/>
      <c r="OKF70" s="13"/>
      <c r="OKG70" s="13"/>
      <c r="OKH70" s="13"/>
      <c r="OKI70" s="13"/>
      <c r="OKJ70" s="13"/>
      <c r="OKK70" s="13"/>
      <c r="OKL70" s="13"/>
      <c r="OKM70" s="13"/>
      <c r="OKN70" s="13"/>
      <c r="OKO70" s="13"/>
      <c r="OKP70" s="13"/>
      <c r="OKQ70" s="13"/>
      <c r="OKR70" s="13"/>
      <c r="OKS70" s="13"/>
      <c r="OKT70" s="13"/>
      <c r="OKU70" s="13"/>
      <c r="OKV70" s="13"/>
      <c r="OKW70" s="13"/>
      <c r="OKX70" s="13"/>
      <c r="OKY70" s="13"/>
      <c r="OKZ70" s="13"/>
      <c r="OLA70" s="13"/>
      <c r="OLB70" s="13"/>
      <c r="OLC70" s="13"/>
      <c r="OLD70" s="13"/>
      <c r="OLE70" s="13"/>
      <c r="OLF70" s="13"/>
      <c r="OLG70" s="13"/>
      <c r="OLH70" s="13"/>
      <c r="OLI70" s="13"/>
      <c r="OLJ70" s="13"/>
      <c r="OLK70" s="13"/>
      <c r="OLL70" s="13"/>
      <c r="OLM70" s="13"/>
      <c r="OLN70" s="13"/>
      <c r="OLO70" s="13"/>
      <c r="OLP70" s="13"/>
      <c r="OLQ70" s="13"/>
      <c r="OLR70" s="13"/>
      <c r="OLS70" s="13"/>
      <c r="OLT70" s="13"/>
      <c r="OLU70" s="13"/>
      <c r="OLV70" s="13"/>
      <c r="OLW70" s="13"/>
      <c r="OLX70" s="13"/>
      <c r="OLY70" s="13"/>
      <c r="OLZ70" s="13"/>
      <c r="OMA70" s="13"/>
      <c r="OMB70" s="13"/>
      <c r="OMC70" s="13"/>
      <c r="OMD70" s="13"/>
      <c r="OME70" s="13"/>
      <c r="OMF70" s="13"/>
      <c r="OMG70" s="13"/>
      <c r="OMH70" s="13"/>
      <c r="OMI70" s="13"/>
      <c r="OMJ70" s="13"/>
      <c r="OMK70" s="13"/>
      <c r="OML70" s="13"/>
      <c r="OMM70" s="13"/>
      <c r="OMN70" s="13"/>
      <c r="OMO70" s="13"/>
      <c r="OMP70" s="13"/>
      <c r="OMQ70" s="13"/>
      <c r="OMR70" s="13"/>
      <c r="OMS70" s="13"/>
      <c r="OMT70" s="13"/>
      <c r="OMU70" s="13"/>
      <c r="OMV70" s="13"/>
      <c r="OMW70" s="13"/>
      <c r="OMX70" s="13"/>
      <c r="OMY70" s="13"/>
      <c r="OMZ70" s="13"/>
      <c r="ONA70" s="13"/>
      <c r="ONB70" s="13"/>
      <c r="ONC70" s="13"/>
      <c r="OND70" s="13"/>
      <c r="ONE70" s="13"/>
      <c r="ONF70" s="13"/>
      <c r="ONG70" s="13"/>
      <c r="ONH70" s="13"/>
      <c r="ONI70" s="13"/>
      <c r="ONJ70" s="13"/>
      <c r="ONK70" s="13"/>
      <c r="ONL70" s="13"/>
      <c r="ONM70" s="13"/>
      <c r="ONN70" s="13"/>
      <c r="ONO70" s="13"/>
      <c r="ONP70" s="13"/>
      <c r="ONQ70" s="13"/>
      <c r="ONR70" s="13"/>
      <c r="ONS70" s="13"/>
      <c r="ONT70" s="13"/>
      <c r="ONU70" s="13"/>
      <c r="ONV70" s="13"/>
      <c r="ONW70" s="13"/>
      <c r="ONX70" s="13"/>
      <c r="ONY70" s="13"/>
      <c r="ONZ70" s="13"/>
      <c r="OOA70" s="13"/>
      <c r="OOB70" s="13"/>
      <c r="OOC70" s="13"/>
      <c r="OOD70" s="13"/>
      <c r="OOE70" s="13"/>
      <c r="OOF70" s="13"/>
      <c r="OOG70" s="13"/>
      <c r="OOH70" s="13"/>
      <c r="OOI70" s="13"/>
      <c r="OOJ70" s="13"/>
      <c r="OOK70" s="13"/>
      <c r="OOL70" s="13"/>
      <c r="OOM70" s="13"/>
      <c r="OON70" s="13"/>
      <c r="OOO70" s="13"/>
      <c r="OOP70" s="13"/>
      <c r="OOQ70" s="13"/>
      <c r="OOR70" s="13"/>
      <c r="OOS70" s="13"/>
      <c r="OOT70" s="13"/>
      <c r="OOU70" s="13"/>
      <c r="OOV70" s="13"/>
      <c r="OOW70" s="13"/>
      <c r="OOX70" s="13"/>
      <c r="OOY70" s="13"/>
      <c r="OOZ70" s="13"/>
      <c r="OPA70" s="13"/>
      <c r="OPB70" s="13"/>
      <c r="OPC70" s="13"/>
      <c r="OPD70" s="13"/>
      <c r="OPE70" s="13"/>
      <c r="OPF70" s="13"/>
      <c r="OPG70" s="13"/>
      <c r="OPH70" s="13"/>
      <c r="OPI70" s="13"/>
      <c r="OPJ70" s="13"/>
      <c r="OPK70" s="13"/>
      <c r="OPL70" s="13"/>
      <c r="OPM70" s="13"/>
      <c r="OPN70" s="13"/>
      <c r="OPO70" s="13"/>
      <c r="OPP70" s="13"/>
      <c r="OPQ70" s="13"/>
      <c r="OPR70" s="13"/>
      <c r="OPS70" s="13"/>
      <c r="OPT70" s="13"/>
      <c r="OPU70" s="13"/>
      <c r="OPV70" s="13"/>
      <c r="OPW70" s="13"/>
      <c r="OPX70" s="13"/>
      <c r="OPY70" s="13"/>
      <c r="OPZ70" s="13"/>
      <c r="OQA70" s="13"/>
      <c r="OQB70" s="13"/>
      <c r="OQC70" s="13"/>
      <c r="OQD70" s="13"/>
      <c r="OQE70" s="13"/>
      <c r="OQF70" s="13"/>
      <c r="OQG70" s="13"/>
      <c r="OQH70" s="13"/>
      <c r="OQI70" s="13"/>
      <c r="OQJ70" s="13"/>
      <c r="OQK70" s="13"/>
      <c r="OQL70" s="13"/>
      <c r="OQM70" s="13"/>
      <c r="OQN70" s="13"/>
      <c r="OQO70" s="13"/>
      <c r="OQP70" s="13"/>
      <c r="OQQ70" s="13"/>
      <c r="OQR70" s="13"/>
      <c r="OQS70" s="13"/>
      <c r="OQT70" s="13"/>
      <c r="OQU70" s="13"/>
      <c r="OQV70" s="13"/>
      <c r="OQW70" s="13"/>
      <c r="OQX70" s="13"/>
      <c r="OQY70" s="13"/>
      <c r="OQZ70" s="13"/>
      <c r="ORA70" s="13"/>
      <c r="ORB70" s="13"/>
      <c r="ORC70" s="13"/>
      <c r="ORD70" s="13"/>
      <c r="ORE70" s="13"/>
      <c r="ORF70" s="13"/>
      <c r="ORG70" s="13"/>
      <c r="ORH70" s="13"/>
      <c r="ORI70" s="13"/>
      <c r="ORJ70" s="13"/>
      <c r="ORK70" s="13"/>
      <c r="ORL70" s="13"/>
      <c r="ORM70" s="13"/>
      <c r="ORN70" s="13"/>
      <c r="ORO70" s="13"/>
      <c r="ORP70" s="13"/>
      <c r="ORQ70" s="13"/>
      <c r="ORR70" s="13"/>
      <c r="ORS70" s="13"/>
      <c r="ORT70" s="13"/>
      <c r="ORU70" s="13"/>
      <c r="ORV70" s="13"/>
      <c r="ORW70" s="13"/>
      <c r="ORX70" s="13"/>
      <c r="ORY70" s="13"/>
      <c r="ORZ70" s="13"/>
      <c r="OSA70" s="13"/>
      <c r="OSB70" s="13"/>
      <c r="OSC70" s="13"/>
      <c r="OSD70" s="13"/>
      <c r="OSE70" s="13"/>
      <c r="OSF70" s="13"/>
      <c r="OSG70" s="13"/>
      <c r="OSH70" s="13"/>
      <c r="OSI70" s="13"/>
      <c r="OSJ70" s="13"/>
      <c r="OSK70" s="13"/>
      <c r="OSL70" s="13"/>
      <c r="OSM70" s="13"/>
      <c r="OSN70" s="13"/>
      <c r="OSO70" s="13"/>
      <c r="OSP70" s="13"/>
      <c r="OSQ70" s="13"/>
      <c r="OSR70" s="13"/>
      <c r="OSS70" s="13"/>
      <c r="OST70" s="13"/>
      <c r="OSU70" s="13"/>
      <c r="OSV70" s="13"/>
      <c r="OSW70" s="13"/>
      <c r="OSX70" s="13"/>
      <c r="OSY70" s="13"/>
      <c r="OSZ70" s="13"/>
      <c r="OTA70" s="13"/>
      <c r="OTB70" s="13"/>
      <c r="OTC70" s="13"/>
      <c r="OTD70" s="13"/>
      <c r="OTE70" s="13"/>
      <c r="OTF70" s="13"/>
      <c r="OTG70" s="13"/>
      <c r="OTH70" s="13"/>
      <c r="OTI70" s="13"/>
      <c r="OTJ70" s="13"/>
      <c r="OTK70" s="13"/>
      <c r="OTL70" s="13"/>
      <c r="OTM70" s="13"/>
      <c r="OTN70" s="13"/>
      <c r="OTO70" s="13"/>
      <c r="OTP70" s="13"/>
      <c r="OTQ70" s="13"/>
      <c r="OTR70" s="13"/>
      <c r="OTS70" s="13"/>
      <c r="OTT70" s="13"/>
      <c r="OTU70" s="13"/>
      <c r="OTV70" s="13"/>
      <c r="OTW70" s="13"/>
      <c r="OTX70" s="13"/>
      <c r="OTY70" s="13"/>
      <c r="OTZ70" s="13"/>
      <c r="OUA70" s="13"/>
      <c r="OUB70" s="13"/>
      <c r="OUC70" s="13"/>
      <c r="OUD70" s="13"/>
      <c r="OUE70" s="13"/>
      <c r="OUF70" s="13"/>
      <c r="OUG70" s="13"/>
      <c r="OUH70" s="13"/>
      <c r="OUI70" s="13"/>
      <c r="OUJ70" s="13"/>
      <c r="OUK70" s="13"/>
      <c r="OUL70" s="13"/>
      <c r="OUM70" s="13"/>
      <c r="OUN70" s="13"/>
      <c r="OUO70" s="13"/>
      <c r="OUP70" s="13"/>
      <c r="OUQ70" s="13"/>
      <c r="OUR70" s="13"/>
      <c r="OUS70" s="13"/>
      <c r="OUT70" s="13"/>
      <c r="OUU70" s="13"/>
      <c r="OUV70" s="13"/>
      <c r="OUW70" s="13"/>
      <c r="OUX70" s="13"/>
      <c r="OUY70" s="13"/>
      <c r="OUZ70" s="13"/>
      <c r="OVA70" s="13"/>
      <c r="OVB70" s="13"/>
      <c r="OVC70" s="13"/>
      <c r="OVD70" s="13"/>
      <c r="OVE70" s="13"/>
      <c r="OVF70" s="13"/>
      <c r="OVG70" s="13"/>
      <c r="OVH70" s="13"/>
      <c r="OVI70" s="13"/>
      <c r="OVJ70" s="13"/>
      <c r="OVK70" s="13"/>
      <c r="OVL70" s="13"/>
      <c r="OVM70" s="13"/>
      <c r="OVN70" s="13"/>
      <c r="OVO70" s="13"/>
      <c r="OVP70" s="13"/>
      <c r="OVQ70" s="13"/>
      <c r="OVR70" s="13"/>
      <c r="OVS70" s="13"/>
      <c r="OVT70" s="13"/>
      <c r="OVU70" s="13"/>
      <c r="OVV70" s="13"/>
      <c r="OVW70" s="13"/>
      <c r="OVX70" s="13"/>
      <c r="OVY70" s="13"/>
      <c r="OVZ70" s="13"/>
      <c r="OWA70" s="13"/>
      <c r="OWB70" s="13"/>
      <c r="OWC70" s="13"/>
      <c r="OWD70" s="13"/>
      <c r="OWE70" s="13"/>
      <c r="OWF70" s="13"/>
      <c r="OWG70" s="13"/>
      <c r="OWH70" s="13"/>
      <c r="OWI70" s="13"/>
      <c r="OWJ70" s="13"/>
      <c r="OWK70" s="13"/>
      <c r="OWL70" s="13"/>
      <c r="OWM70" s="13"/>
      <c r="OWN70" s="13"/>
      <c r="OWO70" s="13"/>
      <c r="OWP70" s="13"/>
      <c r="OWQ70" s="13"/>
      <c r="OWR70" s="13"/>
      <c r="OWS70" s="13"/>
      <c r="OWT70" s="13"/>
      <c r="OWU70" s="13"/>
      <c r="OWV70" s="13"/>
      <c r="OWW70" s="13"/>
      <c r="OWX70" s="13"/>
      <c r="OWY70" s="13"/>
      <c r="OWZ70" s="13"/>
      <c r="OXA70" s="13"/>
      <c r="OXB70" s="13"/>
      <c r="OXC70" s="13"/>
      <c r="OXD70" s="13"/>
      <c r="OXE70" s="13"/>
      <c r="OXF70" s="13"/>
      <c r="OXG70" s="13"/>
      <c r="OXH70" s="13"/>
      <c r="OXI70" s="13"/>
      <c r="OXJ70" s="13"/>
      <c r="OXK70" s="13"/>
      <c r="OXL70" s="13"/>
      <c r="OXM70" s="13"/>
      <c r="OXN70" s="13"/>
      <c r="OXO70" s="13"/>
      <c r="OXP70" s="13"/>
      <c r="OXQ70" s="13"/>
      <c r="OXR70" s="13"/>
      <c r="OXS70" s="13"/>
      <c r="OXT70" s="13"/>
      <c r="OXU70" s="13"/>
      <c r="OXV70" s="13"/>
      <c r="OXW70" s="13"/>
      <c r="OXX70" s="13"/>
      <c r="OXY70" s="13"/>
      <c r="OXZ70" s="13"/>
      <c r="OYA70" s="13"/>
      <c r="OYB70" s="13"/>
      <c r="OYC70" s="13"/>
      <c r="OYD70" s="13"/>
      <c r="OYE70" s="13"/>
      <c r="OYF70" s="13"/>
      <c r="OYG70" s="13"/>
      <c r="OYH70" s="13"/>
      <c r="OYI70" s="13"/>
      <c r="OYJ70" s="13"/>
      <c r="OYK70" s="13"/>
      <c r="OYL70" s="13"/>
      <c r="OYM70" s="13"/>
      <c r="OYN70" s="13"/>
      <c r="OYO70" s="13"/>
      <c r="OYP70" s="13"/>
      <c r="OYQ70" s="13"/>
      <c r="OYR70" s="13"/>
      <c r="OYS70" s="13"/>
      <c r="OYT70" s="13"/>
      <c r="OYU70" s="13"/>
      <c r="OYV70" s="13"/>
      <c r="OYW70" s="13"/>
      <c r="OYX70" s="13"/>
      <c r="OYY70" s="13"/>
      <c r="OYZ70" s="13"/>
      <c r="OZA70" s="13"/>
      <c r="OZB70" s="13"/>
      <c r="OZC70" s="13"/>
      <c r="OZD70" s="13"/>
      <c r="OZE70" s="13"/>
      <c r="OZF70" s="13"/>
      <c r="OZG70" s="13"/>
      <c r="OZH70" s="13"/>
      <c r="OZI70" s="13"/>
      <c r="OZJ70" s="13"/>
      <c r="OZK70" s="13"/>
      <c r="OZL70" s="13"/>
      <c r="OZM70" s="13"/>
      <c r="OZN70" s="13"/>
      <c r="OZO70" s="13"/>
      <c r="OZP70" s="13"/>
      <c r="OZQ70" s="13"/>
      <c r="OZR70" s="13"/>
      <c r="OZS70" s="13"/>
      <c r="OZT70" s="13"/>
      <c r="OZU70" s="13"/>
      <c r="OZV70" s="13"/>
      <c r="OZW70" s="13"/>
      <c r="OZX70" s="13"/>
      <c r="OZY70" s="13"/>
      <c r="OZZ70" s="13"/>
      <c r="PAA70" s="13"/>
      <c r="PAB70" s="13"/>
      <c r="PAC70" s="13"/>
      <c r="PAD70" s="13"/>
      <c r="PAE70" s="13"/>
      <c r="PAF70" s="13"/>
      <c r="PAG70" s="13"/>
      <c r="PAH70" s="13"/>
      <c r="PAI70" s="13"/>
      <c r="PAJ70" s="13"/>
      <c r="PAK70" s="13"/>
      <c r="PAL70" s="13"/>
      <c r="PAM70" s="13"/>
      <c r="PAN70" s="13"/>
      <c r="PAO70" s="13"/>
      <c r="PAP70" s="13"/>
      <c r="PAQ70" s="13"/>
      <c r="PAR70" s="13"/>
      <c r="PAS70" s="13"/>
      <c r="PAT70" s="13"/>
      <c r="PAU70" s="13"/>
      <c r="PAV70" s="13"/>
      <c r="PAW70" s="13"/>
      <c r="PAX70" s="13"/>
      <c r="PAY70" s="13"/>
      <c r="PAZ70" s="13"/>
      <c r="PBA70" s="13"/>
      <c r="PBB70" s="13"/>
      <c r="PBC70" s="13"/>
      <c r="PBD70" s="13"/>
      <c r="PBE70" s="13"/>
      <c r="PBF70" s="13"/>
      <c r="PBG70" s="13"/>
      <c r="PBH70" s="13"/>
      <c r="PBI70" s="13"/>
      <c r="PBJ70" s="13"/>
      <c r="PBK70" s="13"/>
      <c r="PBL70" s="13"/>
      <c r="PBM70" s="13"/>
      <c r="PBN70" s="13"/>
      <c r="PBO70" s="13"/>
      <c r="PBP70" s="13"/>
      <c r="PBQ70" s="13"/>
      <c r="PBR70" s="13"/>
      <c r="PBS70" s="13"/>
      <c r="PBT70" s="13"/>
      <c r="PBU70" s="13"/>
      <c r="PBV70" s="13"/>
      <c r="PBW70" s="13"/>
      <c r="PBX70" s="13"/>
      <c r="PBY70" s="13"/>
      <c r="PBZ70" s="13"/>
      <c r="PCA70" s="13"/>
      <c r="PCB70" s="13"/>
      <c r="PCC70" s="13"/>
      <c r="PCD70" s="13"/>
      <c r="PCE70" s="13"/>
      <c r="PCF70" s="13"/>
      <c r="PCG70" s="13"/>
      <c r="PCH70" s="13"/>
      <c r="PCI70" s="13"/>
      <c r="PCJ70" s="13"/>
      <c r="PCK70" s="13"/>
      <c r="PCL70" s="13"/>
      <c r="PCM70" s="13"/>
      <c r="PCN70" s="13"/>
      <c r="PCO70" s="13"/>
      <c r="PCP70" s="13"/>
      <c r="PCQ70" s="13"/>
      <c r="PCR70" s="13"/>
      <c r="PCS70" s="13"/>
      <c r="PCT70" s="13"/>
      <c r="PCU70" s="13"/>
      <c r="PCV70" s="13"/>
      <c r="PCW70" s="13"/>
      <c r="PCX70" s="13"/>
      <c r="PCY70" s="13"/>
      <c r="PCZ70" s="13"/>
      <c r="PDA70" s="13"/>
      <c r="PDB70" s="13"/>
      <c r="PDC70" s="13"/>
      <c r="PDD70" s="13"/>
      <c r="PDE70" s="13"/>
      <c r="PDF70" s="13"/>
      <c r="PDG70" s="13"/>
      <c r="PDH70" s="13"/>
      <c r="PDI70" s="13"/>
      <c r="PDJ70" s="13"/>
      <c r="PDK70" s="13"/>
      <c r="PDL70" s="13"/>
      <c r="PDM70" s="13"/>
      <c r="PDN70" s="13"/>
      <c r="PDO70" s="13"/>
      <c r="PDP70" s="13"/>
      <c r="PDQ70" s="13"/>
      <c r="PDR70" s="13"/>
      <c r="PDS70" s="13"/>
      <c r="PDT70" s="13"/>
      <c r="PDU70" s="13"/>
      <c r="PDV70" s="13"/>
      <c r="PDW70" s="13"/>
      <c r="PDX70" s="13"/>
      <c r="PDY70" s="13"/>
      <c r="PDZ70" s="13"/>
      <c r="PEA70" s="13"/>
      <c r="PEB70" s="13"/>
      <c r="PEC70" s="13"/>
      <c r="PED70" s="13"/>
      <c r="PEE70" s="13"/>
      <c r="PEF70" s="13"/>
      <c r="PEG70" s="13"/>
      <c r="PEH70" s="13"/>
      <c r="PEI70" s="13"/>
      <c r="PEJ70" s="13"/>
      <c r="PEK70" s="13"/>
      <c r="PEL70" s="13"/>
      <c r="PEM70" s="13"/>
      <c r="PEN70" s="13"/>
      <c r="PEO70" s="13"/>
      <c r="PEP70" s="13"/>
      <c r="PEQ70" s="13"/>
      <c r="PER70" s="13"/>
      <c r="PES70" s="13"/>
      <c r="PET70" s="13"/>
      <c r="PEU70" s="13"/>
      <c r="PEV70" s="13"/>
      <c r="PEW70" s="13"/>
      <c r="PEX70" s="13"/>
      <c r="PEY70" s="13"/>
      <c r="PEZ70" s="13"/>
      <c r="PFA70" s="13"/>
      <c r="PFB70" s="13"/>
      <c r="PFC70" s="13"/>
      <c r="PFD70" s="13"/>
      <c r="PFE70" s="13"/>
      <c r="PFF70" s="13"/>
      <c r="PFG70" s="13"/>
      <c r="PFH70" s="13"/>
      <c r="PFI70" s="13"/>
      <c r="PFJ70" s="13"/>
      <c r="PFK70" s="13"/>
      <c r="PFL70" s="13"/>
      <c r="PFM70" s="13"/>
      <c r="PFN70" s="13"/>
      <c r="PFO70" s="13"/>
      <c r="PFP70" s="13"/>
      <c r="PFQ70" s="13"/>
      <c r="PFR70" s="13"/>
      <c r="PFS70" s="13"/>
      <c r="PFT70" s="13"/>
      <c r="PFU70" s="13"/>
      <c r="PFV70" s="13"/>
      <c r="PFW70" s="13"/>
      <c r="PFX70" s="13"/>
      <c r="PFY70" s="13"/>
      <c r="PFZ70" s="13"/>
      <c r="PGA70" s="13"/>
      <c r="PGB70" s="13"/>
      <c r="PGC70" s="13"/>
      <c r="PGD70" s="13"/>
      <c r="PGE70" s="13"/>
      <c r="PGF70" s="13"/>
      <c r="PGG70" s="13"/>
      <c r="PGH70" s="13"/>
      <c r="PGI70" s="13"/>
      <c r="PGJ70" s="13"/>
      <c r="PGK70" s="13"/>
      <c r="PGL70" s="13"/>
      <c r="PGM70" s="13"/>
      <c r="PGN70" s="13"/>
      <c r="PGO70" s="13"/>
      <c r="PGP70" s="13"/>
      <c r="PGQ70" s="13"/>
      <c r="PGR70" s="13"/>
      <c r="PGS70" s="13"/>
      <c r="PGT70" s="13"/>
      <c r="PGU70" s="13"/>
      <c r="PGV70" s="13"/>
      <c r="PGW70" s="13"/>
      <c r="PGX70" s="13"/>
      <c r="PGY70" s="13"/>
      <c r="PGZ70" s="13"/>
      <c r="PHA70" s="13"/>
      <c r="PHB70" s="13"/>
      <c r="PHC70" s="13"/>
      <c r="PHD70" s="13"/>
      <c r="PHE70" s="13"/>
      <c r="PHF70" s="13"/>
      <c r="PHG70" s="13"/>
      <c r="PHH70" s="13"/>
      <c r="PHI70" s="13"/>
      <c r="PHJ70" s="13"/>
      <c r="PHK70" s="13"/>
      <c r="PHL70" s="13"/>
      <c r="PHM70" s="13"/>
      <c r="PHN70" s="13"/>
      <c r="PHO70" s="13"/>
      <c r="PHP70" s="13"/>
      <c r="PHQ70" s="13"/>
      <c r="PHR70" s="13"/>
      <c r="PHS70" s="13"/>
      <c r="PHT70" s="13"/>
      <c r="PHU70" s="13"/>
      <c r="PHV70" s="13"/>
      <c r="PHW70" s="13"/>
      <c r="PHX70" s="13"/>
      <c r="PHY70" s="13"/>
      <c r="PHZ70" s="13"/>
      <c r="PIA70" s="13"/>
      <c r="PIB70" s="13"/>
      <c r="PIC70" s="13"/>
      <c r="PID70" s="13"/>
      <c r="PIE70" s="13"/>
      <c r="PIF70" s="13"/>
      <c r="PIG70" s="13"/>
      <c r="PIH70" s="13"/>
      <c r="PII70" s="13"/>
      <c r="PIJ70" s="13"/>
      <c r="PIK70" s="13"/>
      <c r="PIL70" s="13"/>
      <c r="PIM70" s="13"/>
      <c r="PIN70" s="13"/>
      <c r="PIO70" s="13"/>
      <c r="PIP70" s="13"/>
      <c r="PIQ70" s="13"/>
      <c r="PIR70" s="13"/>
      <c r="PIS70" s="13"/>
      <c r="PIT70" s="13"/>
      <c r="PIU70" s="13"/>
      <c r="PIV70" s="13"/>
      <c r="PIW70" s="13"/>
      <c r="PIX70" s="13"/>
      <c r="PIY70" s="13"/>
      <c r="PIZ70" s="13"/>
      <c r="PJA70" s="13"/>
      <c r="PJB70" s="13"/>
      <c r="PJC70" s="13"/>
      <c r="PJD70" s="13"/>
      <c r="PJE70" s="13"/>
      <c r="PJF70" s="13"/>
      <c r="PJG70" s="13"/>
      <c r="PJH70" s="13"/>
      <c r="PJI70" s="13"/>
      <c r="PJJ70" s="13"/>
      <c r="PJK70" s="13"/>
      <c r="PJL70" s="13"/>
      <c r="PJM70" s="13"/>
      <c r="PJN70" s="13"/>
      <c r="PJO70" s="13"/>
      <c r="PJP70" s="13"/>
      <c r="PJQ70" s="13"/>
      <c r="PJR70" s="13"/>
      <c r="PJS70" s="13"/>
      <c r="PJT70" s="13"/>
      <c r="PJU70" s="13"/>
      <c r="PJV70" s="13"/>
      <c r="PJW70" s="13"/>
      <c r="PJX70" s="13"/>
      <c r="PJY70" s="13"/>
      <c r="PJZ70" s="13"/>
      <c r="PKA70" s="13"/>
      <c r="PKB70" s="13"/>
      <c r="PKC70" s="13"/>
      <c r="PKD70" s="13"/>
      <c r="PKE70" s="13"/>
      <c r="PKF70" s="13"/>
      <c r="PKG70" s="13"/>
      <c r="PKH70" s="13"/>
      <c r="PKI70" s="13"/>
      <c r="PKJ70" s="13"/>
      <c r="PKK70" s="13"/>
      <c r="PKL70" s="13"/>
      <c r="PKM70" s="13"/>
      <c r="PKN70" s="13"/>
      <c r="PKO70" s="13"/>
      <c r="PKP70" s="13"/>
      <c r="PKQ70" s="13"/>
      <c r="PKR70" s="13"/>
      <c r="PKS70" s="13"/>
      <c r="PKT70" s="13"/>
      <c r="PKU70" s="13"/>
      <c r="PKV70" s="13"/>
      <c r="PKW70" s="13"/>
      <c r="PKX70" s="13"/>
      <c r="PKY70" s="13"/>
      <c r="PKZ70" s="13"/>
      <c r="PLA70" s="13"/>
      <c r="PLB70" s="13"/>
      <c r="PLC70" s="13"/>
      <c r="PLD70" s="13"/>
      <c r="PLE70" s="13"/>
      <c r="PLF70" s="13"/>
      <c r="PLG70" s="13"/>
      <c r="PLH70" s="13"/>
      <c r="PLI70" s="13"/>
      <c r="PLJ70" s="13"/>
      <c r="PLK70" s="13"/>
      <c r="PLL70" s="13"/>
      <c r="PLM70" s="13"/>
      <c r="PLN70" s="13"/>
      <c r="PLO70" s="13"/>
      <c r="PLP70" s="13"/>
      <c r="PLQ70" s="13"/>
      <c r="PLR70" s="13"/>
      <c r="PLS70" s="13"/>
      <c r="PLT70" s="13"/>
      <c r="PLU70" s="13"/>
      <c r="PLV70" s="13"/>
      <c r="PLW70" s="13"/>
      <c r="PLX70" s="13"/>
      <c r="PLY70" s="13"/>
      <c r="PLZ70" s="13"/>
      <c r="PMA70" s="13"/>
      <c r="PMB70" s="13"/>
      <c r="PMC70" s="13"/>
      <c r="PMD70" s="13"/>
      <c r="PME70" s="13"/>
      <c r="PMF70" s="13"/>
      <c r="PMG70" s="13"/>
      <c r="PMH70" s="13"/>
      <c r="PMI70" s="13"/>
      <c r="PMJ70" s="13"/>
      <c r="PMK70" s="13"/>
      <c r="PML70" s="13"/>
      <c r="PMM70" s="13"/>
      <c r="PMN70" s="13"/>
      <c r="PMO70" s="13"/>
      <c r="PMP70" s="13"/>
      <c r="PMQ70" s="13"/>
      <c r="PMR70" s="13"/>
      <c r="PMS70" s="13"/>
      <c r="PMT70" s="13"/>
      <c r="PMU70" s="13"/>
      <c r="PMV70" s="13"/>
      <c r="PMW70" s="13"/>
      <c r="PMX70" s="13"/>
      <c r="PMY70" s="13"/>
      <c r="PMZ70" s="13"/>
      <c r="PNA70" s="13"/>
      <c r="PNB70" s="13"/>
      <c r="PNC70" s="13"/>
      <c r="PND70" s="13"/>
      <c r="PNE70" s="13"/>
      <c r="PNF70" s="13"/>
      <c r="PNG70" s="13"/>
      <c r="PNH70" s="13"/>
      <c r="PNI70" s="13"/>
      <c r="PNJ70" s="13"/>
      <c r="PNK70" s="13"/>
      <c r="PNL70" s="13"/>
      <c r="PNM70" s="13"/>
      <c r="PNN70" s="13"/>
      <c r="PNO70" s="13"/>
      <c r="PNP70" s="13"/>
      <c r="PNQ70" s="13"/>
      <c r="PNR70" s="13"/>
      <c r="PNS70" s="13"/>
      <c r="PNT70" s="13"/>
      <c r="PNU70" s="13"/>
      <c r="PNV70" s="13"/>
      <c r="PNW70" s="13"/>
      <c r="PNX70" s="13"/>
      <c r="PNY70" s="13"/>
      <c r="PNZ70" s="13"/>
      <c r="POA70" s="13"/>
      <c r="POB70" s="13"/>
      <c r="POC70" s="13"/>
      <c r="POD70" s="13"/>
      <c r="POE70" s="13"/>
      <c r="POF70" s="13"/>
      <c r="POG70" s="13"/>
      <c r="POH70" s="13"/>
      <c r="POI70" s="13"/>
      <c r="POJ70" s="13"/>
      <c r="POK70" s="13"/>
      <c r="POL70" s="13"/>
      <c r="POM70" s="13"/>
      <c r="PON70" s="13"/>
      <c r="POO70" s="13"/>
      <c r="POP70" s="13"/>
      <c r="POQ70" s="13"/>
      <c r="POR70" s="13"/>
      <c r="POS70" s="13"/>
      <c r="POT70" s="13"/>
      <c r="POU70" s="13"/>
      <c r="POV70" s="13"/>
      <c r="POW70" s="13"/>
      <c r="POX70" s="13"/>
      <c r="POY70" s="13"/>
      <c r="POZ70" s="13"/>
      <c r="PPA70" s="13"/>
      <c r="PPB70" s="13"/>
      <c r="PPC70" s="13"/>
      <c r="PPD70" s="13"/>
      <c r="PPE70" s="13"/>
      <c r="PPF70" s="13"/>
      <c r="PPG70" s="13"/>
      <c r="PPH70" s="13"/>
      <c r="PPI70" s="13"/>
      <c r="PPJ70" s="13"/>
      <c r="PPK70" s="13"/>
      <c r="PPL70" s="13"/>
      <c r="PPM70" s="13"/>
      <c r="PPN70" s="13"/>
      <c r="PPO70" s="13"/>
      <c r="PPP70" s="13"/>
      <c r="PPQ70" s="13"/>
      <c r="PPR70" s="13"/>
      <c r="PPS70" s="13"/>
      <c r="PPT70" s="13"/>
      <c r="PPU70" s="13"/>
      <c r="PPV70" s="13"/>
      <c r="PPW70" s="13"/>
      <c r="PPX70" s="13"/>
      <c r="PPY70" s="13"/>
      <c r="PPZ70" s="13"/>
      <c r="PQA70" s="13"/>
      <c r="PQB70" s="13"/>
      <c r="PQC70" s="13"/>
      <c r="PQD70" s="13"/>
      <c r="PQE70" s="13"/>
      <c r="PQF70" s="13"/>
      <c r="PQG70" s="13"/>
      <c r="PQH70" s="13"/>
      <c r="PQI70" s="13"/>
      <c r="PQJ70" s="13"/>
      <c r="PQK70" s="13"/>
      <c r="PQL70" s="13"/>
      <c r="PQM70" s="13"/>
      <c r="PQN70" s="13"/>
      <c r="PQO70" s="13"/>
      <c r="PQP70" s="13"/>
      <c r="PQQ70" s="13"/>
      <c r="PQR70" s="13"/>
      <c r="PQS70" s="13"/>
      <c r="PQT70" s="13"/>
      <c r="PQU70" s="13"/>
      <c r="PQV70" s="13"/>
      <c r="PQW70" s="13"/>
      <c r="PQX70" s="13"/>
      <c r="PQY70" s="13"/>
      <c r="PQZ70" s="13"/>
      <c r="PRA70" s="13"/>
      <c r="PRB70" s="13"/>
      <c r="PRC70" s="13"/>
      <c r="PRD70" s="13"/>
      <c r="PRE70" s="13"/>
      <c r="PRF70" s="13"/>
      <c r="PRG70" s="13"/>
      <c r="PRH70" s="13"/>
      <c r="PRI70" s="13"/>
      <c r="PRJ70" s="13"/>
      <c r="PRK70" s="13"/>
      <c r="PRL70" s="13"/>
      <c r="PRM70" s="13"/>
      <c r="PRN70" s="13"/>
      <c r="PRO70" s="13"/>
      <c r="PRP70" s="13"/>
      <c r="PRQ70" s="13"/>
      <c r="PRR70" s="13"/>
      <c r="PRS70" s="13"/>
      <c r="PRT70" s="13"/>
      <c r="PRU70" s="13"/>
      <c r="PRV70" s="13"/>
      <c r="PRW70" s="13"/>
      <c r="PRX70" s="13"/>
      <c r="PRY70" s="13"/>
      <c r="PRZ70" s="13"/>
      <c r="PSA70" s="13"/>
      <c r="PSB70" s="13"/>
      <c r="PSC70" s="13"/>
      <c r="PSD70" s="13"/>
      <c r="PSE70" s="13"/>
      <c r="PSF70" s="13"/>
      <c r="PSG70" s="13"/>
      <c r="PSH70" s="13"/>
      <c r="PSI70" s="13"/>
      <c r="PSJ70" s="13"/>
      <c r="PSK70" s="13"/>
      <c r="PSL70" s="13"/>
      <c r="PSM70" s="13"/>
      <c r="PSN70" s="13"/>
      <c r="PSO70" s="13"/>
      <c r="PSP70" s="13"/>
      <c r="PSQ70" s="13"/>
      <c r="PSR70" s="13"/>
      <c r="PSS70" s="13"/>
      <c r="PST70" s="13"/>
      <c r="PSU70" s="13"/>
      <c r="PSV70" s="13"/>
      <c r="PSW70" s="13"/>
      <c r="PSX70" s="13"/>
      <c r="PSY70" s="13"/>
      <c r="PSZ70" s="13"/>
      <c r="PTA70" s="13"/>
      <c r="PTB70" s="13"/>
      <c r="PTC70" s="13"/>
      <c r="PTD70" s="13"/>
      <c r="PTE70" s="13"/>
      <c r="PTF70" s="13"/>
      <c r="PTG70" s="13"/>
      <c r="PTH70" s="13"/>
      <c r="PTI70" s="13"/>
      <c r="PTJ70" s="13"/>
      <c r="PTK70" s="13"/>
      <c r="PTL70" s="13"/>
      <c r="PTM70" s="13"/>
      <c r="PTN70" s="13"/>
      <c r="PTO70" s="13"/>
      <c r="PTP70" s="13"/>
      <c r="PTQ70" s="13"/>
      <c r="PTR70" s="13"/>
      <c r="PTS70" s="13"/>
      <c r="PTT70" s="13"/>
      <c r="PTU70" s="13"/>
      <c r="PTV70" s="13"/>
      <c r="PTW70" s="13"/>
      <c r="PTX70" s="13"/>
      <c r="PTY70" s="13"/>
      <c r="PTZ70" s="13"/>
      <c r="PUA70" s="13"/>
      <c r="PUB70" s="13"/>
      <c r="PUC70" s="13"/>
      <c r="PUD70" s="13"/>
      <c r="PUE70" s="13"/>
      <c r="PUF70" s="13"/>
      <c r="PUG70" s="13"/>
      <c r="PUH70" s="13"/>
      <c r="PUI70" s="13"/>
      <c r="PUJ70" s="13"/>
      <c r="PUK70" s="13"/>
      <c r="PUL70" s="13"/>
      <c r="PUM70" s="13"/>
      <c r="PUN70" s="13"/>
      <c r="PUO70" s="13"/>
      <c r="PUP70" s="13"/>
      <c r="PUQ70" s="13"/>
      <c r="PUR70" s="13"/>
      <c r="PUS70" s="13"/>
      <c r="PUT70" s="13"/>
      <c r="PUU70" s="13"/>
      <c r="PUV70" s="13"/>
      <c r="PUW70" s="13"/>
      <c r="PUX70" s="13"/>
      <c r="PUY70" s="13"/>
      <c r="PUZ70" s="13"/>
      <c r="PVA70" s="13"/>
      <c r="PVB70" s="13"/>
      <c r="PVC70" s="13"/>
      <c r="PVD70" s="13"/>
      <c r="PVE70" s="13"/>
      <c r="PVF70" s="13"/>
      <c r="PVG70" s="13"/>
      <c r="PVH70" s="13"/>
      <c r="PVI70" s="13"/>
      <c r="PVJ70" s="13"/>
      <c r="PVK70" s="13"/>
      <c r="PVL70" s="13"/>
      <c r="PVM70" s="13"/>
      <c r="PVN70" s="13"/>
      <c r="PVO70" s="13"/>
      <c r="PVP70" s="13"/>
      <c r="PVQ70" s="13"/>
      <c r="PVR70" s="13"/>
      <c r="PVS70" s="13"/>
      <c r="PVT70" s="13"/>
      <c r="PVU70" s="13"/>
      <c r="PVV70" s="13"/>
      <c r="PVW70" s="13"/>
      <c r="PVX70" s="13"/>
      <c r="PVY70" s="13"/>
      <c r="PVZ70" s="13"/>
      <c r="PWA70" s="13"/>
      <c r="PWB70" s="13"/>
      <c r="PWC70" s="13"/>
      <c r="PWD70" s="13"/>
      <c r="PWE70" s="13"/>
      <c r="PWF70" s="13"/>
      <c r="PWG70" s="13"/>
      <c r="PWH70" s="13"/>
      <c r="PWI70" s="13"/>
      <c r="PWJ70" s="13"/>
      <c r="PWK70" s="13"/>
      <c r="PWL70" s="13"/>
      <c r="PWM70" s="13"/>
      <c r="PWN70" s="13"/>
      <c r="PWO70" s="13"/>
      <c r="PWP70" s="13"/>
      <c r="PWQ70" s="13"/>
      <c r="PWR70" s="13"/>
      <c r="PWS70" s="13"/>
      <c r="PWT70" s="13"/>
      <c r="PWU70" s="13"/>
      <c r="PWV70" s="13"/>
      <c r="PWW70" s="13"/>
      <c r="PWX70" s="13"/>
      <c r="PWY70" s="13"/>
      <c r="PWZ70" s="13"/>
      <c r="PXA70" s="13"/>
      <c r="PXB70" s="13"/>
      <c r="PXC70" s="13"/>
      <c r="PXD70" s="13"/>
      <c r="PXE70" s="13"/>
      <c r="PXF70" s="13"/>
      <c r="PXG70" s="13"/>
      <c r="PXH70" s="13"/>
      <c r="PXI70" s="13"/>
      <c r="PXJ70" s="13"/>
      <c r="PXK70" s="13"/>
      <c r="PXL70" s="13"/>
      <c r="PXM70" s="13"/>
      <c r="PXN70" s="13"/>
      <c r="PXO70" s="13"/>
      <c r="PXP70" s="13"/>
      <c r="PXQ70" s="13"/>
      <c r="PXR70" s="13"/>
      <c r="PXS70" s="13"/>
      <c r="PXT70" s="13"/>
      <c r="PXU70" s="13"/>
      <c r="PXV70" s="13"/>
      <c r="PXW70" s="13"/>
      <c r="PXX70" s="13"/>
      <c r="PXY70" s="13"/>
      <c r="PXZ70" s="13"/>
      <c r="PYA70" s="13"/>
      <c r="PYB70" s="13"/>
      <c r="PYC70" s="13"/>
      <c r="PYD70" s="13"/>
      <c r="PYE70" s="13"/>
      <c r="PYF70" s="13"/>
      <c r="PYG70" s="13"/>
      <c r="PYH70" s="13"/>
      <c r="PYI70" s="13"/>
      <c r="PYJ70" s="13"/>
      <c r="PYK70" s="13"/>
      <c r="PYL70" s="13"/>
      <c r="PYM70" s="13"/>
      <c r="PYN70" s="13"/>
      <c r="PYO70" s="13"/>
      <c r="PYP70" s="13"/>
      <c r="PYQ70" s="13"/>
      <c r="PYR70" s="13"/>
      <c r="PYS70" s="13"/>
      <c r="PYT70" s="13"/>
      <c r="PYU70" s="13"/>
      <c r="PYV70" s="13"/>
      <c r="PYW70" s="13"/>
      <c r="PYX70" s="13"/>
      <c r="PYY70" s="13"/>
      <c r="PYZ70" s="13"/>
      <c r="PZA70" s="13"/>
      <c r="PZB70" s="13"/>
      <c r="PZC70" s="13"/>
      <c r="PZD70" s="13"/>
      <c r="PZE70" s="13"/>
      <c r="PZF70" s="13"/>
      <c r="PZG70" s="13"/>
      <c r="PZH70" s="13"/>
      <c r="PZI70" s="13"/>
      <c r="PZJ70" s="13"/>
      <c r="PZK70" s="13"/>
      <c r="PZL70" s="13"/>
      <c r="PZM70" s="13"/>
      <c r="PZN70" s="13"/>
      <c r="PZO70" s="13"/>
      <c r="PZP70" s="13"/>
      <c r="PZQ70" s="13"/>
      <c r="PZR70" s="13"/>
      <c r="PZS70" s="13"/>
      <c r="PZT70" s="13"/>
      <c r="PZU70" s="13"/>
      <c r="PZV70" s="13"/>
      <c r="PZW70" s="13"/>
      <c r="PZX70" s="13"/>
      <c r="PZY70" s="13"/>
      <c r="PZZ70" s="13"/>
      <c r="QAA70" s="13"/>
      <c r="QAB70" s="13"/>
      <c r="QAC70" s="13"/>
      <c r="QAD70" s="13"/>
      <c r="QAE70" s="13"/>
      <c r="QAF70" s="13"/>
      <c r="QAG70" s="13"/>
      <c r="QAH70" s="13"/>
      <c r="QAI70" s="13"/>
      <c r="QAJ70" s="13"/>
      <c r="QAK70" s="13"/>
      <c r="QAL70" s="13"/>
      <c r="QAM70" s="13"/>
      <c r="QAN70" s="13"/>
      <c r="QAO70" s="13"/>
      <c r="QAP70" s="13"/>
      <c r="QAQ70" s="13"/>
      <c r="QAR70" s="13"/>
      <c r="QAS70" s="13"/>
      <c r="QAT70" s="13"/>
      <c r="QAU70" s="13"/>
      <c r="QAV70" s="13"/>
      <c r="QAW70" s="13"/>
      <c r="QAX70" s="13"/>
      <c r="QAY70" s="13"/>
      <c r="QAZ70" s="13"/>
      <c r="QBA70" s="13"/>
      <c r="QBB70" s="13"/>
      <c r="QBC70" s="13"/>
      <c r="QBD70" s="13"/>
      <c r="QBE70" s="13"/>
      <c r="QBF70" s="13"/>
      <c r="QBG70" s="13"/>
      <c r="QBH70" s="13"/>
      <c r="QBI70" s="13"/>
      <c r="QBJ70" s="13"/>
      <c r="QBK70" s="13"/>
      <c r="QBL70" s="13"/>
      <c r="QBM70" s="13"/>
      <c r="QBN70" s="13"/>
      <c r="QBO70" s="13"/>
      <c r="QBP70" s="13"/>
      <c r="QBQ70" s="13"/>
      <c r="QBR70" s="13"/>
      <c r="QBS70" s="13"/>
      <c r="QBT70" s="13"/>
      <c r="QBU70" s="13"/>
      <c r="QBV70" s="13"/>
      <c r="QBW70" s="13"/>
      <c r="QBX70" s="13"/>
      <c r="QBY70" s="13"/>
      <c r="QBZ70" s="13"/>
      <c r="QCA70" s="13"/>
      <c r="QCB70" s="13"/>
      <c r="QCC70" s="13"/>
      <c r="QCD70" s="13"/>
      <c r="QCE70" s="13"/>
      <c r="QCF70" s="13"/>
      <c r="QCG70" s="13"/>
      <c r="QCH70" s="13"/>
      <c r="QCI70" s="13"/>
      <c r="QCJ70" s="13"/>
      <c r="QCK70" s="13"/>
      <c r="QCL70" s="13"/>
      <c r="QCM70" s="13"/>
      <c r="QCN70" s="13"/>
      <c r="QCO70" s="13"/>
      <c r="QCP70" s="13"/>
      <c r="QCQ70" s="13"/>
      <c r="QCR70" s="13"/>
      <c r="QCS70" s="13"/>
      <c r="QCT70" s="13"/>
      <c r="QCU70" s="13"/>
      <c r="QCV70" s="13"/>
      <c r="QCW70" s="13"/>
      <c r="QCX70" s="13"/>
      <c r="QCY70" s="13"/>
      <c r="QCZ70" s="13"/>
      <c r="QDA70" s="13"/>
      <c r="QDB70" s="13"/>
      <c r="QDC70" s="13"/>
      <c r="QDD70" s="13"/>
      <c r="QDE70" s="13"/>
      <c r="QDF70" s="13"/>
      <c r="QDG70" s="13"/>
      <c r="QDH70" s="13"/>
      <c r="QDI70" s="13"/>
      <c r="QDJ70" s="13"/>
      <c r="QDK70" s="13"/>
      <c r="QDL70" s="13"/>
      <c r="QDM70" s="13"/>
      <c r="QDN70" s="13"/>
      <c r="QDO70" s="13"/>
      <c r="QDP70" s="13"/>
      <c r="QDQ70" s="13"/>
      <c r="QDR70" s="13"/>
      <c r="QDS70" s="13"/>
      <c r="QDT70" s="13"/>
      <c r="QDU70" s="13"/>
      <c r="QDV70" s="13"/>
      <c r="QDW70" s="13"/>
      <c r="QDX70" s="13"/>
      <c r="QDY70" s="13"/>
      <c r="QDZ70" s="13"/>
      <c r="QEA70" s="13"/>
      <c r="QEB70" s="13"/>
      <c r="QEC70" s="13"/>
      <c r="QED70" s="13"/>
      <c r="QEE70" s="13"/>
      <c r="QEF70" s="13"/>
      <c r="QEG70" s="13"/>
      <c r="QEH70" s="13"/>
      <c r="QEI70" s="13"/>
      <c r="QEJ70" s="13"/>
      <c r="QEK70" s="13"/>
      <c r="QEL70" s="13"/>
      <c r="QEM70" s="13"/>
      <c r="QEN70" s="13"/>
      <c r="QEO70" s="13"/>
      <c r="QEP70" s="13"/>
      <c r="QEQ70" s="13"/>
      <c r="QER70" s="13"/>
      <c r="QES70" s="13"/>
      <c r="QET70" s="13"/>
      <c r="QEU70" s="13"/>
      <c r="QEV70" s="13"/>
      <c r="QEW70" s="13"/>
      <c r="QEX70" s="13"/>
      <c r="QEY70" s="13"/>
      <c r="QEZ70" s="13"/>
      <c r="QFA70" s="13"/>
      <c r="QFB70" s="13"/>
      <c r="QFC70" s="13"/>
      <c r="QFD70" s="13"/>
      <c r="QFE70" s="13"/>
      <c r="QFF70" s="13"/>
      <c r="QFG70" s="13"/>
      <c r="QFH70" s="13"/>
      <c r="QFI70" s="13"/>
      <c r="QFJ70" s="13"/>
      <c r="QFK70" s="13"/>
      <c r="QFL70" s="13"/>
      <c r="QFM70" s="13"/>
      <c r="QFN70" s="13"/>
      <c r="QFO70" s="13"/>
      <c r="QFP70" s="13"/>
      <c r="QFQ70" s="13"/>
      <c r="QFR70" s="13"/>
      <c r="QFS70" s="13"/>
      <c r="QFT70" s="13"/>
      <c r="QFU70" s="13"/>
      <c r="QFV70" s="13"/>
      <c r="QFW70" s="13"/>
      <c r="QFX70" s="13"/>
      <c r="QFY70" s="13"/>
      <c r="QFZ70" s="13"/>
      <c r="QGA70" s="13"/>
      <c r="QGB70" s="13"/>
      <c r="QGC70" s="13"/>
      <c r="QGD70" s="13"/>
      <c r="QGE70" s="13"/>
      <c r="QGF70" s="13"/>
      <c r="QGG70" s="13"/>
      <c r="QGH70" s="13"/>
      <c r="QGI70" s="13"/>
      <c r="QGJ70" s="13"/>
      <c r="QGK70" s="13"/>
      <c r="QGL70" s="13"/>
      <c r="QGM70" s="13"/>
      <c r="QGN70" s="13"/>
      <c r="QGO70" s="13"/>
      <c r="QGP70" s="13"/>
      <c r="QGQ70" s="13"/>
      <c r="QGR70" s="13"/>
      <c r="QGS70" s="13"/>
      <c r="QGT70" s="13"/>
      <c r="QGU70" s="13"/>
      <c r="QGV70" s="13"/>
      <c r="QGW70" s="13"/>
      <c r="QGX70" s="13"/>
      <c r="QGY70" s="13"/>
      <c r="QGZ70" s="13"/>
      <c r="QHA70" s="13"/>
      <c r="QHB70" s="13"/>
      <c r="QHC70" s="13"/>
      <c r="QHD70" s="13"/>
      <c r="QHE70" s="13"/>
      <c r="QHF70" s="13"/>
      <c r="QHG70" s="13"/>
      <c r="QHH70" s="13"/>
      <c r="QHI70" s="13"/>
      <c r="QHJ70" s="13"/>
      <c r="QHK70" s="13"/>
      <c r="QHL70" s="13"/>
      <c r="QHM70" s="13"/>
      <c r="QHN70" s="13"/>
      <c r="QHO70" s="13"/>
      <c r="QHP70" s="13"/>
      <c r="QHQ70" s="13"/>
      <c r="QHR70" s="13"/>
      <c r="QHS70" s="13"/>
      <c r="QHT70" s="13"/>
      <c r="QHU70" s="13"/>
      <c r="QHV70" s="13"/>
      <c r="QHW70" s="13"/>
      <c r="QHX70" s="13"/>
      <c r="QHY70" s="13"/>
      <c r="QHZ70" s="13"/>
      <c r="QIA70" s="13"/>
      <c r="QIB70" s="13"/>
      <c r="QIC70" s="13"/>
      <c r="QID70" s="13"/>
      <c r="QIE70" s="13"/>
      <c r="QIF70" s="13"/>
      <c r="QIG70" s="13"/>
      <c r="QIH70" s="13"/>
      <c r="QII70" s="13"/>
      <c r="QIJ70" s="13"/>
      <c r="QIK70" s="13"/>
      <c r="QIL70" s="13"/>
      <c r="QIM70" s="13"/>
      <c r="QIN70" s="13"/>
      <c r="QIO70" s="13"/>
      <c r="QIP70" s="13"/>
      <c r="QIQ70" s="13"/>
      <c r="QIR70" s="13"/>
      <c r="QIS70" s="13"/>
      <c r="QIT70" s="13"/>
      <c r="QIU70" s="13"/>
      <c r="QIV70" s="13"/>
      <c r="QIW70" s="13"/>
      <c r="QIX70" s="13"/>
      <c r="QIY70" s="13"/>
      <c r="QIZ70" s="13"/>
      <c r="QJA70" s="13"/>
      <c r="QJB70" s="13"/>
      <c r="QJC70" s="13"/>
      <c r="QJD70" s="13"/>
      <c r="QJE70" s="13"/>
      <c r="QJF70" s="13"/>
      <c r="QJG70" s="13"/>
      <c r="QJH70" s="13"/>
      <c r="QJI70" s="13"/>
      <c r="QJJ70" s="13"/>
      <c r="QJK70" s="13"/>
      <c r="QJL70" s="13"/>
      <c r="QJM70" s="13"/>
      <c r="QJN70" s="13"/>
      <c r="QJO70" s="13"/>
      <c r="QJP70" s="13"/>
      <c r="QJQ70" s="13"/>
      <c r="QJR70" s="13"/>
      <c r="QJS70" s="13"/>
      <c r="QJT70" s="13"/>
      <c r="QJU70" s="13"/>
      <c r="QJV70" s="13"/>
      <c r="QJW70" s="13"/>
      <c r="QJX70" s="13"/>
      <c r="QJY70" s="13"/>
      <c r="QJZ70" s="13"/>
      <c r="QKA70" s="13"/>
      <c r="QKB70" s="13"/>
      <c r="QKC70" s="13"/>
      <c r="QKD70" s="13"/>
      <c r="QKE70" s="13"/>
      <c r="QKF70" s="13"/>
      <c r="QKG70" s="13"/>
      <c r="QKH70" s="13"/>
      <c r="QKI70" s="13"/>
      <c r="QKJ70" s="13"/>
      <c r="QKK70" s="13"/>
      <c r="QKL70" s="13"/>
      <c r="QKM70" s="13"/>
      <c r="QKN70" s="13"/>
      <c r="QKO70" s="13"/>
      <c r="QKP70" s="13"/>
      <c r="QKQ70" s="13"/>
      <c r="QKR70" s="13"/>
      <c r="QKS70" s="13"/>
      <c r="QKT70" s="13"/>
      <c r="QKU70" s="13"/>
      <c r="QKV70" s="13"/>
      <c r="QKW70" s="13"/>
      <c r="QKX70" s="13"/>
      <c r="QKY70" s="13"/>
      <c r="QKZ70" s="13"/>
      <c r="QLA70" s="13"/>
      <c r="QLB70" s="13"/>
      <c r="QLC70" s="13"/>
      <c r="QLD70" s="13"/>
      <c r="QLE70" s="13"/>
      <c r="QLF70" s="13"/>
      <c r="QLG70" s="13"/>
      <c r="QLH70" s="13"/>
      <c r="QLI70" s="13"/>
      <c r="QLJ70" s="13"/>
      <c r="QLK70" s="13"/>
      <c r="QLL70" s="13"/>
      <c r="QLM70" s="13"/>
      <c r="QLN70" s="13"/>
      <c r="QLO70" s="13"/>
      <c r="QLP70" s="13"/>
      <c r="QLQ70" s="13"/>
      <c r="QLR70" s="13"/>
      <c r="QLS70" s="13"/>
      <c r="QLT70" s="13"/>
      <c r="QLU70" s="13"/>
      <c r="QLV70" s="13"/>
      <c r="QLW70" s="13"/>
      <c r="QLX70" s="13"/>
      <c r="QLY70" s="13"/>
      <c r="QLZ70" s="13"/>
      <c r="QMA70" s="13"/>
      <c r="QMB70" s="13"/>
      <c r="QMC70" s="13"/>
      <c r="QMD70" s="13"/>
      <c r="QME70" s="13"/>
      <c r="QMF70" s="13"/>
      <c r="QMG70" s="13"/>
      <c r="QMH70" s="13"/>
      <c r="QMI70" s="13"/>
      <c r="QMJ70" s="13"/>
      <c r="QMK70" s="13"/>
      <c r="QML70" s="13"/>
      <c r="QMM70" s="13"/>
      <c r="QMN70" s="13"/>
      <c r="QMO70" s="13"/>
      <c r="QMP70" s="13"/>
      <c r="QMQ70" s="13"/>
      <c r="QMR70" s="13"/>
      <c r="QMS70" s="13"/>
      <c r="QMT70" s="13"/>
      <c r="QMU70" s="13"/>
      <c r="QMV70" s="13"/>
      <c r="QMW70" s="13"/>
      <c r="QMX70" s="13"/>
      <c r="QMY70" s="13"/>
      <c r="QMZ70" s="13"/>
      <c r="QNA70" s="13"/>
      <c r="QNB70" s="13"/>
      <c r="QNC70" s="13"/>
      <c r="QND70" s="13"/>
      <c r="QNE70" s="13"/>
      <c r="QNF70" s="13"/>
      <c r="QNG70" s="13"/>
      <c r="QNH70" s="13"/>
      <c r="QNI70" s="13"/>
      <c r="QNJ70" s="13"/>
      <c r="QNK70" s="13"/>
      <c r="QNL70" s="13"/>
      <c r="QNM70" s="13"/>
      <c r="QNN70" s="13"/>
      <c r="QNO70" s="13"/>
      <c r="QNP70" s="13"/>
      <c r="QNQ70" s="13"/>
      <c r="QNR70" s="13"/>
      <c r="QNS70" s="13"/>
      <c r="QNT70" s="13"/>
      <c r="QNU70" s="13"/>
      <c r="QNV70" s="13"/>
      <c r="QNW70" s="13"/>
      <c r="QNX70" s="13"/>
      <c r="QNY70" s="13"/>
      <c r="QNZ70" s="13"/>
      <c r="QOA70" s="13"/>
      <c r="QOB70" s="13"/>
      <c r="QOC70" s="13"/>
      <c r="QOD70" s="13"/>
      <c r="QOE70" s="13"/>
      <c r="QOF70" s="13"/>
      <c r="QOG70" s="13"/>
      <c r="QOH70" s="13"/>
      <c r="QOI70" s="13"/>
      <c r="QOJ70" s="13"/>
      <c r="QOK70" s="13"/>
      <c r="QOL70" s="13"/>
      <c r="QOM70" s="13"/>
      <c r="QON70" s="13"/>
      <c r="QOO70" s="13"/>
      <c r="QOP70" s="13"/>
      <c r="QOQ70" s="13"/>
      <c r="QOR70" s="13"/>
      <c r="QOS70" s="13"/>
      <c r="QOT70" s="13"/>
      <c r="QOU70" s="13"/>
      <c r="QOV70" s="13"/>
      <c r="QOW70" s="13"/>
      <c r="QOX70" s="13"/>
      <c r="QOY70" s="13"/>
      <c r="QOZ70" s="13"/>
      <c r="QPA70" s="13"/>
      <c r="QPB70" s="13"/>
      <c r="QPC70" s="13"/>
      <c r="QPD70" s="13"/>
      <c r="QPE70" s="13"/>
      <c r="QPF70" s="13"/>
      <c r="QPG70" s="13"/>
      <c r="QPH70" s="13"/>
      <c r="QPI70" s="13"/>
      <c r="QPJ70" s="13"/>
      <c r="QPK70" s="13"/>
      <c r="QPL70" s="13"/>
      <c r="QPM70" s="13"/>
      <c r="QPN70" s="13"/>
      <c r="QPO70" s="13"/>
      <c r="QPP70" s="13"/>
      <c r="QPQ70" s="13"/>
      <c r="QPR70" s="13"/>
      <c r="QPS70" s="13"/>
      <c r="QPT70" s="13"/>
      <c r="QPU70" s="13"/>
      <c r="QPV70" s="13"/>
      <c r="QPW70" s="13"/>
      <c r="QPX70" s="13"/>
      <c r="QPY70" s="13"/>
      <c r="QPZ70" s="13"/>
      <c r="QQA70" s="13"/>
      <c r="QQB70" s="13"/>
      <c r="QQC70" s="13"/>
      <c r="QQD70" s="13"/>
      <c r="QQE70" s="13"/>
      <c r="QQF70" s="13"/>
      <c r="QQG70" s="13"/>
      <c r="QQH70" s="13"/>
      <c r="QQI70" s="13"/>
      <c r="QQJ70" s="13"/>
      <c r="QQK70" s="13"/>
      <c r="QQL70" s="13"/>
      <c r="QQM70" s="13"/>
      <c r="QQN70" s="13"/>
      <c r="QQO70" s="13"/>
      <c r="QQP70" s="13"/>
      <c r="QQQ70" s="13"/>
      <c r="QQR70" s="13"/>
      <c r="QQS70" s="13"/>
      <c r="QQT70" s="13"/>
      <c r="QQU70" s="13"/>
      <c r="QQV70" s="13"/>
      <c r="QQW70" s="13"/>
      <c r="QQX70" s="13"/>
      <c r="QQY70" s="13"/>
      <c r="QQZ70" s="13"/>
      <c r="QRA70" s="13"/>
      <c r="QRB70" s="13"/>
      <c r="QRC70" s="13"/>
      <c r="QRD70" s="13"/>
      <c r="QRE70" s="13"/>
      <c r="QRF70" s="13"/>
      <c r="QRG70" s="13"/>
      <c r="QRH70" s="13"/>
      <c r="QRI70" s="13"/>
      <c r="QRJ70" s="13"/>
      <c r="QRK70" s="13"/>
      <c r="QRL70" s="13"/>
      <c r="QRM70" s="13"/>
      <c r="QRN70" s="13"/>
      <c r="QRO70" s="13"/>
      <c r="QRP70" s="13"/>
      <c r="QRQ70" s="13"/>
      <c r="QRR70" s="13"/>
      <c r="QRS70" s="13"/>
      <c r="QRT70" s="13"/>
      <c r="QRU70" s="13"/>
      <c r="QRV70" s="13"/>
      <c r="QRW70" s="13"/>
      <c r="QRX70" s="13"/>
      <c r="QRY70" s="13"/>
      <c r="QRZ70" s="13"/>
      <c r="QSA70" s="13"/>
      <c r="QSB70" s="13"/>
      <c r="QSC70" s="13"/>
      <c r="QSD70" s="13"/>
      <c r="QSE70" s="13"/>
      <c r="QSF70" s="13"/>
      <c r="QSG70" s="13"/>
      <c r="QSH70" s="13"/>
      <c r="QSI70" s="13"/>
      <c r="QSJ70" s="13"/>
      <c r="QSK70" s="13"/>
      <c r="QSL70" s="13"/>
      <c r="QSM70" s="13"/>
      <c r="QSN70" s="13"/>
      <c r="QSO70" s="13"/>
      <c r="QSP70" s="13"/>
      <c r="QSQ70" s="13"/>
      <c r="QSR70" s="13"/>
      <c r="QSS70" s="13"/>
      <c r="QST70" s="13"/>
      <c r="QSU70" s="13"/>
      <c r="QSV70" s="13"/>
      <c r="QSW70" s="13"/>
      <c r="QSX70" s="13"/>
      <c r="QSY70" s="13"/>
      <c r="QSZ70" s="13"/>
      <c r="QTA70" s="13"/>
      <c r="QTB70" s="13"/>
      <c r="QTC70" s="13"/>
      <c r="QTD70" s="13"/>
      <c r="QTE70" s="13"/>
      <c r="QTF70" s="13"/>
      <c r="QTG70" s="13"/>
      <c r="QTH70" s="13"/>
      <c r="QTI70" s="13"/>
      <c r="QTJ70" s="13"/>
      <c r="QTK70" s="13"/>
      <c r="QTL70" s="13"/>
      <c r="QTM70" s="13"/>
      <c r="QTN70" s="13"/>
      <c r="QTO70" s="13"/>
      <c r="QTP70" s="13"/>
      <c r="QTQ70" s="13"/>
      <c r="QTR70" s="13"/>
      <c r="QTS70" s="13"/>
      <c r="QTT70" s="13"/>
      <c r="QTU70" s="13"/>
      <c r="QTV70" s="13"/>
      <c r="QTW70" s="13"/>
      <c r="QTX70" s="13"/>
      <c r="QTY70" s="13"/>
      <c r="QTZ70" s="13"/>
      <c r="QUA70" s="13"/>
      <c r="QUB70" s="13"/>
      <c r="QUC70" s="13"/>
      <c r="QUD70" s="13"/>
      <c r="QUE70" s="13"/>
      <c r="QUF70" s="13"/>
      <c r="QUG70" s="13"/>
      <c r="QUH70" s="13"/>
      <c r="QUI70" s="13"/>
      <c r="QUJ70" s="13"/>
      <c r="QUK70" s="13"/>
      <c r="QUL70" s="13"/>
      <c r="QUM70" s="13"/>
      <c r="QUN70" s="13"/>
      <c r="QUO70" s="13"/>
      <c r="QUP70" s="13"/>
      <c r="QUQ70" s="13"/>
      <c r="QUR70" s="13"/>
      <c r="QUS70" s="13"/>
      <c r="QUT70" s="13"/>
      <c r="QUU70" s="13"/>
      <c r="QUV70" s="13"/>
      <c r="QUW70" s="13"/>
      <c r="QUX70" s="13"/>
      <c r="QUY70" s="13"/>
      <c r="QUZ70" s="13"/>
      <c r="QVA70" s="13"/>
      <c r="QVB70" s="13"/>
      <c r="QVC70" s="13"/>
      <c r="QVD70" s="13"/>
      <c r="QVE70" s="13"/>
      <c r="QVF70" s="13"/>
      <c r="QVG70" s="13"/>
      <c r="QVH70" s="13"/>
      <c r="QVI70" s="13"/>
      <c r="QVJ70" s="13"/>
      <c r="QVK70" s="13"/>
      <c r="QVL70" s="13"/>
      <c r="QVM70" s="13"/>
      <c r="QVN70" s="13"/>
      <c r="QVO70" s="13"/>
      <c r="QVP70" s="13"/>
      <c r="QVQ70" s="13"/>
      <c r="QVR70" s="13"/>
      <c r="QVS70" s="13"/>
      <c r="QVT70" s="13"/>
      <c r="QVU70" s="13"/>
      <c r="QVV70" s="13"/>
      <c r="QVW70" s="13"/>
      <c r="QVX70" s="13"/>
      <c r="QVY70" s="13"/>
      <c r="QVZ70" s="13"/>
      <c r="QWA70" s="13"/>
      <c r="QWB70" s="13"/>
      <c r="QWC70" s="13"/>
      <c r="QWD70" s="13"/>
      <c r="QWE70" s="13"/>
      <c r="QWF70" s="13"/>
      <c r="QWG70" s="13"/>
      <c r="QWH70" s="13"/>
      <c r="QWI70" s="13"/>
      <c r="QWJ70" s="13"/>
      <c r="QWK70" s="13"/>
      <c r="QWL70" s="13"/>
      <c r="QWM70" s="13"/>
      <c r="QWN70" s="13"/>
      <c r="QWO70" s="13"/>
      <c r="QWP70" s="13"/>
      <c r="QWQ70" s="13"/>
      <c r="QWR70" s="13"/>
      <c r="QWS70" s="13"/>
      <c r="QWT70" s="13"/>
      <c r="QWU70" s="13"/>
      <c r="QWV70" s="13"/>
      <c r="QWW70" s="13"/>
      <c r="QWX70" s="13"/>
      <c r="QWY70" s="13"/>
      <c r="QWZ70" s="13"/>
      <c r="QXA70" s="13"/>
      <c r="QXB70" s="13"/>
      <c r="QXC70" s="13"/>
      <c r="QXD70" s="13"/>
      <c r="QXE70" s="13"/>
      <c r="QXF70" s="13"/>
      <c r="QXG70" s="13"/>
      <c r="QXH70" s="13"/>
      <c r="QXI70" s="13"/>
      <c r="QXJ70" s="13"/>
      <c r="QXK70" s="13"/>
      <c r="QXL70" s="13"/>
      <c r="QXM70" s="13"/>
      <c r="QXN70" s="13"/>
      <c r="QXO70" s="13"/>
      <c r="QXP70" s="13"/>
      <c r="QXQ70" s="13"/>
      <c r="QXR70" s="13"/>
      <c r="QXS70" s="13"/>
      <c r="QXT70" s="13"/>
      <c r="QXU70" s="13"/>
      <c r="QXV70" s="13"/>
      <c r="QXW70" s="13"/>
      <c r="QXX70" s="13"/>
      <c r="QXY70" s="13"/>
      <c r="QXZ70" s="13"/>
      <c r="QYA70" s="13"/>
      <c r="QYB70" s="13"/>
      <c r="QYC70" s="13"/>
      <c r="QYD70" s="13"/>
      <c r="QYE70" s="13"/>
      <c r="QYF70" s="13"/>
      <c r="QYG70" s="13"/>
      <c r="QYH70" s="13"/>
      <c r="QYI70" s="13"/>
      <c r="QYJ70" s="13"/>
      <c r="QYK70" s="13"/>
      <c r="QYL70" s="13"/>
      <c r="QYM70" s="13"/>
      <c r="QYN70" s="13"/>
      <c r="QYO70" s="13"/>
      <c r="QYP70" s="13"/>
      <c r="QYQ70" s="13"/>
      <c r="QYR70" s="13"/>
      <c r="QYS70" s="13"/>
      <c r="QYT70" s="13"/>
      <c r="QYU70" s="13"/>
      <c r="QYV70" s="13"/>
      <c r="QYW70" s="13"/>
      <c r="QYX70" s="13"/>
      <c r="QYY70" s="13"/>
      <c r="QYZ70" s="13"/>
      <c r="QZA70" s="13"/>
      <c r="QZB70" s="13"/>
      <c r="QZC70" s="13"/>
      <c r="QZD70" s="13"/>
      <c r="QZE70" s="13"/>
      <c r="QZF70" s="13"/>
      <c r="QZG70" s="13"/>
      <c r="QZH70" s="13"/>
      <c r="QZI70" s="13"/>
      <c r="QZJ70" s="13"/>
      <c r="QZK70" s="13"/>
      <c r="QZL70" s="13"/>
      <c r="QZM70" s="13"/>
      <c r="QZN70" s="13"/>
      <c r="QZO70" s="13"/>
      <c r="QZP70" s="13"/>
      <c r="QZQ70" s="13"/>
      <c r="QZR70" s="13"/>
      <c r="QZS70" s="13"/>
      <c r="QZT70" s="13"/>
      <c r="QZU70" s="13"/>
      <c r="QZV70" s="13"/>
      <c r="QZW70" s="13"/>
      <c r="QZX70" s="13"/>
      <c r="QZY70" s="13"/>
      <c r="QZZ70" s="13"/>
      <c r="RAA70" s="13"/>
      <c r="RAB70" s="13"/>
      <c r="RAC70" s="13"/>
      <c r="RAD70" s="13"/>
      <c r="RAE70" s="13"/>
      <c r="RAF70" s="13"/>
      <c r="RAG70" s="13"/>
      <c r="RAH70" s="13"/>
      <c r="RAI70" s="13"/>
      <c r="RAJ70" s="13"/>
      <c r="RAK70" s="13"/>
      <c r="RAL70" s="13"/>
      <c r="RAM70" s="13"/>
      <c r="RAN70" s="13"/>
      <c r="RAO70" s="13"/>
      <c r="RAP70" s="13"/>
      <c r="RAQ70" s="13"/>
      <c r="RAR70" s="13"/>
      <c r="RAS70" s="13"/>
      <c r="RAT70" s="13"/>
      <c r="RAU70" s="13"/>
      <c r="RAV70" s="13"/>
      <c r="RAW70" s="13"/>
      <c r="RAX70" s="13"/>
      <c r="RAY70" s="13"/>
      <c r="RAZ70" s="13"/>
      <c r="RBA70" s="13"/>
      <c r="RBB70" s="13"/>
      <c r="RBC70" s="13"/>
      <c r="RBD70" s="13"/>
      <c r="RBE70" s="13"/>
      <c r="RBF70" s="13"/>
      <c r="RBG70" s="13"/>
      <c r="RBH70" s="13"/>
      <c r="RBI70" s="13"/>
      <c r="RBJ70" s="13"/>
      <c r="RBK70" s="13"/>
      <c r="RBL70" s="13"/>
      <c r="RBM70" s="13"/>
      <c r="RBN70" s="13"/>
      <c r="RBO70" s="13"/>
      <c r="RBP70" s="13"/>
      <c r="RBQ70" s="13"/>
      <c r="RBR70" s="13"/>
      <c r="RBS70" s="13"/>
      <c r="RBT70" s="13"/>
      <c r="RBU70" s="13"/>
      <c r="RBV70" s="13"/>
      <c r="RBW70" s="13"/>
      <c r="RBX70" s="13"/>
      <c r="RBY70" s="13"/>
      <c r="RBZ70" s="13"/>
      <c r="RCA70" s="13"/>
      <c r="RCB70" s="13"/>
      <c r="RCC70" s="13"/>
      <c r="RCD70" s="13"/>
      <c r="RCE70" s="13"/>
      <c r="RCF70" s="13"/>
      <c r="RCG70" s="13"/>
      <c r="RCH70" s="13"/>
      <c r="RCI70" s="13"/>
      <c r="RCJ70" s="13"/>
      <c r="RCK70" s="13"/>
      <c r="RCL70" s="13"/>
      <c r="RCM70" s="13"/>
      <c r="RCN70" s="13"/>
      <c r="RCO70" s="13"/>
      <c r="RCP70" s="13"/>
      <c r="RCQ70" s="13"/>
      <c r="RCR70" s="13"/>
      <c r="RCS70" s="13"/>
      <c r="RCT70" s="13"/>
      <c r="RCU70" s="13"/>
      <c r="RCV70" s="13"/>
      <c r="RCW70" s="13"/>
      <c r="RCX70" s="13"/>
      <c r="RCY70" s="13"/>
      <c r="RCZ70" s="13"/>
      <c r="RDA70" s="13"/>
      <c r="RDB70" s="13"/>
      <c r="RDC70" s="13"/>
      <c r="RDD70" s="13"/>
      <c r="RDE70" s="13"/>
      <c r="RDF70" s="13"/>
      <c r="RDG70" s="13"/>
      <c r="RDH70" s="13"/>
      <c r="RDI70" s="13"/>
      <c r="RDJ70" s="13"/>
      <c r="RDK70" s="13"/>
      <c r="RDL70" s="13"/>
      <c r="RDM70" s="13"/>
      <c r="RDN70" s="13"/>
      <c r="RDO70" s="13"/>
      <c r="RDP70" s="13"/>
      <c r="RDQ70" s="13"/>
      <c r="RDR70" s="13"/>
      <c r="RDS70" s="13"/>
      <c r="RDT70" s="13"/>
      <c r="RDU70" s="13"/>
      <c r="RDV70" s="13"/>
      <c r="RDW70" s="13"/>
      <c r="RDX70" s="13"/>
      <c r="RDY70" s="13"/>
      <c r="RDZ70" s="13"/>
      <c r="REA70" s="13"/>
      <c r="REB70" s="13"/>
      <c r="REC70" s="13"/>
      <c r="RED70" s="13"/>
      <c r="REE70" s="13"/>
      <c r="REF70" s="13"/>
      <c r="REG70" s="13"/>
      <c r="REH70" s="13"/>
      <c r="REI70" s="13"/>
      <c r="REJ70" s="13"/>
      <c r="REK70" s="13"/>
      <c r="REL70" s="13"/>
      <c r="REM70" s="13"/>
      <c r="REN70" s="13"/>
      <c r="REO70" s="13"/>
      <c r="REP70" s="13"/>
      <c r="REQ70" s="13"/>
      <c r="RER70" s="13"/>
      <c r="RES70" s="13"/>
      <c r="RET70" s="13"/>
      <c r="REU70" s="13"/>
      <c r="REV70" s="13"/>
      <c r="REW70" s="13"/>
      <c r="REX70" s="13"/>
      <c r="REY70" s="13"/>
      <c r="REZ70" s="13"/>
      <c r="RFA70" s="13"/>
      <c r="RFB70" s="13"/>
      <c r="RFC70" s="13"/>
      <c r="RFD70" s="13"/>
      <c r="RFE70" s="13"/>
      <c r="RFF70" s="13"/>
      <c r="RFG70" s="13"/>
      <c r="RFH70" s="13"/>
      <c r="RFI70" s="13"/>
      <c r="RFJ70" s="13"/>
      <c r="RFK70" s="13"/>
      <c r="RFL70" s="13"/>
      <c r="RFM70" s="13"/>
      <c r="RFN70" s="13"/>
      <c r="RFO70" s="13"/>
      <c r="RFP70" s="13"/>
      <c r="RFQ70" s="13"/>
      <c r="RFR70" s="13"/>
      <c r="RFS70" s="13"/>
      <c r="RFT70" s="13"/>
      <c r="RFU70" s="13"/>
      <c r="RFV70" s="13"/>
      <c r="RFW70" s="13"/>
      <c r="RFX70" s="13"/>
      <c r="RFY70" s="13"/>
      <c r="RFZ70" s="13"/>
      <c r="RGA70" s="13"/>
      <c r="RGB70" s="13"/>
      <c r="RGC70" s="13"/>
      <c r="RGD70" s="13"/>
      <c r="RGE70" s="13"/>
      <c r="RGF70" s="13"/>
      <c r="RGG70" s="13"/>
      <c r="RGH70" s="13"/>
      <c r="RGI70" s="13"/>
      <c r="RGJ70" s="13"/>
      <c r="RGK70" s="13"/>
      <c r="RGL70" s="13"/>
      <c r="RGM70" s="13"/>
      <c r="RGN70" s="13"/>
      <c r="RGO70" s="13"/>
      <c r="RGP70" s="13"/>
      <c r="RGQ70" s="13"/>
      <c r="RGR70" s="13"/>
      <c r="RGS70" s="13"/>
      <c r="RGT70" s="13"/>
      <c r="RGU70" s="13"/>
      <c r="RGV70" s="13"/>
      <c r="RGW70" s="13"/>
      <c r="RGX70" s="13"/>
      <c r="RGY70" s="13"/>
      <c r="RGZ70" s="13"/>
      <c r="RHA70" s="13"/>
      <c r="RHB70" s="13"/>
      <c r="RHC70" s="13"/>
      <c r="RHD70" s="13"/>
      <c r="RHE70" s="13"/>
      <c r="RHF70" s="13"/>
      <c r="RHG70" s="13"/>
      <c r="RHH70" s="13"/>
      <c r="RHI70" s="13"/>
      <c r="RHJ70" s="13"/>
      <c r="RHK70" s="13"/>
      <c r="RHL70" s="13"/>
      <c r="RHM70" s="13"/>
      <c r="RHN70" s="13"/>
      <c r="RHO70" s="13"/>
      <c r="RHP70" s="13"/>
      <c r="RHQ70" s="13"/>
      <c r="RHR70" s="13"/>
      <c r="RHS70" s="13"/>
      <c r="RHT70" s="13"/>
      <c r="RHU70" s="13"/>
      <c r="RHV70" s="13"/>
      <c r="RHW70" s="13"/>
      <c r="RHX70" s="13"/>
      <c r="RHY70" s="13"/>
      <c r="RHZ70" s="13"/>
      <c r="RIA70" s="13"/>
      <c r="RIB70" s="13"/>
      <c r="RIC70" s="13"/>
      <c r="RID70" s="13"/>
      <c r="RIE70" s="13"/>
      <c r="RIF70" s="13"/>
      <c r="RIG70" s="13"/>
      <c r="RIH70" s="13"/>
      <c r="RII70" s="13"/>
      <c r="RIJ70" s="13"/>
      <c r="RIK70" s="13"/>
      <c r="RIL70" s="13"/>
      <c r="RIM70" s="13"/>
      <c r="RIN70" s="13"/>
      <c r="RIO70" s="13"/>
      <c r="RIP70" s="13"/>
      <c r="RIQ70" s="13"/>
      <c r="RIR70" s="13"/>
      <c r="RIS70" s="13"/>
      <c r="RIT70" s="13"/>
      <c r="RIU70" s="13"/>
      <c r="RIV70" s="13"/>
      <c r="RIW70" s="13"/>
      <c r="RIX70" s="13"/>
      <c r="RIY70" s="13"/>
      <c r="RIZ70" s="13"/>
      <c r="RJA70" s="13"/>
      <c r="RJB70" s="13"/>
      <c r="RJC70" s="13"/>
      <c r="RJD70" s="13"/>
      <c r="RJE70" s="13"/>
      <c r="RJF70" s="13"/>
      <c r="RJG70" s="13"/>
      <c r="RJH70" s="13"/>
      <c r="RJI70" s="13"/>
      <c r="RJJ70" s="13"/>
      <c r="RJK70" s="13"/>
      <c r="RJL70" s="13"/>
      <c r="RJM70" s="13"/>
      <c r="RJN70" s="13"/>
      <c r="RJO70" s="13"/>
      <c r="RJP70" s="13"/>
      <c r="RJQ70" s="13"/>
      <c r="RJR70" s="13"/>
      <c r="RJS70" s="13"/>
      <c r="RJT70" s="13"/>
      <c r="RJU70" s="13"/>
      <c r="RJV70" s="13"/>
      <c r="RJW70" s="13"/>
      <c r="RJX70" s="13"/>
      <c r="RJY70" s="13"/>
      <c r="RJZ70" s="13"/>
      <c r="RKA70" s="13"/>
      <c r="RKB70" s="13"/>
      <c r="RKC70" s="13"/>
      <c r="RKD70" s="13"/>
      <c r="RKE70" s="13"/>
      <c r="RKF70" s="13"/>
      <c r="RKG70" s="13"/>
      <c r="RKH70" s="13"/>
      <c r="RKI70" s="13"/>
      <c r="RKJ70" s="13"/>
      <c r="RKK70" s="13"/>
      <c r="RKL70" s="13"/>
      <c r="RKM70" s="13"/>
      <c r="RKN70" s="13"/>
      <c r="RKO70" s="13"/>
      <c r="RKP70" s="13"/>
      <c r="RKQ70" s="13"/>
      <c r="RKR70" s="13"/>
      <c r="RKS70" s="13"/>
      <c r="RKT70" s="13"/>
      <c r="RKU70" s="13"/>
      <c r="RKV70" s="13"/>
      <c r="RKW70" s="13"/>
      <c r="RKX70" s="13"/>
      <c r="RKY70" s="13"/>
      <c r="RKZ70" s="13"/>
      <c r="RLA70" s="13"/>
      <c r="RLB70" s="13"/>
      <c r="RLC70" s="13"/>
      <c r="RLD70" s="13"/>
      <c r="RLE70" s="13"/>
      <c r="RLF70" s="13"/>
      <c r="RLG70" s="13"/>
      <c r="RLH70" s="13"/>
      <c r="RLI70" s="13"/>
      <c r="RLJ70" s="13"/>
      <c r="RLK70" s="13"/>
      <c r="RLL70" s="13"/>
      <c r="RLM70" s="13"/>
      <c r="RLN70" s="13"/>
      <c r="RLO70" s="13"/>
      <c r="RLP70" s="13"/>
      <c r="RLQ70" s="13"/>
      <c r="RLR70" s="13"/>
      <c r="RLS70" s="13"/>
      <c r="RLT70" s="13"/>
      <c r="RLU70" s="13"/>
      <c r="RLV70" s="13"/>
      <c r="RLW70" s="13"/>
      <c r="RLX70" s="13"/>
      <c r="RLY70" s="13"/>
      <c r="RLZ70" s="13"/>
      <c r="RMA70" s="13"/>
      <c r="RMB70" s="13"/>
      <c r="RMC70" s="13"/>
      <c r="RMD70" s="13"/>
      <c r="RME70" s="13"/>
      <c r="RMF70" s="13"/>
      <c r="RMG70" s="13"/>
      <c r="RMH70" s="13"/>
      <c r="RMI70" s="13"/>
      <c r="RMJ70" s="13"/>
      <c r="RMK70" s="13"/>
      <c r="RML70" s="13"/>
      <c r="RMM70" s="13"/>
      <c r="RMN70" s="13"/>
      <c r="RMO70" s="13"/>
      <c r="RMP70" s="13"/>
      <c r="RMQ70" s="13"/>
      <c r="RMR70" s="13"/>
      <c r="RMS70" s="13"/>
      <c r="RMT70" s="13"/>
      <c r="RMU70" s="13"/>
      <c r="RMV70" s="13"/>
      <c r="RMW70" s="13"/>
      <c r="RMX70" s="13"/>
      <c r="RMY70" s="13"/>
      <c r="RMZ70" s="13"/>
      <c r="RNA70" s="13"/>
      <c r="RNB70" s="13"/>
      <c r="RNC70" s="13"/>
      <c r="RND70" s="13"/>
      <c r="RNE70" s="13"/>
      <c r="RNF70" s="13"/>
      <c r="RNG70" s="13"/>
      <c r="RNH70" s="13"/>
      <c r="RNI70" s="13"/>
      <c r="RNJ70" s="13"/>
      <c r="RNK70" s="13"/>
      <c r="RNL70" s="13"/>
      <c r="RNM70" s="13"/>
      <c r="RNN70" s="13"/>
      <c r="RNO70" s="13"/>
      <c r="RNP70" s="13"/>
      <c r="RNQ70" s="13"/>
      <c r="RNR70" s="13"/>
      <c r="RNS70" s="13"/>
      <c r="RNT70" s="13"/>
      <c r="RNU70" s="13"/>
      <c r="RNV70" s="13"/>
      <c r="RNW70" s="13"/>
      <c r="RNX70" s="13"/>
      <c r="RNY70" s="13"/>
      <c r="RNZ70" s="13"/>
      <c r="ROA70" s="13"/>
      <c r="ROB70" s="13"/>
      <c r="ROC70" s="13"/>
      <c r="ROD70" s="13"/>
      <c r="ROE70" s="13"/>
      <c r="ROF70" s="13"/>
      <c r="ROG70" s="13"/>
      <c r="ROH70" s="13"/>
      <c r="ROI70" s="13"/>
      <c r="ROJ70" s="13"/>
      <c r="ROK70" s="13"/>
      <c r="ROL70" s="13"/>
      <c r="ROM70" s="13"/>
      <c r="RON70" s="13"/>
      <c r="ROO70" s="13"/>
      <c r="ROP70" s="13"/>
      <c r="ROQ70" s="13"/>
      <c r="ROR70" s="13"/>
      <c r="ROS70" s="13"/>
      <c r="ROT70" s="13"/>
      <c r="ROU70" s="13"/>
      <c r="ROV70" s="13"/>
      <c r="ROW70" s="13"/>
      <c r="ROX70" s="13"/>
      <c r="ROY70" s="13"/>
      <c r="ROZ70" s="13"/>
      <c r="RPA70" s="13"/>
      <c r="RPB70" s="13"/>
      <c r="RPC70" s="13"/>
      <c r="RPD70" s="13"/>
      <c r="RPE70" s="13"/>
      <c r="RPF70" s="13"/>
      <c r="RPG70" s="13"/>
      <c r="RPH70" s="13"/>
      <c r="RPI70" s="13"/>
      <c r="RPJ70" s="13"/>
      <c r="RPK70" s="13"/>
      <c r="RPL70" s="13"/>
      <c r="RPM70" s="13"/>
      <c r="RPN70" s="13"/>
      <c r="RPO70" s="13"/>
      <c r="RPP70" s="13"/>
      <c r="RPQ70" s="13"/>
      <c r="RPR70" s="13"/>
      <c r="RPS70" s="13"/>
      <c r="RPT70" s="13"/>
      <c r="RPU70" s="13"/>
      <c r="RPV70" s="13"/>
      <c r="RPW70" s="13"/>
      <c r="RPX70" s="13"/>
      <c r="RPY70" s="13"/>
      <c r="RPZ70" s="13"/>
      <c r="RQA70" s="13"/>
      <c r="RQB70" s="13"/>
      <c r="RQC70" s="13"/>
      <c r="RQD70" s="13"/>
      <c r="RQE70" s="13"/>
      <c r="RQF70" s="13"/>
      <c r="RQG70" s="13"/>
      <c r="RQH70" s="13"/>
      <c r="RQI70" s="13"/>
      <c r="RQJ70" s="13"/>
      <c r="RQK70" s="13"/>
      <c r="RQL70" s="13"/>
      <c r="RQM70" s="13"/>
      <c r="RQN70" s="13"/>
      <c r="RQO70" s="13"/>
      <c r="RQP70" s="13"/>
      <c r="RQQ70" s="13"/>
      <c r="RQR70" s="13"/>
      <c r="RQS70" s="13"/>
      <c r="RQT70" s="13"/>
      <c r="RQU70" s="13"/>
      <c r="RQV70" s="13"/>
      <c r="RQW70" s="13"/>
      <c r="RQX70" s="13"/>
      <c r="RQY70" s="13"/>
      <c r="RQZ70" s="13"/>
      <c r="RRA70" s="13"/>
      <c r="RRB70" s="13"/>
      <c r="RRC70" s="13"/>
      <c r="RRD70" s="13"/>
      <c r="RRE70" s="13"/>
      <c r="RRF70" s="13"/>
      <c r="RRG70" s="13"/>
      <c r="RRH70" s="13"/>
      <c r="RRI70" s="13"/>
      <c r="RRJ70" s="13"/>
      <c r="RRK70" s="13"/>
      <c r="RRL70" s="13"/>
      <c r="RRM70" s="13"/>
      <c r="RRN70" s="13"/>
      <c r="RRO70" s="13"/>
      <c r="RRP70" s="13"/>
      <c r="RRQ70" s="13"/>
      <c r="RRR70" s="13"/>
      <c r="RRS70" s="13"/>
      <c r="RRT70" s="13"/>
      <c r="RRU70" s="13"/>
      <c r="RRV70" s="13"/>
      <c r="RRW70" s="13"/>
      <c r="RRX70" s="13"/>
      <c r="RRY70" s="13"/>
      <c r="RRZ70" s="13"/>
      <c r="RSA70" s="13"/>
      <c r="RSB70" s="13"/>
      <c r="RSC70" s="13"/>
      <c r="RSD70" s="13"/>
      <c r="RSE70" s="13"/>
      <c r="RSF70" s="13"/>
      <c r="RSG70" s="13"/>
      <c r="RSH70" s="13"/>
      <c r="RSI70" s="13"/>
      <c r="RSJ70" s="13"/>
      <c r="RSK70" s="13"/>
      <c r="RSL70" s="13"/>
      <c r="RSM70" s="13"/>
      <c r="RSN70" s="13"/>
      <c r="RSO70" s="13"/>
      <c r="RSP70" s="13"/>
      <c r="RSQ70" s="13"/>
      <c r="RSR70" s="13"/>
      <c r="RSS70" s="13"/>
      <c r="RST70" s="13"/>
      <c r="RSU70" s="13"/>
      <c r="RSV70" s="13"/>
      <c r="RSW70" s="13"/>
      <c r="RSX70" s="13"/>
      <c r="RSY70" s="13"/>
      <c r="RSZ70" s="13"/>
      <c r="RTA70" s="13"/>
      <c r="RTB70" s="13"/>
      <c r="RTC70" s="13"/>
      <c r="RTD70" s="13"/>
      <c r="RTE70" s="13"/>
      <c r="RTF70" s="13"/>
      <c r="RTG70" s="13"/>
      <c r="RTH70" s="13"/>
      <c r="RTI70" s="13"/>
      <c r="RTJ70" s="13"/>
      <c r="RTK70" s="13"/>
      <c r="RTL70" s="13"/>
      <c r="RTM70" s="13"/>
      <c r="RTN70" s="13"/>
      <c r="RTO70" s="13"/>
      <c r="RTP70" s="13"/>
      <c r="RTQ70" s="13"/>
      <c r="RTR70" s="13"/>
      <c r="RTS70" s="13"/>
      <c r="RTT70" s="13"/>
      <c r="RTU70" s="13"/>
      <c r="RTV70" s="13"/>
      <c r="RTW70" s="13"/>
      <c r="RTX70" s="13"/>
      <c r="RTY70" s="13"/>
      <c r="RTZ70" s="13"/>
      <c r="RUA70" s="13"/>
      <c r="RUB70" s="13"/>
      <c r="RUC70" s="13"/>
      <c r="RUD70" s="13"/>
      <c r="RUE70" s="13"/>
      <c r="RUF70" s="13"/>
      <c r="RUG70" s="13"/>
      <c r="RUH70" s="13"/>
      <c r="RUI70" s="13"/>
      <c r="RUJ70" s="13"/>
      <c r="RUK70" s="13"/>
      <c r="RUL70" s="13"/>
      <c r="RUM70" s="13"/>
      <c r="RUN70" s="13"/>
      <c r="RUO70" s="13"/>
      <c r="RUP70" s="13"/>
      <c r="RUQ70" s="13"/>
      <c r="RUR70" s="13"/>
      <c r="RUS70" s="13"/>
      <c r="RUT70" s="13"/>
      <c r="RUU70" s="13"/>
      <c r="RUV70" s="13"/>
      <c r="RUW70" s="13"/>
      <c r="RUX70" s="13"/>
      <c r="RUY70" s="13"/>
      <c r="RUZ70" s="13"/>
      <c r="RVA70" s="13"/>
      <c r="RVB70" s="13"/>
      <c r="RVC70" s="13"/>
      <c r="RVD70" s="13"/>
      <c r="RVE70" s="13"/>
      <c r="RVF70" s="13"/>
      <c r="RVG70" s="13"/>
      <c r="RVH70" s="13"/>
      <c r="RVI70" s="13"/>
      <c r="RVJ70" s="13"/>
      <c r="RVK70" s="13"/>
      <c r="RVL70" s="13"/>
      <c r="RVM70" s="13"/>
      <c r="RVN70" s="13"/>
      <c r="RVO70" s="13"/>
      <c r="RVP70" s="13"/>
      <c r="RVQ70" s="13"/>
      <c r="RVR70" s="13"/>
      <c r="RVS70" s="13"/>
      <c r="RVT70" s="13"/>
      <c r="RVU70" s="13"/>
      <c r="RVV70" s="13"/>
      <c r="RVW70" s="13"/>
      <c r="RVX70" s="13"/>
      <c r="RVY70" s="13"/>
      <c r="RVZ70" s="13"/>
      <c r="RWA70" s="13"/>
      <c r="RWB70" s="13"/>
      <c r="RWC70" s="13"/>
      <c r="RWD70" s="13"/>
      <c r="RWE70" s="13"/>
      <c r="RWF70" s="13"/>
      <c r="RWG70" s="13"/>
      <c r="RWH70" s="13"/>
      <c r="RWI70" s="13"/>
      <c r="RWJ70" s="13"/>
      <c r="RWK70" s="13"/>
      <c r="RWL70" s="13"/>
      <c r="RWM70" s="13"/>
      <c r="RWN70" s="13"/>
      <c r="RWO70" s="13"/>
      <c r="RWP70" s="13"/>
      <c r="RWQ70" s="13"/>
      <c r="RWR70" s="13"/>
      <c r="RWS70" s="13"/>
      <c r="RWT70" s="13"/>
      <c r="RWU70" s="13"/>
      <c r="RWV70" s="13"/>
      <c r="RWW70" s="13"/>
      <c r="RWX70" s="13"/>
      <c r="RWY70" s="13"/>
      <c r="RWZ70" s="13"/>
      <c r="RXA70" s="13"/>
      <c r="RXB70" s="13"/>
      <c r="RXC70" s="13"/>
      <c r="RXD70" s="13"/>
      <c r="RXE70" s="13"/>
      <c r="RXF70" s="13"/>
      <c r="RXG70" s="13"/>
      <c r="RXH70" s="13"/>
      <c r="RXI70" s="13"/>
      <c r="RXJ70" s="13"/>
      <c r="RXK70" s="13"/>
      <c r="RXL70" s="13"/>
      <c r="RXM70" s="13"/>
      <c r="RXN70" s="13"/>
      <c r="RXO70" s="13"/>
      <c r="RXP70" s="13"/>
      <c r="RXQ70" s="13"/>
      <c r="RXR70" s="13"/>
      <c r="RXS70" s="13"/>
      <c r="RXT70" s="13"/>
      <c r="RXU70" s="13"/>
      <c r="RXV70" s="13"/>
      <c r="RXW70" s="13"/>
      <c r="RXX70" s="13"/>
      <c r="RXY70" s="13"/>
      <c r="RXZ70" s="13"/>
      <c r="RYA70" s="13"/>
      <c r="RYB70" s="13"/>
      <c r="RYC70" s="13"/>
      <c r="RYD70" s="13"/>
      <c r="RYE70" s="13"/>
      <c r="RYF70" s="13"/>
      <c r="RYG70" s="13"/>
      <c r="RYH70" s="13"/>
      <c r="RYI70" s="13"/>
      <c r="RYJ70" s="13"/>
      <c r="RYK70" s="13"/>
      <c r="RYL70" s="13"/>
      <c r="RYM70" s="13"/>
      <c r="RYN70" s="13"/>
      <c r="RYO70" s="13"/>
      <c r="RYP70" s="13"/>
      <c r="RYQ70" s="13"/>
      <c r="RYR70" s="13"/>
      <c r="RYS70" s="13"/>
      <c r="RYT70" s="13"/>
      <c r="RYU70" s="13"/>
      <c r="RYV70" s="13"/>
      <c r="RYW70" s="13"/>
      <c r="RYX70" s="13"/>
      <c r="RYY70" s="13"/>
      <c r="RYZ70" s="13"/>
      <c r="RZA70" s="13"/>
      <c r="RZB70" s="13"/>
      <c r="RZC70" s="13"/>
      <c r="RZD70" s="13"/>
      <c r="RZE70" s="13"/>
      <c r="RZF70" s="13"/>
      <c r="RZG70" s="13"/>
      <c r="RZH70" s="13"/>
      <c r="RZI70" s="13"/>
      <c r="RZJ70" s="13"/>
      <c r="RZK70" s="13"/>
      <c r="RZL70" s="13"/>
      <c r="RZM70" s="13"/>
      <c r="RZN70" s="13"/>
      <c r="RZO70" s="13"/>
      <c r="RZP70" s="13"/>
      <c r="RZQ70" s="13"/>
      <c r="RZR70" s="13"/>
      <c r="RZS70" s="13"/>
      <c r="RZT70" s="13"/>
      <c r="RZU70" s="13"/>
      <c r="RZV70" s="13"/>
      <c r="RZW70" s="13"/>
      <c r="RZX70" s="13"/>
      <c r="RZY70" s="13"/>
      <c r="RZZ70" s="13"/>
      <c r="SAA70" s="13"/>
      <c r="SAB70" s="13"/>
      <c r="SAC70" s="13"/>
      <c r="SAD70" s="13"/>
      <c r="SAE70" s="13"/>
      <c r="SAF70" s="13"/>
      <c r="SAG70" s="13"/>
      <c r="SAH70" s="13"/>
      <c r="SAI70" s="13"/>
      <c r="SAJ70" s="13"/>
      <c r="SAK70" s="13"/>
      <c r="SAL70" s="13"/>
      <c r="SAM70" s="13"/>
      <c r="SAN70" s="13"/>
      <c r="SAO70" s="13"/>
      <c r="SAP70" s="13"/>
      <c r="SAQ70" s="13"/>
      <c r="SAR70" s="13"/>
      <c r="SAS70" s="13"/>
      <c r="SAT70" s="13"/>
      <c r="SAU70" s="13"/>
      <c r="SAV70" s="13"/>
      <c r="SAW70" s="13"/>
      <c r="SAX70" s="13"/>
      <c r="SAY70" s="13"/>
      <c r="SAZ70" s="13"/>
      <c r="SBA70" s="13"/>
      <c r="SBB70" s="13"/>
      <c r="SBC70" s="13"/>
      <c r="SBD70" s="13"/>
      <c r="SBE70" s="13"/>
      <c r="SBF70" s="13"/>
      <c r="SBG70" s="13"/>
      <c r="SBH70" s="13"/>
      <c r="SBI70" s="13"/>
      <c r="SBJ70" s="13"/>
      <c r="SBK70" s="13"/>
      <c r="SBL70" s="13"/>
      <c r="SBM70" s="13"/>
      <c r="SBN70" s="13"/>
      <c r="SBO70" s="13"/>
      <c r="SBP70" s="13"/>
      <c r="SBQ70" s="13"/>
      <c r="SBR70" s="13"/>
      <c r="SBS70" s="13"/>
      <c r="SBT70" s="13"/>
      <c r="SBU70" s="13"/>
      <c r="SBV70" s="13"/>
      <c r="SBW70" s="13"/>
      <c r="SBX70" s="13"/>
      <c r="SBY70" s="13"/>
      <c r="SBZ70" s="13"/>
      <c r="SCA70" s="13"/>
      <c r="SCB70" s="13"/>
      <c r="SCC70" s="13"/>
      <c r="SCD70" s="13"/>
      <c r="SCE70" s="13"/>
      <c r="SCF70" s="13"/>
      <c r="SCG70" s="13"/>
      <c r="SCH70" s="13"/>
      <c r="SCI70" s="13"/>
      <c r="SCJ70" s="13"/>
      <c r="SCK70" s="13"/>
      <c r="SCL70" s="13"/>
      <c r="SCM70" s="13"/>
      <c r="SCN70" s="13"/>
      <c r="SCO70" s="13"/>
      <c r="SCP70" s="13"/>
      <c r="SCQ70" s="13"/>
      <c r="SCR70" s="13"/>
      <c r="SCS70" s="13"/>
      <c r="SCT70" s="13"/>
      <c r="SCU70" s="13"/>
      <c r="SCV70" s="13"/>
      <c r="SCW70" s="13"/>
      <c r="SCX70" s="13"/>
      <c r="SCY70" s="13"/>
      <c r="SCZ70" s="13"/>
      <c r="SDA70" s="13"/>
      <c r="SDB70" s="13"/>
      <c r="SDC70" s="13"/>
      <c r="SDD70" s="13"/>
      <c r="SDE70" s="13"/>
      <c r="SDF70" s="13"/>
      <c r="SDG70" s="13"/>
      <c r="SDH70" s="13"/>
      <c r="SDI70" s="13"/>
      <c r="SDJ70" s="13"/>
      <c r="SDK70" s="13"/>
      <c r="SDL70" s="13"/>
      <c r="SDM70" s="13"/>
      <c r="SDN70" s="13"/>
      <c r="SDO70" s="13"/>
      <c r="SDP70" s="13"/>
      <c r="SDQ70" s="13"/>
      <c r="SDR70" s="13"/>
      <c r="SDS70" s="13"/>
      <c r="SDT70" s="13"/>
      <c r="SDU70" s="13"/>
      <c r="SDV70" s="13"/>
      <c r="SDW70" s="13"/>
      <c r="SDX70" s="13"/>
      <c r="SDY70" s="13"/>
      <c r="SDZ70" s="13"/>
      <c r="SEA70" s="13"/>
      <c r="SEB70" s="13"/>
      <c r="SEC70" s="13"/>
      <c r="SED70" s="13"/>
      <c r="SEE70" s="13"/>
      <c r="SEF70" s="13"/>
      <c r="SEG70" s="13"/>
      <c r="SEH70" s="13"/>
      <c r="SEI70" s="13"/>
      <c r="SEJ70" s="13"/>
      <c r="SEK70" s="13"/>
      <c r="SEL70" s="13"/>
      <c r="SEM70" s="13"/>
      <c r="SEN70" s="13"/>
      <c r="SEO70" s="13"/>
      <c r="SEP70" s="13"/>
      <c r="SEQ70" s="13"/>
      <c r="SER70" s="13"/>
      <c r="SES70" s="13"/>
      <c r="SET70" s="13"/>
      <c r="SEU70" s="13"/>
      <c r="SEV70" s="13"/>
      <c r="SEW70" s="13"/>
      <c r="SEX70" s="13"/>
      <c r="SEY70" s="13"/>
      <c r="SEZ70" s="13"/>
      <c r="SFA70" s="13"/>
      <c r="SFB70" s="13"/>
      <c r="SFC70" s="13"/>
      <c r="SFD70" s="13"/>
      <c r="SFE70" s="13"/>
      <c r="SFF70" s="13"/>
      <c r="SFG70" s="13"/>
      <c r="SFH70" s="13"/>
      <c r="SFI70" s="13"/>
      <c r="SFJ70" s="13"/>
      <c r="SFK70" s="13"/>
      <c r="SFL70" s="13"/>
      <c r="SFM70" s="13"/>
      <c r="SFN70" s="13"/>
      <c r="SFO70" s="13"/>
      <c r="SFP70" s="13"/>
      <c r="SFQ70" s="13"/>
      <c r="SFR70" s="13"/>
      <c r="SFS70" s="13"/>
      <c r="SFT70" s="13"/>
      <c r="SFU70" s="13"/>
      <c r="SFV70" s="13"/>
      <c r="SFW70" s="13"/>
      <c r="SFX70" s="13"/>
      <c r="SFY70" s="13"/>
      <c r="SFZ70" s="13"/>
      <c r="SGA70" s="13"/>
      <c r="SGB70" s="13"/>
      <c r="SGC70" s="13"/>
      <c r="SGD70" s="13"/>
      <c r="SGE70" s="13"/>
      <c r="SGF70" s="13"/>
      <c r="SGG70" s="13"/>
      <c r="SGH70" s="13"/>
      <c r="SGI70" s="13"/>
      <c r="SGJ70" s="13"/>
      <c r="SGK70" s="13"/>
      <c r="SGL70" s="13"/>
      <c r="SGM70" s="13"/>
      <c r="SGN70" s="13"/>
      <c r="SGO70" s="13"/>
      <c r="SGP70" s="13"/>
      <c r="SGQ70" s="13"/>
      <c r="SGR70" s="13"/>
      <c r="SGS70" s="13"/>
      <c r="SGT70" s="13"/>
      <c r="SGU70" s="13"/>
      <c r="SGV70" s="13"/>
      <c r="SGW70" s="13"/>
      <c r="SGX70" s="13"/>
      <c r="SGY70" s="13"/>
      <c r="SGZ70" s="13"/>
      <c r="SHA70" s="13"/>
      <c r="SHB70" s="13"/>
      <c r="SHC70" s="13"/>
      <c r="SHD70" s="13"/>
      <c r="SHE70" s="13"/>
      <c r="SHF70" s="13"/>
      <c r="SHG70" s="13"/>
      <c r="SHH70" s="13"/>
      <c r="SHI70" s="13"/>
      <c r="SHJ70" s="13"/>
      <c r="SHK70" s="13"/>
      <c r="SHL70" s="13"/>
      <c r="SHM70" s="13"/>
      <c r="SHN70" s="13"/>
      <c r="SHO70" s="13"/>
      <c r="SHP70" s="13"/>
      <c r="SHQ70" s="13"/>
      <c r="SHR70" s="13"/>
      <c r="SHS70" s="13"/>
      <c r="SHT70" s="13"/>
      <c r="SHU70" s="13"/>
      <c r="SHV70" s="13"/>
      <c r="SHW70" s="13"/>
      <c r="SHX70" s="13"/>
      <c r="SHY70" s="13"/>
      <c r="SHZ70" s="13"/>
      <c r="SIA70" s="13"/>
      <c r="SIB70" s="13"/>
      <c r="SIC70" s="13"/>
      <c r="SID70" s="13"/>
      <c r="SIE70" s="13"/>
      <c r="SIF70" s="13"/>
      <c r="SIG70" s="13"/>
      <c r="SIH70" s="13"/>
      <c r="SII70" s="13"/>
      <c r="SIJ70" s="13"/>
      <c r="SIK70" s="13"/>
      <c r="SIL70" s="13"/>
      <c r="SIM70" s="13"/>
      <c r="SIN70" s="13"/>
      <c r="SIO70" s="13"/>
      <c r="SIP70" s="13"/>
      <c r="SIQ70" s="13"/>
      <c r="SIR70" s="13"/>
      <c r="SIS70" s="13"/>
      <c r="SIT70" s="13"/>
      <c r="SIU70" s="13"/>
      <c r="SIV70" s="13"/>
      <c r="SIW70" s="13"/>
      <c r="SIX70" s="13"/>
      <c r="SIY70" s="13"/>
      <c r="SIZ70" s="13"/>
      <c r="SJA70" s="13"/>
      <c r="SJB70" s="13"/>
      <c r="SJC70" s="13"/>
      <c r="SJD70" s="13"/>
      <c r="SJE70" s="13"/>
      <c r="SJF70" s="13"/>
      <c r="SJG70" s="13"/>
      <c r="SJH70" s="13"/>
      <c r="SJI70" s="13"/>
      <c r="SJJ70" s="13"/>
      <c r="SJK70" s="13"/>
      <c r="SJL70" s="13"/>
      <c r="SJM70" s="13"/>
      <c r="SJN70" s="13"/>
      <c r="SJO70" s="13"/>
      <c r="SJP70" s="13"/>
      <c r="SJQ70" s="13"/>
      <c r="SJR70" s="13"/>
      <c r="SJS70" s="13"/>
      <c r="SJT70" s="13"/>
      <c r="SJU70" s="13"/>
      <c r="SJV70" s="13"/>
      <c r="SJW70" s="13"/>
      <c r="SJX70" s="13"/>
      <c r="SJY70" s="13"/>
      <c r="SJZ70" s="13"/>
      <c r="SKA70" s="13"/>
      <c r="SKB70" s="13"/>
      <c r="SKC70" s="13"/>
      <c r="SKD70" s="13"/>
      <c r="SKE70" s="13"/>
      <c r="SKF70" s="13"/>
      <c r="SKG70" s="13"/>
      <c r="SKH70" s="13"/>
      <c r="SKI70" s="13"/>
      <c r="SKJ70" s="13"/>
      <c r="SKK70" s="13"/>
      <c r="SKL70" s="13"/>
      <c r="SKM70" s="13"/>
      <c r="SKN70" s="13"/>
      <c r="SKO70" s="13"/>
      <c r="SKP70" s="13"/>
      <c r="SKQ70" s="13"/>
      <c r="SKR70" s="13"/>
      <c r="SKS70" s="13"/>
      <c r="SKT70" s="13"/>
      <c r="SKU70" s="13"/>
      <c r="SKV70" s="13"/>
      <c r="SKW70" s="13"/>
      <c r="SKX70" s="13"/>
      <c r="SKY70" s="13"/>
      <c r="SKZ70" s="13"/>
      <c r="SLA70" s="13"/>
      <c r="SLB70" s="13"/>
      <c r="SLC70" s="13"/>
      <c r="SLD70" s="13"/>
      <c r="SLE70" s="13"/>
      <c r="SLF70" s="13"/>
      <c r="SLG70" s="13"/>
      <c r="SLH70" s="13"/>
      <c r="SLI70" s="13"/>
      <c r="SLJ70" s="13"/>
      <c r="SLK70" s="13"/>
      <c r="SLL70" s="13"/>
      <c r="SLM70" s="13"/>
      <c r="SLN70" s="13"/>
      <c r="SLO70" s="13"/>
      <c r="SLP70" s="13"/>
      <c r="SLQ70" s="13"/>
      <c r="SLR70" s="13"/>
      <c r="SLS70" s="13"/>
      <c r="SLT70" s="13"/>
      <c r="SLU70" s="13"/>
      <c r="SLV70" s="13"/>
      <c r="SLW70" s="13"/>
      <c r="SLX70" s="13"/>
      <c r="SLY70" s="13"/>
      <c r="SLZ70" s="13"/>
      <c r="SMA70" s="13"/>
      <c r="SMB70" s="13"/>
      <c r="SMC70" s="13"/>
      <c r="SMD70" s="13"/>
      <c r="SME70" s="13"/>
      <c r="SMF70" s="13"/>
      <c r="SMG70" s="13"/>
      <c r="SMH70" s="13"/>
      <c r="SMI70" s="13"/>
      <c r="SMJ70" s="13"/>
      <c r="SMK70" s="13"/>
      <c r="SML70" s="13"/>
      <c r="SMM70" s="13"/>
      <c r="SMN70" s="13"/>
      <c r="SMO70" s="13"/>
      <c r="SMP70" s="13"/>
      <c r="SMQ70" s="13"/>
      <c r="SMR70" s="13"/>
      <c r="SMS70" s="13"/>
      <c r="SMT70" s="13"/>
      <c r="SMU70" s="13"/>
      <c r="SMV70" s="13"/>
      <c r="SMW70" s="13"/>
      <c r="SMX70" s="13"/>
      <c r="SMY70" s="13"/>
      <c r="SMZ70" s="13"/>
      <c r="SNA70" s="13"/>
      <c r="SNB70" s="13"/>
      <c r="SNC70" s="13"/>
      <c r="SND70" s="13"/>
      <c r="SNE70" s="13"/>
      <c r="SNF70" s="13"/>
      <c r="SNG70" s="13"/>
      <c r="SNH70" s="13"/>
      <c r="SNI70" s="13"/>
      <c r="SNJ70" s="13"/>
      <c r="SNK70" s="13"/>
      <c r="SNL70" s="13"/>
      <c r="SNM70" s="13"/>
      <c r="SNN70" s="13"/>
      <c r="SNO70" s="13"/>
      <c r="SNP70" s="13"/>
      <c r="SNQ70" s="13"/>
      <c r="SNR70" s="13"/>
      <c r="SNS70" s="13"/>
      <c r="SNT70" s="13"/>
      <c r="SNU70" s="13"/>
      <c r="SNV70" s="13"/>
      <c r="SNW70" s="13"/>
      <c r="SNX70" s="13"/>
      <c r="SNY70" s="13"/>
      <c r="SNZ70" s="13"/>
      <c r="SOA70" s="13"/>
      <c r="SOB70" s="13"/>
      <c r="SOC70" s="13"/>
      <c r="SOD70" s="13"/>
      <c r="SOE70" s="13"/>
      <c r="SOF70" s="13"/>
      <c r="SOG70" s="13"/>
      <c r="SOH70" s="13"/>
      <c r="SOI70" s="13"/>
      <c r="SOJ70" s="13"/>
      <c r="SOK70" s="13"/>
      <c r="SOL70" s="13"/>
      <c r="SOM70" s="13"/>
      <c r="SON70" s="13"/>
      <c r="SOO70" s="13"/>
      <c r="SOP70" s="13"/>
      <c r="SOQ70" s="13"/>
      <c r="SOR70" s="13"/>
      <c r="SOS70" s="13"/>
      <c r="SOT70" s="13"/>
      <c r="SOU70" s="13"/>
      <c r="SOV70" s="13"/>
      <c r="SOW70" s="13"/>
      <c r="SOX70" s="13"/>
      <c r="SOY70" s="13"/>
      <c r="SOZ70" s="13"/>
      <c r="SPA70" s="13"/>
      <c r="SPB70" s="13"/>
      <c r="SPC70" s="13"/>
      <c r="SPD70" s="13"/>
      <c r="SPE70" s="13"/>
      <c r="SPF70" s="13"/>
      <c r="SPG70" s="13"/>
      <c r="SPH70" s="13"/>
      <c r="SPI70" s="13"/>
      <c r="SPJ70" s="13"/>
      <c r="SPK70" s="13"/>
      <c r="SPL70" s="13"/>
      <c r="SPM70" s="13"/>
      <c r="SPN70" s="13"/>
      <c r="SPO70" s="13"/>
      <c r="SPP70" s="13"/>
      <c r="SPQ70" s="13"/>
      <c r="SPR70" s="13"/>
      <c r="SPS70" s="13"/>
      <c r="SPT70" s="13"/>
      <c r="SPU70" s="13"/>
      <c r="SPV70" s="13"/>
      <c r="SPW70" s="13"/>
      <c r="SPX70" s="13"/>
      <c r="SPY70" s="13"/>
      <c r="SPZ70" s="13"/>
      <c r="SQA70" s="13"/>
      <c r="SQB70" s="13"/>
      <c r="SQC70" s="13"/>
      <c r="SQD70" s="13"/>
      <c r="SQE70" s="13"/>
      <c r="SQF70" s="13"/>
      <c r="SQG70" s="13"/>
      <c r="SQH70" s="13"/>
      <c r="SQI70" s="13"/>
      <c r="SQJ70" s="13"/>
      <c r="SQK70" s="13"/>
      <c r="SQL70" s="13"/>
      <c r="SQM70" s="13"/>
      <c r="SQN70" s="13"/>
      <c r="SQO70" s="13"/>
      <c r="SQP70" s="13"/>
      <c r="SQQ70" s="13"/>
      <c r="SQR70" s="13"/>
      <c r="SQS70" s="13"/>
      <c r="SQT70" s="13"/>
      <c r="SQU70" s="13"/>
      <c r="SQV70" s="13"/>
      <c r="SQW70" s="13"/>
      <c r="SQX70" s="13"/>
      <c r="SQY70" s="13"/>
      <c r="SQZ70" s="13"/>
      <c r="SRA70" s="13"/>
      <c r="SRB70" s="13"/>
      <c r="SRC70" s="13"/>
      <c r="SRD70" s="13"/>
      <c r="SRE70" s="13"/>
      <c r="SRF70" s="13"/>
      <c r="SRG70" s="13"/>
      <c r="SRH70" s="13"/>
      <c r="SRI70" s="13"/>
      <c r="SRJ70" s="13"/>
      <c r="SRK70" s="13"/>
      <c r="SRL70" s="13"/>
      <c r="SRM70" s="13"/>
      <c r="SRN70" s="13"/>
      <c r="SRO70" s="13"/>
      <c r="SRP70" s="13"/>
      <c r="SRQ70" s="13"/>
      <c r="SRR70" s="13"/>
      <c r="SRS70" s="13"/>
      <c r="SRT70" s="13"/>
      <c r="SRU70" s="13"/>
      <c r="SRV70" s="13"/>
      <c r="SRW70" s="13"/>
      <c r="SRX70" s="13"/>
      <c r="SRY70" s="13"/>
      <c r="SRZ70" s="13"/>
      <c r="SSA70" s="13"/>
      <c r="SSB70" s="13"/>
      <c r="SSC70" s="13"/>
      <c r="SSD70" s="13"/>
      <c r="SSE70" s="13"/>
      <c r="SSF70" s="13"/>
      <c r="SSG70" s="13"/>
      <c r="SSH70" s="13"/>
      <c r="SSI70" s="13"/>
      <c r="SSJ70" s="13"/>
      <c r="SSK70" s="13"/>
      <c r="SSL70" s="13"/>
      <c r="SSM70" s="13"/>
      <c r="SSN70" s="13"/>
      <c r="SSO70" s="13"/>
      <c r="SSP70" s="13"/>
      <c r="SSQ70" s="13"/>
      <c r="SSR70" s="13"/>
      <c r="SSS70" s="13"/>
      <c r="SST70" s="13"/>
      <c r="SSU70" s="13"/>
      <c r="SSV70" s="13"/>
      <c r="SSW70" s="13"/>
      <c r="SSX70" s="13"/>
      <c r="SSY70" s="13"/>
      <c r="SSZ70" s="13"/>
      <c r="STA70" s="13"/>
      <c r="STB70" s="13"/>
      <c r="STC70" s="13"/>
      <c r="STD70" s="13"/>
      <c r="STE70" s="13"/>
      <c r="STF70" s="13"/>
      <c r="STG70" s="13"/>
      <c r="STH70" s="13"/>
      <c r="STI70" s="13"/>
      <c r="STJ70" s="13"/>
      <c r="STK70" s="13"/>
      <c r="STL70" s="13"/>
      <c r="STM70" s="13"/>
      <c r="STN70" s="13"/>
      <c r="STO70" s="13"/>
      <c r="STP70" s="13"/>
      <c r="STQ70" s="13"/>
      <c r="STR70" s="13"/>
      <c r="STS70" s="13"/>
      <c r="STT70" s="13"/>
      <c r="STU70" s="13"/>
      <c r="STV70" s="13"/>
      <c r="STW70" s="13"/>
      <c r="STX70" s="13"/>
      <c r="STY70" s="13"/>
      <c r="STZ70" s="13"/>
      <c r="SUA70" s="13"/>
      <c r="SUB70" s="13"/>
      <c r="SUC70" s="13"/>
      <c r="SUD70" s="13"/>
      <c r="SUE70" s="13"/>
      <c r="SUF70" s="13"/>
      <c r="SUG70" s="13"/>
      <c r="SUH70" s="13"/>
      <c r="SUI70" s="13"/>
      <c r="SUJ70" s="13"/>
      <c r="SUK70" s="13"/>
      <c r="SUL70" s="13"/>
      <c r="SUM70" s="13"/>
      <c r="SUN70" s="13"/>
      <c r="SUO70" s="13"/>
      <c r="SUP70" s="13"/>
      <c r="SUQ70" s="13"/>
      <c r="SUR70" s="13"/>
      <c r="SUS70" s="13"/>
      <c r="SUT70" s="13"/>
      <c r="SUU70" s="13"/>
      <c r="SUV70" s="13"/>
      <c r="SUW70" s="13"/>
      <c r="SUX70" s="13"/>
      <c r="SUY70" s="13"/>
      <c r="SUZ70" s="13"/>
      <c r="SVA70" s="13"/>
      <c r="SVB70" s="13"/>
      <c r="SVC70" s="13"/>
      <c r="SVD70" s="13"/>
      <c r="SVE70" s="13"/>
      <c r="SVF70" s="13"/>
      <c r="SVG70" s="13"/>
      <c r="SVH70" s="13"/>
      <c r="SVI70" s="13"/>
      <c r="SVJ70" s="13"/>
      <c r="SVK70" s="13"/>
      <c r="SVL70" s="13"/>
      <c r="SVM70" s="13"/>
      <c r="SVN70" s="13"/>
      <c r="SVO70" s="13"/>
      <c r="SVP70" s="13"/>
      <c r="SVQ70" s="13"/>
      <c r="SVR70" s="13"/>
      <c r="SVS70" s="13"/>
      <c r="SVT70" s="13"/>
      <c r="SVU70" s="13"/>
      <c r="SVV70" s="13"/>
      <c r="SVW70" s="13"/>
      <c r="SVX70" s="13"/>
      <c r="SVY70" s="13"/>
      <c r="SVZ70" s="13"/>
      <c r="SWA70" s="13"/>
      <c r="SWB70" s="13"/>
      <c r="SWC70" s="13"/>
      <c r="SWD70" s="13"/>
      <c r="SWE70" s="13"/>
      <c r="SWF70" s="13"/>
      <c r="SWG70" s="13"/>
      <c r="SWH70" s="13"/>
      <c r="SWI70" s="13"/>
      <c r="SWJ70" s="13"/>
      <c r="SWK70" s="13"/>
      <c r="SWL70" s="13"/>
      <c r="SWM70" s="13"/>
      <c r="SWN70" s="13"/>
      <c r="SWO70" s="13"/>
      <c r="SWP70" s="13"/>
      <c r="SWQ70" s="13"/>
      <c r="SWR70" s="13"/>
      <c r="SWS70" s="13"/>
      <c r="SWT70" s="13"/>
      <c r="SWU70" s="13"/>
      <c r="SWV70" s="13"/>
      <c r="SWW70" s="13"/>
      <c r="SWX70" s="13"/>
      <c r="SWY70" s="13"/>
      <c r="SWZ70" s="13"/>
      <c r="SXA70" s="13"/>
      <c r="SXB70" s="13"/>
      <c r="SXC70" s="13"/>
      <c r="SXD70" s="13"/>
      <c r="SXE70" s="13"/>
      <c r="SXF70" s="13"/>
      <c r="SXG70" s="13"/>
      <c r="SXH70" s="13"/>
      <c r="SXI70" s="13"/>
      <c r="SXJ70" s="13"/>
      <c r="SXK70" s="13"/>
      <c r="SXL70" s="13"/>
      <c r="SXM70" s="13"/>
      <c r="SXN70" s="13"/>
      <c r="SXO70" s="13"/>
      <c r="SXP70" s="13"/>
      <c r="SXQ70" s="13"/>
      <c r="SXR70" s="13"/>
      <c r="SXS70" s="13"/>
      <c r="SXT70" s="13"/>
      <c r="SXU70" s="13"/>
      <c r="SXV70" s="13"/>
      <c r="SXW70" s="13"/>
      <c r="SXX70" s="13"/>
      <c r="SXY70" s="13"/>
      <c r="SXZ70" s="13"/>
      <c r="SYA70" s="13"/>
      <c r="SYB70" s="13"/>
      <c r="SYC70" s="13"/>
      <c r="SYD70" s="13"/>
      <c r="SYE70" s="13"/>
      <c r="SYF70" s="13"/>
      <c r="SYG70" s="13"/>
      <c r="SYH70" s="13"/>
      <c r="SYI70" s="13"/>
      <c r="SYJ70" s="13"/>
      <c r="SYK70" s="13"/>
      <c r="SYL70" s="13"/>
      <c r="SYM70" s="13"/>
      <c r="SYN70" s="13"/>
      <c r="SYO70" s="13"/>
      <c r="SYP70" s="13"/>
      <c r="SYQ70" s="13"/>
      <c r="SYR70" s="13"/>
      <c r="SYS70" s="13"/>
      <c r="SYT70" s="13"/>
      <c r="SYU70" s="13"/>
      <c r="SYV70" s="13"/>
      <c r="SYW70" s="13"/>
      <c r="SYX70" s="13"/>
      <c r="SYY70" s="13"/>
      <c r="SYZ70" s="13"/>
      <c r="SZA70" s="13"/>
      <c r="SZB70" s="13"/>
      <c r="SZC70" s="13"/>
      <c r="SZD70" s="13"/>
      <c r="SZE70" s="13"/>
      <c r="SZF70" s="13"/>
      <c r="SZG70" s="13"/>
      <c r="SZH70" s="13"/>
      <c r="SZI70" s="13"/>
      <c r="SZJ70" s="13"/>
      <c r="SZK70" s="13"/>
      <c r="SZL70" s="13"/>
      <c r="SZM70" s="13"/>
      <c r="SZN70" s="13"/>
      <c r="SZO70" s="13"/>
      <c r="SZP70" s="13"/>
      <c r="SZQ70" s="13"/>
      <c r="SZR70" s="13"/>
      <c r="SZS70" s="13"/>
      <c r="SZT70" s="13"/>
      <c r="SZU70" s="13"/>
      <c r="SZV70" s="13"/>
      <c r="SZW70" s="13"/>
      <c r="SZX70" s="13"/>
      <c r="SZY70" s="13"/>
      <c r="SZZ70" s="13"/>
      <c r="TAA70" s="13"/>
      <c r="TAB70" s="13"/>
      <c r="TAC70" s="13"/>
      <c r="TAD70" s="13"/>
      <c r="TAE70" s="13"/>
      <c r="TAF70" s="13"/>
      <c r="TAG70" s="13"/>
      <c r="TAH70" s="13"/>
      <c r="TAI70" s="13"/>
      <c r="TAJ70" s="13"/>
      <c r="TAK70" s="13"/>
      <c r="TAL70" s="13"/>
      <c r="TAM70" s="13"/>
      <c r="TAN70" s="13"/>
      <c r="TAO70" s="13"/>
      <c r="TAP70" s="13"/>
      <c r="TAQ70" s="13"/>
      <c r="TAR70" s="13"/>
      <c r="TAS70" s="13"/>
      <c r="TAT70" s="13"/>
      <c r="TAU70" s="13"/>
      <c r="TAV70" s="13"/>
      <c r="TAW70" s="13"/>
      <c r="TAX70" s="13"/>
      <c r="TAY70" s="13"/>
      <c r="TAZ70" s="13"/>
      <c r="TBA70" s="13"/>
      <c r="TBB70" s="13"/>
      <c r="TBC70" s="13"/>
      <c r="TBD70" s="13"/>
      <c r="TBE70" s="13"/>
      <c r="TBF70" s="13"/>
      <c r="TBG70" s="13"/>
      <c r="TBH70" s="13"/>
      <c r="TBI70" s="13"/>
      <c r="TBJ70" s="13"/>
      <c r="TBK70" s="13"/>
      <c r="TBL70" s="13"/>
      <c r="TBM70" s="13"/>
      <c r="TBN70" s="13"/>
      <c r="TBO70" s="13"/>
      <c r="TBP70" s="13"/>
      <c r="TBQ70" s="13"/>
      <c r="TBR70" s="13"/>
      <c r="TBS70" s="13"/>
      <c r="TBT70" s="13"/>
      <c r="TBU70" s="13"/>
      <c r="TBV70" s="13"/>
      <c r="TBW70" s="13"/>
      <c r="TBX70" s="13"/>
      <c r="TBY70" s="13"/>
      <c r="TBZ70" s="13"/>
      <c r="TCA70" s="13"/>
      <c r="TCB70" s="13"/>
      <c r="TCC70" s="13"/>
      <c r="TCD70" s="13"/>
      <c r="TCE70" s="13"/>
      <c r="TCF70" s="13"/>
      <c r="TCG70" s="13"/>
      <c r="TCH70" s="13"/>
      <c r="TCI70" s="13"/>
      <c r="TCJ70" s="13"/>
      <c r="TCK70" s="13"/>
      <c r="TCL70" s="13"/>
      <c r="TCM70" s="13"/>
      <c r="TCN70" s="13"/>
      <c r="TCO70" s="13"/>
      <c r="TCP70" s="13"/>
      <c r="TCQ70" s="13"/>
      <c r="TCR70" s="13"/>
      <c r="TCS70" s="13"/>
      <c r="TCT70" s="13"/>
      <c r="TCU70" s="13"/>
      <c r="TCV70" s="13"/>
      <c r="TCW70" s="13"/>
      <c r="TCX70" s="13"/>
      <c r="TCY70" s="13"/>
      <c r="TCZ70" s="13"/>
      <c r="TDA70" s="13"/>
      <c r="TDB70" s="13"/>
      <c r="TDC70" s="13"/>
      <c r="TDD70" s="13"/>
      <c r="TDE70" s="13"/>
      <c r="TDF70" s="13"/>
      <c r="TDG70" s="13"/>
      <c r="TDH70" s="13"/>
      <c r="TDI70" s="13"/>
      <c r="TDJ70" s="13"/>
      <c r="TDK70" s="13"/>
      <c r="TDL70" s="13"/>
      <c r="TDM70" s="13"/>
      <c r="TDN70" s="13"/>
      <c r="TDO70" s="13"/>
      <c r="TDP70" s="13"/>
      <c r="TDQ70" s="13"/>
      <c r="TDR70" s="13"/>
      <c r="TDS70" s="13"/>
      <c r="TDT70" s="13"/>
      <c r="TDU70" s="13"/>
      <c r="TDV70" s="13"/>
      <c r="TDW70" s="13"/>
      <c r="TDX70" s="13"/>
      <c r="TDY70" s="13"/>
      <c r="TDZ70" s="13"/>
      <c r="TEA70" s="13"/>
      <c r="TEB70" s="13"/>
      <c r="TEC70" s="13"/>
      <c r="TED70" s="13"/>
      <c r="TEE70" s="13"/>
      <c r="TEF70" s="13"/>
      <c r="TEG70" s="13"/>
      <c r="TEH70" s="13"/>
      <c r="TEI70" s="13"/>
      <c r="TEJ70" s="13"/>
      <c r="TEK70" s="13"/>
      <c r="TEL70" s="13"/>
      <c r="TEM70" s="13"/>
      <c r="TEN70" s="13"/>
      <c r="TEO70" s="13"/>
      <c r="TEP70" s="13"/>
      <c r="TEQ70" s="13"/>
      <c r="TER70" s="13"/>
      <c r="TES70" s="13"/>
      <c r="TET70" s="13"/>
      <c r="TEU70" s="13"/>
      <c r="TEV70" s="13"/>
      <c r="TEW70" s="13"/>
      <c r="TEX70" s="13"/>
      <c r="TEY70" s="13"/>
      <c r="TEZ70" s="13"/>
      <c r="TFA70" s="13"/>
      <c r="TFB70" s="13"/>
      <c r="TFC70" s="13"/>
      <c r="TFD70" s="13"/>
      <c r="TFE70" s="13"/>
      <c r="TFF70" s="13"/>
      <c r="TFG70" s="13"/>
      <c r="TFH70" s="13"/>
      <c r="TFI70" s="13"/>
      <c r="TFJ70" s="13"/>
      <c r="TFK70" s="13"/>
      <c r="TFL70" s="13"/>
      <c r="TFM70" s="13"/>
      <c r="TFN70" s="13"/>
      <c r="TFO70" s="13"/>
      <c r="TFP70" s="13"/>
      <c r="TFQ70" s="13"/>
      <c r="TFR70" s="13"/>
      <c r="TFS70" s="13"/>
      <c r="TFT70" s="13"/>
      <c r="TFU70" s="13"/>
      <c r="TFV70" s="13"/>
      <c r="TFW70" s="13"/>
      <c r="TFX70" s="13"/>
      <c r="TFY70" s="13"/>
      <c r="TFZ70" s="13"/>
      <c r="TGA70" s="13"/>
      <c r="TGB70" s="13"/>
      <c r="TGC70" s="13"/>
      <c r="TGD70" s="13"/>
      <c r="TGE70" s="13"/>
      <c r="TGF70" s="13"/>
      <c r="TGG70" s="13"/>
      <c r="TGH70" s="13"/>
      <c r="TGI70" s="13"/>
      <c r="TGJ70" s="13"/>
      <c r="TGK70" s="13"/>
      <c r="TGL70" s="13"/>
      <c r="TGM70" s="13"/>
      <c r="TGN70" s="13"/>
      <c r="TGO70" s="13"/>
      <c r="TGP70" s="13"/>
      <c r="TGQ70" s="13"/>
      <c r="TGR70" s="13"/>
      <c r="TGS70" s="13"/>
      <c r="TGT70" s="13"/>
      <c r="TGU70" s="13"/>
      <c r="TGV70" s="13"/>
      <c r="TGW70" s="13"/>
      <c r="TGX70" s="13"/>
      <c r="TGY70" s="13"/>
      <c r="TGZ70" s="13"/>
      <c r="THA70" s="13"/>
      <c r="THB70" s="13"/>
      <c r="THC70" s="13"/>
      <c r="THD70" s="13"/>
      <c r="THE70" s="13"/>
      <c r="THF70" s="13"/>
      <c r="THG70" s="13"/>
      <c r="THH70" s="13"/>
      <c r="THI70" s="13"/>
      <c r="THJ70" s="13"/>
      <c r="THK70" s="13"/>
      <c r="THL70" s="13"/>
      <c r="THM70" s="13"/>
      <c r="THN70" s="13"/>
      <c r="THO70" s="13"/>
      <c r="THP70" s="13"/>
      <c r="THQ70" s="13"/>
      <c r="THR70" s="13"/>
      <c r="THS70" s="13"/>
      <c r="THT70" s="13"/>
      <c r="THU70" s="13"/>
      <c r="THV70" s="13"/>
      <c r="THW70" s="13"/>
      <c r="THX70" s="13"/>
      <c r="THY70" s="13"/>
      <c r="THZ70" s="13"/>
      <c r="TIA70" s="13"/>
      <c r="TIB70" s="13"/>
      <c r="TIC70" s="13"/>
      <c r="TID70" s="13"/>
      <c r="TIE70" s="13"/>
      <c r="TIF70" s="13"/>
      <c r="TIG70" s="13"/>
      <c r="TIH70" s="13"/>
      <c r="TII70" s="13"/>
      <c r="TIJ70" s="13"/>
      <c r="TIK70" s="13"/>
      <c r="TIL70" s="13"/>
      <c r="TIM70" s="13"/>
      <c r="TIN70" s="13"/>
      <c r="TIO70" s="13"/>
      <c r="TIP70" s="13"/>
      <c r="TIQ70" s="13"/>
      <c r="TIR70" s="13"/>
      <c r="TIS70" s="13"/>
      <c r="TIT70" s="13"/>
      <c r="TIU70" s="13"/>
      <c r="TIV70" s="13"/>
      <c r="TIW70" s="13"/>
      <c r="TIX70" s="13"/>
      <c r="TIY70" s="13"/>
      <c r="TIZ70" s="13"/>
      <c r="TJA70" s="13"/>
      <c r="TJB70" s="13"/>
      <c r="TJC70" s="13"/>
      <c r="TJD70" s="13"/>
      <c r="TJE70" s="13"/>
      <c r="TJF70" s="13"/>
      <c r="TJG70" s="13"/>
      <c r="TJH70" s="13"/>
      <c r="TJI70" s="13"/>
      <c r="TJJ70" s="13"/>
      <c r="TJK70" s="13"/>
      <c r="TJL70" s="13"/>
      <c r="TJM70" s="13"/>
      <c r="TJN70" s="13"/>
      <c r="TJO70" s="13"/>
      <c r="TJP70" s="13"/>
      <c r="TJQ70" s="13"/>
      <c r="TJR70" s="13"/>
      <c r="TJS70" s="13"/>
      <c r="TJT70" s="13"/>
      <c r="TJU70" s="13"/>
      <c r="TJV70" s="13"/>
      <c r="TJW70" s="13"/>
      <c r="TJX70" s="13"/>
      <c r="TJY70" s="13"/>
      <c r="TJZ70" s="13"/>
      <c r="TKA70" s="13"/>
      <c r="TKB70" s="13"/>
      <c r="TKC70" s="13"/>
      <c r="TKD70" s="13"/>
      <c r="TKE70" s="13"/>
      <c r="TKF70" s="13"/>
      <c r="TKG70" s="13"/>
      <c r="TKH70" s="13"/>
      <c r="TKI70" s="13"/>
      <c r="TKJ70" s="13"/>
      <c r="TKK70" s="13"/>
      <c r="TKL70" s="13"/>
      <c r="TKM70" s="13"/>
      <c r="TKN70" s="13"/>
      <c r="TKO70" s="13"/>
      <c r="TKP70" s="13"/>
      <c r="TKQ70" s="13"/>
      <c r="TKR70" s="13"/>
      <c r="TKS70" s="13"/>
      <c r="TKT70" s="13"/>
      <c r="TKU70" s="13"/>
      <c r="TKV70" s="13"/>
      <c r="TKW70" s="13"/>
      <c r="TKX70" s="13"/>
      <c r="TKY70" s="13"/>
      <c r="TKZ70" s="13"/>
      <c r="TLA70" s="13"/>
      <c r="TLB70" s="13"/>
      <c r="TLC70" s="13"/>
      <c r="TLD70" s="13"/>
      <c r="TLE70" s="13"/>
      <c r="TLF70" s="13"/>
      <c r="TLG70" s="13"/>
      <c r="TLH70" s="13"/>
      <c r="TLI70" s="13"/>
      <c r="TLJ70" s="13"/>
      <c r="TLK70" s="13"/>
      <c r="TLL70" s="13"/>
      <c r="TLM70" s="13"/>
      <c r="TLN70" s="13"/>
      <c r="TLO70" s="13"/>
      <c r="TLP70" s="13"/>
      <c r="TLQ70" s="13"/>
      <c r="TLR70" s="13"/>
      <c r="TLS70" s="13"/>
      <c r="TLT70" s="13"/>
      <c r="TLU70" s="13"/>
      <c r="TLV70" s="13"/>
      <c r="TLW70" s="13"/>
      <c r="TLX70" s="13"/>
      <c r="TLY70" s="13"/>
      <c r="TLZ70" s="13"/>
      <c r="TMA70" s="13"/>
      <c r="TMB70" s="13"/>
      <c r="TMC70" s="13"/>
      <c r="TMD70" s="13"/>
      <c r="TME70" s="13"/>
      <c r="TMF70" s="13"/>
      <c r="TMG70" s="13"/>
      <c r="TMH70" s="13"/>
      <c r="TMI70" s="13"/>
      <c r="TMJ70" s="13"/>
      <c r="TMK70" s="13"/>
      <c r="TML70" s="13"/>
      <c r="TMM70" s="13"/>
      <c r="TMN70" s="13"/>
      <c r="TMO70" s="13"/>
      <c r="TMP70" s="13"/>
      <c r="TMQ70" s="13"/>
      <c r="TMR70" s="13"/>
      <c r="TMS70" s="13"/>
      <c r="TMT70" s="13"/>
      <c r="TMU70" s="13"/>
      <c r="TMV70" s="13"/>
      <c r="TMW70" s="13"/>
      <c r="TMX70" s="13"/>
      <c r="TMY70" s="13"/>
      <c r="TMZ70" s="13"/>
      <c r="TNA70" s="13"/>
      <c r="TNB70" s="13"/>
      <c r="TNC70" s="13"/>
      <c r="TND70" s="13"/>
      <c r="TNE70" s="13"/>
      <c r="TNF70" s="13"/>
      <c r="TNG70" s="13"/>
      <c r="TNH70" s="13"/>
      <c r="TNI70" s="13"/>
      <c r="TNJ70" s="13"/>
      <c r="TNK70" s="13"/>
      <c r="TNL70" s="13"/>
      <c r="TNM70" s="13"/>
      <c r="TNN70" s="13"/>
      <c r="TNO70" s="13"/>
      <c r="TNP70" s="13"/>
      <c r="TNQ70" s="13"/>
      <c r="TNR70" s="13"/>
      <c r="TNS70" s="13"/>
      <c r="TNT70" s="13"/>
      <c r="TNU70" s="13"/>
      <c r="TNV70" s="13"/>
      <c r="TNW70" s="13"/>
      <c r="TNX70" s="13"/>
      <c r="TNY70" s="13"/>
      <c r="TNZ70" s="13"/>
      <c r="TOA70" s="13"/>
      <c r="TOB70" s="13"/>
      <c r="TOC70" s="13"/>
      <c r="TOD70" s="13"/>
      <c r="TOE70" s="13"/>
      <c r="TOF70" s="13"/>
      <c r="TOG70" s="13"/>
      <c r="TOH70" s="13"/>
      <c r="TOI70" s="13"/>
      <c r="TOJ70" s="13"/>
      <c r="TOK70" s="13"/>
      <c r="TOL70" s="13"/>
      <c r="TOM70" s="13"/>
      <c r="TON70" s="13"/>
      <c r="TOO70" s="13"/>
      <c r="TOP70" s="13"/>
      <c r="TOQ70" s="13"/>
      <c r="TOR70" s="13"/>
      <c r="TOS70" s="13"/>
      <c r="TOT70" s="13"/>
      <c r="TOU70" s="13"/>
      <c r="TOV70" s="13"/>
      <c r="TOW70" s="13"/>
      <c r="TOX70" s="13"/>
      <c r="TOY70" s="13"/>
      <c r="TOZ70" s="13"/>
      <c r="TPA70" s="13"/>
      <c r="TPB70" s="13"/>
      <c r="TPC70" s="13"/>
      <c r="TPD70" s="13"/>
      <c r="TPE70" s="13"/>
      <c r="TPF70" s="13"/>
      <c r="TPG70" s="13"/>
      <c r="TPH70" s="13"/>
      <c r="TPI70" s="13"/>
      <c r="TPJ70" s="13"/>
      <c r="TPK70" s="13"/>
      <c r="TPL70" s="13"/>
      <c r="TPM70" s="13"/>
      <c r="TPN70" s="13"/>
      <c r="TPO70" s="13"/>
      <c r="TPP70" s="13"/>
      <c r="TPQ70" s="13"/>
      <c r="TPR70" s="13"/>
      <c r="TPS70" s="13"/>
      <c r="TPT70" s="13"/>
      <c r="TPU70" s="13"/>
      <c r="TPV70" s="13"/>
      <c r="TPW70" s="13"/>
      <c r="TPX70" s="13"/>
      <c r="TPY70" s="13"/>
      <c r="TPZ70" s="13"/>
      <c r="TQA70" s="13"/>
      <c r="TQB70" s="13"/>
      <c r="TQC70" s="13"/>
      <c r="TQD70" s="13"/>
      <c r="TQE70" s="13"/>
      <c r="TQF70" s="13"/>
      <c r="TQG70" s="13"/>
      <c r="TQH70" s="13"/>
      <c r="TQI70" s="13"/>
      <c r="TQJ70" s="13"/>
      <c r="TQK70" s="13"/>
      <c r="TQL70" s="13"/>
      <c r="TQM70" s="13"/>
      <c r="TQN70" s="13"/>
      <c r="TQO70" s="13"/>
      <c r="TQP70" s="13"/>
      <c r="TQQ70" s="13"/>
      <c r="TQR70" s="13"/>
      <c r="TQS70" s="13"/>
      <c r="TQT70" s="13"/>
      <c r="TQU70" s="13"/>
      <c r="TQV70" s="13"/>
      <c r="TQW70" s="13"/>
      <c r="TQX70" s="13"/>
      <c r="TQY70" s="13"/>
      <c r="TQZ70" s="13"/>
      <c r="TRA70" s="13"/>
      <c r="TRB70" s="13"/>
      <c r="TRC70" s="13"/>
      <c r="TRD70" s="13"/>
      <c r="TRE70" s="13"/>
      <c r="TRF70" s="13"/>
      <c r="TRG70" s="13"/>
      <c r="TRH70" s="13"/>
      <c r="TRI70" s="13"/>
      <c r="TRJ70" s="13"/>
      <c r="TRK70" s="13"/>
      <c r="TRL70" s="13"/>
      <c r="TRM70" s="13"/>
      <c r="TRN70" s="13"/>
      <c r="TRO70" s="13"/>
      <c r="TRP70" s="13"/>
      <c r="TRQ70" s="13"/>
      <c r="TRR70" s="13"/>
      <c r="TRS70" s="13"/>
      <c r="TRT70" s="13"/>
      <c r="TRU70" s="13"/>
      <c r="TRV70" s="13"/>
      <c r="TRW70" s="13"/>
      <c r="TRX70" s="13"/>
      <c r="TRY70" s="13"/>
      <c r="TRZ70" s="13"/>
      <c r="TSA70" s="13"/>
      <c r="TSB70" s="13"/>
      <c r="TSC70" s="13"/>
      <c r="TSD70" s="13"/>
      <c r="TSE70" s="13"/>
      <c r="TSF70" s="13"/>
      <c r="TSG70" s="13"/>
      <c r="TSH70" s="13"/>
      <c r="TSI70" s="13"/>
      <c r="TSJ70" s="13"/>
      <c r="TSK70" s="13"/>
      <c r="TSL70" s="13"/>
      <c r="TSM70" s="13"/>
      <c r="TSN70" s="13"/>
      <c r="TSO70" s="13"/>
      <c r="TSP70" s="13"/>
      <c r="TSQ70" s="13"/>
      <c r="TSR70" s="13"/>
      <c r="TSS70" s="13"/>
      <c r="TST70" s="13"/>
      <c r="TSU70" s="13"/>
      <c r="TSV70" s="13"/>
      <c r="TSW70" s="13"/>
      <c r="TSX70" s="13"/>
      <c r="TSY70" s="13"/>
      <c r="TSZ70" s="13"/>
      <c r="TTA70" s="13"/>
      <c r="TTB70" s="13"/>
      <c r="TTC70" s="13"/>
      <c r="TTD70" s="13"/>
      <c r="TTE70" s="13"/>
      <c r="TTF70" s="13"/>
      <c r="TTG70" s="13"/>
      <c r="TTH70" s="13"/>
      <c r="TTI70" s="13"/>
      <c r="TTJ70" s="13"/>
      <c r="TTK70" s="13"/>
      <c r="TTL70" s="13"/>
      <c r="TTM70" s="13"/>
      <c r="TTN70" s="13"/>
      <c r="TTO70" s="13"/>
      <c r="TTP70" s="13"/>
      <c r="TTQ70" s="13"/>
      <c r="TTR70" s="13"/>
      <c r="TTS70" s="13"/>
      <c r="TTT70" s="13"/>
      <c r="TTU70" s="13"/>
      <c r="TTV70" s="13"/>
      <c r="TTW70" s="13"/>
      <c r="TTX70" s="13"/>
      <c r="TTY70" s="13"/>
      <c r="TTZ70" s="13"/>
      <c r="TUA70" s="13"/>
      <c r="TUB70" s="13"/>
      <c r="TUC70" s="13"/>
      <c r="TUD70" s="13"/>
      <c r="TUE70" s="13"/>
      <c r="TUF70" s="13"/>
      <c r="TUG70" s="13"/>
      <c r="TUH70" s="13"/>
      <c r="TUI70" s="13"/>
      <c r="TUJ70" s="13"/>
      <c r="TUK70" s="13"/>
      <c r="TUL70" s="13"/>
      <c r="TUM70" s="13"/>
      <c r="TUN70" s="13"/>
      <c r="TUO70" s="13"/>
      <c r="TUP70" s="13"/>
      <c r="TUQ70" s="13"/>
      <c r="TUR70" s="13"/>
      <c r="TUS70" s="13"/>
      <c r="TUT70" s="13"/>
      <c r="TUU70" s="13"/>
      <c r="TUV70" s="13"/>
      <c r="TUW70" s="13"/>
      <c r="TUX70" s="13"/>
      <c r="TUY70" s="13"/>
      <c r="TUZ70" s="13"/>
      <c r="TVA70" s="13"/>
      <c r="TVB70" s="13"/>
      <c r="TVC70" s="13"/>
      <c r="TVD70" s="13"/>
      <c r="TVE70" s="13"/>
      <c r="TVF70" s="13"/>
      <c r="TVG70" s="13"/>
      <c r="TVH70" s="13"/>
      <c r="TVI70" s="13"/>
      <c r="TVJ70" s="13"/>
      <c r="TVK70" s="13"/>
      <c r="TVL70" s="13"/>
      <c r="TVM70" s="13"/>
      <c r="TVN70" s="13"/>
      <c r="TVO70" s="13"/>
      <c r="TVP70" s="13"/>
      <c r="TVQ70" s="13"/>
      <c r="TVR70" s="13"/>
      <c r="TVS70" s="13"/>
      <c r="TVT70" s="13"/>
      <c r="TVU70" s="13"/>
      <c r="TVV70" s="13"/>
      <c r="TVW70" s="13"/>
      <c r="TVX70" s="13"/>
      <c r="TVY70" s="13"/>
      <c r="TVZ70" s="13"/>
      <c r="TWA70" s="13"/>
      <c r="TWB70" s="13"/>
      <c r="TWC70" s="13"/>
      <c r="TWD70" s="13"/>
      <c r="TWE70" s="13"/>
      <c r="TWF70" s="13"/>
      <c r="TWG70" s="13"/>
      <c r="TWH70" s="13"/>
      <c r="TWI70" s="13"/>
      <c r="TWJ70" s="13"/>
      <c r="TWK70" s="13"/>
      <c r="TWL70" s="13"/>
      <c r="TWM70" s="13"/>
      <c r="TWN70" s="13"/>
      <c r="TWO70" s="13"/>
      <c r="TWP70" s="13"/>
      <c r="TWQ70" s="13"/>
      <c r="TWR70" s="13"/>
      <c r="TWS70" s="13"/>
      <c r="TWT70" s="13"/>
      <c r="TWU70" s="13"/>
      <c r="TWV70" s="13"/>
      <c r="TWW70" s="13"/>
      <c r="TWX70" s="13"/>
      <c r="TWY70" s="13"/>
      <c r="TWZ70" s="13"/>
      <c r="TXA70" s="13"/>
      <c r="TXB70" s="13"/>
      <c r="TXC70" s="13"/>
      <c r="TXD70" s="13"/>
      <c r="TXE70" s="13"/>
      <c r="TXF70" s="13"/>
      <c r="TXG70" s="13"/>
      <c r="TXH70" s="13"/>
      <c r="TXI70" s="13"/>
      <c r="TXJ70" s="13"/>
      <c r="TXK70" s="13"/>
      <c r="TXL70" s="13"/>
      <c r="TXM70" s="13"/>
      <c r="TXN70" s="13"/>
      <c r="TXO70" s="13"/>
      <c r="TXP70" s="13"/>
      <c r="TXQ70" s="13"/>
      <c r="TXR70" s="13"/>
      <c r="TXS70" s="13"/>
      <c r="TXT70" s="13"/>
      <c r="TXU70" s="13"/>
      <c r="TXV70" s="13"/>
      <c r="TXW70" s="13"/>
      <c r="TXX70" s="13"/>
      <c r="TXY70" s="13"/>
      <c r="TXZ70" s="13"/>
      <c r="TYA70" s="13"/>
      <c r="TYB70" s="13"/>
      <c r="TYC70" s="13"/>
      <c r="TYD70" s="13"/>
      <c r="TYE70" s="13"/>
      <c r="TYF70" s="13"/>
      <c r="TYG70" s="13"/>
      <c r="TYH70" s="13"/>
      <c r="TYI70" s="13"/>
      <c r="TYJ70" s="13"/>
      <c r="TYK70" s="13"/>
      <c r="TYL70" s="13"/>
      <c r="TYM70" s="13"/>
      <c r="TYN70" s="13"/>
      <c r="TYO70" s="13"/>
      <c r="TYP70" s="13"/>
      <c r="TYQ70" s="13"/>
      <c r="TYR70" s="13"/>
      <c r="TYS70" s="13"/>
      <c r="TYT70" s="13"/>
      <c r="TYU70" s="13"/>
      <c r="TYV70" s="13"/>
      <c r="TYW70" s="13"/>
      <c r="TYX70" s="13"/>
      <c r="TYY70" s="13"/>
      <c r="TYZ70" s="13"/>
      <c r="TZA70" s="13"/>
      <c r="TZB70" s="13"/>
      <c r="TZC70" s="13"/>
      <c r="TZD70" s="13"/>
      <c r="TZE70" s="13"/>
      <c r="TZF70" s="13"/>
      <c r="TZG70" s="13"/>
      <c r="TZH70" s="13"/>
      <c r="TZI70" s="13"/>
      <c r="TZJ70" s="13"/>
      <c r="TZK70" s="13"/>
      <c r="TZL70" s="13"/>
      <c r="TZM70" s="13"/>
      <c r="TZN70" s="13"/>
      <c r="TZO70" s="13"/>
      <c r="TZP70" s="13"/>
      <c r="TZQ70" s="13"/>
      <c r="TZR70" s="13"/>
      <c r="TZS70" s="13"/>
      <c r="TZT70" s="13"/>
      <c r="TZU70" s="13"/>
      <c r="TZV70" s="13"/>
      <c r="TZW70" s="13"/>
      <c r="TZX70" s="13"/>
      <c r="TZY70" s="13"/>
      <c r="TZZ70" s="13"/>
      <c r="UAA70" s="13"/>
      <c r="UAB70" s="13"/>
      <c r="UAC70" s="13"/>
      <c r="UAD70" s="13"/>
      <c r="UAE70" s="13"/>
      <c r="UAF70" s="13"/>
      <c r="UAG70" s="13"/>
      <c r="UAH70" s="13"/>
      <c r="UAI70" s="13"/>
      <c r="UAJ70" s="13"/>
      <c r="UAK70" s="13"/>
      <c r="UAL70" s="13"/>
      <c r="UAM70" s="13"/>
      <c r="UAN70" s="13"/>
      <c r="UAO70" s="13"/>
      <c r="UAP70" s="13"/>
      <c r="UAQ70" s="13"/>
      <c r="UAR70" s="13"/>
      <c r="UAS70" s="13"/>
      <c r="UAT70" s="13"/>
      <c r="UAU70" s="13"/>
      <c r="UAV70" s="13"/>
      <c r="UAW70" s="13"/>
      <c r="UAX70" s="13"/>
      <c r="UAY70" s="13"/>
      <c r="UAZ70" s="13"/>
      <c r="UBA70" s="13"/>
      <c r="UBB70" s="13"/>
      <c r="UBC70" s="13"/>
      <c r="UBD70" s="13"/>
      <c r="UBE70" s="13"/>
      <c r="UBF70" s="13"/>
      <c r="UBG70" s="13"/>
      <c r="UBH70" s="13"/>
      <c r="UBI70" s="13"/>
      <c r="UBJ70" s="13"/>
      <c r="UBK70" s="13"/>
      <c r="UBL70" s="13"/>
      <c r="UBM70" s="13"/>
      <c r="UBN70" s="13"/>
      <c r="UBO70" s="13"/>
      <c r="UBP70" s="13"/>
      <c r="UBQ70" s="13"/>
      <c r="UBR70" s="13"/>
      <c r="UBS70" s="13"/>
      <c r="UBT70" s="13"/>
      <c r="UBU70" s="13"/>
      <c r="UBV70" s="13"/>
      <c r="UBW70" s="13"/>
      <c r="UBX70" s="13"/>
      <c r="UBY70" s="13"/>
      <c r="UBZ70" s="13"/>
      <c r="UCA70" s="13"/>
      <c r="UCB70" s="13"/>
      <c r="UCC70" s="13"/>
      <c r="UCD70" s="13"/>
      <c r="UCE70" s="13"/>
      <c r="UCF70" s="13"/>
      <c r="UCG70" s="13"/>
      <c r="UCH70" s="13"/>
      <c r="UCI70" s="13"/>
      <c r="UCJ70" s="13"/>
      <c r="UCK70" s="13"/>
      <c r="UCL70" s="13"/>
      <c r="UCM70" s="13"/>
      <c r="UCN70" s="13"/>
      <c r="UCO70" s="13"/>
      <c r="UCP70" s="13"/>
      <c r="UCQ70" s="13"/>
      <c r="UCR70" s="13"/>
      <c r="UCS70" s="13"/>
      <c r="UCT70" s="13"/>
      <c r="UCU70" s="13"/>
      <c r="UCV70" s="13"/>
      <c r="UCW70" s="13"/>
      <c r="UCX70" s="13"/>
      <c r="UCY70" s="13"/>
      <c r="UCZ70" s="13"/>
      <c r="UDA70" s="13"/>
      <c r="UDB70" s="13"/>
      <c r="UDC70" s="13"/>
      <c r="UDD70" s="13"/>
      <c r="UDE70" s="13"/>
      <c r="UDF70" s="13"/>
      <c r="UDG70" s="13"/>
      <c r="UDH70" s="13"/>
      <c r="UDI70" s="13"/>
      <c r="UDJ70" s="13"/>
      <c r="UDK70" s="13"/>
      <c r="UDL70" s="13"/>
      <c r="UDM70" s="13"/>
      <c r="UDN70" s="13"/>
      <c r="UDO70" s="13"/>
      <c r="UDP70" s="13"/>
      <c r="UDQ70" s="13"/>
      <c r="UDR70" s="13"/>
      <c r="UDS70" s="13"/>
      <c r="UDT70" s="13"/>
      <c r="UDU70" s="13"/>
      <c r="UDV70" s="13"/>
      <c r="UDW70" s="13"/>
      <c r="UDX70" s="13"/>
      <c r="UDY70" s="13"/>
      <c r="UDZ70" s="13"/>
      <c r="UEA70" s="13"/>
      <c r="UEB70" s="13"/>
      <c r="UEC70" s="13"/>
      <c r="UED70" s="13"/>
      <c r="UEE70" s="13"/>
      <c r="UEF70" s="13"/>
      <c r="UEG70" s="13"/>
      <c r="UEH70" s="13"/>
      <c r="UEI70" s="13"/>
      <c r="UEJ70" s="13"/>
      <c r="UEK70" s="13"/>
      <c r="UEL70" s="13"/>
      <c r="UEM70" s="13"/>
      <c r="UEN70" s="13"/>
      <c r="UEO70" s="13"/>
      <c r="UEP70" s="13"/>
      <c r="UEQ70" s="13"/>
      <c r="UER70" s="13"/>
      <c r="UES70" s="13"/>
      <c r="UET70" s="13"/>
      <c r="UEU70" s="13"/>
      <c r="UEV70" s="13"/>
      <c r="UEW70" s="13"/>
      <c r="UEX70" s="13"/>
      <c r="UEY70" s="13"/>
      <c r="UEZ70" s="13"/>
      <c r="UFA70" s="13"/>
      <c r="UFB70" s="13"/>
      <c r="UFC70" s="13"/>
      <c r="UFD70" s="13"/>
      <c r="UFE70" s="13"/>
      <c r="UFF70" s="13"/>
      <c r="UFG70" s="13"/>
      <c r="UFH70" s="13"/>
      <c r="UFI70" s="13"/>
      <c r="UFJ70" s="13"/>
      <c r="UFK70" s="13"/>
      <c r="UFL70" s="13"/>
      <c r="UFM70" s="13"/>
      <c r="UFN70" s="13"/>
      <c r="UFO70" s="13"/>
      <c r="UFP70" s="13"/>
      <c r="UFQ70" s="13"/>
      <c r="UFR70" s="13"/>
      <c r="UFS70" s="13"/>
      <c r="UFT70" s="13"/>
      <c r="UFU70" s="13"/>
      <c r="UFV70" s="13"/>
      <c r="UFW70" s="13"/>
      <c r="UFX70" s="13"/>
      <c r="UFY70" s="13"/>
      <c r="UFZ70" s="13"/>
      <c r="UGA70" s="13"/>
      <c r="UGB70" s="13"/>
      <c r="UGC70" s="13"/>
      <c r="UGD70" s="13"/>
      <c r="UGE70" s="13"/>
      <c r="UGF70" s="13"/>
      <c r="UGG70" s="13"/>
      <c r="UGH70" s="13"/>
      <c r="UGI70" s="13"/>
      <c r="UGJ70" s="13"/>
      <c r="UGK70" s="13"/>
      <c r="UGL70" s="13"/>
      <c r="UGM70" s="13"/>
      <c r="UGN70" s="13"/>
      <c r="UGO70" s="13"/>
      <c r="UGP70" s="13"/>
      <c r="UGQ70" s="13"/>
      <c r="UGR70" s="13"/>
      <c r="UGS70" s="13"/>
      <c r="UGT70" s="13"/>
      <c r="UGU70" s="13"/>
      <c r="UGV70" s="13"/>
      <c r="UGW70" s="13"/>
      <c r="UGX70" s="13"/>
      <c r="UGY70" s="13"/>
      <c r="UGZ70" s="13"/>
      <c r="UHA70" s="13"/>
      <c r="UHB70" s="13"/>
      <c r="UHC70" s="13"/>
      <c r="UHD70" s="13"/>
      <c r="UHE70" s="13"/>
      <c r="UHF70" s="13"/>
      <c r="UHG70" s="13"/>
      <c r="UHH70" s="13"/>
      <c r="UHI70" s="13"/>
      <c r="UHJ70" s="13"/>
      <c r="UHK70" s="13"/>
      <c r="UHL70" s="13"/>
      <c r="UHM70" s="13"/>
      <c r="UHN70" s="13"/>
      <c r="UHO70" s="13"/>
      <c r="UHP70" s="13"/>
      <c r="UHQ70" s="13"/>
      <c r="UHR70" s="13"/>
      <c r="UHS70" s="13"/>
      <c r="UHT70" s="13"/>
      <c r="UHU70" s="13"/>
      <c r="UHV70" s="13"/>
      <c r="UHW70" s="13"/>
      <c r="UHX70" s="13"/>
      <c r="UHY70" s="13"/>
      <c r="UHZ70" s="13"/>
      <c r="UIA70" s="13"/>
      <c r="UIB70" s="13"/>
      <c r="UIC70" s="13"/>
      <c r="UID70" s="13"/>
      <c r="UIE70" s="13"/>
      <c r="UIF70" s="13"/>
      <c r="UIG70" s="13"/>
      <c r="UIH70" s="13"/>
      <c r="UII70" s="13"/>
      <c r="UIJ70" s="13"/>
      <c r="UIK70" s="13"/>
      <c r="UIL70" s="13"/>
      <c r="UIM70" s="13"/>
      <c r="UIN70" s="13"/>
      <c r="UIO70" s="13"/>
      <c r="UIP70" s="13"/>
      <c r="UIQ70" s="13"/>
      <c r="UIR70" s="13"/>
      <c r="UIS70" s="13"/>
      <c r="UIT70" s="13"/>
      <c r="UIU70" s="13"/>
      <c r="UIV70" s="13"/>
      <c r="UIW70" s="13"/>
      <c r="UIX70" s="13"/>
      <c r="UIY70" s="13"/>
      <c r="UIZ70" s="13"/>
      <c r="UJA70" s="13"/>
      <c r="UJB70" s="13"/>
      <c r="UJC70" s="13"/>
      <c r="UJD70" s="13"/>
      <c r="UJE70" s="13"/>
      <c r="UJF70" s="13"/>
      <c r="UJG70" s="13"/>
      <c r="UJH70" s="13"/>
      <c r="UJI70" s="13"/>
      <c r="UJJ70" s="13"/>
      <c r="UJK70" s="13"/>
      <c r="UJL70" s="13"/>
      <c r="UJM70" s="13"/>
      <c r="UJN70" s="13"/>
      <c r="UJO70" s="13"/>
      <c r="UJP70" s="13"/>
      <c r="UJQ70" s="13"/>
      <c r="UJR70" s="13"/>
      <c r="UJS70" s="13"/>
      <c r="UJT70" s="13"/>
      <c r="UJU70" s="13"/>
      <c r="UJV70" s="13"/>
      <c r="UJW70" s="13"/>
      <c r="UJX70" s="13"/>
      <c r="UJY70" s="13"/>
      <c r="UJZ70" s="13"/>
      <c r="UKA70" s="13"/>
      <c r="UKB70" s="13"/>
      <c r="UKC70" s="13"/>
      <c r="UKD70" s="13"/>
      <c r="UKE70" s="13"/>
      <c r="UKF70" s="13"/>
      <c r="UKG70" s="13"/>
      <c r="UKH70" s="13"/>
      <c r="UKI70" s="13"/>
      <c r="UKJ70" s="13"/>
      <c r="UKK70" s="13"/>
      <c r="UKL70" s="13"/>
      <c r="UKM70" s="13"/>
      <c r="UKN70" s="13"/>
      <c r="UKO70" s="13"/>
      <c r="UKP70" s="13"/>
      <c r="UKQ70" s="13"/>
      <c r="UKR70" s="13"/>
      <c r="UKS70" s="13"/>
      <c r="UKT70" s="13"/>
      <c r="UKU70" s="13"/>
      <c r="UKV70" s="13"/>
      <c r="UKW70" s="13"/>
      <c r="UKX70" s="13"/>
      <c r="UKY70" s="13"/>
      <c r="UKZ70" s="13"/>
      <c r="ULA70" s="13"/>
      <c r="ULB70" s="13"/>
      <c r="ULC70" s="13"/>
      <c r="ULD70" s="13"/>
      <c r="ULE70" s="13"/>
      <c r="ULF70" s="13"/>
      <c r="ULG70" s="13"/>
      <c r="ULH70" s="13"/>
      <c r="ULI70" s="13"/>
      <c r="ULJ70" s="13"/>
      <c r="ULK70" s="13"/>
      <c r="ULL70" s="13"/>
      <c r="ULM70" s="13"/>
      <c r="ULN70" s="13"/>
      <c r="ULO70" s="13"/>
      <c r="ULP70" s="13"/>
      <c r="ULQ70" s="13"/>
      <c r="ULR70" s="13"/>
      <c r="ULS70" s="13"/>
      <c r="ULT70" s="13"/>
      <c r="ULU70" s="13"/>
      <c r="ULV70" s="13"/>
      <c r="ULW70" s="13"/>
      <c r="ULX70" s="13"/>
      <c r="ULY70" s="13"/>
      <c r="ULZ70" s="13"/>
      <c r="UMA70" s="13"/>
      <c r="UMB70" s="13"/>
      <c r="UMC70" s="13"/>
      <c r="UMD70" s="13"/>
      <c r="UME70" s="13"/>
      <c r="UMF70" s="13"/>
      <c r="UMG70" s="13"/>
      <c r="UMH70" s="13"/>
      <c r="UMI70" s="13"/>
      <c r="UMJ70" s="13"/>
      <c r="UMK70" s="13"/>
      <c r="UML70" s="13"/>
      <c r="UMM70" s="13"/>
      <c r="UMN70" s="13"/>
      <c r="UMO70" s="13"/>
      <c r="UMP70" s="13"/>
      <c r="UMQ70" s="13"/>
      <c r="UMR70" s="13"/>
      <c r="UMS70" s="13"/>
      <c r="UMT70" s="13"/>
      <c r="UMU70" s="13"/>
      <c r="UMV70" s="13"/>
      <c r="UMW70" s="13"/>
      <c r="UMX70" s="13"/>
      <c r="UMY70" s="13"/>
      <c r="UMZ70" s="13"/>
      <c r="UNA70" s="13"/>
      <c r="UNB70" s="13"/>
      <c r="UNC70" s="13"/>
      <c r="UND70" s="13"/>
      <c r="UNE70" s="13"/>
      <c r="UNF70" s="13"/>
      <c r="UNG70" s="13"/>
      <c r="UNH70" s="13"/>
      <c r="UNI70" s="13"/>
      <c r="UNJ70" s="13"/>
      <c r="UNK70" s="13"/>
      <c r="UNL70" s="13"/>
      <c r="UNM70" s="13"/>
      <c r="UNN70" s="13"/>
      <c r="UNO70" s="13"/>
      <c r="UNP70" s="13"/>
      <c r="UNQ70" s="13"/>
      <c r="UNR70" s="13"/>
      <c r="UNS70" s="13"/>
      <c r="UNT70" s="13"/>
      <c r="UNU70" s="13"/>
      <c r="UNV70" s="13"/>
      <c r="UNW70" s="13"/>
      <c r="UNX70" s="13"/>
      <c r="UNY70" s="13"/>
      <c r="UNZ70" s="13"/>
      <c r="UOA70" s="13"/>
      <c r="UOB70" s="13"/>
      <c r="UOC70" s="13"/>
      <c r="UOD70" s="13"/>
      <c r="UOE70" s="13"/>
      <c r="UOF70" s="13"/>
      <c r="UOG70" s="13"/>
      <c r="UOH70" s="13"/>
      <c r="UOI70" s="13"/>
      <c r="UOJ70" s="13"/>
      <c r="UOK70" s="13"/>
      <c r="UOL70" s="13"/>
      <c r="UOM70" s="13"/>
      <c r="UON70" s="13"/>
      <c r="UOO70" s="13"/>
      <c r="UOP70" s="13"/>
      <c r="UOQ70" s="13"/>
      <c r="UOR70" s="13"/>
      <c r="UOS70" s="13"/>
      <c r="UOT70" s="13"/>
      <c r="UOU70" s="13"/>
      <c r="UOV70" s="13"/>
      <c r="UOW70" s="13"/>
      <c r="UOX70" s="13"/>
      <c r="UOY70" s="13"/>
      <c r="UOZ70" s="13"/>
      <c r="UPA70" s="13"/>
      <c r="UPB70" s="13"/>
      <c r="UPC70" s="13"/>
      <c r="UPD70" s="13"/>
      <c r="UPE70" s="13"/>
      <c r="UPF70" s="13"/>
      <c r="UPG70" s="13"/>
      <c r="UPH70" s="13"/>
      <c r="UPI70" s="13"/>
      <c r="UPJ70" s="13"/>
      <c r="UPK70" s="13"/>
      <c r="UPL70" s="13"/>
      <c r="UPM70" s="13"/>
      <c r="UPN70" s="13"/>
      <c r="UPO70" s="13"/>
      <c r="UPP70" s="13"/>
      <c r="UPQ70" s="13"/>
      <c r="UPR70" s="13"/>
      <c r="UPS70" s="13"/>
      <c r="UPT70" s="13"/>
      <c r="UPU70" s="13"/>
      <c r="UPV70" s="13"/>
      <c r="UPW70" s="13"/>
      <c r="UPX70" s="13"/>
      <c r="UPY70" s="13"/>
      <c r="UPZ70" s="13"/>
      <c r="UQA70" s="13"/>
      <c r="UQB70" s="13"/>
      <c r="UQC70" s="13"/>
      <c r="UQD70" s="13"/>
      <c r="UQE70" s="13"/>
      <c r="UQF70" s="13"/>
      <c r="UQG70" s="13"/>
      <c r="UQH70" s="13"/>
      <c r="UQI70" s="13"/>
      <c r="UQJ70" s="13"/>
      <c r="UQK70" s="13"/>
      <c r="UQL70" s="13"/>
      <c r="UQM70" s="13"/>
      <c r="UQN70" s="13"/>
      <c r="UQO70" s="13"/>
      <c r="UQP70" s="13"/>
      <c r="UQQ70" s="13"/>
      <c r="UQR70" s="13"/>
      <c r="UQS70" s="13"/>
      <c r="UQT70" s="13"/>
      <c r="UQU70" s="13"/>
      <c r="UQV70" s="13"/>
      <c r="UQW70" s="13"/>
      <c r="UQX70" s="13"/>
      <c r="UQY70" s="13"/>
      <c r="UQZ70" s="13"/>
      <c r="URA70" s="13"/>
      <c r="URB70" s="13"/>
      <c r="URC70" s="13"/>
      <c r="URD70" s="13"/>
      <c r="URE70" s="13"/>
      <c r="URF70" s="13"/>
      <c r="URG70" s="13"/>
      <c r="URH70" s="13"/>
      <c r="URI70" s="13"/>
      <c r="URJ70" s="13"/>
      <c r="URK70" s="13"/>
      <c r="URL70" s="13"/>
      <c r="URM70" s="13"/>
      <c r="URN70" s="13"/>
      <c r="URO70" s="13"/>
      <c r="URP70" s="13"/>
      <c r="URQ70" s="13"/>
      <c r="URR70" s="13"/>
      <c r="URS70" s="13"/>
      <c r="URT70" s="13"/>
      <c r="URU70" s="13"/>
      <c r="URV70" s="13"/>
      <c r="URW70" s="13"/>
      <c r="URX70" s="13"/>
      <c r="URY70" s="13"/>
      <c r="URZ70" s="13"/>
      <c r="USA70" s="13"/>
      <c r="USB70" s="13"/>
      <c r="USC70" s="13"/>
      <c r="USD70" s="13"/>
      <c r="USE70" s="13"/>
      <c r="USF70" s="13"/>
      <c r="USG70" s="13"/>
      <c r="USH70" s="13"/>
      <c r="USI70" s="13"/>
      <c r="USJ70" s="13"/>
      <c r="USK70" s="13"/>
      <c r="USL70" s="13"/>
      <c r="USM70" s="13"/>
      <c r="USN70" s="13"/>
      <c r="USO70" s="13"/>
      <c r="USP70" s="13"/>
      <c r="USQ70" s="13"/>
      <c r="USR70" s="13"/>
      <c r="USS70" s="13"/>
      <c r="UST70" s="13"/>
      <c r="USU70" s="13"/>
      <c r="USV70" s="13"/>
      <c r="USW70" s="13"/>
      <c r="USX70" s="13"/>
      <c r="USY70" s="13"/>
      <c r="USZ70" s="13"/>
      <c r="UTA70" s="13"/>
      <c r="UTB70" s="13"/>
      <c r="UTC70" s="13"/>
      <c r="UTD70" s="13"/>
      <c r="UTE70" s="13"/>
      <c r="UTF70" s="13"/>
      <c r="UTG70" s="13"/>
      <c r="UTH70" s="13"/>
      <c r="UTI70" s="13"/>
      <c r="UTJ70" s="13"/>
      <c r="UTK70" s="13"/>
      <c r="UTL70" s="13"/>
      <c r="UTM70" s="13"/>
      <c r="UTN70" s="13"/>
      <c r="UTO70" s="13"/>
      <c r="UTP70" s="13"/>
      <c r="UTQ70" s="13"/>
      <c r="UTR70" s="13"/>
      <c r="UTS70" s="13"/>
      <c r="UTT70" s="13"/>
      <c r="UTU70" s="13"/>
      <c r="UTV70" s="13"/>
      <c r="UTW70" s="13"/>
      <c r="UTX70" s="13"/>
      <c r="UTY70" s="13"/>
      <c r="UTZ70" s="13"/>
      <c r="UUA70" s="13"/>
      <c r="UUB70" s="13"/>
      <c r="UUC70" s="13"/>
      <c r="UUD70" s="13"/>
      <c r="UUE70" s="13"/>
      <c r="UUF70" s="13"/>
      <c r="UUG70" s="13"/>
      <c r="UUH70" s="13"/>
      <c r="UUI70" s="13"/>
      <c r="UUJ70" s="13"/>
      <c r="UUK70" s="13"/>
      <c r="UUL70" s="13"/>
      <c r="UUM70" s="13"/>
      <c r="UUN70" s="13"/>
      <c r="UUO70" s="13"/>
      <c r="UUP70" s="13"/>
      <c r="UUQ70" s="13"/>
      <c r="UUR70" s="13"/>
      <c r="UUS70" s="13"/>
      <c r="UUT70" s="13"/>
      <c r="UUU70" s="13"/>
      <c r="UUV70" s="13"/>
      <c r="UUW70" s="13"/>
      <c r="UUX70" s="13"/>
      <c r="UUY70" s="13"/>
      <c r="UUZ70" s="13"/>
      <c r="UVA70" s="13"/>
      <c r="UVB70" s="13"/>
      <c r="UVC70" s="13"/>
      <c r="UVD70" s="13"/>
      <c r="UVE70" s="13"/>
      <c r="UVF70" s="13"/>
      <c r="UVG70" s="13"/>
      <c r="UVH70" s="13"/>
      <c r="UVI70" s="13"/>
      <c r="UVJ70" s="13"/>
      <c r="UVK70" s="13"/>
      <c r="UVL70" s="13"/>
      <c r="UVM70" s="13"/>
      <c r="UVN70" s="13"/>
      <c r="UVO70" s="13"/>
      <c r="UVP70" s="13"/>
      <c r="UVQ70" s="13"/>
      <c r="UVR70" s="13"/>
      <c r="UVS70" s="13"/>
      <c r="UVT70" s="13"/>
      <c r="UVU70" s="13"/>
      <c r="UVV70" s="13"/>
      <c r="UVW70" s="13"/>
      <c r="UVX70" s="13"/>
      <c r="UVY70" s="13"/>
      <c r="UVZ70" s="13"/>
      <c r="UWA70" s="13"/>
      <c r="UWB70" s="13"/>
      <c r="UWC70" s="13"/>
      <c r="UWD70" s="13"/>
      <c r="UWE70" s="13"/>
      <c r="UWF70" s="13"/>
      <c r="UWG70" s="13"/>
      <c r="UWH70" s="13"/>
      <c r="UWI70" s="13"/>
      <c r="UWJ70" s="13"/>
      <c r="UWK70" s="13"/>
      <c r="UWL70" s="13"/>
      <c r="UWM70" s="13"/>
      <c r="UWN70" s="13"/>
      <c r="UWO70" s="13"/>
      <c r="UWP70" s="13"/>
      <c r="UWQ70" s="13"/>
      <c r="UWR70" s="13"/>
      <c r="UWS70" s="13"/>
      <c r="UWT70" s="13"/>
      <c r="UWU70" s="13"/>
      <c r="UWV70" s="13"/>
      <c r="UWW70" s="13"/>
      <c r="UWX70" s="13"/>
      <c r="UWY70" s="13"/>
      <c r="UWZ70" s="13"/>
      <c r="UXA70" s="13"/>
      <c r="UXB70" s="13"/>
      <c r="UXC70" s="13"/>
      <c r="UXD70" s="13"/>
      <c r="UXE70" s="13"/>
      <c r="UXF70" s="13"/>
      <c r="UXG70" s="13"/>
      <c r="UXH70" s="13"/>
      <c r="UXI70" s="13"/>
      <c r="UXJ70" s="13"/>
      <c r="UXK70" s="13"/>
      <c r="UXL70" s="13"/>
      <c r="UXM70" s="13"/>
      <c r="UXN70" s="13"/>
      <c r="UXO70" s="13"/>
      <c r="UXP70" s="13"/>
      <c r="UXQ70" s="13"/>
      <c r="UXR70" s="13"/>
      <c r="UXS70" s="13"/>
      <c r="UXT70" s="13"/>
      <c r="UXU70" s="13"/>
      <c r="UXV70" s="13"/>
      <c r="UXW70" s="13"/>
      <c r="UXX70" s="13"/>
      <c r="UXY70" s="13"/>
      <c r="UXZ70" s="13"/>
      <c r="UYA70" s="13"/>
      <c r="UYB70" s="13"/>
      <c r="UYC70" s="13"/>
      <c r="UYD70" s="13"/>
      <c r="UYE70" s="13"/>
      <c r="UYF70" s="13"/>
      <c r="UYG70" s="13"/>
      <c r="UYH70" s="13"/>
      <c r="UYI70" s="13"/>
      <c r="UYJ70" s="13"/>
      <c r="UYK70" s="13"/>
      <c r="UYL70" s="13"/>
      <c r="UYM70" s="13"/>
      <c r="UYN70" s="13"/>
      <c r="UYO70" s="13"/>
      <c r="UYP70" s="13"/>
      <c r="UYQ70" s="13"/>
      <c r="UYR70" s="13"/>
      <c r="UYS70" s="13"/>
      <c r="UYT70" s="13"/>
      <c r="UYU70" s="13"/>
      <c r="UYV70" s="13"/>
      <c r="UYW70" s="13"/>
      <c r="UYX70" s="13"/>
      <c r="UYY70" s="13"/>
      <c r="UYZ70" s="13"/>
      <c r="UZA70" s="13"/>
      <c r="UZB70" s="13"/>
      <c r="UZC70" s="13"/>
      <c r="UZD70" s="13"/>
      <c r="UZE70" s="13"/>
      <c r="UZF70" s="13"/>
      <c r="UZG70" s="13"/>
      <c r="UZH70" s="13"/>
      <c r="UZI70" s="13"/>
      <c r="UZJ70" s="13"/>
      <c r="UZK70" s="13"/>
      <c r="UZL70" s="13"/>
      <c r="UZM70" s="13"/>
      <c r="UZN70" s="13"/>
      <c r="UZO70" s="13"/>
      <c r="UZP70" s="13"/>
      <c r="UZQ70" s="13"/>
      <c r="UZR70" s="13"/>
      <c r="UZS70" s="13"/>
      <c r="UZT70" s="13"/>
      <c r="UZU70" s="13"/>
      <c r="UZV70" s="13"/>
      <c r="UZW70" s="13"/>
      <c r="UZX70" s="13"/>
      <c r="UZY70" s="13"/>
      <c r="UZZ70" s="13"/>
      <c r="VAA70" s="13"/>
      <c r="VAB70" s="13"/>
      <c r="VAC70" s="13"/>
      <c r="VAD70" s="13"/>
      <c r="VAE70" s="13"/>
      <c r="VAF70" s="13"/>
      <c r="VAG70" s="13"/>
      <c r="VAH70" s="13"/>
      <c r="VAI70" s="13"/>
      <c r="VAJ70" s="13"/>
      <c r="VAK70" s="13"/>
      <c r="VAL70" s="13"/>
      <c r="VAM70" s="13"/>
      <c r="VAN70" s="13"/>
      <c r="VAO70" s="13"/>
      <c r="VAP70" s="13"/>
      <c r="VAQ70" s="13"/>
      <c r="VAR70" s="13"/>
      <c r="VAS70" s="13"/>
      <c r="VAT70" s="13"/>
      <c r="VAU70" s="13"/>
      <c r="VAV70" s="13"/>
      <c r="VAW70" s="13"/>
      <c r="VAX70" s="13"/>
      <c r="VAY70" s="13"/>
      <c r="VAZ70" s="13"/>
      <c r="VBA70" s="13"/>
      <c r="VBB70" s="13"/>
      <c r="VBC70" s="13"/>
      <c r="VBD70" s="13"/>
      <c r="VBE70" s="13"/>
      <c r="VBF70" s="13"/>
      <c r="VBG70" s="13"/>
      <c r="VBH70" s="13"/>
      <c r="VBI70" s="13"/>
      <c r="VBJ70" s="13"/>
      <c r="VBK70" s="13"/>
      <c r="VBL70" s="13"/>
      <c r="VBM70" s="13"/>
      <c r="VBN70" s="13"/>
      <c r="VBO70" s="13"/>
      <c r="VBP70" s="13"/>
      <c r="VBQ70" s="13"/>
      <c r="VBR70" s="13"/>
      <c r="VBS70" s="13"/>
      <c r="VBT70" s="13"/>
      <c r="VBU70" s="13"/>
      <c r="VBV70" s="13"/>
      <c r="VBW70" s="13"/>
      <c r="VBX70" s="13"/>
      <c r="VBY70" s="13"/>
      <c r="VBZ70" s="13"/>
      <c r="VCA70" s="13"/>
      <c r="VCB70" s="13"/>
      <c r="VCC70" s="13"/>
      <c r="VCD70" s="13"/>
      <c r="VCE70" s="13"/>
      <c r="VCF70" s="13"/>
      <c r="VCG70" s="13"/>
      <c r="VCH70" s="13"/>
      <c r="VCI70" s="13"/>
      <c r="VCJ70" s="13"/>
      <c r="VCK70" s="13"/>
      <c r="VCL70" s="13"/>
      <c r="VCM70" s="13"/>
      <c r="VCN70" s="13"/>
      <c r="VCO70" s="13"/>
      <c r="VCP70" s="13"/>
      <c r="VCQ70" s="13"/>
      <c r="VCR70" s="13"/>
      <c r="VCS70" s="13"/>
      <c r="VCT70" s="13"/>
      <c r="VCU70" s="13"/>
      <c r="VCV70" s="13"/>
      <c r="VCW70" s="13"/>
      <c r="VCX70" s="13"/>
      <c r="VCY70" s="13"/>
      <c r="VCZ70" s="13"/>
      <c r="VDA70" s="13"/>
      <c r="VDB70" s="13"/>
      <c r="VDC70" s="13"/>
      <c r="VDD70" s="13"/>
      <c r="VDE70" s="13"/>
      <c r="VDF70" s="13"/>
      <c r="VDG70" s="13"/>
      <c r="VDH70" s="13"/>
      <c r="VDI70" s="13"/>
      <c r="VDJ70" s="13"/>
      <c r="VDK70" s="13"/>
      <c r="VDL70" s="13"/>
      <c r="VDM70" s="13"/>
      <c r="VDN70" s="13"/>
      <c r="VDO70" s="13"/>
      <c r="VDP70" s="13"/>
      <c r="VDQ70" s="13"/>
      <c r="VDR70" s="13"/>
      <c r="VDS70" s="13"/>
      <c r="VDT70" s="13"/>
      <c r="VDU70" s="13"/>
      <c r="VDV70" s="13"/>
      <c r="VDW70" s="13"/>
      <c r="VDX70" s="13"/>
      <c r="VDY70" s="13"/>
      <c r="VDZ70" s="13"/>
      <c r="VEA70" s="13"/>
      <c r="VEB70" s="13"/>
      <c r="VEC70" s="13"/>
      <c r="VED70" s="13"/>
      <c r="VEE70" s="13"/>
      <c r="VEF70" s="13"/>
      <c r="VEG70" s="13"/>
      <c r="VEH70" s="13"/>
      <c r="VEI70" s="13"/>
      <c r="VEJ70" s="13"/>
      <c r="VEK70" s="13"/>
      <c r="VEL70" s="13"/>
      <c r="VEM70" s="13"/>
      <c r="VEN70" s="13"/>
      <c r="VEO70" s="13"/>
      <c r="VEP70" s="13"/>
      <c r="VEQ70" s="13"/>
      <c r="VER70" s="13"/>
      <c r="VES70" s="13"/>
      <c r="VET70" s="13"/>
      <c r="VEU70" s="13"/>
      <c r="VEV70" s="13"/>
      <c r="VEW70" s="13"/>
      <c r="VEX70" s="13"/>
      <c r="VEY70" s="13"/>
      <c r="VEZ70" s="13"/>
      <c r="VFA70" s="13"/>
      <c r="VFB70" s="13"/>
      <c r="VFC70" s="13"/>
      <c r="VFD70" s="13"/>
      <c r="VFE70" s="13"/>
      <c r="VFF70" s="13"/>
      <c r="VFG70" s="13"/>
      <c r="VFH70" s="13"/>
      <c r="VFI70" s="13"/>
      <c r="VFJ70" s="13"/>
      <c r="VFK70" s="13"/>
      <c r="VFL70" s="13"/>
      <c r="VFM70" s="13"/>
      <c r="VFN70" s="13"/>
      <c r="VFO70" s="13"/>
      <c r="VFP70" s="13"/>
      <c r="VFQ70" s="13"/>
      <c r="VFR70" s="13"/>
      <c r="VFS70" s="13"/>
      <c r="VFT70" s="13"/>
      <c r="VFU70" s="13"/>
      <c r="VFV70" s="13"/>
      <c r="VFW70" s="13"/>
      <c r="VFX70" s="13"/>
      <c r="VFY70" s="13"/>
      <c r="VFZ70" s="13"/>
      <c r="VGA70" s="13"/>
      <c r="VGB70" s="13"/>
      <c r="VGC70" s="13"/>
      <c r="VGD70" s="13"/>
      <c r="VGE70" s="13"/>
      <c r="VGF70" s="13"/>
      <c r="VGG70" s="13"/>
      <c r="VGH70" s="13"/>
      <c r="VGI70" s="13"/>
      <c r="VGJ70" s="13"/>
      <c r="VGK70" s="13"/>
      <c r="VGL70" s="13"/>
      <c r="VGM70" s="13"/>
      <c r="VGN70" s="13"/>
      <c r="VGO70" s="13"/>
      <c r="VGP70" s="13"/>
      <c r="VGQ70" s="13"/>
      <c r="VGR70" s="13"/>
      <c r="VGS70" s="13"/>
      <c r="VGT70" s="13"/>
      <c r="VGU70" s="13"/>
      <c r="VGV70" s="13"/>
      <c r="VGW70" s="13"/>
      <c r="VGX70" s="13"/>
      <c r="VGY70" s="13"/>
      <c r="VGZ70" s="13"/>
      <c r="VHA70" s="13"/>
      <c r="VHB70" s="13"/>
      <c r="VHC70" s="13"/>
      <c r="VHD70" s="13"/>
      <c r="VHE70" s="13"/>
      <c r="VHF70" s="13"/>
      <c r="VHG70" s="13"/>
      <c r="VHH70" s="13"/>
      <c r="VHI70" s="13"/>
      <c r="VHJ70" s="13"/>
      <c r="VHK70" s="13"/>
      <c r="VHL70" s="13"/>
      <c r="VHM70" s="13"/>
      <c r="VHN70" s="13"/>
      <c r="VHO70" s="13"/>
      <c r="VHP70" s="13"/>
      <c r="VHQ70" s="13"/>
      <c r="VHR70" s="13"/>
      <c r="VHS70" s="13"/>
      <c r="VHT70" s="13"/>
      <c r="VHU70" s="13"/>
      <c r="VHV70" s="13"/>
      <c r="VHW70" s="13"/>
      <c r="VHX70" s="13"/>
      <c r="VHY70" s="13"/>
      <c r="VHZ70" s="13"/>
      <c r="VIA70" s="13"/>
      <c r="VIB70" s="13"/>
      <c r="VIC70" s="13"/>
      <c r="VID70" s="13"/>
      <c r="VIE70" s="13"/>
      <c r="VIF70" s="13"/>
      <c r="VIG70" s="13"/>
      <c r="VIH70" s="13"/>
      <c r="VII70" s="13"/>
      <c r="VIJ70" s="13"/>
      <c r="VIK70" s="13"/>
      <c r="VIL70" s="13"/>
      <c r="VIM70" s="13"/>
      <c r="VIN70" s="13"/>
      <c r="VIO70" s="13"/>
      <c r="VIP70" s="13"/>
      <c r="VIQ70" s="13"/>
      <c r="VIR70" s="13"/>
      <c r="VIS70" s="13"/>
      <c r="VIT70" s="13"/>
      <c r="VIU70" s="13"/>
      <c r="VIV70" s="13"/>
      <c r="VIW70" s="13"/>
      <c r="VIX70" s="13"/>
      <c r="VIY70" s="13"/>
      <c r="VIZ70" s="13"/>
      <c r="VJA70" s="13"/>
      <c r="VJB70" s="13"/>
      <c r="VJC70" s="13"/>
      <c r="VJD70" s="13"/>
      <c r="VJE70" s="13"/>
      <c r="VJF70" s="13"/>
      <c r="VJG70" s="13"/>
      <c r="VJH70" s="13"/>
      <c r="VJI70" s="13"/>
      <c r="VJJ70" s="13"/>
      <c r="VJK70" s="13"/>
      <c r="VJL70" s="13"/>
      <c r="VJM70" s="13"/>
      <c r="VJN70" s="13"/>
      <c r="VJO70" s="13"/>
      <c r="VJP70" s="13"/>
      <c r="VJQ70" s="13"/>
      <c r="VJR70" s="13"/>
      <c r="VJS70" s="13"/>
      <c r="VJT70" s="13"/>
      <c r="VJU70" s="13"/>
      <c r="VJV70" s="13"/>
      <c r="VJW70" s="13"/>
      <c r="VJX70" s="13"/>
      <c r="VJY70" s="13"/>
      <c r="VJZ70" s="13"/>
      <c r="VKA70" s="13"/>
      <c r="VKB70" s="13"/>
      <c r="VKC70" s="13"/>
      <c r="VKD70" s="13"/>
      <c r="VKE70" s="13"/>
      <c r="VKF70" s="13"/>
      <c r="VKG70" s="13"/>
      <c r="VKH70" s="13"/>
      <c r="VKI70" s="13"/>
      <c r="VKJ70" s="13"/>
      <c r="VKK70" s="13"/>
      <c r="VKL70" s="13"/>
      <c r="VKM70" s="13"/>
      <c r="VKN70" s="13"/>
      <c r="VKO70" s="13"/>
      <c r="VKP70" s="13"/>
      <c r="VKQ70" s="13"/>
      <c r="VKR70" s="13"/>
      <c r="VKS70" s="13"/>
      <c r="VKT70" s="13"/>
      <c r="VKU70" s="13"/>
      <c r="VKV70" s="13"/>
      <c r="VKW70" s="13"/>
      <c r="VKX70" s="13"/>
      <c r="VKY70" s="13"/>
      <c r="VKZ70" s="13"/>
      <c r="VLA70" s="13"/>
      <c r="VLB70" s="13"/>
      <c r="VLC70" s="13"/>
      <c r="VLD70" s="13"/>
      <c r="VLE70" s="13"/>
      <c r="VLF70" s="13"/>
      <c r="VLG70" s="13"/>
      <c r="VLH70" s="13"/>
      <c r="VLI70" s="13"/>
      <c r="VLJ70" s="13"/>
      <c r="VLK70" s="13"/>
      <c r="VLL70" s="13"/>
      <c r="VLM70" s="13"/>
      <c r="VLN70" s="13"/>
      <c r="VLO70" s="13"/>
      <c r="VLP70" s="13"/>
      <c r="VLQ70" s="13"/>
      <c r="VLR70" s="13"/>
      <c r="VLS70" s="13"/>
      <c r="VLT70" s="13"/>
      <c r="VLU70" s="13"/>
      <c r="VLV70" s="13"/>
      <c r="VLW70" s="13"/>
      <c r="VLX70" s="13"/>
      <c r="VLY70" s="13"/>
      <c r="VLZ70" s="13"/>
      <c r="VMA70" s="13"/>
      <c r="VMB70" s="13"/>
      <c r="VMC70" s="13"/>
      <c r="VMD70" s="13"/>
      <c r="VME70" s="13"/>
      <c r="VMF70" s="13"/>
      <c r="VMG70" s="13"/>
      <c r="VMH70" s="13"/>
      <c r="VMI70" s="13"/>
      <c r="VMJ70" s="13"/>
      <c r="VMK70" s="13"/>
      <c r="VML70" s="13"/>
      <c r="VMM70" s="13"/>
      <c r="VMN70" s="13"/>
      <c r="VMO70" s="13"/>
      <c r="VMP70" s="13"/>
      <c r="VMQ70" s="13"/>
      <c r="VMR70" s="13"/>
      <c r="VMS70" s="13"/>
      <c r="VMT70" s="13"/>
      <c r="VMU70" s="13"/>
      <c r="VMV70" s="13"/>
      <c r="VMW70" s="13"/>
      <c r="VMX70" s="13"/>
      <c r="VMY70" s="13"/>
      <c r="VMZ70" s="13"/>
      <c r="VNA70" s="13"/>
      <c r="VNB70" s="13"/>
      <c r="VNC70" s="13"/>
      <c r="VND70" s="13"/>
      <c r="VNE70" s="13"/>
      <c r="VNF70" s="13"/>
      <c r="VNG70" s="13"/>
      <c r="VNH70" s="13"/>
      <c r="VNI70" s="13"/>
      <c r="VNJ70" s="13"/>
      <c r="VNK70" s="13"/>
      <c r="VNL70" s="13"/>
      <c r="VNM70" s="13"/>
      <c r="VNN70" s="13"/>
      <c r="VNO70" s="13"/>
      <c r="VNP70" s="13"/>
      <c r="VNQ70" s="13"/>
      <c r="VNR70" s="13"/>
      <c r="VNS70" s="13"/>
      <c r="VNT70" s="13"/>
      <c r="VNU70" s="13"/>
      <c r="VNV70" s="13"/>
      <c r="VNW70" s="13"/>
      <c r="VNX70" s="13"/>
      <c r="VNY70" s="13"/>
      <c r="VNZ70" s="13"/>
      <c r="VOA70" s="13"/>
      <c r="VOB70" s="13"/>
      <c r="VOC70" s="13"/>
      <c r="VOD70" s="13"/>
      <c r="VOE70" s="13"/>
      <c r="VOF70" s="13"/>
      <c r="VOG70" s="13"/>
      <c r="VOH70" s="13"/>
      <c r="VOI70" s="13"/>
      <c r="VOJ70" s="13"/>
      <c r="VOK70" s="13"/>
      <c r="VOL70" s="13"/>
      <c r="VOM70" s="13"/>
      <c r="VON70" s="13"/>
      <c r="VOO70" s="13"/>
      <c r="VOP70" s="13"/>
      <c r="VOQ70" s="13"/>
      <c r="VOR70" s="13"/>
      <c r="VOS70" s="13"/>
      <c r="VOT70" s="13"/>
      <c r="VOU70" s="13"/>
      <c r="VOV70" s="13"/>
      <c r="VOW70" s="13"/>
      <c r="VOX70" s="13"/>
      <c r="VOY70" s="13"/>
      <c r="VOZ70" s="13"/>
      <c r="VPA70" s="13"/>
      <c r="VPB70" s="13"/>
      <c r="VPC70" s="13"/>
      <c r="VPD70" s="13"/>
      <c r="VPE70" s="13"/>
      <c r="VPF70" s="13"/>
      <c r="VPG70" s="13"/>
      <c r="VPH70" s="13"/>
      <c r="VPI70" s="13"/>
      <c r="VPJ70" s="13"/>
      <c r="VPK70" s="13"/>
      <c r="VPL70" s="13"/>
      <c r="VPM70" s="13"/>
      <c r="VPN70" s="13"/>
      <c r="VPO70" s="13"/>
      <c r="VPP70" s="13"/>
      <c r="VPQ70" s="13"/>
      <c r="VPR70" s="13"/>
      <c r="VPS70" s="13"/>
      <c r="VPT70" s="13"/>
      <c r="VPU70" s="13"/>
      <c r="VPV70" s="13"/>
      <c r="VPW70" s="13"/>
      <c r="VPX70" s="13"/>
      <c r="VPY70" s="13"/>
      <c r="VPZ70" s="13"/>
      <c r="VQA70" s="13"/>
      <c r="VQB70" s="13"/>
      <c r="VQC70" s="13"/>
      <c r="VQD70" s="13"/>
      <c r="VQE70" s="13"/>
      <c r="VQF70" s="13"/>
      <c r="VQG70" s="13"/>
      <c r="VQH70" s="13"/>
      <c r="VQI70" s="13"/>
      <c r="VQJ70" s="13"/>
      <c r="VQK70" s="13"/>
      <c r="VQL70" s="13"/>
      <c r="VQM70" s="13"/>
      <c r="VQN70" s="13"/>
      <c r="VQO70" s="13"/>
      <c r="VQP70" s="13"/>
      <c r="VQQ70" s="13"/>
      <c r="VQR70" s="13"/>
      <c r="VQS70" s="13"/>
      <c r="VQT70" s="13"/>
      <c r="VQU70" s="13"/>
      <c r="VQV70" s="13"/>
      <c r="VQW70" s="13"/>
      <c r="VQX70" s="13"/>
      <c r="VQY70" s="13"/>
      <c r="VQZ70" s="13"/>
      <c r="VRA70" s="13"/>
      <c r="VRB70" s="13"/>
      <c r="VRC70" s="13"/>
      <c r="VRD70" s="13"/>
      <c r="VRE70" s="13"/>
      <c r="VRF70" s="13"/>
      <c r="VRG70" s="13"/>
      <c r="VRH70" s="13"/>
      <c r="VRI70" s="13"/>
      <c r="VRJ70" s="13"/>
      <c r="VRK70" s="13"/>
      <c r="VRL70" s="13"/>
      <c r="VRM70" s="13"/>
      <c r="VRN70" s="13"/>
      <c r="VRO70" s="13"/>
      <c r="VRP70" s="13"/>
      <c r="VRQ70" s="13"/>
      <c r="VRR70" s="13"/>
      <c r="VRS70" s="13"/>
      <c r="VRT70" s="13"/>
      <c r="VRU70" s="13"/>
      <c r="VRV70" s="13"/>
      <c r="VRW70" s="13"/>
      <c r="VRX70" s="13"/>
      <c r="VRY70" s="13"/>
      <c r="VRZ70" s="13"/>
      <c r="VSA70" s="13"/>
      <c r="VSB70" s="13"/>
      <c r="VSC70" s="13"/>
      <c r="VSD70" s="13"/>
      <c r="VSE70" s="13"/>
      <c r="VSF70" s="13"/>
      <c r="VSG70" s="13"/>
      <c r="VSH70" s="13"/>
      <c r="VSI70" s="13"/>
      <c r="VSJ70" s="13"/>
      <c r="VSK70" s="13"/>
      <c r="VSL70" s="13"/>
      <c r="VSM70" s="13"/>
      <c r="VSN70" s="13"/>
      <c r="VSO70" s="13"/>
      <c r="VSP70" s="13"/>
      <c r="VSQ70" s="13"/>
      <c r="VSR70" s="13"/>
      <c r="VSS70" s="13"/>
      <c r="VST70" s="13"/>
      <c r="VSU70" s="13"/>
      <c r="VSV70" s="13"/>
      <c r="VSW70" s="13"/>
      <c r="VSX70" s="13"/>
      <c r="VSY70" s="13"/>
      <c r="VSZ70" s="13"/>
      <c r="VTA70" s="13"/>
      <c r="VTB70" s="13"/>
      <c r="VTC70" s="13"/>
      <c r="VTD70" s="13"/>
      <c r="VTE70" s="13"/>
      <c r="VTF70" s="13"/>
      <c r="VTG70" s="13"/>
      <c r="VTH70" s="13"/>
      <c r="VTI70" s="13"/>
      <c r="VTJ70" s="13"/>
      <c r="VTK70" s="13"/>
      <c r="VTL70" s="13"/>
      <c r="VTM70" s="13"/>
      <c r="VTN70" s="13"/>
      <c r="VTO70" s="13"/>
      <c r="VTP70" s="13"/>
      <c r="VTQ70" s="13"/>
      <c r="VTR70" s="13"/>
      <c r="VTS70" s="13"/>
      <c r="VTT70" s="13"/>
      <c r="VTU70" s="13"/>
      <c r="VTV70" s="13"/>
      <c r="VTW70" s="13"/>
      <c r="VTX70" s="13"/>
      <c r="VTY70" s="13"/>
      <c r="VTZ70" s="13"/>
      <c r="VUA70" s="13"/>
      <c r="VUB70" s="13"/>
      <c r="VUC70" s="13"/>
      <c r="VUD70" s="13"/>
      <c r="VUE70" s="13"/>
      <c r="VUF70" s="13"/>
      <c r="VUG70" s="13"/>
      <c r="VUH70" s="13"/>
      <c r="VUI70" s="13"/>
      <c r="VUJ70" s="13"/>
      <c r="VUK70" s="13"/>
      <c r="VUL70" s="13"/>
      <c r="VUM70" s="13"/>
      <c r="VUN70" s="13"/>
      <c r="VUO70" s="13"/>
      <c r="VUP70" s="13"/>
      <c r="VUQ70" s="13"/>
      <c r="VUR70" s="13"/>
      <c r="VUS70" s="13"/>
      <c r="VUT70" s="13"/>
      <c r="VUU70" s="13"/>
      <c r="VUV70" s="13"/>
      <c r="VUW70" s="13"/>
      <c r="VUX70" s="13"/>
      <c r="VUY70" s="13"/>
      <c r="VUZ70" s="13"/>
      <c r="VVA70" s="13"/>
      <c r="VVB70" s="13"/>
      <c r="VVC70" s="13"/>
      <c r="VVD70" s="13"/>
      <c r="VVE70" s="13"/>
      <c r="VVF70" s="13"/>
      <c r="VVG70" s="13"/>
      <c r="VVH70" s="13"/>
      <c r="VVI70" s="13"/>
      <c r="VVJ70" s="13"/>
      <c r="VVK70" s="13"/>
      <c r="VVL70" s="13"/>
      <c r="VVM70" s="13"/>
      <c r="VVN70" s="13"/>
      <c r="VVO70" s="13"/>
      <c r="VVP70" s="13"/>
      <c r="VVQ70" s="13"/>
      <c r="VVR70" s="13"/>
      <c r="VVS70" s="13"/>
      <c r="VVT70" s="13"/>
      <c r="VVU70" s="13"/>
      <c r="VVV70" s="13"/>
      <c r="VVW70" s="13"/>
      <c r="VVX70" s="13"/>
      <c r="VVY70" s="13"/>
      <c r="VVZ70" s="13"/>
      <c r="VWA70" s="13"/>
      <c r="VWB70" s="13"/>
      <c r="VWC70" s="13"/>
      <c r="VWD70" s="13"/>
      <c r="VWE70" s="13"/>
      <c r="VWF70" s="13"/>
      <c r="VWG70" s="13"/>
      <c r="VWH70" s="13"/>
      <c r="VWI70" s="13"/>
      <c r="VWJ70" s="13"/>
      <c r="VWK70" s="13"/>
      <c r="VWL70" s="13"/>
      <c r="VWM70" s="13"/>
      <c r="VWN70" s="13"/>
      <c r="VWO70" s="13"/>
      <c r="VWP70" s="13"/>
      <c r="VWQ70" s="13"/>
      <c r="VWR70" s="13"/>
      <c r="VWS70" s="13"/>
      <c r="VWT70" s="13"/>
      <c r="VWU70" s="13"/>
      <c r="VWV70" s="13"/>
      <c r="VWW70" s="13"/>
      <c r="VWX70" s="13"/>
      <c r="VWY70" s="13"/>
      <c r="VWZ70" s="13"/>
      <c r="VXA70" s="13"/>
      <c r="VXB70" s="13"/>
      <c r="VXC70" s="13"/>
      <c r="VXD70" s="13"/>
      <c r="VXE70" s="13"/>
      <c r="VXF70" s="13"/>
      <c r="VXG70" s="13"/>
      <c r="VXH70" s="13"/>
      <c r="VXI70" s="13"/>
      <c r="VXJ70" s="13"/>
      <c r="VXK70" s="13"/>
      <c r="VXL70" s="13"/>
      <c r="VXM70" s="13"/>
      <c r="VXN70" s="13"/>
      <c r="VXO70" s="13"/>
      <c r="VXP70" s="13"/>
      <c r="VXQ70" s="13"/>
      <c r="VXR70" s="13"/>
      <c r="VXS70" s="13"/>
      <c r="VXT70" s="13"/>
      <c r="VXU70" s="13"/>
      <c r="VXV70" s="13"/>
      <c r="VXW70" s="13"/>
      <c r="VXX70" s="13"/>
      <c r="VXY70" s="13"/>
      <c r="VXZ70" s="13"/>
      <c r="VYA70" s="13"/>
      <c r="VYB70" s="13"/>
      <c r="VYC70" s="13"/>
      <c r="VYD70" s="13"/>
      <c r="VYE70" s="13"/>
      <c r="VYF70" s="13"/>
      <c r="VYG70" s="13"/>
      <c r="VYH70" s="13"/>
      <c r="VYI70" s="13"/>
      <c r="VYJ70" s="13"/>
      <c r="VYK70" s="13"/>
      <c r="VYL70" s="13"/>
      <c r="VYM70" s="13"/>
      <c r="VYN70" s="13"/>
      <c r="VYO70" s="13"/>
      <c r="VYP70" s="13"/>
      <c r="VYQ70" s="13"/>
      <c r="VYR70" s="13"/>
      <c r="VYS70" s="13"/>
      <c r="VYT70" s="13"/>
      <c r="VYU70" s="13"/>
      <c r="VYV70" s="13"/>
      <c r="VYW70" s="13"/>
      <c r="VYX70" s="13"/>
      <c r="VYY70" s="13"/>
      <c r="VYZ70" s="13"/>
      <c r="VZA70" s="13"/>
      <c r="VZB70" s="13"/>
      <c r="VZC70" s="13"/>
      <c r="VZD70" s="13"/>
      <c r="VZE70" s="13"/>
      <c r="VZF70" s="13"/>
      <c r="VZG70" s="13"/>
      <c r="VZH70" s="13"/>
      <c r="VZI70" s="13"/>
      <c r="VZJ70" s="13"/>
      <c r="VZK70" s="13"/>
      <c r="VZL70" s="13"/>
      <c r="VZM70" s="13"/>
      <c r="VZN70" s="13"/>
      <c r="VZO70" s="13"/>
      <c r="VZP70" s="13"/>
      <c r="VZQ70" s="13"/>
      <c r="VZR70" s="13"/>
      <c r="VZS70" s="13"/>
      <c r="VZT70" s="13"/>
      <c r="VZU70" s="13"/>
      <c r="VZV70" s="13"/>
      <c r="VZW70" s="13"/>
      <c r="VZX70" s="13"/>
      <c r="VZY70" s="13"/>
      <c r="VZZ70" s="13"/>
      <c r="WAA70" s="13"/>
      <c r="WAB70" s="13"/>
      <c r="WAC70" s="13"/>
      <c r="WAD70" s="13"/>
      <c r="WAE70" s="13"/>
      <c r="WAF70" s="13"/>
      <c r="WAG70" s="13"/>
      <c r="WAH70" s="13"/>
      <c r="WAI70" s="13"/>
      <c r="WAJ70" s="13"/>
      <c r="WAK70" s="13"/>
      <c r="WAL70" s="13"/>
      <c r="WAM70" s="13"/>
      <c r="WAN70" s="13"/>
      <c r="WAO70" s="13"/>
      <c r="WAP70" s="13"/>
      <c r="WAQ70" s="13"/>
      <c r="WAR70" s="13"/>
      <c r="WAS70" s="13"/>
      <c r="WAT70" s="13"/>
      <c r="WAU70" s="13"/>
      <c r="WAV70" s="13"/>
      <c r="WAW70" s="13"/>
      <c r="WAX70" s="13"/>
      <c r="WAY70" s="13"/>
      <c r="WAZ70" s="13"/>
      <c r="WBA70" s="13"/>
      <c r="WBB70" s="13"/>
      <c r="WBC70" s="13"/>
      <c r="WBD70" s="13"/>
      <c r="WBE70" s="13"/>
      <c r="WBF70" s="13"/>
      <c r="WBG70" s="13"/>
      <c r="WBH70" s="13"/>
      <c r="WBI70" s="13"/>
      <c r="WBJ70" s="13"/>
      <c r="WBK70" s="13"/>
      <c r="WBL70" s="13"/>
      <c r="WBM70" s="13"/>
      <c r="WBN70" s="13"/>
      <c r="WBO70" s="13"/>
      <c r="WBP70" s="13"/>
      <c r="WBQ70" s="13"/>
      <c r="WBR70" s="13"/>
      <c r="WBS70" s="13"/>
      <c r="WBT70" s="13"/>
      <c r="WBU70" s="13"/>
      <c r="WBV70" s="13"/>
      <c r="WBW70" s="13"/>
      <c r="WBX70" s="13"/>
      <c r="WBY70" s="13"/>
      <c r="WBZ70" s="13"/>
      <c r="WCA70" s="13"/>
      <c r="WCB70" s="13"/>
      <c r="WCC70" s="13"/>
      <c r="WCD70" s="13"/>
      <c r="WCE70" s="13"/>
      <c r="WCF70" s="13"/>
      <c r="WCG70" s="13"/>
      <c r="WCH70" s="13"/>
      <c r="WCI70" s="13"/>
      <c r="WCJ70" s="13"/>
      <c r="WCK70" s="13"/>
      <c r="WCL70" s="13"/>
      <c r="WCM70" s="13"/>
      <c r="WCN70" s="13"/>
      <c r="WCO70" s="13"/>
      <c r="WCP70" s="13"/>
      <c r="WCQ70" s="13"/>
      <c r="WCR70" s="13"/>
      <c r="WCS70" s="13"/>
      <c r="WCT70" s="13"/>
      <c r="WCU70" s="13"/>
      <c r="WCV70" s="13"/>
      <c r="WCW70" s="13"/>
      <c r="WCX70" s="13"/>
      <c r="WCY70" s="13"/>
      <c r="WCZ70" s="13"/>
      <c r="WDA70" s="13"/>
      <c r="WDB70" s="13"/>
      <c r="WDC70" s="13"/>
      <c r="WDD70" s="13"/>
      <c r="WDE70" s="13"/>
      <c r="WDF70" s="13"/>
      <c r="WDG70" s="13"/>
      <c r="WDH70" s="13"/>
      <c r="WDI70" s="13"/>
      <c r="WDJ70" s="13"/>
      <c r="WDK70" s="13"/>
      <c r="WDL70" s="13"/>
      <c r="WDM70" s="13"/>
      <c r="WDN70" s="13"/>
      <c r="WDO70" s="13"/>
      <c r="WDP70" s="13"/>
      <c r="WDQ70" s="13"/>
      <c r="WDR70" s="13"/>
      <c r="WDS70" s="13"/>
      <c r="WDT70" s="13"/>
      <c r="WDU70" s="13"/>
      <c r="WDV70" s="13"/>
      <c r="WDW70" s="13"/>
      <c r="WDX70" s="13"/>
      <c r="WDY70" s="13"/>
      <c r="WDZ70" s="13"/>
      <c r="WEA70" s="13"/>
      <c r="WEB70" s="13"/>
      <c r="WEC70" s="13"/>
      <c r="WED70" s="13"/>
      <c r="WEE70" s="13"/>
      <c r="WEF70" s="13"/>
      <c r="WEG70" s="13"/>
      <c r="WEH70" s="13"/>
      <c r="WEI70" s="13"/>
      <c r="WEJ70" s="13"/>
      <c r="WEK70" s="13"/>
      <c r="WEL70" s="13"/>
      <c r="WEM70" s="13"/>
      <c r="WEN70" s="13"/>
      <c r="WEO70" s="13"/>
      <c r="WEP70" s="13"/>
      <c r="WEQ70" s="13"/>
      <c r="WER70" s="13"/>
      <c r="WES70" s="13"/>
      <c r="WET70" s="13"/>
      <c r="WEU70" s="13"/>
      <c r="WEV70" s="13"/>
      <c r="WEW70" s="13"/>
      <c r="WEX70" s="13"/>
      <c r="WEY70" s="13"/>
      <c r="WEZ70" s="13"/>
      <c r="WFA70" s="13"/>
      <c r="WFB70" s="13"/>
      <c r="WFC70" s="13"/>
      <c r="WFD70" s="13"/>
      <c r="WFE70" s="13"/>
      <c r="WFF70" s="13"/>
      <c r="WFG70" s="13"/>
      <c r="WFH70" s="13"/>
      <c r="WFI70" s="13"/>
      <c r="WFJ70" s="13"/>
      <c r="WFK70" s="13"/>
      <c r="WFL70" s="13"/>
      <c r="WFM70" s="13"/>
      <c r="WFN70" s="13"/>
      <c r="WFO70" s="13"/>
      <c r="WFP70" s="13"/>
      <c r="WFQ70" s="13"/>
      <c r="WFR70" s="13"/>
      <c r="WFS70" s="13"/>
      <c r="WFT70" s="13"/>
      <c r="WFU70" s="13"/>
      <c r="WFV70" s="13"/>
      <c r="WFW70" s="13"/>
      <c r="WFX70" s="13"/>
      <c r="WFY70" s="13"/>
      <c r="WFZ70" s="13"/>
      <c r="WGA70" s="13"/>
      <c r="WGB70" s="13"/>
      <c r="WGC70" s="13"/>
      <c r="WGD70" s="13"/>
      <c r="WGE70" s="13"/>
      <c r="WGF70" s="13"/>
      <c r="WGG70" s="13"/>
      <c r="WGH70" s="13"/>
      <c r="WGI70" s="13"/>
      <c r="WGJ70" s="13"/>
      <c r="WGK70" s="13"/>
      <c r="WGL70" s="13"/>
      <c r="WGM70" s="13"/>
      <c r="WGN70" s="13"/>
      <c r="WGO70" s="13"/>
      <c r="WGP70" s="13"/>
      <c r="WGQ70" s="13"/>
      <c r="WGR70" s="13"/>
      <c r="WGS70" s="13"/>
      <c r="WGT70" s="13"/>
      <c r="WGU70" s="13"/>
      <c r="WGV70" s="13"/>
      <c r="WGW70" s="13"/>
      <c r="WGX70" s="13"/>
      <c r="WGY70" s="13"/>
      <c r="WGZ70" s="13"/>
      <c r="WHA70" s="13"/>
      <c r="WHB70" s="13"/>
      <c r="WHC70" s="13"/>
      <c r="WHD70" s="13"/>
      <c r="WHE70" s="13"/>
      <c r="WHF70" s="13"/>
      <c r="WHG70" s="13"/>
      <c r="WHH70" s="13"/>
      <c r="WHI70" s="13"/>
      <c r="WHJ70" s="13"/>
      <c r="WHK70" s="13"/>
      <c r="WHL70" s="13"/>
      <c r="WHM70" s="13"/>
      <c r="WHN70" s="13"/>
      <c r="WHO70" s="13"/>
      <c r="WHP70" s="13"/>
      <c r="WHQ70" s="13"/>
      <c r="WHR70" s="13"/>
      <c r="WHS70" s="13"/>
      <c r="WHT70" s="13"/>
      <c r="WHU70" s="13"/>
      <c r="WHV70" s="13"/>
      <c r="WHW70" s="13"/>
      <c r="WHX70" s="13"/>
      <c r="WHY70" s="13"/>
      <c r="WHZ70" s="13"/>
      <c r="WIA70" s="13"/>
      <c r="WIB70" s="13"/>
      <c r="WIC70" s="13"/>
      <c r="WID70" s="13"/>
      <c r="WIE70" s="13"/>
      <c r="WIF70" s="13"/>
      <c r="WIG70" s="13"/>
      <c r="WIH70" s="13"/>
      <c r="WII70" s="13"/>
      <c r="WIJ70" s="13"/>
      <c r="WIK70" s="13"/>
      <c r="WIL70" s="13"/>
      <c r="WIM70" s="13"/>
      <c r="WIN70" s="13"/>
      <c r="WIO70" s="13"/>
      <c r="WIP70" s="13"/>
      <c r="WIQ70" s="13"/>
      <c r="WIR70" s="13"/>
      <c r="WIS70" s="13"/>
      <c r="WIT70" s="13"/>
      <c r="WIU70" s="13"/>
      <c r="WIV70" s="13"/>
      <c r="WIW70" s="13"/>
      <c r="WIX70" s="13"/>
      <c r="WIY70" s="13"/>
      <c r="WIZ70" s="13"/>
      <c r="WJA70" s="13"/>
      <c r="WJB70" s="13"/>
      <c r="WJC70" s="13"/>
      <c r="WJD70" s="13"/>
      <c r="WJE70" s="13"/>
      <c r="WJF70" s="13"/>
      <c r="WJG70" s="13"/>
      <c r="WJH70" s="13"/>
      <c r="WJI70" s="13"/>
      <c r="WJJ70" s="13"/>
      <c r="WJK70" s="13"/>
      <c r="WJL70" s="13"/>
      <c r="WJM70" s="13"/>
      <c r="WJN70" s="13"/>
      <c r="WJO70" s="13"/>
      <c r="WJP70" s="13"/>
      <c r="WJQ70" s="13"/>
      <c r="WJR70" s="13"/>
      <c r="WJS70" s="13"/>
      <c r="WJT70" s="13"/>
      <c r="WJU70" s="13"/>
      <c r="WJV70" s="13"/>
      <c r="WJW70" s="13"/>
      <c r="WJX70" s="13"/>
      <c r="WJY70" s="13"/>
      <c r="WJZ70" s="13"/>
      <c r="WKA70" s="13"/>
      <c r="WKB70" s="13"/>
      <c r="WKC70" s="13"/>
      <c r="WKD70" s="13"/>
      <c r="WKE70" s="13"/>
      <c r="WKF70" s="13"/>
      <c r="WKG70" s="13"/>
      <c r="WKH70" s="13"/>
      <c r="WKI70" s="13"/>
      <c r="WKJ70" s="13"/>
      <c r="WKK70" s="13"/>
      <c r="WKL70" s="13"/>
      <c r="WKM70" s="13"/>
      <c r="WKN70" s="13"/>
      <c r="WKO70" s="13"/>
      <c r="WKP70" s="13"/>
      <c r="WKQ70" s="13"/>
      <c r="WKR70" s="13"/>
      <c r="WKS70" s="13"/>
      <c r="WKT70" s="13"/>
      <c r="WKU70" s="13"/>
      <c r="WKV70" s="13"/>
      <c r="WKW70" s="13"/>
      <c r="WKX70" s="13"/>
      <c r="WKY70" s="13"/>
      <c r="WKZ70" s="13"/>
      <c r="WLA70" s="13"/>
      <c r="WLB70" s="13"/>
      <c r="WLC70" s="13"/>
      <c r="WLD70" s="13"/>
      <c r="WLE70" s="13"/>
      <c r="WLF70" s="13"/>
      <c r="WLG70" s="13"/>
      <c r="WLH70" s="13"/>
      <c r="WLI70" s="13"/>
      <c r="WLJ70" s="13"/>
      <c r="WLK70" s="13"/>
      <c r="WLL70" s="13"/>
      <c r="WLM70" s="13"/>
      <c r="WLN70" s="13"/>
      <c r="WLO70" s="13"/>
      <c r="WLP70" s="13"/>
      <c r="WLQ70" s="13"/>
      <c r="WLR70" s="13"/>
      <c r="WLS70" s="13"/>
      <c r="WLT70" s="13"/>
      <c r="WLU70" s="13"/>
      <c r="WLV70" s="13"/>
      <c r="WLW70" s="13"/>
      <c r="WLX70" s="13"/>
      <c r="WLY70" s="13"/>
      <c r="WLZ70" s="13"/>
      <c r="WMA70" s="13"/>
      <c r="WMB70" s="13"/>
      <c r="WMC70" s="13"/>
      <c r="WMD70" s="13"/>
      <c r="WME70" s="13"/>
      <c r="WMF70" s="13"/>
      <c r="WMG70" s="13"/>
      <c r="WMH70" s="13"/>
      <c r="WMI70" s="13"/>
      <c r="WMJ70" s="13"/>
      <c r="WMK70" s="13"/>
      <c r="WML70" s="13"/>
      <c r="WMM70" s="13"/>
      <c r="WMN70" s="13"/>
      <c r="WMO70" s="13"/>
      <c r="WMP70" s="13"/>
      <c r="WMQ70" s="13"/>
      <c r="WMR70" s="13"/>
      <c r="WMS70" s="13"/>
      <c r="WMT70" s="13"/>
      <c r="WMU70" s="13"/>
      <c r="WMV70" s="13"/>
      <c r="WMW70" s="13"/>
      <c r="WMX70" s="13"/>
      <c r="WMY70" s="13"/>
      <c r="WMZ70" s="13"/>
      <c r="WNA70" s="13"/>
      <c r="WNB70" s="13"/>
      <c r="WNC70" s="13"/>
      <c r="WND70" s="13"/>
      <c r="WNE70" s="13"/>
      <c r="WNF70" s="13"/>
      <c r="WNG70" s="13"/>
      <c r="WNH70" s="13"/>
      <c r="WNI70" s="13"/>
      <c r="WNJ70" s="13"/>
      <c r="WNK70" s="13"/>
      <c r="WNL70" s="13"/>
      <c r="WNM70" s="13"/>
      <c r="WNN70" s="13"/>
      <c r="WNO70" s="13"/>
      <c r="WNP70" s="13"/>
      <c r="WNQ70" s="13"/>
      <c r="WNR70" s="13"/>
      <c r="WNS70" s="13"/>
      <c r="WNT70" s="13"/>
      <c r="WNU70" s="13"/>
      <c r="WNV70" s="13"/>
      <c r="WNW70" s="13"/>
      <c r="WNX70" s="13"/>
      <c r="WNY70" s="13"/>
      <c r="WNZ70" s="13"/>
      <c r="WOA70" s="13"/>
      <c r="WOB70" s="13"/>
      <c r="WOC70" s="13"/>
      <c r="WOD70" s="13"/>
      <c r="WOE70" s="13"/>
      <c r="WOF70" s="13"/>
      <c r="WOG70" s="13"/>
      <c r="WOH70" s="13"/>
      <c r="WOI70" s="13"/>
      <c r="WOJ70" s="13"/>
      <c r="WOK70" s="13"/>
      <c r="WOL70" s="13"/>
      <c r="WOM70" s="13"/>
      <c r="WON70" s="13"/>
      <c r="WOO70" s="13"/>
      <c r="WOP70" s="13"/>
      <c r="WOQ70" s="13"/>
      <c r="WOR70" s="13"/>
      <c r="WOS70" s="13"/>
      <c r="WOT70" s="13"/>
      <c r="WOU70" s="13"/>
      <c r="WOV70" s="13"/>
      <c r="WOW70" s="13"/>
      <c r="WOX70" s="13"/>
      <c r="WOY70" s="13"/>
      <c r="WOZ70" s="13"/>
      <c r="WPA70" s="13"/>
      <c r="WPB70" s="13"/>
      <c r="WPC70" s="13"/>
      <c r="WPD70" s="13"/>
      <c r="WPE70" s="13"/>
      <c r="WPF70" s="13"/>
      <c r="WPG70" s="13"/>
      <c r="WPH70" s="13"/>
      <c r="WPI70" s="13"/>
      <c r="WPJ70" s="13"/>
      <c r="WPK70" s="13"/>
      <c r="WPL70" s="13"/>
      <c r="WPM70" s="13"/>
      <c r="WPN70" s="13"/>
      <c r="WPO70" s="13"/>
      <c r="WPP70" s="13"/>
      <c r="WPQ70" s="13"/>
      <c r="WPR70" s="13"/>
      <c r="WPS70" s="13"/>
      <c r="WPT70" s="13"/>
      <c r="WPU70" s="13"/>
      <c r="WPV70" s="13"/>
      <c r="WPW70" s="13"/>
      <c r="WPX70" s="13"/>
      <c r="WPY70" s="13"/>
      <c r="WPZ70" s="13"/>
      <c r="WQA70" s="13"/>
      <c r="WQB70" s="13"/>
      <c r="WQC70" s="13"/>
      <c r="WQD70" s="13"/>
      <c r="WQE70" s="13"/>
      <c r="WQF70" s="13"/>
      <c r="WQG70" s="13"/>
      <c r="WQH70" s="13"/>
      <c r="WQI70" s="13"/>
      <c r="WQJ70" s="13"/>
      <c r="WQK70" s="13"/>
      <c r="WQL70" s="13"/>
      <c r="WQM70" s="13"/>
      <c r="WQN70" s="13"/>
      <c r="WQO70" s="13"/>
      <c r="WQP70" s="13"/>
      <c r="WQQ70" s="13"/>
      <c r="WQR70" s="13"/>
      <c r="WQS70" s="13"/>
      <c r="WQT70" s="13"/>
      <c r="WQU70" s="13"/>
      <c r="WQV70" s="13"/>
      <c r="WQW70" s="13"/>
      <c r="WQX70" s="13"/>
      <c r="WQY70" s="13"/>
      <c r="WQZ70" s="13"/>
      <c r="WRA70" s="13"/>
      <c r="WRB70" s="13"/>
      <c r="WRC70" s="13"/>
      <c r="WRD70" s="13"/>
      <c r="WRE70" s="13"/>
      <c r="WRF70" s="13"/>
      <c r="WRG70" s="13"/>
      <c r="WRH70" s="13"/>
      <c r="WRI70" s="13"/>
      <c r="WRJ70" s="13"/>
      <c r="WRK70" s="13"/>
      <c r="WRL70" s="13"/>
      <c r="WRM70" s="13"/>
      <c r="WRN70" s="13"/>
      <c r="WRO70" s="13"/>
      <c r="WRP70" s="13"/>
      <c r="WRQ70" s="13"/>
      <c r="WRR70" s="13"/>
      <c r="WRS70" s="13"/>
      <c r="WRT70" s="13"/>
      <c r="WRU70" s="13"/>
      <c r="WRV70" s="13"/>
      <c r="WRW70" s="13"/>
      <c r="WRX70" s="13"/>
      <c r="WRY70" s="13"/>
      <c r="WRZ70" s="13"/>
      <c r="WSA70" s="13"/>
      <c r="WSB70" s="13"/>
      <c r="WSC70" s="13"/>
      <c r="WSD70" s="13"/>
      <c r="WSE70" s="13"/>
      <c r="WSF70" s="13"/>
      <c r="WSG70" s="13"/>
      <c r="WSH70" s="13"/>
      <c r="WSI70" s="13"/>
      <c r="WSJ70" s="13"/>
      <c r="WSK70" s="13"/>
      <c r="WSL70" s="13"/>
      <c r="WSM70" s="13"/>
      <c r="WSN70" s="13"/>
      <c r="WSO70" s="13"/>
      <c r="WSP70" s="13"/>
      <c r="WSQ70" s="13"/>
      <c r="WSR70" s="13"/>
      <c r="WSS70" s="13"/>
      <c r="WST70" s="13"/>
      <c r="WSU70" s="13"/>
      <c r="WSV70" s="13"/>
      <c r="WSW70" s="13"/>
      <c r="WSX70" s="13"/>
      <c r="WSY70" s="13"/>
      <c r="WSZ70" s="13"/>
      <c r="WTA70" s="13"/>
      <c r="WTB70" s="13"/>
      <c r="WTC70" s="13"/>
      <c r="WTD70" s="13"/>
      <c r="WTE70" s="13"/>
      <c r="WTF70" s="13"/>
      <c r="WTG70" s="13"/>
      <c r="WTH70" s="13"/>
      <c r="WTI70" s="13"/>
      <c r="WTJ70" s="13"/>
      <c r="WTK70" s="13"/>
      <c r="WTL70" s="13"/>
      <c r="WTM70" s="13"/>
      <c r="WTN70" s="13"/>
      <c r="WTO70" s="13"/>
      <c r="WTP70" s="13"/>
      <c r="WTQ70" s="13"/>
      <c r="WTR70" s="13"/>
      <c r="WTS70" s="13"/>
      <c r="WTT70" s="13"/>
      <c r="WTU70" s="13"/>
      <c r="WTV70" s="13"/>
      <c r="WTW70" s="13"/>
      <c r="WTX70" s="13"/>
      <c r="WTY70" s="13"/>
      <c r="WTZ70" s="13"/>
      <c r="WUA70" s="13"/>
      <c r="WUB70" s="13"/>
      <c r="WUC70" s="13"/>
      <c r="WUD70" s="13"/>
      <c r="WUE70" s="13"/>
      <c r="WUF70" s="13"/>
      <c r="WUG70" s="13"/>
      <c r="WUH70" s="13"/>
      <c r="WUI70" s="13"/>
      <c r="WUJ70" s="13"/>
      <c r="WUK70" s="13"/>
      <c r="WUL70" s="13"/>
      <c r="WUM70" s="13"/>
      <c r="WUN70" s="13"/>
      <c r="WUO70" s="13"/>
      <c r="WUP70" s="13"/>
      <c r="WUQ70" s="13"/>
      <c r="WUR70" s="13"/>
      <c r="WUS70" s="13"/>
      <c r="WUT70" s="13"/>
      <c r="WUU70" s="13"/>
      <c r="WUV70" s="13"/>
      <c r="WUW70" s="13"/>
      <c r="WUX70" s="13"/>
      <c r="WUY70" s="13"/>
      <c r="WUZ70" s="13"/>
      <c r="WVA70" s="13"/>
      <c r="WVB70" s="13"/>
      <c r="WVC70" s="13"/>
      <c r="WVD70" s="13"/>
      <c r="WVE70" s="13"/>
      <c r="WVF70" s="13"/>
      <c r="WVG70" s="13"/>
      <c r="WVH70" s="13"/>
      <c r="WVI70" s="13"/>
      <c r="WVJ70" s="13"/>
      <c r="WVK70" s="13"/>
      <c r="WVL70" s="13"/>
      <c r="WVM70" s="13"/>
      <c r="WVN70" s="13"/>
      <c r="WVO70" s="13"/>
      <c r="WVP70" s="13"/>
      <c r="WVQ70" s="13"/>
      <c r="WVR70" s="13"/>
      <c r="WVS70" s="13"/>
      <c r="WVT70" s="13"/>
      <c r="WVU70" s="13"/>
      <c r="WVV70" s="13"/>
      <c r="WVW70" s="13"/>
      <c r="WVX70" s="13"/>
      <c r="WVY70" s="13"/>
      <c r="WVZ70" s="13"/>
      <c r="WWA70" s="13"/>
      <c r="WWB70" s="13"/>
      <c r="WWC70" s="13"/>
      <c r="WWD70" s="13"/>
      <c r="WWE70" s="13"/>
      <c r="WWF70" s="13"/>
      <c r="WWG70" s="13"/>
      <c r="WWH70" s="13"/>
      <c r="WWI70" s="13"/>
      <c r="WWJ70" s="13"/>
      <c r="WWK70" s="13"/>
      <c r="WWL70" s="13"/>
      <c r="WWM70" s="13"/>
      <c r="WWN70" s="13"/>
      <c r="WWO70" s="13"/>
      <c r="WWP70" s="13"/>
      <c r="WWQ70" s="13"/>
      <c r="WWR70" s="13"/>
      <c r="WWS70" s="13"/>
      <c r="WWT70" s="13"/>
      <c r="WWU70" s="13"/>
      <c r="WWV70" s="13"/>
      <c r="WWW70" s="13"/>
      <c r="WWX70" s="13"/>
      <c r="WWY70" s="13"/>
      <c r="WWZ70" s="13"/>
      <c r="WXA70" s="13"/>
      <c r="WXB70" s="13"/>
      <c r="WXC70" s="13"/>
      <c r="WXD70" s="13"/>
      <c r="WXE70" s="13"/>
      <c r="WXF70" s="13"/>
      <c r="WXG70" s="13"/>
      <c r="WXH70" s="13"/>
      <c r="WXI70" s="13"/>
      <c r="WXJ70" s="13"/>
      <c r="WXK70" s="13"/>
      <c r="WXL70" s="13"/>
      <c r="WXM70" s="13"/>
      <c r="WXN70" s="13"/>
      <c r="WXO70" s="13"/>
      <c r="WXP70" s="13"/>
      <c r="WXQ70" s="13"/>
      <c r="WXR70" s="13"/>
      <c r="WXS70" s="13"/>
      <c r="WXT70" s="13"/>
      <c r="WXU70" s="13"/>
      <c r="WXV70" s="13"/>
      <c r="WXW70" s="13"/>
      <c r="WXX70" s="13"/>
      <c r="WXY70" s="13"/>
      <c r="WXZ70" s="13"/>
      <c r="WYA70" s="13"/>
      <c r="WYB70" s="13"/>
      <c r="WYC70" s="13"/>
      <c r="WYD70" s="13"/>
      <c r="WYE70" s="13"/>
      <c r="WYF70" s="13"/>
      <c r="WYG70" s="13"/>
      <c r="WYH70" s="13"/>
      <c r="WYI70" s="13"/>
      <c r="WYJ70" s="13"/>
      <c r="WYK70" s="13"/>
      <c r="WYL70" s="13"/>
      <c r="WYM70" s="13"/>
      <c r="WYN70" s="13"/>
      <c r="WYO70" s="13"/>
      <c r="WYP70" s="13"/>
      <c r="WYQ70" s="13"/>
      <c r="WYR70" s="13"/>
      <c r="WYS70" s="13"/>
      <c r="WYT70" s="13"/>
      <c r="WYU70" s="13"/>
      <c r="WYV70" s="13"/>
      <c r="WYW70" s="13"/>
      <c r="WYX70" s="13"/>
      <c r="WYY70" s="13"/>
      <c r="WYZ70" s="13"/>
      <c r="WZA70" s="13"/>
      <c r="WZB70" s="13"/>
      <c r="WZC70" s="13"/>
      <c r="WZD70" s="13"/>
      <c r="WZE70" s="13"/>
      <c r="WZF70" s="13"/>
      <c r="WZG70" s="13"/>
      <c r="WZH70" s="13"/>
      <c r="WZI70" s="13"/>
      <c r="WZJ70" s="13"/>
      <c r="WZK70" s="13"/>
      <c r="WZL70" s="13"/>
      <c r="WZM70" s="13"/>
      <c r="WZN70" s="13"/>
      <c r="WZO70" s="13"/>
      <c r="WZP70" s="13"/>
      <c r="WZQ70" s="13"/>
      <c r="WZR70" s="13"/>
      <c r="WZS70" s="13"/>
      <c r="WZT70" s="13"/>
      <c r="WZU70" s="13"/>
      <c r="WZV70" s="13"/>
      <c r="WZW70" s="13"/>
      <c r="WZX70" s="13"/>
      <c r="WZY70" s="13"/>
      <c r="WZZ70" s="13"/>
      <c r="XAA70" s="13"/>
      <c r="XAB70" s="13"/>
      <c r="XAC70" s="13"/>
      <c r="XAD70" s="13"/>
      <c r="XAE70" s="13"/>
      <c r="XAF70" s="13"/>
      <c r="XAG70" s="13"/>
      <c r="XAH70" s="13"/>
      <c r="XAI70" s="13"/>
      <c r="XAJ70" s="13"/>
      <c r="XAK70" s="13"/>
      <c r="XAL70" s="13"/>
      <c r="XAM70" s="13"/>
      <c r="XAN70" s="13"/>
      <c r="XAO70" s="13"/>
      <c r="XAP70" s="13"/>
      <c r="XAQ70" s="13"/>
      <c r="XAR70" s="13"/>
      <c r="XAS70" s="13"/>
      <c r="XAT70" s="13"/>
      <c r="XAU70" s="13"/>
      <c r="XAV70" s="13"/>
      <c r="XAW70" s="13"/>
      <c r="XAX70" s="13"/>
      <c r="XAY70" s="13"/>
      <c r="XAZ70" s="13"/>
      <c r="XBA70" s="13"/>
      <c r="XBB70" s="13"/>
      <c r="XBC70" s="13"/>
      <c r="XBD70" s="13"/>
      <c r="XBE70" s="13"/>
      <c r="XBF70" s="13"/>
      <c r="XBG70" s="13"/>
      <c r="XBH70" s="13"/>
      <c r="XBI70" s="13"/>
      <c r="XBJ70" s="13"/>
      <c r="XBK70" s="13"/>
      <c r="XBL70" s="13"/>
      <c r="XBM70" s="13"/>
      <c r="XBN70" s="13"/>
      <c r="XBO70" s="13"/>
      <c r="XBP70" s="13"/>
      <c r="XBQ70" s="13"/>
      <c r="XBR70" s="13"/>
      <c r="XBS70" s="13"/>
      <c r="XBT70" s="13"/>
      <c r="XBU70" s="13"/>
      <c r="XBV70" s="13"/>
      <c r="XBW70" s="13"/>
      <c r="XBX70" s="13"/>
      <c r="XBY70" s="13"/>
      <c r="XBZ70" s="13"/>
      <c r="XCA70" s="13"/>
      <c r="XCB70" s="13"/>
      <c r="XCC70" s="13"/>
      <c r="XCD70" s="13"/>
      <c r="XCE70" s="13"/>
      <c r="XCF70" s="13"/>
      <c r="XCG70" s="13"/>
      <c r="XCH70" s="13"/>
      <c r="XCI70" s="13"/>
      <c r="XCJ70" s="13"/>
      <c r="XCK70" s="13"/>
      <c r="XCL70" s="13"/>
      <c r="XCM70" s="13"/>
      <c r="XCN70" s="13"/>
      <c r="XCO70" s="13"/>
      <c r="XCP70" s="13"/>
      <c r="XCQ70" s="13"/>
      <c r="XCR70" s="13"/>
      <c r="XCS70" s="13"/>
      <c r="XCT70" s="13"/>
      <c r="XCU70" s="13"/>
      <c r="XCV70" s="13"/>
      <c r="XCW70" s="13"/>
      <c r="XCX70" s="13"/>
      <c r="XCY70" s="13"/>
      <c r="XCZ70" s="13"/>
      <c r="XDA70" s="13"/>
      <c r="XDB70" s="13"/>
      <c r="XDC70" s="13"/>
      <c r="XDD70" s="13"/>
      <c r="XDE70" s="13"/>
      <c r="XDF70" s="13"/>
      <c r="XDG70" s="13"/>
      <c r="XDH70" s="13"/>
      <c r="XDI70" s="13"/>
      <c r="XDJ70" s="13"/>
      <c r="XDK70" s="13"/>
      <c r="XDL70" s="13"/>
      <c r="XDM70" s="13"/>
      <c r="XDN70" s="13"/>
      <c r="XDO70" s="13"/>
      <c r="XDP70" s="13"/>
      <c r="XDQ70" s="13"/>
      <c r="XDR70" s="13"/>
      <c r="XDS70" s="13"/>
      <c r="XDT70" s="13"/>
      <c r="XDU70" s="13"/>
      <c r="XDV70" s="13"/>
      <c r="XDW70" s="13"/>
      <c r="XDX70" s="13"/>
      <c r="XDY70" s="13"/>
      <c r="XDZ70" s="13"/>
      <c r="XEA70" s="13"/>
      <c r="XEB70" s="13"/>
      <c r="XEC70" s="13"/>
      <c r="XED70" s="13"/>
      <c r="XEE70" s="13"/>
      <c r="XEF70" s="13"/>
      <c r="XEG70" s="13"/>
      <c r="XEH70" s="13"/>
      <c r="XEI70" s="13"/>
      <c r="XEJ70" s="13"/>
      <c r="XEK70" s="13"/>
      <c r="XEL70" s="13"/>
      <c r="XEM70" s="13"/>
      <c r="XEN70" s="13"/>
      <c r="XEO70" s="13"/>
      <c r="XEP70" s="13"/>
      <c r="XEQ70" s="13"/>
      <c r="XER70" s="13"/>
      <c r="XES70" s="13"/>
      <c r="XET70" s="13"/>
      <c r="XEU70" s="13"/>
      <c r="XEV70" s="13"/>
      <c r="XEW70" s="13"/>
      <c r="XEX70" s="13"/>
      <c r="XEY70" s="13"/>
      <c r="XEZ70" s="13"/>
      <c r="XFA70" s="13"/>
      <c r="XFB70" s="13"/>
      <c r="XFC70" s="13"/>
      <c r="XFD70" s="13"/>
    </row>
    <row r="71" spans="1:16384" x14ac:dyDescent="0.2">
      <c r="A71" s="6" t="s">
        <v>244</v>
      </c>
      <c r="B71" s="30">
        <v>34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  <c r="AMJ71" s="13"/>
      <c r="AMK71" s="13"/>
      <c r="AML71" s="13"/>
      <c r="AMM71" s="13"/>
      <c r="AMN71" s="13"/>
      <c r="AMO71" s="13"/>
      <c r="AMP71" s="13"/>
      <c r="AMQ71" s="13"/>
      <c r="AMR71" s="13"/>
      <c r="AMS71" s="13"/>
      <c r="AMT71" s="13"/>
      <c r="AMU71" s="13"/>
      <c r="AMV71" s="13"/>
      <c r="AMW71" s="13"/>
      <c r="AMX71" s="13"/>
      <c r="AMY71" s="13"/>
      <c r="AMZ71" s="13"/>
      <c r="ANA71" s="13"/>
      <c r="ANB71" s="13"/>
      <c r="ANC71" s="13"/>
      <c r="AND71" s="13"/>
      <c r="ANE71" s="13"/>
      <c r="ANF71" s="13"/>
      <c r="ANG71" s="13"/>
      <c r="ANH71" s="13"/>
      <c r="ANI71" s="13"/>
      <c r="ANJ71" s="13"/>
      <c r="ANK71" s="13"/>
      <c r="ANL71" s="13"/>
      <c r="ANM71" s="13"/>
      <c r="ANN71" s="13"/>
      <c r="ANO71" s="13"/>
      <c r="ANP71" s="13"/>
      <c r="ANQ71" s="13"/>
      <c r="ANR71" s="13"/>
      <c r="ANS71" s="13"/>
      <c r="ANT71" s="13"/>
      <c r="ANU71" s="13"/>
      <c r="ANV71" s="13"/>
      <c r="ANW71" s="13"/>
      <c r="ANX71" s="13"/>
      <c r="ANY71" s="13"/>
      <c r="ANZ71" s="13"/>
      <c r="AOA71" s="13"/>
      <c r="AOB71" s="13"/>
      <c r="AOC71" s="13"/>
      <c r="AOD71" s="13"/>
      <c r="AOE71" s="13"/>
      <c r="AOF71" s="13"/>
      <c r="AOG71" s="13"/>
      <c r="AOH71" s="13"/>
      <c r="AOI71" s="13"/>
      <c r="AOJ71" s="13"/>
      <c r="AOK71" s="13"/>
      <c r="AOL71" s="13"/>
      <c r="AOM71" s="13"/>
      <c r="AON71" s="13"/>
      <c r="AOO71" s="13"/>
      <c r="AOP71" s="13"/>
      <c r="AOQ71" s="13"/>
      <c r="AOR71" s="13"/>
      <c r="AOS71" s="13"/>
      <c r="AOT71" s="13"/>
      <c r="AOU71" s="13"/>
      <c r="AOV71" s="13"/>
      <c r="AOW71" s="13"/>
      <c r="AOX71" s="13"/>
      <c r="AOY71" s="13"/>
      <c r="AOZ71" s="13"/>
      <c r="APA71" s="13"/>
      <c r="APB71" s="13"/>
      <c r="APC71" s="13"/>
      <c r="APD71" s="13"/>
      <c r="APE71" s="13"/>
      <c r="APF71" s="13"/>
      <c r="APG71" s="13"/>
      <c r="APH71" s="13"/>
      <c r="API71" s="13"/>
      <c r="APJ71" s="13"/>
      <c r="APK71" s="13"/>
      <c r="APL71" s="13"/>
      <c r="APM71" s="13"/>
      <c r="APN71" s="13"/>
      <c r="APO71" s="13"/>
      <c r="APP71" s="13"/>
      <c r="APQ71" s="13"/>
      <c r="APR71" s="13"/>
      <c r="APS71" s="13"/>
      <c r="APT71" s="13"/>
      <c r="APU71" s="13"/>
      <c r="APV71" s="13"/>
      <c r="APW71" s="13"/>
      <c r="APX71" s="13"/>
      <c r="APY71" s="13"/>
      <c r="APZ71" s="13"/>
      <c r="AQA71" s="13"/>
      <c r="AQB71" s="13"/>
      <c r="AQC71" s="13"/>
      <c r="AQD71" s="13"/>
      <c r="AQE71" s="13"/>
      <c r="AQF71" s="13"/>
      <c r="AQG71" s="13"/>
      <c r="AQH71" s="13"/>
      <c r="AQI71" s="13"/>
      <c r="AQJ71" s="13"/>
      <c r="AQK71" s="13"/>
      <c r="AQL71" s="13"/>
      <c r="AQM71" s="13"/>
      <c r="AQN71" s="13"/>
      <c r="AQO71" s="13"/>
      <c r="AQP71" s="13"/>
      <c r="AQQ71" s="13"/>
      <c r="AQR71" s="13"/>
      <c r="AQS71" s="13"/>
      <c r="AQT71" s="13"/>
      <c r="AQU71" s="13"/>
      <c r="AQV71" s="13"/>
      <c r="AQW71" s="13"/>
      <c r="AQX71" s="13"/>
      <c r="AQY71" s="13"/>
      <c r="AQZ71" s="13"/>
      <c r="ARA71" s="13"/>
      <c r="ARB71" s="13"/>
      <c r="ARC71" s="13"/>
      <c r="ARD71" s="13"/>
      <c r="ARE71" s="13"/>
      <c r="ARF71" s="13"/>
      <c r="ARG71" s="13"/>
      <c r="ARH71" s="13"/>
      <c r="ARI71" s="13"/>
      <c r="ARJ71" s="13"/>
      <c r="ARK71" s="13"/>
      <c r="ARL71" s="13"/>
      <c r="ARM71" s="13"/>
      <c r="ARN71" s="13"/>
      <c r="ARO71" s="13"/>
      <c r="ARP71" s="13"/>
      <c r="ARQ71" s="13"/>
      <c r="ARR71" s="13"/>
      <c r="ARS71" s="13"/>
      <c r="ART71" s="13"/>
      <c r="ARU71" s="13"/>
      <c r="ARV71" s="13"/>
      <c r="ARW71" s="13"/>
      <c r="ARX71" s="13"/>
      <c r="ARY71" s="13"/>
      <c r="ARZ71" s="13"/>
      <c r="ASA71" s="13"/>
      <c r="ASB71" s="13"/>
      <c r="ASC71" s="13"/>
      <c r="ASD71" s="13"/>
      <c r="ASE71" s="13"/>
      <c r="ASF71" s="13"/>
      <c r="ASG71" s="13"/>
      <c r="ASH71" s="13"/>
      <c r="ASI71" s="13"/>
      <c r="ASJ71" s="13"/>
      <c r="ASK71" s="13"/>
      <c r="ASL71" s="13"/>
      <c r="ASM71" s="13"/>
      <c r="ASN71" s="13"/>
      <c r="ASO71" s="13"/>
      <c r="ASP71" s="13"/>
      <c r="ASQ71" s="13"/>
      <c r="ASR71" s="13"/>
      <c r="ASS71" s="13"/>
      <c r="AST71" s="13"/>
      <c r="ASU71" s="13"/>
      <c r="ASV71" s="13"/>
      <c r="ASW71" s="13"/>
      <c r="ASX71" s="13"/>
      <c r="ASY71" s="13"/>
      <c r="ASZ71" s="13"/>
      <c r="ATA71" s="13"/>
      <c r="ATB71" s="13"/>
      <c r="ATC71" s="13"/>
      <c r="ATD71" s="13"/>
      <c r="ATE71" s="13"/>
      <c r="ATF71" s="13"/>
      <c r="ATG71" s="13"/>
      <c r="ATH71" s="13"/>
      <c r="ATI71" s="13"/>
      <c r="ATJ71" s="13"/>
      <c r="ATK71" s="13"/>
      <c r="ATL71" s="13"/>
      <c r="ATM71" s="13"/>
      <c r="ATN71" s="13"/>
      <c r="ATO71" s="13"/>
      <c r="ATP71" s="13"/>
      <c r="ATQ71" s="13"/>
      <c r="ATR71" s="13"/>
      <c r="ATS71" s="13"/>
      <c r="ATT71" s="13"/>
      <c r="ATU71" s="13"/>
      <c r="ATV71" s="13"/>
      <c r="ATW71" s="13"/>
      <c r="ATX71" s="13"/>
      <c r="ATY71" s="13"/>
      <c r="ATZ71" s="13"/>
      <c r="AUA71" s="13"/>
      <c r="AUB71" s="13"/>
      <c r="AUC71" s="13"/>
      <c r="AUD71" s="13"/>
      <c r="AUE71" s="13"/>
      <c r="AUF71" s="13"/>
      <c r="AUG71" s="13"/>
      <c r="AUH71" s="13"/>
      <c r="AUI71" s="13"/>
      <c r="AUJ71" s="13"/>
      <c r="AUK71" s="13"/>
      <c r="AUL71" s="13"/>
      <c r="AUM71" s="13"/>
      <c r="AUN71" s="13"/>
      <c r="AUO71" s="13"/>
      <c r="AUP71" s="13"/>
      <c r="AUQ71" s="13"/>
      <c r="AUR71" s="13"/>
      <c r="AUS71" s="13"/>
      <c r="AUT71" s="13"/>
      <c r="AUU71" s="13"/>
      <c r="AUV71" s="13"/>
      <c r="AUW71" s="13"/>
      <c r="AUX71" s="13"/>
      <c r="AUY71" s="13"/>
      <c r="AUZ71" s="13"/>
      <c r="AVA71" s="13"/>
      <c r="AVB71" s="13"/>
      <c r="AVC71" s="13"/>
      <c r="AVD71" s="13"/>
      <c r="AVE71" s="13"/>
      <c r="AVF71" s="13"/>
      <c r="AVG71" s="13"/>
      <c r="AVH71" s="13"/>
      <c r="AVI71" s="13"/>
      <c r="AVJ71" s="13"/>
      <c r="AVK71" s="13"/>
      <c r="AVL71" s="13"/>
      <c r="AVM71" s="13"/>
      <c r="AVN71" s="13"/>
      <c r="AVO71" s="13"/>
      <c r="AVP71" s="13"/>
      <c r="AVQ71" s="13"/>
      <c r="AVR71" s="13"/>
      <c r="AVS71" s="13"/>
      <c r="AVT71" s="13"/>
      <c r="AVU71" s="13"/>
      <c r="AVV71" s="13"/>
      <c r="AVW71" s="13"/>
      <c r="AVX71" s="13"/>
      <c r="AVY71" s="13"/>
      <c r="AVZ71" s="13"/>
      <c r="AWA71" s="13"/>
      <c r="AWB71" s="13"/>
      <c r="AWC71" s="13"/>
      <c r="AWD71" s="13"/>
      <c r="AWE71" s="13"/>
      <c r="AWF71" s="13"/>
      <c r="AWG71" s="13"/>
      <c r="AWH71" s="13"/>
      <c r="AWI71" s="13"/>
      <c r="AWJ71" s="13"/>
      <c r="AWK71" s="13"/>
      <c r="AWL71" s="13"/>
      <c r="AWM71" s="13"/>
      <c r="AWN71" s="13"/>
      <c r="AWO71" s="13"/>
      <c r="AWP71" s="13"/>
      <c r="AWQ71" s="13"/>
      <c r="AWR71" s="13"/>
      <c r="AWS71" s="13"/>
      <c r="AWT71" s="13"/>
      <c r="AWU71" s="13"/>
      <c r="AWV71" s="13"/>
      <c r="AWW71" s="13"/>
      <c r="AWX71" s="13"/>
      <c r="AWY71" s="13"/>
      <c r="AWZ71" s="13"/>
      <c r="AXA71" s="13"/>
      <c r="AXB71" s="13"/>
      <c r="AXC71" s="13"/>
      <c r="AXD71" s="13"/>
      <c r="AXE71" s="13"/>
      <c r="AXF71" s="13"/>
      <c r="AXG71" s="13"/>
      <c r="AXH71" s="13"/>
      <c r="AXI71" s="13"/>
      <c r="AXJ71" s="13"/>
      <c r="AXK71" s="13"/>
      <c r="AXL71" s="13"/>
      <c r="AXM71" s="13"/>
      <c r="AXN71" s="13"/>
      <c r="AXO71" s="13"/>
      <c r="AXP71" s="13"/>
      <c r="AXQ71" s="13"/>
      <c r="AXR71" s="13"/>
      <c r="AXS71" s="13"/>
      <c r="AXT71" s="13"/>
      <c r="AXU71" s="13"/>
      <c r="AXV71" s="13"/>
      <c r="AXW71" s="13"/>
      <c r="AXX71" s="13"/>
      <c r="AXY71" s="13"/>
      <c r="AXZ71" s="13"/>
      <c r="AYA71" s="13"/>
      <c r="AYB71" s="13"/>
      <c r="AYC71" s="13"/>
      <c r="AYD71" s="13"/>
      <c r="AYE71" s="13"/>
      <c r="AYF71" s="13"/>
      <c r="AYG71" s="13"/>
      <c r="AYH71" s="13"/>
      <c r="AYI71" s="13"/>
      <c r="AYJ71" s="13"/>
      <c r="AYK71" s="13"/>
      <c r="AYL71" s="13"/>
      <c r="AYM71" s="13"/>
      <c r="AYN71" s="13"/>
      <c r="AYO71" s="13"/>
      <c r="AYP71" s="13"/>
      <c r="AYQ71" s="13"/>
      <c r="AYR71" s="13"/>
      <c r="AYS71" s="13"/>
      <c r="AYT71" s="13"/>
      <c r="AYU71" s="13"/>
      <c r="AYV71" s="13"/>
      <c r="AYW71" s="13"/>
      <c r="AYX71" s="13"/>
      <c r="AYY71" s="13"/>
      <c r="AYZ71" s="13"/>
      <c r="AZA71" s="13"/>
      <c r="AZB71" s="13"/>
      <c r="AZC71" s="13"/>
      <c r="AZD71" s="13"/>
      <c r="AZE71" s="13"/>
      <c r="AZF71" s="13"/>
      <c r="AZG71" s="13"/>
      <c r="AZH71" s="13"/>
      <c r="AZI71" s="13"/>
      <c r="AZJ71" s="13"/>
      <c r="AZK71" s="13"/>
      <c r="AZL71" s="13"/>
      <c r="AZM71" s="13"/>
      <c r="AZN71" s="13"/>
      <c r="AZO71" s="13"/>
      <c r="AZP71" s="13"/>
      <c r="AZQ71" s="13"/>
      <c r="AZR71" s="13"/>
      <c r="AZS71" s="13"/>
      <c r="AZT71" s="13"/>
      <c r="AZU71" s="13"/>
      <c r="AZV71" s="13"/>
      <c r="AZW71" s="13"/>
      <c r="AZX71" s="13"/>
      <c r="AZY71" s="13"/>
      <c r="AZZ71" s="13"/>
      <c r="BAA71" s="13"/>
      <c r="BAB71" s="13"/>
      <c r="BAC71" s="13"/>
      <c r="BAD71" s="13"/>
      <c r="BAE71" s="13"/>
      <c r="BAF71" s="13"/>
      <c r="BAG71" s="13"/>
      <c r="BAH71" s="13"/>
      <c r="BAI71" s="13"/>
      <c r="BAJ71" s="13"/>
      <c r="BAK71" s="13"/>
      <c r="BAL71" s="13"/>
      <c r="BAM71" s="13"/>
      <c r="BAN71" s="13"/>
      <c r="BAO71" s="13"/>
      <c r="BAP71" s="13"/>
      <c r="BAQ71" s="13"/>
      <c r="BAR71" s="13"/>
      <c r="BAS71" s="13"/>
      <c r="BAT71" s="13"/>
      <c r="BAU71" s="13"/>
      <c r="BAV71" s="13"/>
      <c r="BAW71" s="13"/>
      <c r="BAX71" s="13"/>
      <c r="BAY71" s="13"/>
      <c r="BAZ71" s="13"/>
      <c r="BBA71" s="13"/>
      <c r="BBB71" s="13"/>
      <c r="BBC71" s="13"/>
      <c r="BBD71" s="13"/>
      <c r="BBE71" s="13"/>
      <c r="BBF71" s="13"/>
      <c r="BBG71" s="13"/>
      <c r="BBH71" s="13"/>
      <c r="BBI71" s="13"/>
      <c r="BBJ71" s="13"/>
      <c r="BBK71" s="13"/>
      <c r="BBL71" s="13"/>
      <c r="BBM71" s="13"/>
      <c r="BBN71" s="13"/>
      <c r="BBO71" s="13"/>
      <c r="BBP71" s="13"/>
      <c r="BBQ71" s="13"/>
      <c r="BBR71" s="13"/>
      <c r="BBS71" s="13"/>
      <c r="BBT71" s="13"/>
      <c r="BBU71" s="13"/>
      <c r="BBV71" s="13"/>
      <c r="BBW71" s="13"/>
      <c r="BBX71" s="13"/>
      <c r="BBY71" s="13"/>
      <c r="BBZ71" s="13"/>
      <c r="BCA71" s="13"/>
      <c r="BCB71" s="13"/>
      <c r="BCC71" s="13"/>
      <c r="BCD71" s="13"/>
      <c r="BCE71" s="13"/>
      <c r="BCF71" s="13"/>
      <c r="BCG71" s="13"/>
      <c r="BCH71" s="13"/>
      <c r="BCI71" s="13"/>
      <c r="BCJ71" s="13"/>
      <c r="BCK71" s="13"/>
      <c r="BCL71" s="13"/>
      <c r="BCM71" s="13"/>
      <c r="BCN71" s="13"/>
      <c r="BCO71" s="13"/>
      <c r="BCP71" s="13"/>
      <c r="BCQ71" s="13"/>
      <c r="BCR71" s="13"/>
      <c r="BCS71" s="13"/>
      <c r="BCT71" s="13"/>
      <c r="BCU71" s="13"/>
      <c r="BCV71" s="13"/>
      <c r="BCW71" s="13"/>
      <c r="BCX71" s="13"/>
      <c r="BCY71" s="13"/>
      <c r="BCZ71" s="13"/>
      <c r="BDA71" s="13"/>
      <c r="BDB71" s="13"/>
      <c r="BDC71" s="13"/>
      <c r="BDD71" s="13"/>
      <c r="BDE71" s="13"/>
      <c r="BDF71" s="13"/>
      <c r="BDG71" s="13"/>
      <c r="BDH71" s="13"/>
      <c r="BDI71" s="13"/>
      <c r="BDJ71" s="13"/>
      <c r="BDK71" s="13"/>
      <c r="BDL71" s="13"/>
      <c r="BDM71" s="13"/>
      <c r="BDN71" s="13"/>
      <c r="BDO71" s="13"/>
      <c r="BDP71" s="13"/>
      <c r="BDQ71" s="13"/>
      <c r="BDR71" s="13"/>
      <c r="BDS71" s="13"/>
      <c r="BDT71" s="13"/>
      <c r="BDU71" s="13"/>
      <c r="BDV71" s="13"/>
      <c r="BDW71" s="13"/>
      <c r="BDX71" s="13"/>
      <c r="BDY71" s="13"/>
      <c r="BDZ71" s="13"/>
      <c r="BEA71" s="13"/>
      <c r="BEB71" s="13"/>
      <c r="BEC71" s="13"/>
      <c r="BED71" s="13"/>
      <c r="BEE71" s="13"/>
      <c r="BEF71" s="13"/>
      <c r="BEG71" s="13"/>
      <c r="BEH71" s="13"/>
      <c r="BEI71" s="13"/>
      <c r="BEJ71" s="13"/>
      <c r="BEK71" s="13"/>
      <c r="BEL71" s="13"/>
      <c r="BEM71" s="13"/>
      <c r="BEN71" s="13"/>
      <c r="BEO71" s="13"/>
      <c r="BEP71" s="13"/>
      <c r="BEQ71" s="13"/>
      <c r="BER71" s="13"/>
      <c r="BES71" s="13"/>
      <c r="BET71" s="13"/>
      <c r="BEU71" s="13"/>
      <c r="BEV71" s="13"/>
      <c r="BEW71" s="13"/>
      <c r="BEX71" s="13"/>
      <c r="BEY71" s="13"/>
      <c r="BEZ71" s="13"/>
      <c r="BFA71" s="13"/>
      <c r="BFB71" s="13"/>
      <c r="BFC71" s="13"/>
      <c r="BFD71" s="13"/>
      <c r="BFE71" s="13"/>
      <c r="BFF71" s="13"/>
      <c r="BFG71" s="13"/>
      <c r="BFH71" s="13"/>
      <c r="BFI71" s="13"/>
      <c r="BFJ71" s="13"/>
      <c r="BFK71" s="13"/>
      <c r="BFL71" s="13"/>
      <c r="BFM71" s="13"/>
      <c r="BFN71" s="13"/>
      <c r="BFO71" s="13"/>
      <c r="BFP71" s="13"/>
      <c r="BFQ71" s="13"/>
      <c r="BFR71" s="13"/>
      <c r="BFS71" s="13"/>
      <c r="BFT71" s="13"/>
      <c r="BFU71" s="13"/>
      <c r="BFV71" s="13"/>
      <c r="BFW71" s="13"/>
      <c r="BFX71" s="13"/>
      <c r="BFY71" s="13"/>
      <c r="BFZ71" s="13"/>
      <c r="BGA71" s="13"/>
      <c r="BGB71" s="13"/>
      <c r="BGC71" s="13"/>
      <c r="BGD71" s="13"/>
      <c r="BGE71" s="13"/>
      <c r="BGF71" s="13"/>
      <c r="BGG71" s="13"/>
      <c r="BGH71" s="13"/>
      <c r="BGI71" s="13"/>
      <c r="BGJ71" s="13"/>
      <c r="BGK71" s="13"/>
      <c r="BGL71" s="13"/>
      <c r="BGM71" s="13"/>
      <c r="BGN71" s="13"/>
      <c r="BGO71" s="13"/>
      <c r="BGP71" s="13"/>
      <c r="BGQ71" s="13"/>
      <c r="BGR71" s="13"/>
      <c r="BGS71" s="13"/>
      <c r="BGT71" s="13"/>
      <c r="BGU71" s="13"/>
      <c r="BGV71" s="13"/>
      <c r="BGW71" s="13"/>
      <c r="BGX71" s="13"/>
      <c r="BGY71" s="13"/>
      <c r="BGZ71" s="13"/>
      <c r="BHA71" s="13"/>
      <c r="BHB71" s="13"/>
      <c r="BHC71" s="13"/>
      <c r="BHD71" s="13"/>
      <c r="BHE71" s="13"/>
      <c r="BHF71" s="13"/>
      <c r="BHG71" s="13"/>
      <c r="BHH71" s="13"/>
      <c r="BHI71" s="13"/>
      <c r="BHJ71" s="13"/>
      <c r="BHK71" s="13"/>
      <c r="BHL71" s="13"/>
      <c r="BHM71" s="13"/>
      <c r="BHN71" s="13"/>
      <c r="BHO71" s="13"/>
      <c r="BHP71" s="13"/>
      <c r="BHQ71" s="13"/>
      <c r="BHR71" s="13"/>
      <c r="BHS71" s="13"/>
      <c r="BHT71" s="13"/>
      <c r="BHU71" s="13"/>
      <c r="BHV71" s="13"/>
      <c r="BHW71" s="13"/>
      <c r="BHX71" s="13"/>
      <c r="BHY71" s="13"/>
      <c r="BHZ71" s="13"/>
      <c r="BIA71" s="13"/>
      <c r="BIB71" s="13"/>
      <c r="BIC71" s="13"/>
      <c r="BID71" s="13"/>
      <c r="BIE71" s="13"/>
      <c r="BIF71" s="13"/>
      <c r="BIG71" s="13"/>
      <c r="BIH71" s="13"/>
      <c r="BII71" s="13"/>
      <c r="BIJ71" s="13"/>
      <c r="BIK71" s="13"/>
      <c r="BIL71" s="13"/>
      <c r="BIM71" s="13"/>
      <c r="BIN71" s="13"/>
      <c r="BIO71" s="13"/>
      <c r="BIP71" s="13"/>
      <c r="BIQ71" s="13"/>
      <c r="BIR71" s="13"/>
      <c r="BIS71" s="13"/>
      <c r="BIT71" s="13"/>
      <c r="BIU71" s="13"/>
      <c r="BIV71" s="13"/>
      <c r="BIW71" s="13"/>
      <c r="BIX71" s="13"/>
      <c r="BIY71" s="13"/>
      <c r="BIZ71" s="13"/>
      <c r="BJA71" s="13"/>
      <c r="BJB71" s="13"/>
      <c r="BJC71" s="13"/>
      <c r="BJD71" s="13"/>
      <c r="BJE71" s="13"/>
      <c r="BJF71" s="13"/>
      <c r="BJG71" s="13"/>
      <c r="BJH71" s="13"/>
      <c r="BJI71" s="13"/>
      <c r="BJJ71" s="13"/>
      <c r="BJK71" s="13"/>
      <c r="BJL71" s="13"/>
      <c r="BJM71" s="13"/>
      <c r="BJN71" s="13"/>
      <c r="BJO71" s="13"/>
      <c r="BJP71" s="13"/>
      <c r="BJQ71" s="13"/>
      <c r="BJR71" s="13"/>
      <c r="BJS71" s="13"/>
      <c r="BJT71" s="13"/>
      <c r="BJU71" s="13"/>
      <c r="BJV71" s="13"/>
      <c r="BJW71" s="13"/>
      <c r="BJX71" s="13"/>
      <c r="BJY71" s="13"/>
      <c r="BJZ71" s="13"/>
      <c r="BKA71" s="13"/>
      <c r="BKB71" s="13"/>
      <c r="BKC71" s="13"/>
      <c r="BKD71" s="13"/>
      <c r="BKE71" s="13"/>
      <c r="BKF71" s="13"/>
      <c r="BKG71" s="13"/>
      <c r="BKH71" s="13"/>
      <c r="BKI71" s="13"/>
      <c r="BKJ71" s="13"/>
      <c r="BKK71" s="13"/>
      <c r="BKL71" s="13"/>
      <c r="BKM71" s="13"/>
      <c r="BKN71" s="13"/>
      <c r="BKO71" s="13"/>
      <c r="BKP71" s="13"/>
      <c r="BKQ71" s="13"/>
      <c r="BKR71" s="13"/>
      <c r="BKS71" s="13"/>
      <c r="BKT71" s="13"/>
      <c r="BKU71" s="13"/>
      <c r="BKV71" s="13"/>
      <c r="BKW71" s="13"/>
      <c r="BKX71" s="13"/>
      <c r="BKY71" s="13"/>
      <c r="BKZ71" s="13"/>
      <c r="BLA71" s="13"/>
      <c r="BLB71" s="13"/>
      <c r="BLC71" s="13"/>
      <c r="BLD71" s="13"/>
      <c r="BLE71" s="13"/>
      <c r="BLF71" s="13"/>
      <c r="BLG71" s="13"/>
      <c r="BLH71" s="13"/>
      <c r="BLI71" s="13"/>
      <c r="BLJ71" s="13"/>
      <c r="BLK71" s="13"/>
      <c r="BLL71" s="13"/>
      <c r="BLM71" s="13"/>
      <c r="BLN71" s="13"/>
      <c r="BLO71" s="13"/>
      <c r="BLP71" s="13"/>
      <c r="BLQ71" s="13"/>
      <c r="BLR71" s="13"/>
      <c r="BLS71" s="13"/>
      <c r="BLT71" s="13"/>
      <c r="BLU71" s="13"/>
      <c r="BLV71" s="13"/>
      <c r="BLW71" s="13"/>
      <c r="BLX71" s="13"/>
      <c r="BLY71" s="13"/>
      <c r="BLZ71" s="13"/>
      <c r="BMA71" s="13"/>
      <c r="BMB71" s="13"/>
      <c r="BMC71" s="13"/>
      <c r="BMD71" s="13"/>
      <c r="BME71" s="13"/>
      <c r="BMF71" s="13"/>
      <c r="BMG71" s="13"/>
      <c r="BMH71" s="13"/>
      <c r="BMI71" s="13"/>
      <c r="BMJ71" s="13"/>
      <c r="BMK71" s="13"/>
      <c r="BML71" s="13"/>
      <c r="BMM71" s="13"/>
      <c r="BMN71" s="13"/>
      <c r="BMO71" s="13"/>
      <c r="BMP71" s="13"/>
      <c r="BMQ71" s="13"/>
      <c r="BMR71" s="13"/>
      <c r="BMS71" s="13"/>
      <c r="BMT71" s="13"/>
      <c r="BMU71" s="13"/>
      <c r="BMV71" s="13"/>
      <c r="BMW71" s="13"/>
      <c r="BMX71" s="13"/>
      <c r="BMY71" s="13"/>
      <c r="BMZ71" s="13"/>
      <c r="BNA71" s="13"/>
      <c r="BNB71" s="13"/>
      <c r="BNC71" s="13"/>
      <c r="BND71" s="13"/>
      <c r="BNE71" s="13"/>
      <c r="BNF71" s="13"/>
      <c r="BNG71" s="13"/>
      <c r="BNH71" s="13"/>
      <c r="BNI71" s="13"/>
      <c r="BNJ71" s="13"/>
      <c r="BNK71" s="13"/>
      <c r="BNL71" s="13"/>
      <c r="BNM71" s="13"/>
      <c r="BNN71" s="13"/>
      <c r="BNO71" s="13"/>
      <c r="BNP71" s="13"/>
      <c r="BNQ71" s="13"/>
      <c r="BNR71" s="13"/>
      <c r="BNS71" s="13"/>
      <c r="BNT71" s="13"/>
      <c r="BNU71" s="13"/>
      <c r="BNV71" s="13"/>
      <c r="BNW71" s="13"/>
      <c r="BNX71" s="13"/>
      <c r="BNY71" s="13"/>
      <c r="BNZ71" s="13"/>
      <c r="BOA71" s="13"/>
      <c r="BOB71" s="13"/>
      <c r="BOC71" s="13"/>
      <c r="BOD71" s="13"/>
      <c r="BOE71" s="13"/>
      <c r="BOF71" s="13"/>
      <c r="BOG71" s="13"/>
      <c r="BOH71" s="13"/>
      <c r="BOI71" s="13"/>
      <c r="BOJ71" s="13"/>
      <c r="BOK71" s="13"/>
      <c r="BOL71" s="13"/>
      <c r="BOM71" s="13"/>
      <c r="BON71" s="13"/>
      <c r="BOO71" s="13"/>
      <c r="BOP71" s="13"/>
      <c r="BOQ71" s="13"/>
      <c r="BOR71" s="13"/>
      <c r="BOS71" s="13"/>
      <c r="BOT71" s="13"/>
      <c r="BOU71" s="13"/>
      <c r="BOV71" s="13"/>
      <c r="BOW71" s="13"/>
      <c r="BOX71" s="13"/>
      <c r="BOY71" s="13"/>
      <c r="BOZ71" s="13"/>
      <c r="BPA71" s="13"/>
      <c r="BPB71" s="13"/>
      <c r="BPC71" s="13"/>
      <c r="BPD71" s="13"/>
      <c r="BPE71" s="13"/>
      <c r="BPF71" s="13"/>
      <c r="BPG71" s="13"/>
      <c r="BPH71" s="13"/>
      <c r="BPI71" s="13"/>
      <c r="BPJ71" s="13"/>
      <c r="BPK71" s="13"/>
      <c r="BPL71" s="13"/>
      <c r="BPM71" s="13"/>
      <c r="BPN71" s="13"/>
      <c r="BPO71" s="13"/>
      <c r="BPP71" s="13"/>
      <c r="BPQ71" s="13"/>
      <c r="BPR71" s="13"/>
      <c r="BPS71" s="13"/>
      <c r="BPT71" s="13"/>
      <c r="BPU71" s="13"/>
      <c r="BPV71" s="13"/>
      <c r="BPW71" s="13"/>
      <c r="BPX71" s="13"/>
      <c r="BPY71" s="13"/>
      <c r="BPZ71" s="13"/>
      <c r="BQA71" s="13"/>
      <c r="BQB71" s="13"/>
      <c r="BQC71" s="13"/>
      <c r="BQD71" s="13"/>
      <c r="BQE71" s="13"/>
      <c r="BQF71" s="13"/>
      <c r="BQG71" s="13"/>
      <c r="BQH71" s="13"/>
      <c r="BQI71" s="13"/>
      <c r="BQJ71" s="13"/>
      <c r="BQK71" s="13"/>
      <c r="BQL71" s="13"/>
      <c r="BQM71" s="13"/>
      <c r="BQN71" s="13"/>
      <c r="BQO71" s="13"/>
      <c r="BQP71" s="13"/>
      <c r="BQQ71" s="13"/>
      <c r="BQR71" s="13"/>
      <c r="BQS71" s="13"/>
      <c r="BQT71" s="13"/>
      <c r="BQU71" s="13"/>
      <c r="BQV71" s="13"/>
      <c r="BQW71" s="13"/>
      <c r="BQX71" s="13"/>
      <c r="BQY71" s="13"/>
      <c r="BQZ71" s="13"/>
      <c r="BRA71" s="13"/>
      <c r="BRB71" s="13"/>
      <c r="BRC71" s="13"/>
      <c r="BRD71" s="13"/>
      <c r="BRE71" s="13"/>
      <c r="BRF71" s="13"/>
      <c r="BRG71" s="13"/>
      <c r="BRH71" s="13"/>
      <c r="BRI71" s="13"/>
      <c r="BRJ71" s="13"/>
      <c r="BRK71" s="13"/>
      <c r="BRL71" s="13"/>
      <c r="BRM71" s="13"/>
      <c r="BRN71" s="13"/>
      <c r="BRO71" s="13"/>
      <c r="BRP71" s="13"/>
      <c r="BRQ71" s="13"/>
      <c r="BRR71" s="13"/>
      <c r="BRS71" s="13"/>
      <c r="BRT71" s="13"/>
      <c r="BRU71" s="13"/>
      <c r="BRV71" s="13"/>
      <c r="BRW71" s="13"/>
      <c r="BRX71" s="13"/>
      <c r="BRY71" s="13"/>
      <c r="BRZ71" s="13"/>
      <c r="BSA71" s="13"/>
      <c r="BSB71" s="13"/>
      <c r="BSC71" s="13"/>
      <c r="BSD71" s="13"/>
      <c r="BSE71" s="13"/>
      <c r="BSF71" s="13"/>
      <c r="BSG71" s="13"/>
      <c r="BSH71" s="13"/>
      <c r="BSI71" s="13"/>
      <c r="BSJ71" s="13"/>
      <c r="BSK71" s="13"/>
      <c r="BSL71" s="13"/>
      <c r="BSM71" s="13"/>
      <c r="BSN71" s="13"/>
      <c r="BSO71" s="13"/>
      <c r="BSP71" s="13"/>
      <c r="BSQ71" s="13"/>
      <c r="BSR71" s="13"/>
      <c r="BSS71" s="13"/>
      <c r="BST71" s="13"/>
      <c r="BSU71" s="13"/>
      <c r="BSV71" s="13"/>
      <c r="BSW71" s="13"/>
      <c r="BSX71" s="13"/>
      <c r="BSY71" s="13"/>
      <c r="BSZ71" s="13"/>
      <c r="BTA71" s="13"/>
      <c r="BTB71" s="13"/>
      <c r="BTC71" s="13"/>
      <c r="BTD71" s="13"/>
      <c r="BTE71" s="13"/>
      <c r="BTF71" s="13"/>
      <c r="BTG71" s="13"/>
      <c r="BTH71" s="13"/>
      <c r="BTI71" s="13"/>
      <c r="BTJ71" s="13"/>
      <c r="BTK71" s="13"/>
      <c r="BTL71" s="13"/>
      <c r="BTM71" s="13"/>
      <c r="BTN71" s="13"/>
      <c r="BTO71" s="13"/>
      <c r="BTP71" s="13"/>
      <c r="BTQ71" s="13"/>
      <c r="BTR71" s="13"/>
      <c r="BTS71" s="13"/>
      <c r="BTT71" s="13"/>
      <c r="BTU71" s="13"/>
      <c r="BTV71" s="13"/>
      <c r="BTW71" s="13"/>
      <c r="BTX71" s="13"/>
      <c r="BTY71" s="13"/>
      <c r="BTZ71" s="13"/>
      <c r="BUA71" s="13"/>
      <c r="BUB71" s="13"/>
      <c r="BUC71" s="13"/>
      <c r="BUD71" s="13"/>
      <c r="BUE71" s="13"/>
      <c r="BUF71" s="13"/>
      <c r="BUG71" s="13"/>
      <c r="BUH71" s="13"/>
      <c r="BUI71" s="13"/>
      <c r="BUJ71" s="13"/>
      <c r="BUK71" s="13"/>
      <c r="BUL71" s="13"/>
      <c r="BUM71" s="13"/>
      <c r="BUN71" s="13"/>
      <c r="BUO71" s="13"/>
      <c r="BUP71" s="13"/>
      <c r="BUQ71" s="13"/>
      <c r="BUR71" s="13"/>
      <c r="BUS71" s="13"/>
      <c r="BUT71" s="13"/>
      <c r="BUU71" s="13"/>
      <c r="BUV71" s="13"/>
      <c r="BUW71" s="13"/>
      <c r="BUX71" s="13"/>
      <c r="BUY71" s="13"/>
      <c r="BUZ71" s="13"/>
      <c r="BVA71" s="13"/>
      <c r="BVB71" s="13"/>
      <c r="BVC71" s="13"/>
      <c r="BVD71" s="13"/>
      <c r="BVE71" s="13"/>
      <c r="BVF71" s="13"/>
      <c r="BVG71" s="13"/>
      <c r="BVH71" s="13"/>
      <c r="BVI71" s="13"/>
      <c r="BVJ71" s="13"/>
      <c r="BVK71" s="13"/>
      <c r="BVL71" s="13"/>
      <c r="BVM71" s="13"/>
      <c r="BVN71" s="13"/>
      <c r="BVO71" s="13"/>
      <c r="BVP71" s="13"/>
      <c r="BVQ71" s="13"/>
      <c r="BVR71" s="13"/>
      <c r="BVS71" s="13"/>
      <c r="BVT71" s="13"/>
      <c r="BVU71" s="13"/>
      <c r="BVV71" s="13"/>
      <c r="BVW71" s="13"/>
      <c r="BVX71" s="13"/>
      <c r="BVY71" s="13"/>
      <c r="BVZ71" s="13"/>
      <c r="BWA71" s="13"/>
      <c r="BWB71" s="13"/>
      <c r="BWC71" s="13"/>
      <c r="BWD71" s="13"/>
      <c r="BWE71" s="13"/>
      <c r="BWF71" s="13"/>
      <c r="BWG71" s="13"/>
      <c r="BWH71" s="13"/>
      <c r="BWI71" s="13"/>
      <c r="BWJ71" s="13"/>
      <c r="BWK71" s="13"/>
      <c r="BWL71" s="13"/>
      <c r="BWM71" s="13"/>
      <c r="BWN71" s="13"/>
      <c r="BWO71" s="13"/>
      <c r="BWP71" s="13"/>
      <c r="BWQ71" s="13"/>
      <c r="BWR71" s="13"/>
      <c r="BWS71" s="13"/>
      <c r="BWT71" s="13"/>
      <c r="BWU71" s="13"/>
      <c r="BWV71" s="13"/>
      <c r="BWW71" s="13"/>
      <c r="BWX71" s="13"/>
      <c r="BWY71" s="13"/>
      <c r="BWZ71" s="13"/>
      <c r="BXA71" s="13"/>
      <c r="BXB71" s="13"/>
      <c r="BXC71" s="13"/>
      <c r="BXD71" s="13"/>
      <c r="BXE71" s="13"/>
      <c r="BXF71" s="13"/>
      <c r="BXG71" s="13"/>
      <c r="BXH71" s="13"/>
      <c r="BXI71" s="13"/>
      <c r="BXJ71" s="13"/>
      <c r="BXK71" s="13"/>
      <c r="BXL71" s="13"/>
      <c r="BXM71" s="13"/>
      <c r="BXN71" s="13"/>
      <c r="BXO71" s="13"/>
      <c r="BXP71" s="13"/>
      <c r="BXQ71" s="13"/>
      <c r="BXR71" s="13"/>
      <c r="BXS71" s="13"/>
      <c r="BXT71" s="13"/>
      <c r="BXU71" s="13"/>
      <c r="BXV71" s="13"/>
      <c r="BXW71" s="13"/>
      <c r="BXX71" s="13"/>
      <c r="BXY71" s="13"/>
      <c r="BXZ71" s="13"/>
      <c r="BYA71" s="13"/>
      <c r="BYB71" s="13"/>
      <c r="BYC71" s="13"/>
      <c r="BYD71" s="13"/>
      <c r="BYE71" s="13"/>
      <c r="BYF71" s="13"/>
      <c r="BYG71" s="13"/>
      <c r="BYH71" s="13"/>
      <c r="BYI71" s="13"/>
      <c r="BYJ71" s="13"/>
      <c r="BYK71" s="13"/>
      <c r="BYL71" s="13"/>
      <c r="BYM71" s="13"/>
      <c r="BYN71" s="13"/>
      <c r="BYO71" s="13"/>
      <c r="BYP71" s="13"/>
      <c r="BYQ71" s="13"/>
      <c r="BYR71" s="13"/>
      <c r="BYS71" s="13"/>
      <c r="BYT71" s="13"/>
      <c r="BYU71" s="13"/>
      <c r="BYV71" s="13"/>
      <c r="BYW71" s="13"/>
      <c r="BYX71" s="13"/>
      <c r="BYY71" s="13"/>
      <c r="BYZ71" s="13"/>
      <c r="BZA71" s="13"/>
      <c r="BZB71" s="13"/>
      <c r="BZC71" s="13"/>
      <c r="BZD71" s="13"/>
      <c r="BZE71" s="13"/>
      <c r="BZF71" s="13"/>
      <c r="BZG71" s="13"/>
      <c r="BZH71" s="13"/>
      <c r="BZI71" s="13"/>
      <c r="BZJ71" s="13"/>
      <c r="BZK71" s="13"/>
      <c r="BZL71" s="13"/>
      <c r="BZM71" s="13"/>
      <c r="BZN71" s="13"/>
      <c r="BZO71" s="13"/>
      <c r="BZP71" s="13"/>
      <c r="BZQ71" s="13"/>
      <c r="BZR71" s="13"/>
      <c r="BZS71" s="13"/>
      <c r="BZT71" s="13"/>
      <c r="BZU71" s="13"/>
      <c r="BZV71" s="13"/>
      <c r="BZW71" s="13"/>
      <c r="BZX71" s="13"/>
      <c r="BZY71" s="13"/>
      <c r="BZZ71" s="13"/>
      <c r="CAA71" s="13"/>
      <c r="CAB71" s="13"/>
      <c r="CAC71" s="13"/>
      <c r="CAD71" s="13"/>
      <c r="CAE71" s="13"/>
      <c r="CAF71" s="13"/>
      <c r="CAG71" s="13"/>
      <c r="CAH71" s="13"/>
      <c r="CAI71" s="13"/>
      <c r="CAJ71" s="13"/>
      <c r="CAK71" s="13"/>
      <c r="CAL71" s="13"/>
      <c r="CAM71" s="13"/>
      <c r="CAN71" s="13"/>
      <c r="CAO71" s="13"/>
      <c r="CAP71" s="13"/>
      <c r="CAQ71" s="13"/>
      <c r="CAR71" s="13"/>
      <c r="CAS71" s="13"/>
      <c r="CAT71" s="13"/>
      <c r="CAU71" s="13"/>
      <c r="CAV71" s="13"/>
      <c r="CAW71" s="13"/>
      <c r="CAX71" s="13"/>
      <c r="CAY71" s="13"/>
      <c r="CAZ71" s="13"/>
      <c r="CBA71" s="13"/>
      <c r="CBB71" s="13"/>
      <c r="CBC71" s="13"/>
      <c r="CBD71" s="13"/>
      <c r="CBE71" s="13"/>
      <c r="CBF71" s="13"/>
      <c r="CBG71" s="13"/>
      <c r="CBH71" s="13"/>
      <c r="CBI71" s="13"/>
      <c r="CBJ71" s="13"/>
      <c r="CBK71" s="13"/>
      <c r="CBL71" s="13"/>
      <c r="CBM71" s="13"/>
      <c r="CBN71" s="13"/>
      <c r="CBO71" s="13"/>
      <c r="CBP71" s="13"/>
      <c r="CBQ71" s="13"/>
      <c r="CBR71" s="13"/>
      <c r="CBS71" s="13"/>
      <c r="CBT71" s="13"/>
      <c r="CBU71" s="13"/>
      <c r="CBV71" s="13"/>
      <c r="CBW71" s="13"/>
      <c r="CBX71" s="13"/>
      <c r="CBY71" s="13"/>
      <c r="CBZ71" s="13"/>
      <c r="CCA71" s="13"/>
      <c r="CCB71" s="13"/>
      <c r="CCC71" s="13"/>
      <c r="CCD71" s="13"/>
      <c r="CCE71" s="13"/>
      <c r="CCF71" s="13"/>
      <c r="CCG71" s="13"/>
      <c r="CCH71" s="13"/>
      <c r="CCI71" s="13"/>
      <c r="CCJ71" s="13"/>
      <c r="CCK71" s="13"/>
      <c r="CCL71" s="13"/>
      <c r="CCM71" s="13"/>
      <c r="CCN71" s="13"/>
      <c r="CCO71" s="13"/>
      <c r="CCP71" s="13"/>
      <c r="CCQ71" s="13"/>
      <c r="CCR71" s="13"/>
      <c r="CCS71" s="13"/>
      <c r="CCT71" s="13"/>
      <c r="CCU71" s="13"/>
      <c r="CCV71" s="13"/>
      <c r="CCW71" s="13"/>
      <c r="CCX71" s="13"/>
      <c r="CCY71" s="13"/>
      <c r="CCZ71" s="13"/>
      <c r="CDA71" s="13"/>
      <c r="CDB71" s="13"/>
      <c r="CDC71" s="13"/>
      <c r="CDD71" s="13"/>
      <c r="CDE71" s="13"/>
      <c r="CDF71" s="13"/>
      <c r="CDG71" s="13"/>
      <c r="CDH71" s="13"/>
      <c r="CDI71" s="13"/>
      <c r="CDJ71" s="13"/>
      <c r="CDK71" s="13"/>
      <c r="CDL71" s="13"/>
      <c r="CDM71" s="13"/>
      <c r="CDN71" s="13"/>
      <c r="CDO71" s="13"/>
      <c r="CDP71" s="13"/>
      <c r="CDQ71" s="13"/>
      <c r="CDR71" s="13"/>
      <c r="CDS71" s="13"/>
      <c r="CDT71" s="13"/>
      <c r="CDU71" s="13"/>
      <c r="CDV71" s="13"/>
      <c r="CDW71" s="13"/>
      <c r="CDX71" s="13"/>
      <c r="CDY71" s="13"/>
      <c r="CDZ71" s="13"/>
      <c r="CEA71" s="13"/>
      <c r="CEB71" s="13"/>
      <c r="CEC71" s="13"/>
      <c r="CED71" s="13"/>
      <c r="CEE71" s="13"/>
      <c r="CEF71" s="13"/>
      <c r="CEG71" s="13"/>
      <c r="CEH71" s="13"/>
      <c r="CEI71" s="13"/>
      <c r="CEJ71" s="13"/>
      <c r="CEK71" s="13"/>
      <c r="CEL71" s="13"/>
      <c r="CEM71" s="13"/>
      <c r="CEN71" s="13"/>
      <c r="CEO71" s="13"/>
      <c r="CEP71" s="13"/>
      <c r="CEQ71" s="13"/>
      <c r="CER71" s="13"/>
      <c r="CES71" s="13"/>
      <c r="CET71" s="13"/>
      <c r="CEU71" s="13"/>
      <c r="CEV71" s="13"/>
      <c r="CEW71" s="13"/>
      <c r="CEX71" s="13"/>
      <c r="CEY71" s="13"/>
      <c r="CEZ71" s="13"/>
      <c r="CFA71" s="13"/>
      <c r="CFB71" s="13"/>
      <c r="CFC71" s="13"/>
      <c r="CFD71" s="13"/>
      <c r="CFE71" s="13"/>
      <c r="CFF71" s="13"/>
      <c r="CFG71" s="13"/>
      <c r="CFH71" s="13"/>
      <c r="CFI71" s="13"/>
      <c r="CFJ71" s="13"/>
      <c r="CFK71" s="13"/>
      <c r="CFL71" s="13"/>
      <c r="CFM71" s="13"/>
      <c r="CFN71" s="13"/>
      <c r="CFO71" s="13"/>
      <c r="CFP71" s="13"/>
      <c r="CFQ71" s="13"/>
      <c r="CFR71" s="13"/>
      <c r="CFS71" s="13"/>
      <c r="CFT71" s="13"/>
      <c r="CFU71" s="13"/>
      <c r="CFV71" s="13"/>
      <c r="CFW71" s="13"/>
      <c r="CFX71" s="13"/>
      <c r="CFY71" s="13"/>
      <c r="CFZ71" s="13"/>
      <c r="CGA71" s="13"/>
      <c r="CGB71" s="13"/>
      <c r="CGC71" s="13"/>
      <c r="CGD71" s="13"/>
      <c r="CGE71" s="13"/>
      <c r="CGF71" s="13"/>
      <c r="CGG71" s="13"/>
      <c r="CGH71" s="13"/>
      <c r="CGI71" s="13"/>
      <c r="CGJ71" s="13"/>
      <c r="CGK71" s="13"/>
      <c r="CGL71" s="13"/>
      <c r="CGM71" s="13"/>
      <c r="CGN71" s="13"/>
      <c r="CGO71" s="13"/>
      <c r="CGP71" s="13"/>
      <c r="CGQ71" s="13"/>
      <c r="CGR71" s="13"/>
      <c r="CGS71" s="13"/>
      <c r="CGT71" s="13"/>
      <c r="CGU71" s="13"/>
      <c r="CGV71" s="13"/>
      <c r="CGW71" s="13"/>
      <c r="CGX71" s="13"/>
      <c r="CGY71" s="13"/>
      <c r="CGZ71" s="13"/>
      <c r="CHA71" s="13"/>
      <c r="CHB71" s="13"/>
      <c r="CHC71" s="13"/>
      <c r="CHD71" s="13"/>
      <c r="CHE71" s="13"/>
      <c r="CHF71" s="13"/>
      <c r="CHG71" s="13"/>
      <c r="CHH71" s="13"/>
      <c r="CHI71" s="13"/>
      <c r="CHJ71" s="13"/>
      <c r="CHK71" s="13"/>
      <c r="CHL71" s="13"/>
      <c r="CHM71" s="13"/>
      <c r="CHN71" s="13"/>
      <c r="CHO71" s="13"/>
      <c r="CHP71" s="13"/>
      <c r="CHQ71" s="13"/>
      <c r="CHR71" s="13"/>
      <c r="CHS71" s="13"/>
      <c r="CHT71" s="13"/>
      <c r="CHU71" s="13"/>
      <c r="CHV71" s="13"/>
      <c r="CHW71" s="13"/>
      <c r="CHX71" s="13"/>
      <c r="CHY71" s="13"/>
      <c r="CHZ71" s="13"/>
      <c r="CIA71" s="13"/>
      <c r="CIB71" s="13"/>
      <c r="CIC71" s="13"/>
      <c r="CID71" s="13"/>
      <c r="CIE71" s="13"/>
      <c r="CIF71" s="13"/>
      <c r="CIG71" s="13"/>
      <c r="CIH71" s="13"/>
      <c r="CII71" s="13"/>
      <c r="CIJ71" s="13"/>
      <c r="CIK71" s="13"/>
      <c r="CIL71" s="13"/>
      <c r="CIM71" s="13"/>
      <c r="CIN71" s="13"/>
      <c r="CIO71" s="13"/>
      <c r="CIP71" s="13"/>
      <c r="CIQ71" s="13"/>
      <c r="CIR71" s="13"/>
      <c r="CIS71" s="13"/>
      <c r="CIT71" s="13"/>
      <c r="CIU71" s="13"/>
      <c r="CIV71" s="13"/>
      <c r="CIW71" s="13"/>
      <c r="CIX71" s="13"/>
      <c r="CIY71" s="13"/>
      <c r="CIZ71" s="13"/>
      <c r="CJA71" s="13"/>
      <c r="CJB71" s="13"/>
      <c r="CJC71" s="13"/>
      <c r="CJD71" s="13"/>
      <c r="CJE71" s="13"/>
      <c r="CJF71" s="13"/>
      <c r="CJG71" s="13"/>
      <c r="CJH71" s="13"/>
      <c r="CJI71" s="13"/>
      <c r="CJJ71" s="13"/>
      <c r="CJK71" s="13"/>
      <c r="CJL71" s="13"/>
      <c r="CJM71" s="13"/>
      <c r="CJN71" s="13"/>
      <c r="CJO71" s="13"/>
      <c r="CJP71" s="13"/>
      <c r="CJQ71" s="13"/>
      <c r="CJR71" s="13"/>
      <c r="CJS71" s="13"/>
      <c r="CJT71" s="13"/>
      <c r="CJU71" s="13"/>
      <c r="CJV71" s="13"/>
      <c r="CJW71" s="13"/>
      <c r="CJX71" s="13"/>
      <c r="CJY71" s="13"/>
      <c r="CJZ71" s="13"/>
      <c r="CKA71" s="13"/>
      <c r="CKB71" s="13"/>
      <c r="CKC71" s="13"/>
      <c r="CKD71" s="13"/>
      <c r="CKE71" s="13"/>
      <c r="CKF71" s="13"/>
      <c r="CKG71" s="13"/>
      <c r="CKH71" s="13"/>
      <c r="CKI71" s="13"/>
      <c r="CKJ71" s="13"/>
      <c r="CKK71" s="13"/>
      <c r="CKL71" s="13"/>
      <c r="CKM71" s="13"/>
      <c r="CKN71" s="13"/>
      <c r="CKO71" s="13"/>
      <c r="CKP71" s="13"/>
      <c r="CKQ71" s="13"/>
      <c r="CKR71" s="13"/>
      <c r="CKS71" s="13"/>
      <c r="CKT71" s="13"/>
      <c r="CKU71" s="13"/>
      <c r="CKV71" s="13"/>
      <c r="CKW71" s="13"/>
      <c r="CKX71" s="13"/>
      <c r="CKY71" s="13"/>
      <c r="CKZ71" s="13"/>
      <c r="CLA71" s="13"/>
      <c r="CLB71" s="13"/>
      <c r="CLC71" s="13"/>
      <c r="CLD71" s="13"/>
      <c r="CLE71" s="13"/>
      <c r="CLF71" s="13"/>
      <c r="CLG71" s="13"/>
      <c r="CLH71" s="13"/>
      <c r="CLI71" s="13"/>
      <c r="CLJ71" s="13"/>
      <c r="CLK71" s="13"/>
      <c r="CLL71" s="13"/>
      <c r="CLM71" s="13"/>
      <c r="CLN71" s="13"/>
      <c r="CLO71" s="13"/>
      <c r="CLP71" s="13"/>
      <c r="CLQ71" s="13"/>
      <c r="CLR71" s="13"/>
      <c r="CLS71" s="13"/>
      <c r="CLT71" s="13"/>
      <c r="CLU71" s="13"/>
      <c r="CLV71" s="13"/>
      <c r="CLW71" s="13"/>
      <c r="CLX71" s="13"/>
      <c r="CLY71" s="13"/>
      <c r="CLZ71" s="13"/>
      <c r="CMA71" s="13"/>
      <c r="CMB71" s="13"/>
      <c r="CMC71" s="13"/>
      <c r="CMD71" s="13"/>
      <c r="CME71" s="13"/>
      <c r="CMF71" s="13"/>
      <c r="CMG71" s="13"/>
      <c r="CMH71" s="13"/>
      <c r="CMI71" s="13"/>
      <c r="CMJ71" s="13"/>
      <c r="CMK71" s="13"/>
      <c r="CML71" s="13"/>
      <c r="CMM71" s="13"/>
      <c r="CMN71" s="13"/>
      <c r="CMO71" s="13"/>
      <c r="CMP71" s="13"/>
      <c r="CMQ71" s="13"/>
      <c r="CMR71" s="13"/>
      <c r="CMS71" s="13"/>
      <c r="CMT71" s="13"/>
      <c r="CMU71" s="13"/>
      <c r="CMV71" s="13"/>
      <c r="CMW71" s="13"/>
      <c r="CMX71" s="13"/>
      <c r="CMY71" s="13"/>
      <c r="CMZ71" s="13"/>
      <c r="CNA71" s="13"/>
      <c r="CNB71" s="13"/>
      <c r="CNC71" s="13"/>
      <c r="CND71" s="13"/>
      <c r="CNE71" s="13"/>
      <c r="CNF71" s="13"/>
      <c r="CNG71" s="13"/>
      <c r="CNH71" s="13"/>
      <c r="CNI71" s="13"/>
      <c r="CNJ71" s="13"/>
      <c r="CNK71" s="13"/>
      <c r="CNL71" s="13"/>
      <c r="CNM71" s="13"/>
      <c r="CNN71" s="13"/>
      <c r="CNO71" s="13"/>
      <c r="CNP71" s="13"/>
      <c r="CNQ71" s="13"/>
      <c r="CNR71" s="13"/>
      <c r="CNS71" s="13"/>
      <c r="CNT71" s="13"/>
      <c r="CNU71" s="13"/>
      <c r="CNV71" s="13"/>
      <c r="CNW71" s="13"/>
      <c r="CNX71" s="13"/>
      <c r="CNY71" s="13"/>
      <c r="CNZ71" s="13"/>
      <c r="COA71" s="13"/>
      <c r="COB71" s="13"/>
      <c r="COC71" s="13"/>
      <c r="COD71" s="13"/>
      <c r="COE71" s="13"/>
      <c r="COF71" s="13"/>
      <c r="COG71" s="13"/>
      <c r="COH71" s="13"/>
      <c r="COI71" s="13"/>
      <c r="COJ71" s="13"/>
      <c r="COK71" s="13"/>
      <c r="COL71" s="13"/>
      <c r="COM71" s="13"/>
      <c r="CON71" s="13"/>
      <c r="COO71" s="13"/>
      <c r="COP71" s="13"/>
      <c r="COQ71" s="13"/>
      <c r="COR71" s="13"/>
      <c r="COS71" s="13"/>
      <c r="COT71" s="13"/>
      <c r="COU71" s="13"/>
      <c r="COV71" s="13"/>
      <c r="COW71" s="13"/>
      <c r="COX71" s="13"/>
      <c r="COY71" s="13"/>
      <c r="COZ71" s="13"/>
      <c r="CPA71" s="13"/>
      <c r="CPB71" s="13"/>
      <c r="CPC71" s="13"/>
      <c r="CPD71" s="13"/>
      <c r="CPE71" s="13"/>
      <c r="CPF71" s="13"/>
      <c r="CPG71" s="13"/>
      <c r="CPH71" s="13"/>
      <c r="CPI71" s="13"/>
      <c r="CPJ71" s="13"/>
      <c r="CPK71" s="13"/>
      <c r="CPL71" s="13"/>
      <c r="CPM71" s="13"/>
      <c r="CPN71" s="13"/>
      <c r="CPO71" s="13"/>
      <c r="CPP71" s="13"/>
      <c r="CPQ71" s="13"/>
      <c r="CPR71" s="13"/>
      <c r="CPS71" s="13"/>
      <c r="CPT71" s="13"/>
      <c r="CPU71" s="13"/>
      <c r="CPV71" s="13"/>
      <c r="CPW71" s="13"/>
      <c r="CPX71" s="13"/>
      <c r="CPY71" s="13"/>
      <c r="CPZ71" s="13"/>
      <c r="CQA71" s="13"/>
      <c r="CQB71" s="13"/>
      <c r="CQC71" s="13"/>
      <c r="CQD71" s="13"/>
      <c r="CQE71" s="13"/>
      <c r="CQF71" s="13"/>
      <c r="CQG71" s="13"/>
      <c r="CQH71" s="13"/>
      <c r="CQI71" s="13"/>
      <c r="CQJ71" s="13"/>
      <c r="CQK71" s="13"/>
      <c r="CQL71" s="13"/>
      <c r="CQM71" s="13"/>
      <c r="CQN71" s="13"/>
      <c r="CQO71" s="13"/>
      <c r="CQP71" s="13"/>
      <c r="CQQ71" s="13"/>
      <c r="CQR71" s="13"/>
      <c r="CQS71" s="13"/>
      <c r="CQT71" s="13"/>
      <c r="CQU71" s="13"/>
      <c r="CQV71" s="13"/>
      <c r="CQW71" s="13"/>
      <c r="CQX71" s="13"/>
      <c r="CQY71" s="13"/>
      <c r="CQZ71" s="13"/>
      <c r="CRA71" s="13"/>
      <c r="CRB71" s="13"/>
      <c r="CRC71" s="13"/>
      <c r="CRD71" s="13"/>
      <c r="CRE71" s="13"/>
      <c r="CRF71" s="13"/>
      <c r="CRG71" s="13"/>
      <c r="CRH71" s="13"/>
      <c r="CRI71" s="13"/>
      <c r="CRJ71" s="13"/>
      <c r="CRK71" s="13"/>
      <c r="CRL71" s="13"/>
      <c r="CRM71" s="13"/>
      <c r="CRN71" s="13"/>
      <c r="CRO71" s="13"/>
      <c r="CRP71" s="13"/>
      <c r="CRQ71" s="13"/>
      <c r="CRR71" s="13"/>
      <c r="CRS71" s="13"/>
      <c r="CRT71" s="13"/>
      <c r="CRU71" s="13"/>
      <c r="CRV71" s="13"/>
      <c r="CRW71" s="13"/>
      <c r="CRX71" s="13"/>
      <c r="CRY71" s="13"/>
      <c r="CRZ71" s="13"/>
      <c r="CSA71" s="13"/>
      <c r="CSB71" s="13"/>
      <c r="CSC71" s="13"/>
      <c r="CSD71" s="13"/>
      <c r="CSE71" s="13"/>
      <c r="CSF71" s="13"/>
      <c r="CSG71" s="13"/>
      <c r="CSH71" s="13"/>
      <c r="CSI71" s="13"/>
      <c r="CSJ71" s="13"/>
      <c r="CSK71" s="13"/>
      <c r="CSL71" s="13"/>
      <c r="CSM71" s="13"/>
      <c r="CSN71" s="13"/>
      <c r="CSO71" s="13"/>
      <c r="CSP71" s="13"/>
      <c r="CSQ71" s="13"/>
      <c r="CSR71" s="13"/>
      <c r="CSS71" s="13"/>
      <c r="CST71" s="13"/>
      <c r="CSU71" s="13"/>
      <c r="CSV71" s="13"/>
      <c r="CSW71" s="13"/>
      <c r="CSX71" s="13"/>
      <c r="CSY71" s="13"/>
      <c r="CSZ71" s="13"/>
      <c r="CTA71" s="13"/>
      <c r="CTB71" s="13"/>
      <c r="CTC71" s="13"/>
      <c r="CTD71" s="13"/>
      <c r="CTE71" s="13"/>
      <c r="CTF71" s="13"/>
      <c r="CTG71" s="13"/>
      <c r="CTH71" s="13"/>
      <c r="CTI71" s="13"/>
      <c r="CTJ71" s="13"/>
      <c r="CTK71" s="13"/>
      <c r="CTL71" s="13"/>
      <c r="CTM71" s="13"/>
      <c r="CTN71" s="13"/>
      <c r="CTO71" s="13"/>
      <c r="CTP71" s="13"/>
      <c r="CTQ71" s="13"/>
      <c r="CTR71" s="13"/>
      <c r="CTS71" s="13"/>
      <c r="CTT71" s="13"/>
      <c r="CTU71" s="13"/>
      <c r="CTV71" s="13"/>
      <c r="CTW71" s="13"/>
      <c r="CTX71" s="13"/>
      <c r="CTY71" s="13"/>
      <c r="CTZ71" s="13"/>
      <c r="CUA71" s="13"/>
      <c r="CUB71" s="13"/>
      <c r="CUC71" s="13"/>
      <c r="CUD71" s="13"/>
      <c r="CUE71" s="13"/>
      <c r="CUF71" s="13"/>
      <c r="CUG71" s="13"/>
      <c r="CUH71" s="13"/>
      <c r="CUI71" s="13"/>
      <c r="CUJ71" s="13"/>
      <c r="CUK71" s="13"/>
      <c r="CUL71" s="13"/>
      <c r="CUM71" s="13"/>
      <c r="CUN71" s="13"/>
      <c r="CUO71" s="13"/>
      <c r="CUP71" s="13"/>
      <c r="CUQ71" s="13"/>
      <c r="CUR71" s="13"/>
      <c r="CUS71" s="13"/>
      <c r="CUT71" s="13"/>
      <c r="CUU71" s="13"/>
      <c r="CUV71" s="13"/>
      <c r="CUW71" s="13"/>
      <c r="CUX71" s="13"/>
      <c r="CUY71" s="13"/>
      <c r="CUZ71" s="13"/>
      <c r="CVA71" s="13"/>
      <c r="CVB71" s="13"/>
      <c r="CVC71" s="13"/>
      <c r="CVD71" s="13"/>
      <c r="CVE71" s="13"/>
      <c r="CVF71" s="13"/>
      <c r="CVG71" s="13"/>
      <c r="CVH71" s="13"/>
      <c r="CVI71" s="13"/>
      <c r="CVJ71" s="13"/>
      <c r="CVK71" s="13"/>
      <c r="CVL71" s="13"/>
      <c r="CVM71" s="13"/>
      <c r="CVN71" s="13"/>
      <c r="CVO71" s="13"/>
      <c r="CVP71" s="13"/>
      <c r="CVQ71" s="13"/>
      <c r="CVR71" s="13"/>
      <c r="CVS71" s="13"/>
      <c r="CVT71" s="13"/>
      <c r="CVU71" s="13"/>
      <c r="CVV71" s="13"/>
      <c r="CVW71" s="13"/>
      <c r="CVX71" s="13"/>
      <c r="CVY71" s="13"/>
      <c r="CVZ71" s="13"/>
      <c r="CWA71" s="13"/>
      <c r="CWB71" s="13"/>
      <c r="CWC71" s="13"/>
      <c r="CWD71" s="13"/>
      <c r="CWE71" s="13"/>
      <c r="CWF71" s="13"/>
      <c r="CWG71" s="13"/>
      <c r="CWH71" s="13"/>
      <c r="CWI71" s="13"/>
      <c r="CWJ71" s="13"/>
      <c r="CWK71" s="13"/>
      <c r="CWL71" s="13"/>
      <c r="CWM71" s="13"/>
      <c r="CWN71" s="13"/>
      <c r="CWO71" s="13"/>
      <c r="CWP71" s="13"/>
      <c r="CWQ71" s="13"/>
      <c r="CWR71" s="13"/>
      <c r="CWS71" s="13"/>
      <c r="CWT71" s="13"/>
      <c r="CWU71" s="13"/>
      <c r="CWV71" s="13"/>
      <c r="CWW71" s="13"/>
      <c r="CWX71" s="13"/>
      <c r="CWY71" s="13"/>
      <c r="CWZ71" s="13"/>
      <c r="CXA71" s="13"/>
      <c r="CXB71" s="13"/>
      <c r="CXC71" s="13"/>
      <c r="CXD71" s="13"/>
      <c r="CXE71" s="13"/>
      <c r="CXF71" s="13"/>
      <c r="CXG71" s="13"/>
      <c r="CXH71" s="13"/>
      <c r="CXI71" s="13"/>
      <c r="CXJ71" s="13"/>
      <c r="CXK71" s="13"/>
      <c r="CXL71" s="13"/>
      <c r="CXM71" s="13"/>
      <c r="CXN71" s="13"/>
      <c r="CXO71" s="13"/>
      <c r="CXP71" s="13"/>
      <c r="CXQ71" s="13"/>
      <c r="CXR71" s="13"/>
      <c r="CXS71" s="13"/>
      <c r="CXT71" s="13"/>
      <c r="CXU71" s="13"/>
      <c r="CXV71" s="13"/>
      <c r="CXW71" s="13"/>
      <c r="CXX71" s="13"/>
      <c r="CXY71" s="13"/>
      <c r="CXZ71" s="13"/>
      <c r="CYA71" s="13"/>
      <c r="CYB71" s="13"/>
      <c r="CYC71" s="13"/>
      <c r="CYD71" s="13"/>
      <c r="CYE71" s="13"/>
      <c r="CYF71" s="13"/>
      <c r="CYG71" s="13"/>
      <c r="CYH71" s="13"/>
      <c r="CYI71" s="13"/>
      <c r="CYJ71" s="13"/>
      <c r="CYK71" s="13"/>
      <c r="CYL71" s="13"/>
      <c r="CYM71" s="13"/>
      <c r="CYN71" s="13"/>
      <c r="CYO71" s="13"/>
      <c r="CYP71" s="13"/>
      <c r="CYQ71" s="13"/>
      <c r="CYR71" s="13"/>
      <c r="CYS71" s="13"/>
      <c r="CYT71" s="13"/>
      <c r="CYU71" s="13"/>
      <c r="CYV71" s="13"/>
      <c r="CYW71" s="13"/>
      <c r="CYX71" s="13"/>
      <c r="CYY71" s="13"/>
      <c r="CYZ71" s="13"/>
      <c r="CZA71" s="13"/>
      <c r="CZB71" s="13"/>
      <c r="CZC71" s="13"/>
      <c r="CZD71" s="13"/>
      <c r="CZE71" s="13"/>
      <c r="CZF71" s="13"/>
      <c r="CZG71" s="13"/>
      <c r="CZH71" s="13"/>
      <c r="CZI71" s="13"/>
      <c r="CZJ71" s="13"/>
      <c r="CZK71" s="13"/>
      <c r="CZL71" s="13"/>
      <c r="CZM71" s="13"/>
      <c r="CZN71" s="13"/>
      <c r="CZO71" s="13"/>
      <c r="CZP71" s="13"/>
      <c r="CZQ71" s="13"/>
      <c r="CZR71" s="13"/>
      <c r="CZS71" s="13"/>
      <c r="CZT71" s="13"/>
      <c r="CZU71" s="13"/>
      <c r="CZV71" s="13"/>
      <c r="CZW71" s="13"/>
      <c r="CZX71" s="13"/>
      <c r="CZY71" s="13"/>
      <c r="CZZ71" s="13"/>
      <c r="DAA71" s="13"/>
      <c r="DAB71" s="13"/>
      <c r="DAC71" s="13"/>
      <c r="DAD71" s="13"/>
      <c r="DAE71" s="13"/>
      <c r="DAF71" s="13"/>
      <c r="DAG71" s="13"/>
      <c r="DAH71" s="13"/>
      <c r="DAI71" s="13"/>
      <c r="DAJ71" s="13"/>
      <c r="DAK71" s="13"/>
      <c r="DAL71" s="13"/>
      <c r="DAM71" s="13"/>
      <c r="DAN71" s="13"/>
      <c r="DAO71" s="13"/>
      <c r="DAP71" s="13"/>
      <c r="DAQ71" s="13"/>
      <c r="DAR71" s="13"/>
      <c r="DAS71" s="13"/>
      <c r="DAT71" s="13"/>
      <c r="DAU71" s="13"/>
      <c r="DAV71" s="13"/>
      <c r="DAW71" s="13"/>
      <c r="DAX71" s="13"/>
      <c r="DAY71" s="13"/>
      <c r="DAZ71" s="13"/>
      <c r="DBA71" s="13"/>
      <c r="DBB71" s="13"/>
      <c r="DBC71" s="13"/>
      <c r="DBD71" s="13"/>
      <c r="DBE71" s="13"/>
      <c r="DBF71" s="13"/>
      <c r="DBG71" s="13"/>
      <c r="DBH71" s="13"/>
      <c r="DBI71" s="13"/>
      <c r="DBJ71" s="13"/>
      <c r="DBK71" s="13"/>
      <c r="DBL71" s="13"/>
      <c r="DBM71" s="13"/>
      <c r="DBN71" s="13"/>
      <c r="DBO71" s="13"/>
      <c r="DBP71" s="13"/>
      <c r="DBQ71" s="13"/>
      <c r="DBR71" s="13"/>
      <c r="DBS71" s="13"/>
      <c r="DBT71" s="13"/>
      <c r="DBU71" s="13"/>
      <c r="DBV71" s="13"/>
      <c r="DBW71" s="13"/>
      <c r="DBX71" s="13"/>
      <c r="DBY71" s="13"/>
      <c r="DBZ71" s="13"/>
      <c r="DCA71" s="13"/>
      <c r="DCB71" s="13"/>
      <c r="DCC71" s="13"/>
      <c r="DCD71" s="13"/>
      <c r="DCE71" s="13"/>
      <c r="DCF71" s="13"/>
      <c r="DCG71" s="13"/>
      <c r="DCH71" s="13"/>
      <c r="DCI71" s="13"/>
      <c r="DCJ71" s="13"/>
      <c r="DCK71" s="13"/>
      <c r="DCL71" s="13"/>
      <c r="DCM71" s="13"/>
      <c r="DCN71" s="13"/>
      <c r="DCO71" s="13"/>
      <c r="DCP71" s="13"/>
      <c r="DCQ71" s="13"/>
      <c r="DCR71" s="13"/>
      <c r="DCS71" s="13"/>
      <c r="DCT71" s="13"/>
      <c r="DCU71" s="13"/>
      <c r="DCV71" s="13"/>
      <c r="DCW71" s="13"/>
      <c r="DCX71" s="13"/>
      <c r="DCY71" s="13"/>
      <c r="DCZ71" s="13"/>
      <c r="DDA71" s="13"/>
      <c r="DDB71" s="13"/>
      <c r="DDC71" s="13"/>
      <c r="DDD71" s="13"/>
      <c r="DDE71" s="13"/>
      <c r="DDF71" s="13"/>
      <c r="DDG71" s="13"/>
      <c r="DDH71" s="13"/>
      <c r="DDI71" s="13"/>
      <c r="DDJ71" s="13"/>
      <c r="DDK71" s="13"/>
      <c r="DDL71" s="13"/>
      <c r="DDM71" s="13"/>
      <c r="DDN71" s="13"/>
      <c r="DDO71" s="13"/>
      <c r="DDP71" s="13"/>
      <c r="DDQ71" s="13"/>
      <c r="DDR71" s="13"/>
      <c r="DDS71" s="13"/>
      <c r="DDT71" s="13"/>
      <c r="DDU71" s="13"/>
      <c r="DDV71" s="13"/>
      <c r="DDW71" s="13"/>
      <c r="DDX71" s="13"/>
      <c r="DDY71" s="13"/>
      <c r="DDZ71" s="13"/>
      <c r="DEA71" s="13"/>
      <c r="DEB71" s="13"/>
      <c r="DEC71" s="13"/>
      <c r="DED71" s="13"/>
      <c r="DEE71" s="13"/>
      <c r="DEF71" s="13"/>
      <c r="DEG71" s="13"/>
      <c r="DEH71" s="13"/>
      <c r="DEI71" s="13"/>
      <c r="DEJ71" s="13"/>
      <c r="DEK71" s="13"/>
      <c r="DEL71" s="13"/>
      <c r="DEM71" s="13"/>
      <c r="DEN71" s="13"/>
      <c r="DEO71" s="13"/>
      <c r="DEP71" s="13"/>
      <c r="DEQ71" s="13"/>
      <c r="DER71" s="13"/>
      <c r="DES71" s="13"/>
      <c r="DET71" s="13"/>
      <c r="DEU71" s="13"/>
      <c r="DEV71" s="13"/>
      <c r="DEW71" s="13"/>
      <c r="DEX71" s="13"/>
      <c r="DEY71" s="13"/>
      <c r="DEZ71" s="13"/>
      <c r="DFA71" s="13"/>
      <c r="DFB71" s="13"/>
      <c r="DFC71" s="13"/>
      <c r="DFD71" s="13"/>
      <c r="DFE71" s="13"/>
      <c r="DFF71" s="13"/>
      <c r="DFG71" s="13"/>
      <c r="DFH71" s="13"/>
      <c r="DFI71" s="13"/>
      <c r="DFJ71" s="13"/>
      <c r="DFK71" s="13"/>
      <c r="DFL71" s="13"/>
      <c r="DFM71" s="13"/>
      <c r="DFN71" s="13"/>
      <c r="DFO71" s="13"/>
      <c r="DFP71" s="13"/>
      <c r="DFQ71" s="13"/>
      <c r="DFR71" s="13"/>
      <c r="DFS71" s="13"/>
      <c r="DFT71" s="13"/>
      <c r="DFU71" s="13"/>
      <c r="DFV71" s="13"/>
      <c r="DFW71" s="13"/>
      <c r="DFX71" s="13"/>
      <c r="DFY71" s="13"/>
      <c r="DFZ71" s="13"/>
      <c r="DGA71" s="13"/>
      <c r="DGB71" s="13"/>
      <c r="DGC71" s="13"/>
      <c r="DGD71" s="13"/>
      <c r="DGE71" s="13"/>
      <c r="DGF71" s="13"/>
      <c r="DGG71" s="13"/>
      <c r="DGH71" s="13"/>
      <c r="DGI71" s="13"/>
      <c r="DGJ71" s="13"/>
      <c r="DGK71" s="13"/>
      <c r="DGL71" s="13"/>
      <c r="DGM71" s="13"/>
      <c r="DGN71" s="13"/>
      <c r="DGO71" s="13"/>
      <c r="DGP71" s="13"/>
      <c r="DGQ71" s="13"/>
      <c r="DGR71" s="13"/>
      <c r="DGS71" s="13"/>
      <c r="DGT71" s="13"/>
      <c r="DGU71" s="13"/>
      <c r="DGV71" s="13"/>
      <c r="DGW71" s="13"/>
      <c r="DGX71" s="13"/>
      <c r="DGY71" s="13"/>
      <c r="DGZ71" s="13"/>
      <c r="DHA71" s="13"/>
      <c r="DHB71" s="13"/>
      <c r="DHC71" s="13"/>
      <c r="DHD71" s="13"/>
      <c r="DHE71" s="13"/>
      <c r="DHF71" s="13"/>
      <c r="DHG71" s="13"/>
      <c r="DHH71" s="13"/>
      <c r="DHI71" s="13"/>
      <c r="DHJ71" s="13"/>
      <c r="DHK71" s="13"/>
      <c r="DHL71" s="13"/>
      <c r="DHM71" s="13"/>
      <c r="DHN71" s="13"/>
      <c r="DHO71" s="13"/>
      <c r="DHP71" s="13"/>
      <c r="DHQ71" s="13"/>
      <c r="DHR71" s="13"/>
      <c r="DHS71" s="13"/>
      <c r="DHT71" s="13"/>
      <c r="DHU71" s="13"/>
      <c r="DHV71" s="13"/>
      <c r="DHW71" s="13"/>
      <c r="DHX71" s="13"/>
      <c r="DHY71" s="13"/>
      <c r="DHZ71" s="13"/>
      <c r="DIA71" s="13"/>
      <c r="DIB71" s="13"/>
      <c r="DIC71" s="13"/>
      <c r="DID71" s="13"/>
      <c r="DIE71" s="13"/>
      <c r="DIF71" s="13"/>
      <c r="DIG71" s="13"/>
      <c r="DIH71" s="13"/>
      <c r="DII71" s="13"/>
      <c r="DIJ71" s="13"/>
      <c r="DIK71" s="13"/>
      <c r="DIL71" s="13"/>
      <c r="DIM71" s="13"/>
      <c r="DIN71" s="13"/>
      <c r="DIO71" s="13"/>
      <c r="DIP71" s="13"/>
      <c r="DIQ71" s="13"/>
      <c r="DIR71" s="13"/>
      <c r="DIS71" s="13"/>
      <c r="DIT71" s="13"/>
      <c r="DIU71" s="13"/>
      <c r="DIV71" s="13"/>
      <c r="DIW71" s="13"/>
      <c r="DIX71" s="13"/>
      <c r="DIY71" s="13"/>
      <c r="DIZ71" s="13"/>
      <c r="DJA71" s="13"/>
      <c r="DJB71" s="13"/>
      <c r="DJC71" s="13"/>
      <c r="DJD71" s="13"/>
      <c r="DJE71" s="13"/>
      <c r="DJF71" s="13"/>
      <c r="DJG71" s="13"/>
      <c r="DJH71" s="13"/>
      <c r="DJI71" s="13"/>
      <c r="DJJ71" s="13"/>
      <c r="DJK71" s="13"/>
      <c r="DJL71" s="13"/>
      <c r="DJM71" s="13"/>
      <c r="DJN71" s="13"/>
      <c r="DJO71" s="13"/>
      <c r="DJP71" s="13"/>
      <c r="DJQ71" s="13"/>
      <c r="DJR71" s="13"/>
      <c r="DJS71" s="13"/>
      <c r="DJT71" s="13"/>
      <c r="DJU71" s="13"/>
      <c r="DJV71" s="13"/>
      <c r="DJW71" s="13"/>
      <c r="DJX71" s="13"/>
      <c r="DJY71" s="13"/>
      <c r="DJZ71" s="13"/>
      <c r="DKA71" s="13"/>
      <c r="DKB71" s="13"/>
      <c r="DKC71" s="13"/>
      <c r="DKD71" s="13"/>
      <c r="DKE71" s="13"/>
      <c r="DKF71" s="13"/>
      <c r="DKG71" s="13"/>
      <c r="DKH71" s="13"/>
      <c r="DKI71" s="13"/>
      <c r="DKJ71" s="13"/>
      <c r="DKK71" s="13"/>
      <c r="DKL71" s="13"/>
      <c r="DKM71" s="13"/>
      <c r="DKN71" s="13"/>
      <c r="DKO71" s="13"/>
      <c r="DKP71" s="13"/>
      <c r="DKQ71" s="13"/>
      <c r="DKR71" s="13"/>
      <c r="DKS71" s="13"/>
      <c r="DKT71" s="13"/>
      <c r="DKU71" s="13"/>
      <c r="DKV71" s="13"/>
      <c r="DKW71" s="13"/>
      <c r="DKX71" s="13"/>
      <c r="DKY71" s="13"/>
      <c r="DKZ71" s="13"/>
      <c r="DLA71" s="13"/>
      <c r="DLB71" s="13"/>
      <c r="DLC71" s="13"/>
      <c r="DLD71" s="13"/>
      <c r="DLE71" s="13"/>
      <c r="DLF71" s="13"/>
      <c r="DLG71" s="13"/>
      <c r="DLH71" s="13"/>
      <c r="DLI71" s="13"/>
      <c r="DLJ71" s="13"/>
      <c r="DLK71" s="13"/>
      <c r="DLL71" s="13"/>
      <c r="DLM71" s="13"/>
      <c r="DLN71" s="13"/>
      <c r="DLO71" s="13"/>
      <c r="DLP71" s="13"/>
      <c r="DLQ71" s="13"/>
      <c r="DLR71" s="13"/>
      <c r="DLS71" s="13"/>
      <c r="DLT71" s="13"/>
      <c r="DLU71" s="13"/>
      <c r="DLV71" s="13"/>
      <c r="DLW71" s="13"/>
      <c r="DLX71" s="13"/>
      <c r="DLY71" s="13"/>
      <c r="DLZ71" s="13"/>
      <c r="DMA71" s="13"/>
      <c r="DMB71" s="13"/>
      <c r="DMC71" s="13"/>
      <c r="DMD71" s="13"/>
      <c r="DME71" s="13"/>
      <c r="DMF71" s="13"/>
      <c r="DMG71" s="13"/>
      <c r="DMH71" s="13"/>
      <c r="DMI71" s="13"/>
      <c r="DMJ71" s="13"/>
      <c r="DMK71" s="13"/>
      <c r="DML71" s="13"/>
      <c r="DMM71" s="13"/>
      <c r="DMN71" s="13"/>
      <c r="DMO71" s="13"/>
      <c r="DMP71" s="13"/>
      <c r="DMQ71" s="13"/>
      <c r="DMR71" s="13"/>
      <c r="DMS71" s="13"/>
      <c r="DMT71" s="13"/>
      <c r="DMU71" s="13"/>
      <c r="DMV71" s="13"/>
      <c r="DMW71" s="13"/>
      <c r="DMX71" s="13"/>
      <c r="DMY71" s="13"/>
      <c r="DMZ71" s="13"/>
      <c r="DNA71" s="13"/>
      <c r="DNB71" s="13"/>
      <c r="DNC71" s="13"/>
      <c r="DND71" s="13"/>
      <c r="DNE71" s="13"/>
      <c r="DNF71" s="13"/>
      <c r="DNG71" s="13"/>
      <c r="DNH71" s="13"/>
      <c r="DNI71" s="13"/>
      <c r="DNJ71" s="13"/>
      <c r="DNK71" s="13"/>
      <c r="DNL71" s="13"/>
      <c r="DNM71" s="13"/>
      <c r="DNN71" s="13"/>
      <c r="DNO71" s="13"/>
      <c r="DNP71" s="13"/>
      <c r="DNQ71" s="13"/>
      <c r="DNR71" s="13"/>
      <c r="DNS71" s="13"/>
      <c r="DNT71" s="13"/>
      <c r="DNU71" s="13"/>
      <c r="DNV71" s="13"/>
      <c r="DNW71" s="13"/>
      <c r="DNX71" s="13"/>
      <c r="DNY71" s="13"/>
      <c r="DNZ71" s="13"/>
      <c r="DOA71" s="13"/>
      <c r="DOB71" s="13"/>
      <c r="DOC71" s="13"/>
      <c r="DOD71" s="13"/>
      <c r="DOE71" s="13"/>
      <c r="DOF71" s="13"/>
      <c r="DOG71" s="13"/>
      <c r="DOH71" s="13"/>
      <c r="DOI71" s="13"/>
      <c r="DOJ71" s="13"/>
      <c r="DOK71" s="13"/>
      <c r="DOL71" s="13"/>
      <c r="DOM71" s="13"/>
      <c r="DON71" s="13"/>
      <c r="DOO71" s="13"/>
      <c r="DOP71" s="13"/>
      <c r="DOQ71" s="13"/>
      <c r="DOR71" s="13"/>
      <c r="DOS71" s="13"/>
      <c r="DOT71" s="13"/>
      <c r="DOU71" s="13"/>
      <c r="DOV71" s="13"/>
      <c r="DOW71" s="13"/>
      <c r="DOX71" s="13"/>
      <c r="DOY71" s="13"/>
      <c r="DOZ71" s="13"/>
      <c r="DPA71" s="13"/>
      <c r="DPB71" s="13"/>
      <c r="DPC71" s="13"/>
      <c r="DPD71" s="13"/>
      <c r="DPE71" s="13"/>
      <c r="DPF71" s="13"/>
      <c r="DPG71" s="13"/>
      <c r="DPH71" s="13"/>
      <c r="DPI71" s="13"/>
      <c r="DPJ71" s="13"/>
      <c r="DPK71" s="13"/>
      <c r="DPL71" s="13"/>
      <c r="DPM71" s="13"/>
      <c r="DPN71" s="13"/>
      <c r="DPO71" s="13"/>
      <c r="DPP71" s="13"/>
      <c r="DPQ71" s="13"/>
      <c r="DPR71" s="13"/>
      <c r="DPS71" s="13"/>
      <c r="DPT71" s="13"/>
      <c r="DPU71" s="13"/>
      <c r="DPV71" s="13"/>
      <c r="DPW71" s="13"/>
      <c r="DPX71" s="13"/>
      <c r="DPY71" s="13"/>
      <c r="DPZ71" s="13"/>
      <c r="DQA71" s="13"/>
      <c r="DQB71" s="13"/>
      <c r="DQC71" s="13"/>
      <c r="DQD71" s="13"/>
      <c r="DQE71" s="13"/>
      <c r="DQF71" s="13"/>
      <c r="DQG71" s="13"/>
      <c r="DQH71" s="13"/>
      <c r="DQI71" s="13"/>
      <c r="DQJ71" s="13"/>
      <c r="DQK71" s="13"/>
      <c r="DQL71" s="13"/>
      <c r="DQM71" s="13"/>
      <c r="DQN71" s="13"/>
      <c r="DQO71" s="13"/>
      <c r="DQP71" s="13"/>
      <c r="DQQ71" s="13"/>
      <c r="DQR71" s="13"/>
      <c r="DQS71" s="13"/>
      <c r="DQT71" s="13"/>
      <c r="DQU71" s="13"/>
      <c r="DQV71" s="13"/>
      <c r="DQW71" s="13"/>
      <c r="DQX71" s="13"/>
      <c r="DQY71" s="13"/>
      <c r="DQZ71" s="13"/>
      <c r="DRA71" s="13"/>
      <c r="DRB71" s="13"/>
      <c r="DRC71" s="13"/>
      <c r="DRD71" s="13"/>
      <c r="DRE71" s="13"/>
      <c r="DRF71" s="13"/>
      <c r="DRG71" s="13"/>
      <c r="DRH71" s="13"/>
      <c r="DRI71" s="13"/>
      <c r="DRJ71" s="13"/>
      <c r="DRK71" s="13"/>
      <c r="DRL71" s="13"/>
      <c r="DRM71" s="13"/>
      <c r="DRN71" s="13"/>
      <c r="DRO71" s="13"/>
      <c r="DRP71" s="13"/>
      <c r="DRQ71" s="13"/>
      <c r="DRR71" s="13"/>
      <c r="DRS71" s="13"/>
      <c r="DRT71" s="13"/>
      <c r="DRU71" s="13"/>
      <c r="DRV71" s="13"/>
      <c r="DRW71" s="13"/>
      <c r="DRX71" s="13"/>
      <c r="DRY71" s="13"/>
      <c r="DRZ71" s="13"/>
      <c r="DSA71" s="13"/>
      <c r="DSB71" s="13"/>
      <c r="DSC71" s="13"/>
      <c r="DSD71" s="13"/>
      <c r="DSE71" s="13"/>
      <c r="DSF71" s="13"/>
      <c r="DSG71" s="13"/>
      <c r="DSH71" s="13"/>
      <c r="DSI71" s="13"/>
      <c r="DSJ71" s="13"/>
      <c r="DSK71" s="13"/>
      <c r="DSL71" s="13"/>
      <c r="DSM71" s="13"/>
      <c r="DSN71" s="13"/>
      <c r="DSO71" s="13"/>
      <c r="DSP71" s="13"/>
      <c r="DSQ71" s="13"/>
      <c r="DSR71" s="13"/>
      <c r="DSS71" s="13"/>
      <c r="DST71" s="13"/>
      <c r="DSU71" s="13"/>
      <c r="DSV71" s="13"/>
      <c r="DSW71" s="13"/>
      <c r="DSX71" s="13"/>
      <c r="DSY71" s="13"/>
      <c r="DSZ71" s="13"/>
      <c r="DTA71" s="13"/>
      <c r="DTB71" s="13"/>
      <c r="DTC71" s="13"/>
      <c r="DTD71" s="13"/>
      <c r="DTE71" s="13"/>
      <c r="DTF71" s="13"/>
      <c r="DTG71" s="13"/>
      <c r="DTH71" s="13"/>
      <c r="DTI71" s="13"/>
      <c r="DTJ71" s="13"/>
      <c r="DTK71" s="13"/>
      <c r="DTL71" s="13"/>
      <c r="DTM71" s="13"/>
      <c r="DTN71" s="13"/>
      <c r="DTO71" s="13"/>
      <c r="DTP71" s="13"/>
      <c r="DTQ71" s="13"/>
      <c r="DTR71" s="13"/>
      <c r="DTS71" s="13"/>
      <c r="DTT71" s="13"/>
      <c r="DTU71" s="13"/>
      <c r="DTV71" s="13"/>
      <c r="DTW71" s="13"/>
      <c r="DTX71" s="13"/>
      <c r="DTY71" s="13"/>
      <c r="DTZ71" s="13"/>
      <c r="DUA71" s="13"/>
      <c r="DUB71" s="13"/>
      <c r="DUC71" s="13"/>
      <c r="DUD71" s="13"/>
      <c r="DUE71" s="13"/>
      <c r="DUF71" s="13"/>
      <c r="DUG71" s="13"/>
      <c r="DUH71" s="13"/>
      <c r="DUI71" s="13"/>
      <c r="DUJ71" s="13"/>
      <c r="DUK71" s="13"/>
      <c r="DUL71" s="13"/>
      <c r="DUM71" s="13"/>
      <c r="DUN71" s="13"/>
      <c r="DUO71" s="13"/>
      <c r="DUP71" s="13"/>
      <c r="DUQ71" s="13"/>
      <c r="DUR71" s="13"/>
      <c r="DUS71" s="13"/>
      <c r="DUT71" s="13"/>
      <c r="DUU71" s="13"/>
      <c r="DUV71" s="13"/>
      <c r="DUW71" s="13"/>
      <c r="DUX71" s="13"/>
      <c r="DUY71" s="13"/>
      <c r="DUZ71" s="13"/>
      <c r="DVA71" s="13"/>
      <c r="DVB71" s="13"/>
      <c r="DVC71" s="13"/>
      <c r="DVD71" s="13"/>
      <c r="DVE71" s="13"/>
      <c r="DVF71" s="13"/>
      <c r="DVG71" s="13"/>
      <c r="DVH71" s="13"/>
      <c r="DVI71" s="13"/>
      <c r="DVJ71" s="13"/>
      <c r="DVK71" s="13"/>
      <c r="DVL71" s="13"/>
      <c r="DVM71" s="13"/>
      <c r="DVN71" s="13"/>
      <c r="DVO71" s="13"/>
      <c r="DVP71" s="13"/>
      <c r="DVQ71" s="13"/>
      <c r="DVR71" s="13"/>
      <c r="DVS71" s="13"/>
      <c r="DVT71" s="13"/>
      <c r="DVU71" s="13"/>
      <c r="DVV71" s="13"/>
      <c r="DVW71" s="13"/>
      <c r="DVX71" s="13"/>
      <c r="DVY71" s="13"/>
      <c r="DVZ71" s="13"/>
      <c r="DWA71" s="13"/>
      <c r="DWB71" s="13"/>
      <c r="DWC71" s="13"/>
      <c r="DWD71" s="13"/>
      <c r="DWE71" s="13"/>
      <c r="DWF71" s="13"/>
      <c r="DWG71" s="13"/>
      <c r="DWH71" s="13"/>
      <c r="DWI71" s="13"/>
      <c r="DWJ71" s="13"/>
      <c r="DWK71" s="13"/>
      <c r="DWL71" s="13"/>
      <c r="DWM71" s="13"/>
      <c r="DWN71" s="13"/>
      <c r="DWO71" s="13"/>
      <c r="DWP71" s="13"/>
      <c r="DWQ71" s="13"/>
      <c r="DWR71" s="13"/>
      <c r="DWS71" s="13"/>
      <c r="DWT71" s="13"/>
      <c r="DWU71" s="13"/>
      <c r="DWV71" s="13"/>
      <c r="DWW71" s="13"/>
      <c r="DWX71" s="13"/>
      <c r="DWY71" s="13"/>
      <c r="DWZ71" s="13"/>
      <c r="DXA71" s="13"/>
      <c r="DXB71" s="13"/>
      <c r="DXC71" s="13"/>
      <c r="DXD71" s="13"/>
      <c r="DXE71" s="13"/>
      <c r="DXF71" s="13"/>
      <c r="DXG71" s="13"/>
      <c r="DXH71" s="13"/>
      <c r="DXI71" s="13"/>
      <c r="DXJ71" s="13"/>
      <c r="DXK71" s="13"/>
      <c r="DXL71" s="13"/>
      <c r="DXM71" s="13"/>
      <c r="DXN71" s="13"/>
      <c r="DXO71" s="13"/>
      <c r="DXP71" s="13"/>
      <c r="DXQ71" s="13"/>
      <c r="DXR71" s="13"/>
      <c r="DXS71" s="13"/>
      <c r="DXT71" s="13"/>
      <c r="DXU71" s="13"/>
      <c r="DXV71" s="13"/>
      <c r="DXW71" s="13"/>
      <c r="DXX71" s="13"/>
      <c r="DXY71" s="13"/>
      <c r="DXZ71" s="13"/>
      <c r="DYA71" s="13"/>
      <c r="DYB71" s="13"/>
      <c r="DYC71" s="13"/>
      <c r="DYD71" s="13"/>
      <c r="DYE71" s="13"/>
      <c r="DYF71" s="13"/>
      <c r="DYG71" s="13"/>
      <c r="DYH71" s="13"/>
      <c r="DYI71" s="13"/>
      <c r="DYJ71" s="13"/>
      <c r="DYK71" s="13"/>
      <c r="DYL71" s="13"/>
      <c r="DYM71" s="13"/>
      <c r="DYN71" s="13"/>
      <c r="DYO71" s="13"/>
      <c r="DYP71" s="13"/>
      <c r="DYQ71" s="13"/>
      <c r="DYR71" s="13"/>
      <c r="DYS71" s="13"/>
      <c r="DYT71" s="13"/>
      <c r="DYU71" s="13"/>
      <c r="DYV71" s="13"/>
      <c r="DYW71" s="13"/>
      <c r="DYX71" s="13"/>
      <c r="DYY71" s="13"/>
      <c r="DYZ71" s="13"/>
      <c r="DZA71" s="13"/>
      <c r="DZB71" s="13"/>
      <c r="DZC71" s="13"/>
      <c r="DZD71" s="13"/>
      <c r="DZE71" s="13"/>
      <c r="DZF71" s="13"/>
      <c r="DZG71" s="13"/>
      <c r="DZH71" s="13"/>
      <c r="DZI71" s="13"/>
      <c r="DZJ71" s="13"/>
      <c r="DZK71" s="13"/>
      <c r="DZL71" s="13"/>
      <c r="DZM71" s="13"/>
      <c r="DZN71" s="13"/>
      <c r="DZO71" s="13"/>
      <c r="DZP71" s="13"/>
      <c r="DZQ71" s="13"/>
      <c r="DZR71" s="13"/>
      <c r="DZS71" s="13"/>
      <c r="DZT71" s="13"/>
      <c r="DZU71" s="13"/>
      <c r="DZV71" s="13"/>
      <c r="DZW71" s="13"/>
      <c r="DZX71" s="13"/>
      <c r="DZY71" s="13"/>
      <c r="DZZ71" s="13"/>
      <c r="EAA71" s="13"/>
      <c r="EAB71" s="13"/>
      <c r="EAC71" s="13"/>
      <c r="EAD71" s="13"/>
      <c r="EAE71" s="13"/>
      <c r="EAF71" s="13"/>
      <c r="EAG71" s="13"/>
      <c r="EAH71" s="13"/>
      <c r="EAI71" s="13"/>
      <c r="EAJ71" s="13"/>
      <c r="EAK71" s="13"/>
      <c r="EAL71" s="13"/>
      <c r="EAM71" s="13"/>
      <c r="EAN71" s="13"/>
      <c r="EAO71" s="13"/>
      <c r="EAP71" s="13"/>
      <c r="EAQ71" s="13"/>
      <c r="EAR71" s="13"/>
      <c r="EAS71" s="13"/>
      <c r="EAT71" s="13"/>
      <c r="EAU71" s="13"/>
      <c r="EAV71" s="13"/>
      <c r="EAW71" s="13"/>
      <c r="EAX71" s="13"/>
      <c r="EAY71" s="13"/>
      <c r="EAZ71" s="13"/>
      <c r="EBA71" s="13"/>
      <c r="EBB71" s="13"/>
      <c r="EBC71" s="13"/>
      <c r="EBD71" s="13"/>
      <c r="EBE71" s="13"/>
      <c r="EBF71" s="13"/>
      <c r="EBG71" s="13"/>
      <c r="EBH71" s="13"/>
      <c r="EBI71" s="13"/>
      <c r="EBJ71" s="13"/>
      <c r="EBK71" s="13"/>
      <c r="EBL71" s="13"/>
      <c r="EBM71" s="13"/>
      <c r="EBN71" s="13"/>
      <c r="EBO71" s="13"/>
      <c r="EBP71" s="13"/>
      <c r="EBQ71" s="13"/>
      <c r="EBR71" s="13"/>
      <c r="EBS71" s="13"/>
      <c r="EBT71" s="13"/>
      <c r="EBU71" s="13"/>
      <c r="EBV71" s="13"/>
      <c r="EBW71" s="13"/>
      <c r="EBX71" s="13"/>
      <c r="EBY71" s="13"/>
      <c r="EBZ71" s="13"/>
      <c r="ECA71" s="13"/>
      <c r="ECB71" s="13"/>
      <c r="ECC71" s="13"/>
      <c r="ECD71" s="13"/>
      <c r="ECE71" s="13"/>
      <c r="ECF71" s="13"/>
      <c r="ECG71" s="13"/>
      <c r="ECH71" s="13"/>
      <c r="ECI71" s="13"/>
      <c r="ECJ71" s="13"/>
      <c r="ECK71" s="13"/>
      <c r="ECL71" s="13"/>
      <c r="ECM71" s="13"/>
      <c r="ECN71" s="13"/>
      <c r="ECO71" s="13"/>
      <c r="ECP71" s="13"/>
      <c r="ECQ71" s="13"/>
      <c r="ECR71" s="13"/>
      <c r="ECS71" s="13"/>
      <c r="ECT71" s="13"/>
      <c r="ECU71" s="13"/>
      <c r="ECV71" s="13"/>
      <c r="ECW71" s="13"/>
      <c r="ECX71" s="13"/>
      <c r="ECY71" s="13"/>
      <c r="ECZ71" s="13"/>
      <c r="EDA71" s="13"/>
      <c r="EDB71" s="13"/>
      <c r="EDC71" s="13"/>
      <c r="EDD71" s="13"/>
      <c r="EDE71" s="13"/>
      <c r="EDF71" s="13"/>
      <c r="EDG71" s="13"/>
      <c r="EDH71" s="13"/>
      <c r="EDI71" s="13"/>
      <c r="EDJ71" s="13"/>
      <c r="EDK71" s="13"/>
      <c r="EDL71" s="13"/>
      <c r="EDM71" s="13"/>
      <c r="EDN71" s="13"/>
      <c r="EDO71" s="13"/>
      <c r="EDP71" s="13"/>
      <c r="EDQ71" s="13"/>
      <c r="EDR71" s="13"/>
      <c r="EDS71" s="13"/>
      <c r="EDT71" s="13"/>
      <c r="EDU71" s="13"/>
      <c r="EDV71" s="13"/>
      <c r="EDW71" s="13"/>
      <c r="EDX71" s="13"/>
      <c r="EDY71" s="13"/>
      <c r="EDZ71" s="13"/>
      <c r="EEA71" s="13"/>
      <c r="EEB71" s="13"/>
      <c r="EEC71" s="13"/>
      <c r="EED71" s="13"/>
      <c r="EEE71" s="13"/>
      <c r="EEF71" s="13"/>
      <c r="EEG71" s="13"/>
      <c r="EEH71" s="13"/>
      <c r="EEI71" s="13"/>
      <c r="EEJ71" s="13"/>
      <c r="EEK71" s="13"/>
      <c r="EEL71" s="13"/>
      <c r="EEM71" s="13"/>
      <c r="EEN71" s="13"/>
      <c r="EEO71" s="13"/>
      <c r="EEP71" s="13"/>
      <c r="EEQ71" s="13"/>
      <c r="EER71" s="13"/>
      <c r="EES71" s="13"/>
      <c r="EET71" s="13"/>
      <c r="EEU71" s="13"/>
      <c r="EEV71" s="13"/>
      <c r="EEW71" s="13"/>
      <c r="EEX71" s="13"/>
      <c r="EEY71" s="13"/>
      <c r="EEZ71" s="13"/>
      <c r="EFA71" s="13"/>
      <c r="EFB71" s="13"/>
      <c r="EFC71" s="13"/>
      <c r="EFD71" s="13"/>
      <c r="EFE71" s="13"/>
      <c r="EFF71" s="13"/>
      <c r="EFG71" s="13"/>
      <c r="EFH71" s="13"/>
      <c r="EFI71" s="13"/>
      <c r="EFJ71" s="13"/>
      <c r="EFK71" s="13"/>
      <c r="EFL71" s="13"/>
      <c r="EFM71" s="13"/>
      <c r="EFN71" s="13"/>
      <c r="EFO71" s="13"/>
      <c r="EFP71" s="13"/>
      <c r="EFQ71" s="13"/>
      <c r="EFR71" s="13"/>
      <c r="EFS71" s="13"/>
      <c r="EFT71" s="13"/>
      <c r="EFU71" s="13"/>
      <c r="EFV71" s="13"/>
      <c r="EFW71" s="13"/>
      <c r="EFX71" s="13"/>
      <c r="EFY71" s="13"/>
      <c r="EFZ71" s="13"/>
      <c r="EGA71" s="13"/>
      <c r="EGB71" s="13"/>
      <c r="EGC71" s="13"/>
      <c r="EGD71" s="13"/>
      <c r="EGE71" s="13"/>
      <c r="EGF71" s="13"/>
      <c r="EGG71" s="13"/>
      <c r="EGH71" s="13"/>
      <c r="EGI71" s="13"/>
      <c r="EGJ71" s="13"/>
      <c r="EGK71" s="13"/>
      <c r="EGL71" s="13"/>
      <c r="EGM71" s="13"/>
      <c r="EGN71" s="13"/>
      <c r="EGO71" s="13"/>
      <c r="EGP71" s="13"/>
      <c r="EGQ71" s="13"/>
      <c r="EGR71" s="13"/>
      <c r="EGS71" s="13"/>
      <c r="EGT71" s="13"/>
      <c r="EGU71" s="13"/>
      <c r="EGV71" s="13"/>
      <c r="EGW71" s="13"/>
      <c r="EGX71" s="13"/>
      <c r="EGY71" s="13"/>
      <c r="EGZ71" s="13"/>
      <c r="EHA71" s="13"/>
      <c r="EHB71" s="13"/>
      <c r="EHC71" s="13"/>
      <c r="EHD71" s="13"/>
      <c r="EHE71" s="13"/>
      <c r="EHF71" s="13"/>
      <c r="EHG71" s="13"/>
      <c r="EHH71" s="13"/>
      <c r="EHI71" s="13"/>
      <c r="EHJ71" s="13"/>
      <c r="EHK71" s="13"/>
      <c r="EHL71" s="13"/>
      <c r="EHM71" s="13"/>
      <c r="EHN71" s="13"/>
      <c r="EHO71" s="13"/>
      <c r="EHP71" s="13"/>
      <c r="EHQ71" s="13"/>
      <c r="EHR71" s="13"/>
      <c r="EHS71" s="13"/>
      <c r="EHT71" s="13"/>
      <c r="EHU71" s="13"/>
      <c r="EHV71" s="13"/>
      <c r="EHW71" s="13"/>
      <c r="EHX71" s="13"/>
      <c r="EHY71" s="13"/>
      <c r="EHZ71" s="13"/>
      <c r="EIA71" s="13"/>
      <c r="EIB71" s="13"/>
      <c r="EIC71" s="13"/>
      <c r="EID71" s="13"/>
      <c r="EIE71" s="13"/>
      <c r="EIF71" s="13"/>
      <c r="EIG71" s="13"/>
      <c r="EIH71" s="13"/>
      <c r="EII71" s="13"/>
      <c r="EIJ71" s="13"/>
      <c r="EIK71" s="13"/>
      <c r="EIL71" s="13"/>
      <c r="EIM71" s="13"/>
      <c r="EIN71" s="13"/>
      <c r="EIO71" s="13"/>
      <c r="EIP71" s="13"/>
      <c r="EIQ71" s="13"/>
      <c r="EIR71" s="13"/>
      <c r="EIS71" s="13"/>
      <c r="EIT71" s="13"/>
      <c r="EIU71" s="13"/>
      <c r="EIV71" s="13"/>
      <c r="EIW71" s="13"/>
      <c r="EIX71" s="13"/>
      <c r="EIY71" s="13"/>
      <c r="EIZ71" s="13"/>
      <c r="EJA71" s="13"/>
      <c r="EJB71" s="13"/>
      <c r="EJC71" s="13"/>
      <c r="EJD71" s="13"/>
      <c r="EJE71" s="13"/>
      <c r="EJF71" s="13"/>
      <c r="EJG71" s="13"/>
      <c r="EJH71" s="13"/>
      <c r="EJI71" s="13"/>
      <c r="EJJ71" s="13"/>
      <c r="EJK71" s="13"/>
      <c r="EJL71" s="13"/>
      <c r="EJM71" s="13"/>
      <c r="EJN71" s="13"/>
      <c r="EJO71" s="13"/>
      <c r="EJP71" s="13"/>
      <c r="EJQ71" s="13"/>
      <c r="EJR71" s="13"/>
      <c r="EJS71" s="13"/>
      <c r="EJT71" s="13"/>
      <c r="EJU71" s="13"/>
      <c r="EJV71" s="13"/>
      <c r="EJW71" s="13"/>
      <c r="EJX71" s="13"/>
      <c r="EJY71" s="13"/>
      <c r="EJZ71" s="13"/>
      <c r="EKA71" s="13"/>
      <c r="EKB71" s="13"/>
      <c r="EKC71" s="13"/>
      <c r="EKD71" s="13"/>
      <c r="EKE71" s="13"/>
      <c r="EKF71" s="13"/>
      <c r="EKG71" s="13"/>
      <c r="EKH71" s="13"/>
      <c r="EKI71" s="13"/>
      <c r="EKJ71" s="13"/>
      <c r="EKK71" s="13"/>
      <c r="EKL71" s="13"/>
      <c r="EKM71" s="13"/>
      <c r="EKN71" s="13"/>
      <c r="EKO71" s="13"/>
      <c r="EKP71" s="13"/>
      <c r="EKQ71" s="13"/>
      <c r="EKR71" s="13"/>
      <c r="EKS71" s="13"/>
      <c r="EKT71" s="13"/>
      <c r="EKU71" s="13"/>
      <c r="EKV71" s="13"/>
      <c r="EKW71" s="13"/>
      <c r="EKX71" s="13"/>
      <c r="EKY71" s="13"/>
      <c r="EKZ71" s="13"/>
      <c r="ELA71" s="13"/>
      <c r="ELB71" s="13"/>
      <c r="ELC71" s="13"/>
      <c r="ELD71" s="13"/>
      <c r="ELE71" s="13"/>
      <c r="ELF71" s="13"/>
      <c r="ELG71" s="13"/>
      <c r="ELH71" s="13"/>
      <c r="ELI71" s="13"/>
      <c r="ELJ71" s="13"/>
      <c r="ELK71" s="13"/>
      <c r="ELL71" s="13"/>
      <c r="ELM71" s="13"/>
      <c r="ELN71" s="13"/>
      <c r="ELO71" s="13"/>
      <c r="ELP71" s="13"/>
      <c r="ELQ71" s="13"/>
      <c r="ELR71" s="13"/>
      <c r="ELS71" s="13"/>
      <c r="ELT71" s="13"/>
      <c r="ELU71" s="13"/>
      <c r="ELV71" s="13"/>
      <c r="ELW71" s="13"/>
      <c r="ELX71" s="13"/>
      <c r="ELY71" s="13"/>
      <c r="ELZ71" s="13"/>
      <c r="EMA71" s="13"/>
      <c r="EMB71" s="13"/>
      <c r="EMC71" s="13"/>
      <c r="EMD71" s="13"/>
      <c r="EME71" s="13"/>
      <c r="EMF71" s="13"/>
      <c r="EMG71" s="13"/>
      <c r="EMH71" s="13"/>
      <c r="EMI71" s="13"/>
      <c r="EMJ71" s="13"/>
      <c r="EMK71" s="13"/>
      <c r="EML71" s="13"/>
      <c r="EMM71" s="13"/>
      <c r="EMN71" s="13"/>
      <c r="EMO71" s="13"/>
      <c r="EMP71" s="13"/>
      <c r="EMQ71" s="13"/>
      <c r="EMR71" s="13"/>
      <c r="EMS71" s="13"/>
      <c r="EMT71" s="13"/>
      <c r="EMU71" s="13"/>
      <c r="EMV71" s="13"/>
      <c r="EMW71" s="13"/>
      <c r="EMX71" s="13"/>
      <c r="EMY71" s="13"/>
      <c r="EMZ71" s="13"/>
      <c r="ENA71" s="13"/>
      <c r="ENB71" s="13"/>
      <c r="ENC71" s="13"/>
      <c r="END71" s="13"/>
      <c r="ENE71" s="13"/>
      <c r="ENF71" s="13"/>
      <c r="ENG71" s="13"/>
      <c r="ENH71" s="13"/>
      <c r="ENI71" s="13"/>
      <c r="ENJ71" s="13"/>
      <c r="ENK71" s="13"/>
      <c r="ENL71" s="13"/>
      <c r="ENM71" s="13"/>
      <c r="ENN71" s="13"/>
      <c r="ENO71" s="13"/>
      <c r="ENP71" s="13"/>
      <c r="ENQ71" s="13"/>
      <c r="ENR71" s="13"/>
      <c r="ENS71" s="13"/>
      <c r="ENT71" s="13"/>
      <c r="ENU71" s="13"/>
      <c r="ENV71" s="13"/>
      <c r="ENW71" s="13"/>
      <c r="ENX71" s="13"/>
      <c r="ENY71" s="13"/>
      <c r="ENZ71" s="13"/>
      <c r="EOA71" s="13"/>
      <c r="EOB71" s="13"/>
      <c r="EOC71" s="13"/>
      <c r="EOD71" s="13"/>
      <c r="EOE71" s="13"/>
      <c r="EOF71" s="13"/>
      <c r="EOG71" s="13"/>
      <c r="EOH71" s="13"/>
      <c r="EOI71" s="13"/>
      <c r="EOJ71" s="13"/>
      <c r="EOK71" s="13"/>
      <c r="EOL71" s="13"/>
      <c r="EOM71" s="13"/>
      <c r="EON71" s="13"/>
      <c r="EOO71" s="13"/>
      <c r="EOP71" s="13"/>
      <c r="EOQ71" s="13"/>
      <c r="EOR71" s="13"/>
      <c r="EOS71" s="13"/>
      <c r="EOT71" s="13"/>
      <c r="EOU71" s="13"/>
      <c r="EOV71" s="13"/>
      <c r="EOW71" s="13"/>
      <c r="EOX71" s="13"/>
      <c r="EOY71" s="13"/>
      <c r="EOZ71" s="13"/>
      <c r="EPA71" s="13"/>
      <c r="EPB71" s="13"/>
      <c r="EPC71" s="13"/>
      <c r="EPD71" s="13"/>
      <c r="EPE71" s="13"/>
      <c r="EPF71" s="13"/>
      <c r="EPG71" s="13"/>
      <c r="EPH71" s="13"/>
      <c r="EPI71" s="13"/>
      <c r="EPJ71" s="13"/>
      <c r="EPK71" s="13"/>
      <c r="EPL71" s="13"/>
      <c r="EPM71" s="13"/>
      <c r="EPN71" s="13"/>
      <c r="EPO71" s="13"/>
      <c r="EPP71" s="13"/>
      <c r="EPQ71" s="13"/>
      <c r="EPR71" s="13"/>
      <c r="EPS71" s="13"/>
      <c r="EPT71" s="13"/>
      <c r="EPU71" s="13"/>
      <c r="EPV71" s="13"/>
      <c r="EPW71" s="13"/>
      <c r="EPX71" s="13"/>
      <c r="EPY71" s="13"/>
      <c r="EPZ71" s="13"/>
      <c r="EQA71" s="13"/>
      <c r="EQB71" s="13"/>
      <c r="EQC71" s="13"/>
      <c r="EQD71" s="13"/>
      <c r="EQE71" s="13"/>
      <c r="EQF71" s="13"/>
      <c r="EQG71" s="13"/>
      <c r="EQH71" s="13"/>
      <c r="EQI71" s="13"/>
      <c r="EQJ71" s="13"/>
      <c r="EQK71" s="13"/>
      <c r="EQL71" s="13"/>
      <c r="EQM71" s="13"/>
      <c r="EQN71" s="13"/>
      <c r="EQO71" s="13"/>
      <c r="EQP71" s="13"/>
      <c r="EQQ71" s="13"/>
      <c r="EQR71" s="13"/>
      <c r="EQS71" s="13"/>
      <c r="EQT71" s="13"/>
      <c r="EQU71" s="13"/>
      <c r="EQV71" s="13"/>
      <c r="EQW71" s="13"/>
      <c r="EQX71" s="13"/>
      <c r="EQY71" s="13"/>
      <c r="EQZ71" s="13"/>
      <c r="ERA71" s="13"/>
      <c r="ERB71" s="13"/>
      <c r="ERC71" s="13"/>
      <c r="ERD71" s="13"/>
      <c r="ERE71" s="13"/>
      <c r="ERF71" s="13"/>
      <c r="ERG71" s="13"/>
      <c r="ERH71" s="13"/>
      <c r="ERI71" s="13"/>
      <c r="ERJ71" s="13"/>
      <c r="ERK71" s="13"/>
      <c r="ERL71" s="13"/>
      <c r="ERM71" s="13"/>
      <c r="ERN71" s="13"/>
      <c r="ERO71" s="13"/>
      <c r="ERP71" s="13"/>
      <c r="ERQ71" s="13"/>
      <c r="ERR71" s="13"/>
      <c r="ERS71" s="13"/>
      <c r="ERT71" s="13"/>
      <c r="ERU71" s="13"/>
      <c r="ERV71" s="13"/>
      <c r="ERW71" s="13"/>
      <c r="ERX71" s="13"/>
      <c r="ERY71" s="13"/>
      <c r="ERZ71" s="13"/>
      <c r="ESA71" s="13"/>
      <c r="ESB71" s="13"/>
      <c r="ESC71" s="13"/>
      <c r="ESD71" s="13"/>
      <c r="ESE71" s="13"/>
      <c r="ESF71" s="13"/>
      <c r="ESG71" s="13"/>
      <c r="ESH71" s="13"/>
      <c r="ESI71" s="13"/>
      <c r="ESJ71" s="13"/>
      <c r="ESK71" s="13"/>
      <c r="ESL71" s="13"/>
      <c r="ESM71" s="13"/>
      <c r="ESN71" s="13"/>
      <c r="ESO71" s="13"/>
      <c r="ESP71" s="13"/>
      <c r="ESQ71" s="13"/>
      <c r="ESR71" s="13"/>
      <c r="ESS71" s="13"/>
      <c r="EST71" s="13"/>
      <c r="ESU71" s="13"/>
      <c r="ESV71" s="13"/>
      <c r="ESW71" s="13"/>
      <c r="ESX71" s="13"/>
      <c r="ESY71" s="13"/>
      <c r="ESZ71" s="13"/>
      <c r="ETA71" s="13"/>
      <c r="ETB71" s="13"/>
      <c r="ETC71" s="13"/>
      <c r="ETD71" s="13"/>
      <c r="ETE71" s="13"/>
      <c r="ETF71" s="13"/>
      <c r="ETG71" s="13"/>
      <c r="ETH71" s="13"/>
      <c r="ETI71" s="13"/>
      <c r="ETJ71" s="13"/>
      <c r="ETK71" s="13"/>
      <c r="ETL71" s="13"/>
      <c r="ETM71" s="13"/>
      <c r="ETN71" s="13"/>
      <c r="ETO71" s="13"/>
      <c r="ETP71" s="13"/>
      <c r="ETQ71" s="13"/>
      <c r="ETR71" s="13"/>
      <c r="ETS71" s="13"/>
      <c r="ETT71" s="13"/>
      <c r="ETU71" s="13"/>
      <c r="ETV71" s="13"/>
      <c r="ETW71" s="13"/>
      <c r="ETX71" s="13"/>
      <c r="ETY71" s="13"/>
      <c r="ETZ71" s="13"/>
      <c r="EUA71" s="13"/>
      <c r="EUB71" s="13"/>
      <c r="EUC71" s="13"/>
      <c r="EUD71" s="13"/>
      <c r="EUE71" s="13"/>
      <c r="EUF71" s="13"/>
      <c r="EUG71" s="13"/>
      <c r="EUH71" s="13"/>
      <c r="EUI71" s="13"/>
      <c r="EUJ71" s="13"/>
      <c r="EUK71" s="13"/>
      <c r="EUL71" s="13"/>
      <c r="EUM71" s="13"/>
      <c r="EUN71" s="13"/>
      <c r="EUO71" s="13"/>
      <c r="EUP71" s="13"/>
      <c r="EUQ71" s="13"/>
      <c r="EUR71" s="13"/>
      <c r="EUS71" s="13"/>
      <c r="EUT71" s="13"/>
      <c r="EUU71" s="13"/>
      <c r="EUV71" s="13"/>
      <c r="EUW71" s="13"/>
      <c r="EUX71" s="13"/>
      <c r="EUY71" s="13"/>
      <c r="EUZ71" s="13"/>
      <c r="EVA71" s="13"/>
      <c r="EVB71" s="13"/>
      <c r="EVC71" s="13"/>
      <c r="EVD71" s="13"/>
      <c r="EVE71" s="13"/>
      <c r="EVF71" s="13"/>
      <c r="EVG71" s="13"/>
      <c r="EVH71" s="13"/>
      <c r="EVI71" s="13"/>
      <c r="EVJ71" s="13"/>
      <c r="EVK71" s="13"/>
      <c r="EVL71" s="13"/>
      <c r="EVM71" s="13"/>
      <c r="EVN71" s="13"/>
      <c r="EVO71" s="13"/>
      <c r="EVP71" s="13"/>
      <c r="EVQ71" s="13"/>
      <c r="EVR71" s="13"/>
      <c r="EVS71" s="13"/>
      <c r="EVT71" s="13"/>
      <c r="EVU71" s="13"/>
      <c r="EVV71" s="13"/>
      <c r="EVW71" s="13"/>
      <c r="EVX71" s="13"/>
      <c r="EVY71" s="13"/>
      <c r="EVZ71" s="13"/>
      <c r="EWA71" s="13"/>
      <c r="EWB71" s="13"/>
      <c r="EWC71" s="13"/>
      <c r="EWD71" s="13"/>
      <c r="EWE71" s="13"/>
      <c r="EWF71" s="13"/>
      <c r="EWG71" s="13"/>
      <c r="EWH71" s="13"/>
      <c r="EWI71" s="13"/>
      <c r="EWJ71" s="13"/>
      <c r="EWK71" s="13"/>
      <c r="EWL71" s="13"/>
      <c r="EWM71" s="13"/>
      <c r="EWN71" s="13"/>
      <c r="EWO71" s="13"/>
      <c r="EWP71" s="13"/>
      <c r="EWQ71" s="13"/>
      <c r="EWR71" s="13"/>
      <c r="EWS71" s="13"/>
      <c r="EWT71" s="13"/>
      <c r="EWU71" s="13"/>
      <c r="EWV71" s="13"/>
      <c r="EWW71" s="13"/>
      <c r="EWX71" s="13"/>
      <c r="EWY71" s="13"/>
      <c r="EWZ71" s="13"/>
      <c r="EXA71" s="13"/>
      <c r="EXB71" s="13"/>
      <c r="EXC71" s="13"/>
      <c r="EXD71" s="13"/>
      <c r="EXE71" s="13"/>
      <c r="EXF71" s="13"/>
      <c r="EXG71" s="13"/>
      <c r="EXH71" s="13"/>
      <c r="EXI71" s="13"/>
      <c r="EXJ71" s="13"/>
      <c r="EXK71" s="13"/>
      <c r="EXL71" s="13"/>
      <c r="EXM71" s="13"/>
      <c r="EXN71" s="13"/>
      <c r="EXO71" s="13"/>
      <c r="EXP71" s="13"/>
      <c r="EXQ71" s="13"/>
      <c r="EXR71" s="13"/>
      <c r="EXS71" s="13"/>
      <c r="EXT71" s="13"/>
      <c r="EXU71" s="13"/>
      <c r="EXV71" s="13"/>
      <c r="EXW71" s="13"/>
      <c r="EXX71" s="13"/>
      <c r="EXY71" s="13"/>
      <c r="EXZ71" s="13"/>
      <c r="EYA71" s="13"/>
      <c r="EYB71" s="13"/>
      <c r="EYC71" s="13"/>
      <c r="EYD71" s="13"/>
      <c r="EYE71" s="13"/>
      <c r="EYF71" s="13"/>
      <c r="EYG71" s="13"/>
      <c r="EYH71" s="13"/>
      <c r="EYI71" s="13"/>
      <c r="EYJ71" s="13"/>
      <c r="EYK71" s="13"/>
      <c r="EYL71" s="13"/>
      <c r="EYM71" s="13"/>
      <c r="EYN71" s="13"/>
      <c r="EYO71" s="13"/>
      <c r="EYP71" s="13"/>
      <c r="EYQ71" s="13"/>
      <c r="EYR71" s="13"/>
      <c r="EYS71" s="13"/>
      <c r="EYT71" s="13"/>
      <c r="EYU71" s="13"/>
      <c r="EYV71" s="13"/>
      <c r="EYW71" s="13"/>
      <c r="EYX71" s="13"/>
      <c r="EYY71" s="13"/>
      <c r="EYZ71" s="13"/>
      <c r="EZA71" s="13"/>
      <c r="EZB71" s="13"/>
      <c r="EZC71" s="13"/>
      <c r="EZD71" s="13"/>
      <c r="EZE71" s="13"/>
      <c r="EZF71" s="13"/>
      <c r="EZG71" s="13"/>
      <c r="EZH71" s="13"/>
      <c r="EZI71" s="13"/>
      <c r="EZJ71" s="13"/>
      <c r="EZK71" s="13"/>
      <c r="EZL71" s="13"/>
      <c r="EZM71" s="13"/>
      <c r="EZN71" s="13"/>
      <c r="EZO71" s="13"/>
      <c r="EZP71" s="13"/>
      <c r="EZQ71" s="13"/>
      <c r="EZR71" s="13"/>
      <c r="EZS71" s="13"/>
      <c r="EZT71" s="13"/>
      <c r="EZU71" s="13"/>
      <c r="EZV71" s="13"/>
      <c r="EZW71" s="13"/>
      <c r="EZX71" s="13"/>
      <c r="EZY71" s="13"/>
      <c r="EZZ71" s="13"/>
      <c r="FAA71" s="13"/>
      <c r="FAB71" s="13"/>
      <c r="FAC71" s="13"/>
      <c r="FAD71" s="13"/>
      <c r="FAE71" s="13"/>
      <c r="FAF71" s="13"/>
      <c r="FAG71" s="13"/>
      <c r="FAH71" s="13"/>
      <c r="FAI71" s="13"/>
      <c r="FAJ71" s="13"/>
      <c r="FAK71" s="13"/>
      <c r="FAL71" s="13"/>
      <c r="FAM71" s="13"/>
      <c r="FAN71" s="13"/>
      <c r="FAO71" s="13"/>
      <c r="FAP71" s="13"/>
      <c r="FAQ71" s="13"/>
      <c r="FAR71" s="13"/>
      <c r="FAS71" s="13"/>
      <c r="FAT71" s="13"/>
      <c r="FAU71" s="13"/>
      <c r="FAV71" s="13"/>
      <c r="FAW71" s="13"/>
      <c r="FAX71" s="13"/>
      <c r="FAY71" s="13"/>
      <c r="FAZ71" s="13"/>
      <c r="FBA71" s="13"/>
      <c r="FBB71" s="13"/>
      <c r="FBC71" s="13"/>
      <c r="FBD71" s="13"/>
      <c r="FBE71" s="13"/>
      <c r="FBF71" s="13"/>
      <c r="FBG71" s="13"/>
      <c r="FBH71" s="13"/>
      <c r="FBI71" s="13"/>
      <c r="FBJ71" s="13"/>
      <c r="FBK71" s="13"/>
      <c r="FBL71" s="13"/>
      <c r="FBM71" s="13"/>
      <c r="FBN71" s="13"/>
      <c r="FBO71" s="13"/>
      <c r="FBP71" s="13"/>
      <c r="FBQ71" s="13"/>
      <c r="FBR71" s="13"/>
      <c r="FBS71" s="13"/>
      <c r="FBT71" s="13"/>
      <c r="FBU71" s="13"/>
      <c r="FBV71" s="13"/>
      <c r="FBW71" s="13"/>
      <c r="FBX71" s="13"/>
      <c r="FBY71" s="13"/>
      <c r="FBZ71" s="13"/>
      <c r="FCA71" s="13"/>
      <c r="FCB71" s="13"/>
      <c r="FCC71" s="13"/>
      <c r="FCD71" s="13"/>
      <c r="FCE71" s="13"/>
      <c r="FCF71" s="13"/>
      <c r="FCG71" s="13"/>
      <c r="FCH71" s="13"/>
      <c r="FCI71" s="13"/>
      <c r="FCJ71" s="13"/>
      <c r="FCK71" s="13"/>
      <c r="FCL71" s="13"/>
      <c r="FCM71" s="13"/>
      <c r="FCN71" s="13"/>
      <c r="FCO71" s="13"/>
      <c r="FCP71" s="13"/>
      <c r="FCQ71" s="13"/>
      <c r="FCR71" s="13"/>
      <c r="FCS71" s="13"/>
      <c r="FCT71" s="13"/>
      <c r="FCU71" s="13"/>
      <c r="FCV71" s="13"/>
      <c r="FCW71" s="13"/>
      <c r="FCX71" s="13"/>
      <c r="FCY71" s="13"/>
      <c r="FCZ71" s="13"/>
      <c r="FDA71" s="13"/>
      <c r="FDB71" s="13"/>
      <c r="FDC71" s="13"/>
      <c r="FDD71" s="13"/>
      <c r="FDE71" s="13"/>
      <c r="FDF71" s="13"/>
      <c r="FDG71" s="13"/>
      <c r="FDH71" s="13"/>
      <c r="FDI71" s="13"/>
      <c r="FDJ71" s="13"/>
      <c r="FDK71" s="13"/>
      <c r="FDL71" s="13"/>
      <c r="FDM71" s="13"/>
      <c r="FDN71" s="13"/>
      <c r="FDO71" s="13"/>
      <c r="FDP71" s="13"/>
      <c r="FDQ71" s="13"/>
      <c r="FDR71" s="13"/>
      <c r="FDS71" s="13"/>
      <c r="FDT71" s="13"/>
      <c r="FDU71" s="13"/>
      <c r="FDV71" s="13"/>
      <c r="FDW71" s="13"/>
      <c r="FDX71" s="13"/>
      <c r="FDY71" s="13"/>
      <c r="FDZ71" s="13"/>
      <c r="FEA71" s="13"/>
      <c r="FEB71" s="13"/>
      <c r="FEC71" s="13"/>
      <c r="FED71" s="13"/>
      <c r="FEE71" s="13"/>
      <c r="FEF71" s="13"/>
      <c r="FEG71" s="13"/>
      <c r="FEH71" s="13"/>
      <c r="FEI71" s="13"/>
      <c r="FEJ71" s="13"/>
      <c r="FEK71" s="13"/>
      <c r="FEL71" s="13"/>
      <c r="FEM71" s="13"/>
      <c r="FEN71" s="13"/>
      <c r="FEO71" s="13"/>
      <c r="FEP71" s="13"/>
      <c r="FEQ71" s="13"/>
      <c r="FER71" s="13"/>
      <c r="FES71" s="13"/>
      <c r="FET71" s="13"/>
      <c r="FEU71" s="13"/>
      <c r="FEV71" s="13"/>
      <c r="FEW71" s="13"/>
      <c r="FEX71" s="13"/>
      <c r="FEY71" s="13"/>
      <c r="FEZ71" s="13"/>
      <c r="FFA71" s="13"/>
      <c r="FFB71" s="13"/>
      <c r="FFC71" s="13"/>
      <c r="FFD71" s="13"/>
      <c r="FFE71" s="13"/>
      <c r="FFF71" s="13"/>
      <c r="FFG71" s="13"/>
      <c r="FFH71" s="13"/>
      <c r="FFI71" s="13"/>
      <c r="FFJ71" s="13"/>
      <c r="FFK71" s="13"/>
      <c r="FFL71" s="13"/>
      <c r="FFM71" s="13"/>
      <c r="FFN71" s="13"/>
      <c r="FFO71" s="13"/>
      <c r="FFP71" s="13"/>
      <c r="FFQ71" s="13"/>
      <c r="FFR71" s="13"/>
      <c r="FFS71" s="13"/>
      <c r="FFT71" s="13"/>
      <c r="FFU71" s="13"/>
      <c r="FFV71" s="13"/>
      <c r="FFW71" s="13"/>
      <c r="FFX71" s="13"/>
      <c r="FFY71" s="13"/>
      <c r="FFZ71" s="13"/>
      <c r="FGA71" s="13"/>
      <c r="FGB71" s="13"/>
      <c r="FGC71" s="13"/>
      <c r="FGD71" s="13"/>
      <c r="FGE71" s="13"/>
      <c r="FGF71" s="13"/>
      <c r="FGG71" s="13"/>
      <c r="FGH71" s="13"/>
      <c r="FGI71" s="13"/>
      <c r="FGJ71" s="13"/>
      <c r="FGK71" s="13"/>
      <c r="FGL71" s="13"/>
      <c r="FGM71" s="13"/>
      <c r="FGN71" s="13"/>
      <c r="FGO71" s="13"/>
      <c r="FGP71" s="13"/>
      <c r="FGQ71" s="13"/>
      <c r="FGR71" s="13"/>
      <c r="FGS71" s="13"/>
      <c r="FGT71" s="13"/>
      <c r="FGU71" s="13"/>
      <c r="FGV71" s="13"/>
      <c r="FGW71" s="13"/>
      <c r="FGX71" s="13"/>
      <c r="FGY71" s="13"/>
      <c r="FGZ71" s="13"/>
      <c r="FHA71" s="13"/>
      <c r="FHB71" s="13"/>
      <c r="FHC71" s="13"/>
      <c r="FHD71" s="13"/>
      <c r="FHE71" s="13"/>
      <c r="FHF71" s="13"/>
      <c r="FHG71" s="13"/>
      <c r="FHH71" s="13"/>
      <c r="FHI71" s="13"/>
      <c r="FHJ71" s="13"/>
      <c r="FHK71" s="13"/>
      <c r="FHL71" s="13"/>
      <c r="FHM71" s="13"/>
      <c r="FHN71" s="13"/>
      <c r="FHO71" s="13"/>
      <c r="FHP71" s="13"/>
      <c r="FHQ71" s="13"/>
      <c r="FHR71" s="13"/>
      <c r="FHS71" s="13"/>
      <c r="FHT71" s="13"/>
      <c r="FHU71" s="13"/>
      <c r="FHV71" s="13"/>
      <c r="FHW71" s="13"/>
      <c r="FHX71" s="13"/>
      <c r="FHY71" s="13"/>
      <c r="FHZ71" s="13"/>
      <c r="FIA71" s="13"/>
      <c r="FIB71" s="13"/>
      <c r="FIC71" s="13"/>
      <c r="FID71" s="13"/>
      <c r="FIE71" s="13"/>
      <c r="FIF71" s="13"/>
      <c r="FIG71" s="13"/>
      <c r="FIH71" s="13"/>
      <c r="FII71" s="13"/>
      <c r="FIJ71" s="13"/>
      <c r="FIK71" s="13"/>
      <c r="FIL71" s="13"/>
      <c r="FIM71" s="13"/>
      <c r="FIN71" s="13"/>
      <c r="FIO71" s="13"/>
      <c r="FIP71" s="13"/>
      <c r="FIQ71" s="13"/>
      <c r="FIR71" s="13"/>
      <c r="FIS71" s="13"/>
      <c r="FIT71" s="13"/>
      <c r="FIU71" s="13"/>
      <c r="FIV71" s="13"/>
      <c r="FIW71" s="13"/>
      <c r="FIX71" s="13"/>
      <c r="FIY71" s="13"/>
      <c r="FIZ71" s="13"/>
      <c r="FJA71" s="13"/>
      <c r="FJB71" s="13"/>
      <c r="FJC71" s="13"/>
      <c r="FJD71" s="13"/>
      <c r="FJE71" s="13"/>
      <c r="FJF71" s="13"/>
      <c r="FJG71" s="13"/>
      <c r="FJH71" s="13"/>
      <c r="FJI71" s="13"/>
      <c r="FJJ71" s="13"/>
      <c r="FJK71" s="13"/>
      <c r="FJL71" s="13"/>
      <c r="FJM71" s="13"/>
      <c r="FJN71" s="13"/>
      <c r="FJO71" s="13"/>
      <c r="FJP71" s="13"/>
      <c r="FJQ71" s="13"/>
      <c r="FJR71" s="13"/>
      <c r="FJS71" s="13"/>
      <c r="FJT71" s="13"/>
      <c r="FJU71" s="13"/>
      <c r="FJV71" s="13"/>
      <c r="FJW71" s="13"/>
      <c r="FJX71" s="13"/>
      <c r="FJY71" s="13"/>
      <c r="FJZ71" s="13"/>
      <c r="FKA71" s="13"/>
      <c r="FKB71" s="13"/>
      <c r="FKC71" s="13"/>
      <c r="FKD71" s="13"/>
      <c r="FKE71" s="13"/>
      <c r="FKF71" s="13"/>
      <c r="FKG71" s="13"/>
      <c r="FKH71" s="13"/>
      <c r="FKI71" s="13"/>
      <c r="FKJ71" s="13"/>
      <c r="FKK71" s="13"/>
      <c r="FKL71" s="13"/>
      <c r="FKM71" s="13"/>
      <c r="FKN71" s="13"/>
      <c r="FKO71" s="13"/>
      <c r="FKP71" s="13"/>
      <c r="FKQ71" s="13"/>
      <c r="FKR71" s="13"/>
      <c r="FKS71" s="13"/>
      <c r="FKT71" s="13"/>
      <c r="FKU71" s="13"/>
      <c r="FKV71" s="13"/>
      <c r="FKW71" s="13"/>
      <c r="FKX71" s="13"/>
      <c r="FKY71" s="13"/>
      <c r="FKZ71" s="13"/>
      <c r="FLA71" s="13"/>
      <c r="FLB71" s="13"/>
      <c r="FLC71" s="13"/>
      <c r="FLD71" s="13"/>
      <c r="FLE71" s="13"/>
      <c r="FLF71" s="13"/>
      <c r="FLG71" s="13"/>
      <c r="FLH71" s="13"/>
      <c r="FLI71" s="13"/>
      <c r="FLJ71" s="13"/>
      <c r="FLK71" s="13"/>
      <c r="FLL71" s="13"/>
      <c r="FLM71" s="13"/>
      <c r="FLN71" s="13"/>
      <c r="FLO71" s="13"/>
      <c r="FLP71" s="13"/>
      <c r="FLQ71" s="13"/>
      <c r="FLR71" s="13"/>
      <c r="FLS71" s="13"/>
      <c r="FLT71" s="13"/>
      <c r="FLU71" s="13"/>
      <c r="FLV71" s="13"/>
      <c r="FLW71" s="13"/>
      <c r="FLX71" s="13"/>
      <c r="FLY71" s="13"/>
      <c r="FLZ71" s="13"/>
      <c r="FMA71" s="13"/>
      <c r="FMB71" s="13"/>
      <c r="FMC71" s="13"/>
      <c r="FMD71" s="13"/>
      <c r="FME71" s="13"/>
      <c r="FMF71" s="13"/>
      <c r="FMG71" s="13"/>
      <c r="FMH71" s="13"/>
      <c r="FMI71" s="13"/>
      <c r="FMJ71" s="13"/>
      <c r="FMK71" s="13"/>
      <c r="FML71" s="13"/>
      <c r="FMM71" s="13"/>
      <c r="FMN71" s="13"/>
      <c r="FMO71" s="13"/>
      <c r="FMP71" s="13"/>
      <c r="FMQ71" s="13"/>
      <c r="FMR71" s="13"/>
      <c r="FMS71" s="13"/>
      <c r="FMT71" s="13"/>
      <c r="FMU71" s="13"/>
      <c r="FMV71" s="13"/>
      <c r="FMW71" s="13"/>
      <c r="FMX71" s="13"/>
      <c r="FMY71" s="13"/>
      <c r="FMZ71" s="13"/>
      <c r="FNA71" s="13"/>
      <c r="FNB71" s="13"/>
      <c r="FNC71" s="13"/>
      <c r="FND71" s="13"/>
      <c r="FNE71" s="13"/>
      <c r="FNF71" s="13"/>
      <c r="FNG71" s="13"/>
      <c r="FNH71" s="13"/>
      <c r="FNI71" s="13"/>
      <c r="FNJ71" s="13"/>
      <c r="FNK71" s="13"/>
      <c r="FNL71" s="13"/>
      <c r="FNM71" s="13"/>
      <c r="FNN71" s="13"/>
      <c r="FNO71" s="13"/>
      <c r="FNP71" s="13"/>
      <c r="FNQ71" s="13"/>
      <c r="FNR71" s="13"/>
      <c r="FNS71" s="13"/>
      <c r="FNT71" s="13"/>
      <c r="FNU71" s="13"/>
      <c r="FNV71" s="13"/>
      <c r="FNW71" s="13"/>
      <c r="FNX71" s="13"/>
      <c r="FNY71" s="13"/>
      <c r="FNZ71" s="13"/>
      <c r="FOA71" s="13"/>
      <c r="FOB71" s="13"/>
      <c r="FOC71" s="13"/>
      <c r="FOD71" s="13"/>
      <c r="FOE71" s="13"/>
      <c r="FOF71" s="13"/>
      <c r="FOG71" s="13"/>
      <c r="FOH71" s="13"/>
      <c r="FOI71" s="13"/>
      <c r="FOJ71" s="13"/>
      <c r="FOK71" s="13"/>
      <c r="FOL71" s="13"/>
      <c r="FOM71" s="13"/>
      <c r="FON71" s="13"/>
      <c r="FOO71" s="13"/>
      <c r="FOP71" s="13"/>
      <c r="FOQ71" s="13"/>
      <c r="FOR71" s="13"/>
      <c r="FOS71" s="13"/>
      <c r="FOT71" s="13"/>
      <c r="FOU71" s="13"/>
      <c r="FOV71" s="13"/>
      <c r="FOW71" s="13"/>
      <c r="FOX71" s="13"/>
      <c r="FOY71" s="13"/>
      <c r="FOZ71" s="13"/>
      <c r="FPA71" s="13"/>
      <c r="FPB71" s="13"/>
      <c r="FPC71" s="13"/>
      <c r="FPD71" s="13"/>
      <c r="FPE71" s="13"/>
      <c r="FPF71" s="13"/>
      <c r="FPG71" s="13"/>
      <c r="FPH71" s="13"/>
      <c r="FPI71" s="13"/>
      <c r="FPJ71" s="13"/>
      <c r="FPK71" s="13"/>
      <c r="FPL71" s="13"/>
      <c r="FPM71" s="13"/>
      <c r="FPN71" s="13"/>
      <c r="FPO71" s="13"/>
      <c r="FPP71" s="13"/>
      <c r="FPQ71" s="13"/>
      <c r="FPR71" s="13"/>
      <c r="FPS71" s="13"/>
      <c r="FPT71" s="13"/>
      <c r="FPU71" s="13"/>
      <c r="FPV71" s="13"/>
      <c r="FPW71" s="13"/>
      <c r="FPX71" s="13"/>
      <c r="FPY71" s="13"/>
      <c r="FPZ71" s="13"/>
      <c r="FQA71" s="13"/>
      <c r="FQB71" s="13"/>
      <c r="FQC71" s="13"/>
      <c r="FQD71" s="13"/>
      <c r="FQE71" s="13"/>
      <c r="FQF71" s="13"/>
      <c r="FQG71" s="13"/>
      <c r="FQH71" s="13"/>
      <c r="FQI71" s="13"/>
      <c r="FQJ71" s="13"/>
      <c r="FQK71" s="13"/>
      <c r="FQL71" s="13"/>
      <c r="FQM71" s="13"/>
      <c r="FQN71" s="13"/>
      <c r="FQO71" s="13"/>
      <c r="FQP71" s="13"/>
      <c r="FQQ71" s="13"/>
      <c r="FQR71" s="13"/>
      <c r="FQS71" s="13"/>
      <c r="FQT71" s="13"/>
      <c r="FQU71" s="13"/>
      <c r="FQV71" s="13"/>
      <c r="FQW71" s="13"/>
      <c r="FQX71" s="13"/>
      <c r="FQY71" s="13"/>
      <c r="FQZ71" s="13"/>
      <c r="FRA71" s="13"/>
      <c r="FRB71" s="13"/>
      <c r="FRC71" s="13"/>
      <c r="FRD71" s="13"/>
      <c r="FRE71" s="13"/>
      <c r="FRF71" s="13"/>
      <c r="FRG71" s="13"/>
      <c r="FRH71" s="13"/>
      <c r="FRI71" s="13"/>
      <c r="FRJ71" s="13"/>
      <c r="FRK71" s="13"/>
      <c r="FRL71" s="13"/>
      <c r="FRM71" s="13"/>
      <c r="FRN71" s="13"/>
      <c r="FRO71" s="13"/>
      <c r="FRP71" s="13"/>
      <c r="FRQ71" s="13"/>
      <c r="FRR71" s="13"/>
      <c r="FRS71" s="13"/>
      <c r="FRT71" s="13"/>
      <c r="FRU71" s="13"/>
      <c r="FRV71" s="13"/>
      <c r="FRW71" s="13"/>
      <c r="FRX71" s="13"/>
      <c r="FRY71" s="13"/>
      <c r="FRZ71" s="13"/>
      <c r="FSA71" s="13"/>
      <c r="FSB71" s="13"/>
      <c r="FSC71" s="13"/>
      <c r="FSD71" s="13"/>
      <c r="FSE71" s="13"/>
      <c r="FSF71" s="13"/>
      <c r="FSG71" s="13"/>
      <c r="FSH71" s="13"/>
      <c r="FSI71" s="13"/>
      <c r="FSJ71" s="13"/>
      <c r="FSK71" s="13"/>
      <c r="FSL71" s="13"/>
      <c r="FSM71" s="13"/>
      <c r="FSN71" s="13"/>
      <c r="FSO71" s="13"/>
      <c r="FSP71" s="13"/>
      <c r="FSQ71" s="13"/>
      <c r="FSR71" s="13"/>
      <c r="FSS71" s="13"/>
      <c r="FST71" s="13"/>
      <c r="FSU71" s="13"/>
      <c r="FSV71" s="13"/>
      <c r="FSW71" s="13"/>
      <c r="FSX71" s="13"/>
      <c r="FSY71" s="13"/>
      <c r="FSZ71" s="13"/>
      <c r="FTA71" s="13"/>
      <c r="FTB71" s="13"/>
      <c r="FTC71" s="13"/>
      <c r="FTD71" s="13"/>
      <c r="FTE71" s="13"/>
      <c r="FTF71" s="13"/>
      <c r="FTG71" s="13"/>
      <c r="FTH71" s="13"/>
      <c r="FTI71" s="13"/>
      <c r="FTJ71" s="13"/>
      <c r="FTK71" s="13"/>
      <c r="FTL71" s="13"/>
      <c r="FTM71" s="13"/>
      <c r="FTN71" s="13"/>
      <c r="FTO71" s="13"/>
      <c r="FTP71" s="13"/>
      <c r="FTQ71" s="13"/>
      <c r="FTR71" s="13"/>
      <c r="FTS71" s="13"/>
      <c r="FTT71" s="13"/>
      <c r="FTU71" s="13"/>
      <c r="FTV71" s="13"/>
      <c r="FTW71" s="13"/>
      <c r="FTX71" s="13"/>
      <c r="FTY71" s="13"/>
      <c r="FTZ71" s="13"/>
      <c r="FUA71" s="13"/>
      <c r="FUB71" s="13"/>
      <c r="FUC71" s="13"/>
      <c r="FUD71" s="13"/>
      <c r="FUE71" s="13"/>
      <c r="FUF71" s="13"/>
      <c r="FUG71" s="13"/>
      <c r="FUH71" s="13"/>
      <c r="FUI71" s="13"/>
      <c r="FUJ71" s="13"/>
      <c r="FUK71" s="13"/>
      <c r="FUL71" s="13"/>
      <c r="FUM71" s="13"/>
      <c r="FUN71" s="13"/>
      <c r="FUO71" s="13"/>
      <c r="FUP71" s="13"/>
      <c r="FUQ71" s="13"/>
      <c r="FUR71" s="13"/>
      <c r="FUS71" s="13"/>
      <c r="FUT71" s="13"/>
      <c r="FUU71" s="13"/>
      <c r="FUV71" s="13"/>
      <c r="FUW71" s="13"/>
      <c r="FUX71" s="13"/>
      <c r="FUY71" s="13"/>
      <c r="FUZ71" s="13"/>
      <c r="FVA71" s="13"/>
      <c r="FVB71" s="13"/>
      <c r="FVC71" s="13"/>
      <c r="FVD71" s="13"/>
      <c r="FVE71" s="13"/>
      <c r="FVF71" s="13"/>
      <c r="FVG71" s="13"/>
      <c r="FVH71" s="13"/>
      <c r="FVI71" s="13"/>
      <c r="FVJ71" s="13"/>
      <c r="FVK71" s="13"/>
      <c r="FVL71" s="13"/>
      <c r="FVM71" s="13"/>
      <c r="FVN71" s="13"/>
      <c r="FVO71" s="13"/>
      <c r="FVP71" s="13"/>
      <c r="FVQ71" s="13"/>
      <c r="FVR71" s="13"/>
      <c r="FVS71" s="13"/>
      <c r="FVT71" s="13"/>
      <c r="FVU71" s="13"/>
      <c r="FVV71" s="13"/>
      <c r="FVW71" s="13"/>
      <c r="FVX71" s="13"/>
      <c r="FVY71" s="13"/>
      <c r="FVZ71" s="13"/>
      <c r="FWA71" s="13"/>
      <c r="FWB71" s="13"/>
      <c r="FWC71" s="13"/>
      <c r="FWD71" s="13"/>
      <c r="FWE71" s="13"/>
      <c r="FWF71" s="13"/>
      <c r="FWG71" s="13"/>
      <c r="FWH71" s="13"/>
      <c r="FWI71" s="13"/>
      <c r="FWJ71" s="13"/>
      <c r="FWK71" s="13"/>
      <c r="FWL71" s="13"/>
      <c r="FWM71" s="13"/>
      <c r="FWN71" s="13"/>
      <c r="FWO71" s="13"/>
      <c r="FWP71" s="13"/>
      <c r="FWQ71" s="13"/>
      <c r="FWR71" s="13"/>
      <c r="FWS71" s="13"/>
      <c r="FWT71" s="13"/>
      <c r="FWU71" s="13"/>
      <c r="FWV71" s="13"/>
      <c r="FWW71" s="13"/>
      <c r="FWX71" s="13"/>
      <c r="FWY71" s="13"/>
      <c r="FWZ71" s="13"/>
      <c r="FXA71" s="13"/>
      <c r="FXB71" s="13"/>
      <c r="FXC71" s="13"/>
      <c r="FXD71" s="13"/>
      <c r="FXE71" s="13"/>
      <c r="FXF71" s="13"/>
      <c r="FXG71" s="13"/>
      <c r="FXH71" s="13"/>
      <c r="FXI71" s="13"/>
      <c r="FXJ71" s="13"/>
      <c r="FXK71" s="13"/>
      <c r="FXL71" s="13"/>
      <c r="FXM71" s="13"/>
      <c r="FXN71" s="13"/>
      <c r="FXO71" s="13"/>
      <c r="FXP71" s="13"/>
      <c r="FXQ71" s="13"/>
      <c r="FXR71" s="13"/>
      <c r="FXS71" s="13"/>
      <c r="FXT71" s="13"/>
      <c r="FXU71" s="13"/>
      <c r="FXV71" s="13"/>
      <c r="FXW71" s="13"/>
      <c r="FXX71" s="13"/>
      <c r="FXY71" s="13"/>
      <c r="FXZ71" s="13"/>
      <c r="FYA71" s="13"/>
      <c r="FYB71" s="13"/>
      <c r="FYC71" s="13"/>
      <c r="FYD71" s="13"/>
      <c r="FYE71" s="13"/>
      <c r="FYF71" s="13"/>
      <c r="FYG71" s="13"/>
      <c r="FYH71" s="13"/>
      <c r="FYI71" s="13"/>
      <c r="FYJ71" s="13"/>
      <c r="FYK71" s="13"/>
      <c r="FYL71" s="13"/>
      <c r="FYM71" s="13"/>
      <c r="FYN71" s="13"/>
      <c r="FYO71" s="13"/>
      <c r="FYP71" s="13"/>
      <c r="FYQ71" s="13"/>
      <c r="FYR71" s="13"/>
      <c r="FYS71" s="13"/>
      <c r="FYT71" s="13"/>
      <c r="FYU71" s="13"/>
      <c r="FYV71" s="13"/>
      <c r="FYW71" s="13"/>
      <c r="FYX71" s="13"/>
      <c r="FYY71" s="13"/>
      <c r="FYZ71" s="13"/>
      <c r="FZA71" s="13"/>
      <c r="FZB71" s="13"/>
      <c r="FZC71" s="13"/>
      <c r="FZD71" s="13"/>
      <c r="FZE71" s="13"/>
      <c r="FZF71" s="13"/>
      <c r="FZG71" s="13"/>
      <c r="FZH71" s="13"/>
      <c r="FZI71" s="13"/>
      <c r="FZJ71" s="13"/>
      <c r="FZK71" s="13"/>
      <c r="FZL71" s="13"/>
      <c r="FZM71" s="13"/>
      <c r="FZN71" s="13"/>
      <c r="FZO71" s="13"/>
      <c r="FZP71" s="13"/>
      <c r="FZQ71" s="13"/>
      <c r="FZR71" s="13"/>
      <c r="FZS71" s="13"/>
      <c r="FZT71" s="13"/>
      <c r="FZU71" s="13"/>
      <c r="FZV71" s="13"/>
      <c r="FZW71" s="13"/>
      <c r="FZX71" s="13"/>
      <c r="FZY71" s="13"/>
      <c r="FZZ71" s="13"/>
      <c r="GAA71" s="13"/>
      <c r="GAB71" s="13"/>
      <c r="GAC71" s="13"/>
      <c r="GAD71" s="13"/>
      <c r="GAE71" s="13"/>
      <c r="GAF71" s="13"/>
      <c r="GAG71" s="13"/>
      <c r="GAH71" s="13"/>
      <c r="GAI71" s="13"/>
      <c r="GAJ71" s="13"/>
      <c r="GAK71" s="13"/>
      <c r="GAL71" s="13"/>
      <c r="GAM71" s="13"/>
      <c r="GAN71" s="13"/>
      <c r="GAO71" s="13"/>
      <c r="GAP71" s="13"/>
      <c r="GAQ71" s="13"/>
      <c r="GAR71" s="13"/>
      <c r="GAS71" s="13"/>
      <c r="GAT71" s="13"/>
      <c r="GAU71" s="13"/>
      <c r="GAV71" s="13"/>
      <c r="GAW71" s="13"/>
      <c r="GAX71" s="13"/>
      <c r="GAY71" s="13"/>
      <c r="GAZ71" s="13"/>
      <c r="GBA71" s="13"/>
      <c r="GBB71" s="13"/>
      <c r="GBC71" s="13"/>
      <c r="GBD71" s="13"/>
      <c r="GBE71" s="13"/>
      <c r="GBF71" s="13"/>
      <c r="GBG71" s="13"/>
      <c r="GBH71" s="13"/>
      <c r="GBI71" s="13"/>
      <c r="GBJ71" s="13"/>
      <c r="GBK71" s="13"/>
      <c r="GBL71" s="13"/>
      <c r="GBM71" s="13"/>
      <c r="GBN71" s="13"/>
      <c r="GBO71" s="13"/>
      <c r="GBP71" s="13"/>
      <c r="GBQ71" s="13"/>
      <c r="GBR71" s="13"/>
      <c r="GBS71" s="13"/>
      <c r="GBT71" s="13"/>
      <c r="GBU71" s="13"/>
      <c r="GBV71" s="13"/>
      <c r="GBW71" s="13"/>
      <c r="GBX71" s="13"/>
      <c r="GBY71" s="13"/>
      <c r="GBZ71" s="13"/>
      <c r="GCA71" s="13"/>
      <c r="GCB71" s="13"/>
      <c r="GCC71" s="13"/>
      <c r="GCD71" s="13"/>
      <c r="GCE71" s="13"/>
      <c r="GCF71" s="13"/>
      <c r="GCG71" s="13"/>
      <c r="GCH71" s="13"/>
      <c r="GCI71" s="13"/>
      <c r="GCJ71" s="13"/>
      <c r="GCK71" s="13"/>
      <c r="GCL71" s="13"/>
      <c r="GCM71" s="13"/>
      <c r="GCN71" s="13"/>
      <c r="GCO71" s="13"/>
      <c r="GCP71" s="13"/>
      <c r="GCQ71" s="13"/>
      <c r="GCR71" s="13"/>
      <c r="GCS71" s="13"/>
      <c r="GCT71" s="13"/>
      <c r="GCU71" s="13"/>
      <c r="GCV71" s="13"/>
      <c r="GCW71" s="13"/>
      <c r="GCX71" s="13"/>
      <c r="GCY71" s="13"/>
      <c r="GCZ71" s="13"/>
      <c r="GDA71" s="13"/>
      <c r="GDB71" s="13"/>
      <c r="GDC71" s="13"/>
      <c r="GDD71" s="13"/>
      <c r="GDE71" s="13"/>
      <c r="GDF71" s="13"/>
      <c r="GDG71" s="13"/>
      <c r="GDH71" s="13"/>
      <c r="GDI71" s="13"/>
      <c r="GDJ71" s="13"/>
      <c r="GDK71" s="13"/>
      <c r="GDL71" s="13"/>
      <c r="GDM71" s="13"/>
      <c r="GDN71" s="13"/>
      <c r="GDO71" s="13"/>
      <c r="GDP71" s="13"/>
      <c r="GDQ71" s="13"/>
      <c r="GDR71" s="13"/>
      <c r="GDS71" s="13"/>
      <c r="GDT71" s="13"/>
      <c r="GDU71" s="13"/>
      <c r="GDV71" s="13"/>
      <c r="GDW71" s="13"/>
      <c r="GDX71" s="13"/>
      <c r="GDY71" s="13"/>
      <c r="GDZ71" s="13"/>
      <c r="GEA71" s="13"/>
      <c r="GEB71" s="13"/>
      <c r="GEC71" s="13"/>
      <c r="GED71" s="13"/>
      <c r="GEE71" s="13"/>
      <c r="GEF71" s="13"/>
      <c r="GEG71" s="13"/>
      <c r="GEH71" s="13"/>
      <c r="GEI71" s="13"/>
      <c r="GEJ71" s="13"/>
      <c r="GEK71" s="13"/>
      <c r="GEL71" s="13"/>
      <c r="GEM71" s="13"/>
      <c r="GEN71" s="13"/>
      <c r="GEO71" s="13"/>
      <c r="GEP71" s="13"/>
      <c r="GEQ71" s="13"/>
      <c r="GER71" s="13"/>
      <c r="GES71" s="13"/>
      <c r="GET71" s="13"/>
      <c r="GEU71" s="13"/>
      <c r="GEV71" s="13"/>
      <c r="GEW71" s="13"/>
      <c r="GEX71" s="13"/>
      <c r="GEY71" s="13"/>
      <c r="GEZ71" s="13"/>
      <c r="GFA71" s="13"/>
      <c r="GFB71" s="13"/>
      <c r="GFC71" s="13"/>
      <c r="GFD71" s="13"/>
      <c r="GFE71" s="13"/>
      <c r="GFF71" s="13"/>
      <c r="GFG71" s="13"/>
      <c r="GFH71" s="13"/>
      <c r="GFI71" s="13"/>
      <c r="GFJ71" s="13"/>
      <c r="GFK71" s="13"/>
      <c r="GFL71" s="13"/>
      <c r="GFM71" s="13"/>
      <c r="GFN71" s="13"/>
      <c r="GFO71" s="13"/>
      <c r="GFP71" s="13"/>
      <c r="GFQ71" s="13"/>
      <c r="GFR71" s="13"/>
      <c r="GFS71" s="13"/>
      <c r="GFT71" s="13"/>
      <c r="GFU71" s="13"/>
      <c r="GFV71" s="13"/>
      <c r="GFW71" s="13"/>
      <c r="GFX71" s="13"/>
      <c r="GFY71" s="13"/>
      <c r="GFZ71" s="13"/>
      <c r="GGA71" s="13"/>
      <c r="GGB71" s="13"/>
      <c r="GGC71" s="13"/>
      <c r="GGD71" s="13"/>
      <c r="GGE71" s="13"/>
      <c r="GGF71" s="13"/>
      <c r="GGG71" s="13"/>
      <c r="GGH71" s="13"/>
      <c r="GGI71" s="13"/>
      <c r="GGJ71" s="13"/>
      <c r="GGK71" s="13"/>
      <c r="GGL71" s="13"/>
      <c r="GGM71" s="13"/>
      <c r="GGN71" s="13"/>
      <c r="GGO71" s="13"/>
      <c r="GGP71" s="13"/>
      <c r="GGQ71" s="13"/>
      <c r="GGR71" s="13"/>
      <c r="GGS71" s="13"/>
      <c r="GGT71" s="13"/>
      <c r="GGU71" s="13"/>
      <c r="GGV71" s="13"/>
      <c r="GGW71" s="13"/>
      <c r="GGX71" s="13"/>
      <c r="GGY71" s="13"/>
      <c r="GGZ71" s="13"/>
      <c r="GHA71" s="13"/>
      <c r="GHB71" s="13"/>
      <c r="GHC71" s="13"/>
      <c r="GHD71" s="13"/>
      <c r="GHE71" s="13"/>
      <c r="GHF71" s="13"/>
      <c r="GHG71" s="13"/>
      <c r="GHH71" s="13"/>
      <c r="GHI71" s="13"/>
      <c r="GHJ71" s="13"/>
      <c r="GHK71" s="13"/>
      <c r="GHL71" s="13"/>
      <c r="GHM71" s="13"/>
      <c r="GHN71" s="13"/>
      <c r="GHO71" s="13"/>
      <c r="GHP71" s="13"/>
      <c r="GHQ71" s="13"/>
      <c r="GHR71" s="13"/>
      <c r="GHS71" s="13"/>
      <c r="GHT71" s="13"/>
      <c r="GHU71" s="13"/>
      <c r="GHV71" s="13"/>
      <c r="GHW71" s="13"/>
      <c r="GHX71" s="13"/>
      <c r="GHY71" s="13"/>
      <c r="GHZ71" s="13"/>
      <c r="GIA71" s="13"/>
      <c r="GIB71" s="13"/>
      <c r="GIC71" s="13"/>
      <c r="GID71" s="13"/>
      <c r="GIE71" s="13"/>
      <c r="GIF71" s="13"/>
      <c r="GIG71" s="13"/>
      <c r="GIH71" s="13"/>
      <c r="GII71" s="13"/>
      <c r="GIJ71" s="13"/>
      <c r="GIK71" s="13"/>
      <c r="GIL71" s="13"/>
      <c r="GIM71" s="13"/>
      <c r="GIN71" s="13"/>
      <c r="GIO71" s="13"/>
      <c r="GIP71" s="13"/>
      <c r="GIQ71" s="13"/>
      <c r="GIR71" s="13"/>
      <c r="GIS71" s="13"/>
      <c r="GIT71" s="13"/>
      <c r="GIU71" s="13"/>
      <c r="GIV71" s="13"/>
      <c r="GIW71" s="13"/>
      <c r="GIX71" s="13"/>
      <c r="GIY71" s="13"/>
      <c r="GIZ71" s="13"/>
      <c r="GJA71" s="13"/>
      <c r="GJB71" s="13"/>
      <c r="GJC71" s="13"/>
      <c r="GJD71" s="13"/>
      <c r="GJE71" s="13"/>
      <c r="GJF71" s="13"/>
      <c r="GJG71" s="13"/>
      <c r="GJH71" s="13"/>
      <c r="GJI71" s="13"/>
      <c r="GJJ71" s="13"/>
      <c r="GJK71" s="13"/>
      <c r="GJL71" s="13"/>
      <c r="GJM71" s="13"/>
      <c r="GJN71" s="13"/>
      <c r="GJO71" s="13"/>
      <c r="GJP71" s="13"/>
      <c r="GJQ71" s="13"/>
      <c r="GJR71" s="13"/>
      <c r="GJS71" s="13"/>
      <c r="GJT71" s="13"/>
      <c r="GJU71" s="13"/>
      <c r="GJV71" s="13"/>
      <c r="GJW71" s="13"/>
      <c r="GJX71" s="13"/>
      <c r="GJY71" s="13"/>
      <c r="GJZ71" s="13"/>
      <c r="GKA71" s="13"/>
      <c r="GKB71" s="13"/>
      <c r="GKC71" s="13"/>
      <c r="GKD71" s="13"/>
      <c r="GKE71" s="13"/>
      <c r="GKF71" s="13"/>
      <c r="GKG71" s="13"/>
      <c r="GKH71" s="13"/>
      <c r="GKI71" s="13"/>
      <c r="GKJ71" s="13"/>
      <c r="GKK71" s="13"/>
      <c r="GKL71" s="13"/>
      <c r="GKM71" s="13"/>
      <c r="GKN71" s="13"/>
      <c r="GKO71" s="13"/>
      <c r="GKP71" s="13"/>
      <c r="GKQ71" s="13"/>
      <c r="GKR71" s="13"/>
      <c r="GKS71" s="13"/>
      <c r="GKT71" s="13"/>
      <c r="GKU71" s="13"/>
      <c r="GKV71" s="13"/>
      <c r="GKW71" s="13"/>
      <c r="GKX71" s="13"/>
      <c r="GKY71" s="13"/>
      <c r="GKZ71" s="13"/>
      <c r="GLA71" s="13"/>
      <c r="GLB71" s="13"/>
      <c r="GLC71" s="13"/>
      <c r="GLD71" s="13"/>
      <c r="GLE71" s="13"/>
      <c r="GLF71" s="13"/>
      <c r="GLG71" s="13"/>
      <c r="GLH71" s="13"/>
      <c r="GLI71" s="13"/>
      <c r="GLJ71" s="13"/>
      <c r="GLK71" s="13"/>
      <c r="GLL71" s="13"/>
      <c r="GLM71" s="13"/>
      <c r="GLN71" s="13"/>
      <c r="GLO71" s="13"/>
      <c r="GLP71" s="13"/>
      <c r="GLQ71" s="13"/>
      <c r="GLR71" s="13"/>
      <c r="GLS71" s="13"/>
      <c r="GLT71" s="13"/>
      <c r="GLU71" s="13"/>
      <c r="GLV71" s="13"/>
      <c r="GLW71" s="13"/>
      <c r="GLX71" s="13"/>
      <c r="GLY71" s="13"/>
      <c r="GLZ71" s="13"/>
      <c r="GMA71" s="13"/>
      <c r="GMB71" s="13"/>
      <c r="GMC71" s="13"/>
      <c r="GMD71" s="13"/>
      <c r="GME71" s="13"/>
      <c r="GMF71" s="13"/>
      <c r="GMG71" s="13"/>
      <c r="GMH71" s="13"/>
      <c r="GMI71" s="13"/>
      <c r="GMJ71" s="13"/>
      <c r="GMK71" s="13"/>
      <c r="GML71" s="13"/>
      <c r="GMM71" s="13"/>
      <c r="GMN71" s="13"/>
      <c r="GMO71" s="13"/>
      <c r="GMP71" s="13"/>
      <c r="GMQ71" s="13"/>
      <c r="GMR71" s="13"/>
      <c r="GMS71" s="13"/>
      <c r="GMT71" s="13"/>
      <c r="GMU71" s="13"/>
      <c r="GMV71" s="13"/>
      <c r="GMW71" s="13"/>
      <c r="GMX71" s="13"/>
      <c r="GMY71" s="13"/>
      <c r="GMZ71" s="13"/>
      <c r="GNA71" s="13"/>
      <c r="GNB71" s="13"/>
      <c r="GNC71" s="13"/>
      <c r="GND71" s="13"/>
      <c r="GNE71" s="13"/>
      <c r="GNF71" s="13"/>
      <c r="GNG71" s="13"/>
      <c r="GNH71" s="13"/>
      <c r="GNI71" s="13"/>
      <c r="GNJ71" s="13"/>
      <c r="GNK71" s="13"/>
      <c r="GNL71" s="13"/>
      <c r="GNM71" s="13"/>
      <c r="GNN71" s="13"/>
      <c r="GNO71" s="13"/>
      <c r="GNP71" s="13"/>
      <c r="GNQ71" s="13"/>
      <c r="GNR71" s="13"/>
      <c r="GNS71" s="13"/>
      <c r="GNT71" s="13"/>
      <c r="GNU71" s="13"/>
      <c r="GNV71" s="13"/>
      <c r="GNW71" s="13"/>
      <c r="GNX71" s="13"/>
      <c r="GNY71" s="13"/>
      <c r="GNZ71" s="13"/>
      <c r="GOA71" s="13"/>
      <c r="GOB71" s="13"/>
      <c r="GOC71" s="13"/>
      <c r="GOD71" s="13"/>
      <c r="GOE71" s="13"/>
      <c r="GOF71" s="13"/>
      <c r="GOG71" s="13"/>
      <c r="GOH71" s="13"/>
      <c r="GOI71" s="13"/>
      <c r="GOJ71" s="13"/>
      <c r="GOK71" s="13"/>
      <c r="GOL71" s="13"/>
      <c r="GOM71" s="13"/>
      <c r="GON71" s="13"/>
      <c r="GOO71" s="13"/>
      <c r="GOP71" s="13"/>
      <c r="GOQ71" s="13"/>
      <c r="GOR71" s="13"/>
      <c r="GOS71" s="13"/>
      <c r="GOT71" s="13"/>
      <c r="GOU71" s="13"/>
      <c r="GOV71" s="13"/>
      <c r="GOW71" s="13"/>
      <c r="GOX71" s="13"/>
      <c r="GOY71" s="13"/>
      <c r="GOZ71" s="13"/>
      <c r="GPA71" s="13"/>
      <c r="GPB71" s="13"/>
      <c r="GPC71" s="13"/>
      <c r="GPD71" s="13"/>
      <c r="GPE71" s="13"/>
      <c r="GPF71" s="13"/>
      <c r="GPG71" s="13"/>
      <c r="GPH71" s="13"/>
      <c r="GPI71" s="13"/>
      <c r="GPJ71" s="13"/>
      <c r="GPK71" s="13"/>
      <c r="GPL71" s="13"/>
      <c r="GPM71" s="13"/>
      <c r="GPN71" s="13"/>
      <c r="GPO71" s="13"/>
      <c r="GPP71" s="13"/>
      <c r="GPQ71" s="13"/>
      <c r="GPR71" s="13"/>
      <c r="GPS71" s="13"/>
      <c r="GPT71" s="13"/>
      <c r="GPU71" s="13"/>
      <c r="GPV71" s="13"/>
      <c r="GPW71" s="13"/>
      <c r="GPX71" s="13"/>
      <c r="GPY71" s="13"/>
      <c r="GPZ71" s="13"/>
      <c r="GQA71" s="13"/>
      <c r="GQB71" s="13"/>
      <c r="GQC71" s="13"/>
      <c r="GQD71" s="13"/>
      <c r="GQE71" s="13"/>
      <c r="GQF71" s="13"/>
      <c r="GQG71" s="13"/>
      <c r="GQH71" s="13"/>
      <c r="GQI71" s="13"/>
      <c r="GQJ71" s="13"/>
      <c r="GQK71" s="13"/>
      <c r="GQL71" s="13"/>
      <c r="GQM71" s="13"/>
      <c r="GQN71" s="13"/>
      <c r="GQO71" s="13"/>
      <c r="GQP71" s="13"/>
      <c r="GQQ71" s="13"/>
      <c r="GQR71" s="13"/>
      <c r="GQS71" s="13"/>
      <c r="GQT71" s="13"/>
      <c r="GQU71" s="13"/>
      <c r="GQV71" s="13"/>
      <c r="GQW71" s="13"/>
      <c r="GQX71" s="13"/>
      <c r="GQY71" s="13"/>
      <c r="GQZ71" s="13"/>
      <c r="GRA71" s="13"/>
      <c r="GRB71" s="13"/>
      <c r="GRC71" s="13"/>
      <c r="GRD71" s="13"/>
      <c r="GRE71" s="13"/>
      <c r="GRF71" s="13"/>
      <c r="GRG71" s="13"/>
      <c r="GRH71" s="13"/>
      <c r="GRI71" s="13"/>
      <c r="GRJ71" s="13"/>
      <c r="GRK71" s="13"/>
      <c r="GRL71" s="13"/>
      <c r="GRM71" s="13"/>
      <c r="GRN71" s="13"/>
      <c r="GRO71" s="13"/>
      <c r="GRP71" s="13"/>
      <c r="GRQ71" s="13"/>
      <c r="GRR71" s="13"/>
      <c r="GRS71" s="13"/>
      <c r="GRT71" s="13"/>
      <c r="GRU71" s="13"/>
      <c r="GRV71" s="13"/>
      <c r="GRW71" s="13"/>
      <c r="GRX71" s="13"/>
      <c r="GRY71" s="13"/>
      <c r="GRZ71" s="13"/>
      <c r="GSA71" s="13"/>
      <c r="GSB71" s="13"/>
      <c r="GSC71" s="13"/>
      <c r="GSD71" s="13"/>
      <c r="GSE71" s="13"/>
      <c r="GSF71" s="13"/>
      <c r="GSG71" s="13"/>
      <c r="GSH71" s="13"/>
      <c r="GSI71" s="13"/>
      <c r="GSJ71" s="13"/>
      <c r="GSK71" s="13"/>
      <c r="GSL71" s="13"/>
      <c r="GSM71" s="13"/>
      <c r="GSN71" s="13"/>
      <c r="GSO71" s="13"/>
      <c r="GSP71" s="13"/>
      <c r="GSQ71" s="13"/>
      <c r="GSR71" s="13"/>
      <c r="GSS71" s="13"/>
      <c r="GST71" s="13"/>
      <c r="GSU71" s="13"/>
      <c r="GSV71" s="13"/>
      <c r="GSW71" s="13"/>
      <c r="GSX71" s="13"/>
      <c r="GSY71" s="13"/>
      <c r="GSZ71" s="13"/>
      <c r="GTA71" s="13"/>
      <c r="GTB71" s="13"/>
      <c r="GTC71" s="13"/>
      <c r="GTD71" s="13"/>
      <c r="GTE71" s="13"/>
      <c r="GTF71" s="13"/>
      <c r="GTG71" s="13"/>
      <c r="GTH71" s="13"/>
      <c r="GTI71" s="13"/>
      <c r="GTJ71" s="13"/>
      <c r="GTK71" s="13"/>
      <c r="GTL71" s="13"/>
      <c r="GTM71" s="13"/>
      <c r="GTN71" s="13"/>
      <c r="GTO71" s="13"/>
      <c r="GTP71" s="13"/>
      <c r="GTQ71" s="13"/>
      <c r="GTR71" s="13"/>
      <c r="GTS71" s="13"/>
      <c r="GTT71" s="13"/>
      <c r="GTU71" s="13"/>
      <c r="GTV71" s="13"/>
      <c r="GTW71" s="13"/>
      <c r="GTX71" s="13"/>
      <c r="GTY71" s="13"/>
      <c r="GTZ71" s="13"/>
      <c r="GUA71" s="13"/>
      <c r="GUB71" s="13"/>
      <c r="GUC71" s="13"/>
      <c r="GUD71" s="13"/>
      <c r="GUE71" s="13"/>
      <c r="GUF71" s="13"/>
      <c r="GUG71" s="13"/>
      <c r="GUH71" s="13"/>
      <c r="GUI71" s="13"/>
      <c r="GUJ71" s="13"/>
      <c r="GUK71" s="13"/>
      <c r="GUL71" s="13"/>
      <c r="GUM71" s="13"/>
      <c r="GUN71" s="13"/>
      <c r="GUO71" s="13"/>
      <c r="GUP71" s="13"/>
      <c r="GUQ71" s="13"/>
      <c r="GUR71" s="13"/>
      <c r="GUS71" s="13"/>
      <c r="GUT71" s="13"/>
      <c r="GUU71" s="13"/>
      <c r="GUV71" s="13"/>
      <c r="GUW71" s="13"/>
      <c r="GUX71" s="13"/>
      <c r="GUY71" s="13"/>
      <c r="GUZ71" s="13"/>
      <c r="GVA71" s="13"/>
      <c r="GVB71" s="13"/>
      <c r="GVC71" s="13"/>
      <c r="GVD71" s="13"/>
      <c r="GVE71" s="13"/>
      <c r="GVF71" s="13"/>
      <c r="GVG71" s="13"/>
      <c r="GVH71" s="13"/>
      <c r="GVI71" s="13"/>
      <c r="GVJ71" s="13"/>
      <c r="GVK71" s="13"/>
      <c r="GVL71" s="13"/>
      <c r="GVM71" s="13"/>
      <c r="GVN71" s="13"/>
      <c r="GVO71" s="13"/>
      <c r="GVP71" s="13"/>
      <c r="GVQ71" s="13"/>
      <c r="GVR71" s="13"/>
      <c r="GVS71" s="13"/>
      <c r="GVT71" s="13"/>
      <c r="GVU71" s="13"/>
      <c r="GVV71" s="13"/>
      <c r="GVW71" s="13"/>
      <c r="GVX71" s="13"/>
      <c r="GVY71" s="13"/>
      <c r="GVZ71" s="13"/>
      <c r="GWA71" s="13"/>
      <c r="GWB71" s="13"/>
      <c r="GWC71" s="13"/>
      <c r="GWD71" s="13"/>
      <c r="GWE71" s="13"/>
      <c r="GWF71" s="13"/>
      <c r="GWG71" s="13"/>
      <c r="GWH71" s="13"/>
      <c r="GWI71" s="13"/>
      <c r="GWJ71" s="13"/>
      <c r="GWK71" s="13"/>
      <c r="GWL71" s="13"/>
      <c r="GWM71" s="13"/>
      <c r="GWN71" s="13"/>
      <c r="GWO71" s="13"/>
      <c r="GWP71" s="13"/>
      <c r="GWQ71" s="13"/>
      <c r="GWR71" s="13"/>
      <c r="GWS71" s="13"/>
      <c r="GWT71" s="13"/>
      <c r="GWU71" s="13"/>
      <c r="GWV71" s="13"/>
      <c r="GWW71" s="13"/>
      <c r="GWX71" s="13"/>
      <c r="GWY71" s="13"/>
      <c r="GWZ71" s="13"/>
      <c r="GXA71" s="13"/>
      <c r="GXB71" s="13"/>
      <c r="GXC71" s="13"/>
      <c r="GXD71" s="13"/>
      <c r="GXE71" s="13"/>
      <c r="GXF71" s="13"/>
      <c r="GXG71" s="13"/>
      <c r="GXH71" s="13"/>
      <c r="GXI71" s="13"/>
      <c r="GXJ71" s="13"/>
      <c r="GXK71" s="13"/>
      <c r="GXL71" s="13"/>
      <c r="GXM71" s="13"/>
      <c r="GXN71" s="13"/>
      <c r="GXO71" s="13"/>
      <c r="GXP71" s="13"/>
      <c r="GXQ71" s="13"/>
      <c r="GXR71" s="13"/>
      <c r="GXS71" s="13"/>
      <c r="GXT71" s="13"/>
      <c r="GXU71" s="13"/>
      <c r="GXV71" s="13"/>
      <c r="GXW71" s="13"/>
      <c r="GXX71" s="13"/>
      <c r="GXY71" s="13"/>
      <c r="GXZ71" s="13"/>
      <c r="GYA71" s="13"/>
      <c r="GYB71" s="13"/>
      <c r="GYC71" s="13"/>
      <c r="GYD71" s="13"/>
      <c r="GYE71" s="13"/>
      <c r="GYF71" s="13"/>
      <c r="GYG71" s="13"/>
      <c r="GYH71" s="13"/>
      <c r="GYI71" s="13"/>
      <c r="GYJ71" s="13"/>
      <c r="GYK71" s="13"/>
      <c r="GYL71" s="13"/>
      <c r="GYM71" s="13"/>
      <c r="GYN71" s="13"/>
      <c r="GYO71" s="13"/>
      <c r="GYP71" s="13"/>
      <c r="GYQ71" s="13"/>
      <c r="GYR71" s="13"/>
      <c r="GYS71" s="13"/>
      <c r="GYT71" s="13"/>
      <c r="GYU71" s="13"/>
      <c r="GYV71" s="13"/>
      <c r="GYW71" s="13"/>
      <c r="GYX71" s="13"/>
      <c r="GYY71" s="13"/>
      <c r="GYZ71" s="13"/>
      <c r="GZA71" s="13"/>
      <c r="GZB71" s="13"/>
      <c r="GZC71" s="13"/>
      <c r="GZD71" s="13"/>
      <c r="GZE71" s="13"/>
      <c r="GZF71" s="13"/>
      <c r="GZG71" s="13"/>
      <c r="GZH71" s="13"/>
      <c r="GZI71" s="13"/>
      <c r="GZJ71" s="13"/>
      <c r="GZK71" s="13"/>
      <c r="GZL71" s="13"/>
      <c r="GZM71" s="13"/>
      <c r="GZN71" s="13"/>
      <c r="GZO71" s="13"/>
      <c r="GZP71" s="13"/>
      <c r="GZQ71" s="13"/>
      <c r="GZR71" s="13"/>
      <c r="GZS71" s="13"/>
      <c r="GZT71" s="13"/>
      <c r="GZU71" s="13"/>
      <c r="GZV71" s="13"/>
      <c r="GZW71" s="13"/>
      <c r="GZX71" s="13"/>
      <c r="GZY71" s="13"/>
      <c r="GZZ71" s="13"/>
      <c r="HAA71" s="13"/>
      <c r="HAB71" s="13"/>
      <c r="HAC71" s="13"/>
      <c r="HAD71" s="13"/>
      <c r="HAE71" s="13"/>
      <c r="HAF71" s="13"/>
      <c r="HAG71" s="13"/>
      <c r="HAH71" s="13"/>
      <c r="HAI71" s="13"/>
      <c r="HAJ71" s="13"/>
      <c r="HAK71" s="13"/>
      <c r="HAL71" s="13"/>
      <c r="HAM71" s="13"/>
      <c r="HAN71" s="13"/>
      <c r="HAO71" s="13"/>
      <c r="HAP71" s="13"/>
      <c r="HAQ71" s="13"/>
      <c r="HAR71" s="13"/>
      <c r="HAS71" s="13"/>
      <c r="HAT71" s="13"/>
      <c r="HAU71" s="13"/>
      <c r="HAV71" s="13"/>
      <c r="HAW71" s="13"/>
      <c r="HAX71" s="13"/>
      <c r="HAY71" s="13"/>
      <c r="HAZ71" s="13"/>
      <c r="HBA71" s="13"/>
      <c r="HBB71" s="13"/>
      <c r="HBC71" s="13"/>
      <c r="HBD71" s="13"/>
      <c r="HBE71" s="13"/>
      <c r="HBF71" s="13"/>
      <c r="HBG71" s="13"/>
      <c r="HBH71" s="13"/>
      <c r="HBI71" s="13"/>
      <c r="HBJ71" s="13"/>
      <c r="HBK71" s="13"/>
      <c r="HBL71" s="13"/>
      <c r="HBM71" s="13"/>
      <c r="HBN71" s="13"/>
      <c r="HBO71" s="13"/>
      <c r="HBP71" s="13"/>
      <c r="HBQ71" s="13"/>
      <c r="HBR71" s="13"/>
      <c r="HBS71" s="13"/>
      <c r="HBT71" s="13"/>
      <c r="HBU71" s="13"/>
      <c r="HBV71" s="13"/>
      <c r="HBW71" s="13"/>
      <c r="HBX71" s="13"/>
      <c r="HBY71" s="13"/>
      <c r="HBZ71" s="13"/>
      <c r="HCA71" s="13"/>
      <c r="HCB71" s="13"/>
      <c r="HCC71" s="13"/>
      <c r="HCD71" s="13"/>
      <c r="HCE71" s="13"/>
      <c r="HCF71" s="13"/>
      <c r="HCG71" s="13"/>
      <c r="HCH71" s="13"/>
      <c r="HCI71" s="13"/>
      <c r="HCJ71" s="13"/>
      <c r="HCK71" s="13"/>
      <c r="HCL71" s="13"/>
      <c r="HCM71" s="13"/>
      <c r="HCN71" s="13"/>
      <c r="HCO71" s="13"/>
      <c r="HCP71" s="13"/>
      <c r="HCQ71" s="13"/>
      <c r="HCR71" s="13"/>
      <c r="HCS71" s="13"/>
      <c r="HCT71" s="13"/>
      <c r="HCU71" s="13"/>
      <c r="HCV71" s="13"/>
      <c r="HCW71" s="13"/>
      <c r="HCX71" s="13"/>
      <c r="HCY71" s="13"/>
      <c r="HCZ71" s="13"/>
      <c r="HDA71" s="13"/>
      <c r="HDB71" s="13"/>
      <c r="HDC71" s="13"/>
      <c r="HDD71" s="13"/>
      <c r="HDE71" s="13"/>
      <c r="HDF71" s="13"/>
      <c r="HDG71" s="13"/>
      <c r="HDH71" s="13"/>
      <c r="HDI71" s="13"/>
      <c r="HDJ71" s="13"/>
      <c r="HDK71" s="13"/>
      <c r="HDL71" s="13"/>
      <c r="HDM71" s="13"/>
      <c r="HDN71" s="13"/>
      <c r="HDO71" s="13"/>
      <c r="HDP71" s="13"/>
      <c r="HDQ71" s="13"/>
      <c r="HDR71" s="13"/>
      <c r="HDS71" s="13"/>
      <c r="HDT71" s="13"/>
      <c r="HDU71" s="13"/>
      <c r="HDV71" s="13"/>
      <c r="HDW71" s="13"/>
      <c r="HDX71" s="13"/>
      <c r="HDY71" s="13"/>
      <c r="HDZ71" s="13"/>
      <c r="HEA71" s="13"/>
      <c r="HEB71" s="13"/>
      <c r="HEC71" s="13"/>
      <c r="HED71" s="13"/>
      <c r="HEE71" s="13"/>
      <c r="HEF71" s="13"/>
      <c r="HEG71" s="13"/>
      <c r="HEH71" s="13"/>
      <c r="HEI71" s="13"/>
      <c r="HEJ71" s="13"/>
      <c r="HEK71" s="13"/>
      <c r="HEL71" s="13"/>
      <c r="HEM71" s="13"/>
      <c r="HEN71" s="13"/>
      <c r="HEO71" s="13"/>
      <c r="HEP71" s="13"/>
      <c r="HEQ71" s="13"/>
      <c r="HER71" s="13"/>
      <c r="HES71" s="13"/>
      <c r="HET71" s="13"/>
      <c r="HEU71" s="13"/>
      <c r="HEV71" s="13"/>
      <c r="HEW71" s="13"/>
      <c r="HEX71" s="13"/>
      <c r="HEY71" s="13"/>
      <c r="HEZ71" s="13"/>
      <c r="HFA71" s="13"/>
      <c r="HFB71" s="13"/>
      <c r="HFC71" s="13"/>
      <c r="HFD71" s="13"/>
      <c r="HFE71" s="13"/>
      <c r="HFF71" s="13"/>
      <c r="HFG71" s="13"/>
      <c r="HFH71" s="13"/>
      <c r="HFI71" s="13"/>
      <c r="HFJ71" s="13"/>
      <c r="HFK71" s="13"/>
      <c r="HFL71" s="13"/>
      <c r="HFM71" s="13"/>
      <c r="HFN71" s="13"/>
      <c r="HFO71" s="13"/>
      <c r="HFP71" s="13"/>
      <c r="HFQ71" s="13"/>
      <c r="HFR71" s="13"/>
      <c r="HFS71" s="13"/>
      <c r="HFT71" s="13"/>
      <c r="HFU71" s="13"/>
      <c r="HFV71" s="13"/>
      <c r="HFW71" s="13"/>
      <c r="HFX71" s="13"/>
      <c r="HFY71" s="13"/>
      <c r="HFZ71" s="13"/>
      <c r="HGA71" s="13"/>
      <c r="HGB71" s="13"/>
      <c r="HGC71" s="13"/>
      <c r="HGD71" s="13"/>
      <c r="HGE71" s="13"/>
      <c r="HGF71" s="13"/>
      <c r="HGG71" s="13"/>
      <c r="HGH71" s="13"/>
      <c r="HGI71" s="13"/>
      <c r="HGJ71" s="13"/>
      <c r="HGK71" s="13"/>
      <c r="HGL71" s="13"/>
      <c r="HGM71" s="13"/>
      <c r="HGN71" s="13"/>
      <c r="HGO71" s="13"/>
      <c r="HGP71" s="13"/>
      <c r="HGQ71" s="13"/>
      <c r="HGR71" s="13"/>
      <c r="HGS71" s="13"/>
      <c r="HGT71" s="13"/>
      <c r="HGU71" s="13"/>
      <c r="HGV71" s="13"/>
      <c r="HGW71" s="13"/>
      <c r="HGX71" s="13"/>
      <c r="HGY71" s="13"/>
      <c r="HGZ71" s="13"/>
      <c r="HHA71" s="13"/>
      <c r="HHB71" s="13"/>
      <c r="HHC71" s="13"/>
      <c r="HHD71" s="13"/>
      <c r="HHE71" s="13"/>
      <c r="HHF71" s="13"/>
      <c r="HHG71" s="13"/>
      <c r="HHH71" s="13"/>
      <c r="HHI71" s="13"/>
      <c r="HHJ71" s="13"/>
      <c r="HHK71" s="13"/>
      <c r="HHL71" s="13"/>
      <c r="HHM71" s="13"/>
      <c r="HHN71" s="13"/>
      <c r="HHO71" s="13"/>
      <c r="HHP71" s="13"/>
      <c r="HHQ71" s="13"/>
      <c r="HHR71" s="13"/>
      <c r="HHS71" s="13"/>
      <c r="HHT71" s="13"/>
      <c r="HHU71" s="13"/>
      <c r="HHV71" s="13"/>
      <c r="HHW71" s="13"/>
      <c r="HHX71" s="13"/>
      <c r="HHY71" s="13"/>
      <c r="HHZ71" s="13"/>
      <c r="HIA71" s="13"/>
      <c r="HIB71" s="13"/>
      <c r="HIC71" s="13"/>
      <c r="HID71" s="13"/>
      <c r="HIE71" s="13"/>
      <c r="HIF71" s="13"/>
      <c r="HIG71" s="13"/>
      <c r="HIH71" s="13"/>
      <c r="HII71" s="13"/>
      <c r="HIJ71" s="13"/>
      <c r="HIK71" s="13"/>
      <c r="HIL71" s="13"/>
      <c r="HIM71" s="13"/>
      <c r="HIN71" s="13"/>
      <c r="HIO71" s="13"/>
      <c r="HIP71" s="13"/>
      <c r="HIQ71" s="13"/>
      <c r="HIR71" s="13"/>
      <c r="HIS71" s="13"/>
      <c r="HIT71" s="13"/>
      <c r="HIU71" s="13"/>
      <c r="HIV71" s="13"/>
      <c r="HIW71" s="13"/>
      <c r="HIX71" s="13"/>
      <c r="HIY71" s="13"/>
      <c r="HIZ71" s="13"/>
      <c r="HJA71" s="13"/>
      <c r="HJB71" s="13"/>
      <c r="HJC71" s="13"/>
      <c r="HJD71" s="13"/>
      <c r="HJE71" s="13"/>
      <c r="HJF71" s="13"/>
      <c r="HJG71" s="13"/>
      <c r="HJH71" s="13"/>
      <c r="HJI71" s="13"/>
      <c r="HJJ71" s="13"/>
      <c r="HJK71" s="13"/>
      <c r="HJL71" s="13"/>
      <c r="HJM71" s="13"/>
      <c r="HJN71" s="13"/>
      <c r="HJO71" s="13"/>
      <c r="HJP71" s="13"/>
      <c r="HJQ71" s="13"/>
      <c r="HJR71" s="13"/>
      <c r="HJS71" s="13"/>
      <c r="HJT71" s="13"/>
      <c r="HJU71" s="13"/>
      <c r="HJV71" s="13"/>
      <c r="HJW71" s="13"/>
      <c r="HJX71" s="13"/>
      <c r="HJY71" s="13"/>
      <c r="HJZ71" s="13"/>
      <c r="HKA71" s="13"/>
      <c r="HKB71" s="13"/>
      <c r="HKC71" s="13"/>
      <c r="HKD71" s="13"/>
      <c r="HKE71" s="13"/>
      <c r="HKF71" s="13"/>
      <c r="HKG71" s="13"/>
      <c r="HKH71" s="13"/>
      <c r="HKI71" s="13"/>
      <c r="HKJ71" s="13"/>
      <c r="HKK71" s="13"/>
      <c r="HKL71" s="13"/>
      <c r="HKM71" s="13"/>
      <c r="HKN71" s="13"/>
      <c r="HKO71" s="13"/>
      <c r="HKP71" s="13"/>
      <c r="HKQ71" s="13"/>
      <c r="HKR71" s="13"/>
      <c r="HKS71" s="13"/>
      <c r="HKT71" s="13"/>
      <c r="HKU71" s="13"/>
      <c r="HKV71" s="13"/>
      <c r="HKW71" s="13"/>
      <c r="HKX71" s="13"/>
      <c r="HKY71" s="13"/>
      <c r="HKZ71" s="13"/>
      <c r="HLA71" s="13"/>
      <c r="HLB71" s="13"/>
      <c r="HLC71" s="13"/>
      <c r="HLD71" s="13"/>
      <c r="HLE71" s="13"/>
      <c r="HLF71" s="13"/>
      <c r="HLG71" s="13"/>
      <c r="HLH71" s="13"/>
      <c r="HLI71" s="13"/>
      <c r="HLJ71" s="13"/>
      <c r="HLK71" s="13"/>
      <c r="HLL71" s="13"/>
      <c r="HLM71" s="13"/>
      <c r="HLN71" s="13"/>
      <c r="HLO71" s="13"/>
      <c r="HLP71" s="13"/>
      <c r="HLQ71" s="13"/>
      <c r="HLR71" s="13"/>
      <c r="HLS71" s="13"/>
      <c r="HLT71" s="13"/>
      <c r="HLU71" s="13"/>
      <c r="HLV71" s="13"/>
      <c r="HLW71" s="13"/>
      <c r="HLX71" s="13"/>
      <c r="HLY71" s="13"/>
      <c r="HLZ71" s="13"/>
      <c r="HMA71" s="13"/>
      <c r="HMB71" s="13"/>
      <c r="HMC71" s="13"/>
      <c r="HMD71" s="13"/>
      <c r="HME71" s="13"/>
      <c r="HMF71" s="13"/>
      <c r="HMG71" s="13"/>
      <c r="HMH71" s="13"/>
      <c r="HMI71" s="13"/>
      <c r="HMJ71" s="13"/>
      <c r="HMK71" s="13"/>
      <c r="HML71" s="13"/>
      <c r="HMM71" s="13"/>
      <c r="HMN71" s="13"/>
      <c r="HMO71" s="13"/>
      <c r="HMP71" s="13"/>
      <c r="HMQ71" s="13"/>
      <c r="HMR71" s="13"/>
      <c r="HMS71" s="13"/>
      <c r="HMT71" s="13"/>
      <c r="HMU71" s="13"/>
      <c r="HMV71" s="13"/>
      <c r="HMW71" s="13"/>
      <c r="HMX71" s="13"/>
      <c r="HMY71" s="13"/>
      <c r="HMZ71" s="13"/>
      <c r="HNA71" s="13"/>
      <c r="HNB71" s="13"/>
      <c r="HNC71" s="13"/>
      <c r="HND71" s="13"/>
      <c r="HNE71" s="13"/>
      <c r="HNF71" s="13"/>
      <c r="HNG71" s="13"/>
      <c r="HNH71" s="13"/>
      <c r="HNI71" s="13"/>
      <c r="HNJ71" s="13"/>
      <c r="HNK71" s="13"/>
      <c r="HNL71" s="13"/>
      <c r="HNM71" s="13"/>
      <c r="HNN71" s="13"/>
      <c r="HNO71" s="13"/>
      <c r="HNP71" s="13"/>
      <c r="HNQ71" s="13"/>
      <c r="HNR71" s="13"/>
      <c r="HNS71" s="13"/>
      <c r="HNT71" s="13"/>
      <c r="HNU71" s="13"/>
      <c r="HNV71" s="13"/>
      <c r="HNW71" s="13"/>
      <c r="HNX71" s="13"/>
      <c r="HNY71" s="13"/>
      <c r="HNZ71" s="13"/>
      <c r="HOA71" s="13"/>
      <c r="HOB71" s="13"/>
      <c r="HOC71" s="13"/>
      <c r="HOD71" s="13"/>
      <c r="HOE71" s="13"/>
      <c r="HOF71" s="13"/>
      <c r="HOG71" s="13"/>
      <c r="HOH71" s="13"/>
      <c r="HOI71" s="13"/>
      <c r="HOJ71" s="13"/>
      <c r="HOK71" s="13"/>
      <c r="HOL71" s="13"/>
      <c r="HOM71" s="13"/>
      <c r="HON71" s="13"/>
      <c r="HOO71" s="13"/>
      <c r="HOP71" s="13"/>
      <c r="HOQ71" s="13"/>
      <c r="HOR71" s="13"/>
      <c r="HOS71" s="13"/>
      <c r="HOT71" s="13"/>
      <c r="HOU71" s="13"/>
      <c r="HOV71" s="13"/>
      <c r="HOW71" s="13"/>
      <c r="HOX71" s="13"/>
      <c r="HOY71" s="13"/>
      <c r="HOZ71" s="13"/>
      <c r="HPA71" s="13"/>
      <c r="HPB71" s="13"/>
      <c r="HPC71" s="13"/>
      <c r="HPD71" s="13"/>
      <c r="HPE71" s="13"/>
      <c r="HPF71" s="13"/>
      <c r="HPG71" s="13"/>
      <c r="HPH71" s="13"/>
      <c r="HPI71" s="13"/>
      <c r="HPJ71" s="13"/>
      <c r="HPK71" s="13"/>
      <c r="HPL71" s="13"/>
      <c r="HPM71" s="13"/>
      <c r="HPN71" s="13"/>
      <c r="HPO71" s="13"/>
      <c r="HPP71" s="13"/>
      <c r="HPQ71" s="13"/>
      <c r="HPR71" s="13"/>
      <c r="HPS71" s="13"/>
      <c r="HPT71" s="13"/>
      <c r="HPU71" s="13"/>
      <c r="HPV71" s="13"/>
      <c r="HPW71" s="13"/>
      <c r="HPX71" s="13"/>
      <c r="HPY71" s="13"/>
      <c r="HPZ71" s="13"/>
      <c r="HQA71" s="13"/>
      <c r="HQB71" s="13"/>
      <c r="HQC71" s="13"/>
      <c r="HQD71" s="13"/>
      <c r="HQE71" s="13"/>
      <c r="HQF71" s="13"/>
      <c r="HQG71" s="13"/>
      <c r="HQH71" s="13"/>
      <c r="HQI71" s="13"/>
      <c r="HQJ71" s="13"/>
      <c r="HQK71" s="13"/>
      <c r="HQL71" s="13"/>
      <c r="HQM71" s="13"/>
      <c r="HQN71" s="13"/>
      <c r="HQO71" s="13"/>
      <c r="HQP71" s="13"/>
      <c r="HQQ71" s="13"/>
      <c r="HQR71" s="13"/>
      <c r="HQS71" s="13"/>
      <c r="HQT71" s="13"/>
      <c r="HQU71" s="13"/>
      <c r="HQV71" s="13"/>
      <c r="HQW71" s="13"/>
      <c r="HQX71" s="13"/>
      <c r="HQY71" s="13"/>
      <c r="HQZ71" s="13"/>
      <c r="HRA71" s="13"/>
      <c r="HRB71" s="13"/>
      <c r="HRC71" s="13"/>
      <c r="HRD71" s="13"/>
      <c r="HRE71" s="13"/>
      <c r="HRF71" s="13"/>
      <c r="HRG71" s="13"/>
      <c r="HRH71" s="13"/>
      <c r="HRI71" s="13"/>
      <c r="HRJ71" s="13"/>
      <c r="HRK71" s="13"/>
      <c r="HRL71" s="13"/>
      <c r="HRM71" s="13"/>
      <c r="HRN71" s="13"/>
      <c r="HRO71" s="13"/>
      <c r="HRP71" s="13"/>
      <c r="HRQ71" s="13"/>
      <c r="HRR71" s="13"/>
      <c r="HRS71" s="13"/>
      <c r="HRT71" s="13"/>
      <c r="HRU71" s="13"/>
      <c r="HRV71" s="13"/>
      <c r="HRW71" s="13"/>
      <c r="HRX71" s="13"/>
      <c r="HRY71" s="13"/>
      <c r="HRZ71" s="13"/>
      <c r="HSA71" s="13"/>
      <c r="HSB71" s="13"/>
      <c r="HSC71" s="13"/>
      <c r="HSD71" s="13"/>
      <c r="HSE71" s="13"/>
      <c r="HSF71" s="13"/>
      <c r="HSG71" s="13"/>
      <c r="HSH71" s="13"/>
      <c r="HSI71" s="13"/>
      <c r="HSJ71" s="13"/>
      <c r="HSK71" s="13"/>
      <c r="HSL71" s="13"/>
      <c r="HSM71" s="13"/>
      <c r="HSN71" s="13"/>
      <c r="HSO71" s="13"/>
      <c r="HSP71" s="13"/>
      <c r="HSQ71" s="13"/>
      <c r="HSR71" s="13"/>
      <c r="HSS71" s="13"/>
      <c r="HST71" s="13"/>
      <c r="HSU71" s="13"/>
      <c r="HSV71" s="13"/>
      <c r="HSW71" s="13"/>
      <c r="HSX71" s="13"/>
      <c r="HSY71" s="13"/>
      <c r="HSZ71" s="13"/>
      <c r="HTA71" s="13"/>
      <c r="HTB71" s="13"/>
      <c r="HTC71" s="13"/>
      <c r="HTD71" s="13"/>
      <c r="HTE71" s="13"/>
      <c r="HTF71" s="13"/>
      <c r="HTG71" s="13"/>
      <c r="HTH71" s="13"/>
      <c r="HTI71" s="13"/>
      <c r="HTJ71" s="13"/>
      <c r="HTK71" s="13"/>
      <c r="HTL71" s="13"/>
      <c r="HTM71" s="13"/>
      <c r="HTN71" s="13"/>
      <c r="HTO71" s="13"/>
      <c r="HTP71" s="13"/>
      <c r="HTQ71" s="13"/>
      <c r="HTR71" s="13"/>
      <c r="HTS71" s="13"/>
      <c r="HTT71" s="13"/>
      <c r="HTU71" s="13"/>
      <c r="HTV71" s="13"/>
      <c r="HTW71" s="13"/>
      <c r="HTX71" s="13"/>
      <c r="HTY71" s="13"/>
      <c r="HTZ71" s="13"/>
      <c r="HUA71" s="13"/>
      <c r="HUB71" s="13"/>
      <c r="HUC71" s="13"/>
      <c r="HUD71" s="13"/>
      <c r="HUE71" s="13"/>
      <c r="HUF71" s="13"/>
      <c r="HUG71" s="13"/>
      <c r="HUH71" s="13"/>
      <c r="HUI71" s="13"/>
      <c r="HUJ71" s="13"/>
      <c r="HUK71" s="13"/>
      <c r="HUL71" s="13"/>
      <c r="HUM71" s="13"/>
      <c r="HUN71" s="13"/>
      <c r="HUO71" s="13"/>
      <c r="HUP71" s="13"/>
      <c r="HUQ71" s="13"/>
      <c r="HUR71" s="13"/>
      <c r="HUS71" s="13"/>
      <c r="HUT71" s="13"/>
      <c r="HUU71" s="13"/>
      <c r="HUV71" s="13"/>
      <c r="HUW71" s="13"/>
      <c r="HUX71" s="13"/>
      <c r="HUY71" s="13"/>
      <c r="HUZ71" s="13"/>
      <c r="HVA71" s="13"/>
      <c r="HVB71" s="13"/>
      <c r="HVC71" s="13"/>
      <c r="HVD71" s="13"/>
      <c r="HVE71" s="13"/>
      <c r="HVF71" s="13"/>
      <c r="HVG71" s="13"/>
      <c r="HVH71" s="13"/>
      <c r="HVI71" s="13"/>
      <c r="HVJ71" s="13"/>
      <c r="HVK71" s="13"/>
      <c r="HVL71" s="13"/>
      <c r="HVM71" s="13"/>
      <c r="HVN71" s="13"/>
      <c r="HVO71" s="13"/>
      <c r="HVP71" s="13"/>
      <c r="HVQ71" s="13"/>
      <c r="HVR71" s="13"/>
      <c r="HVS71" s="13"/>
      <c r="HVT71" s="13"/>
      <c r="HVU71" s="13"/>
      <c r="HVV71" s="13"/>
      <c r="HVW71" s="13"/>
      <c r="HVX71" s="13"/>
      <c r="HVY71" s="13"/>
      <c r="HVZ71" s="13"/>
      <c r="HWA71" s="13"/>
      <c r="HWB71" s="13"/>
      <c r="HWC71" s="13"/>
      <c r="HWD71" s="13"/>
      <c r="HWE71" s="13"/>
      <c r="HWF71" s="13"/>
      <c r="HWG71" s="13"/>
      <c r="HWH71" s="13"/>
      <c r="HWI71" s="13"/>
      <c r="HWJ71" s="13"/>
      <c r="HWK71" s="13"/>
      <c r="HWL71" s="13"/>
      <c r="HWM71" s="13"/>
      <c r="HWN71" s="13"/>
      <c r="HWO71" s="13"/>
      <c r="HWP71" s="13"/>
      <c r="HWQ71" s="13"/>
      <c r="HWR71" s="13"/>
      <c r="HWS71" s="13"/>
      <c r="HWT71" s="13"/>
      <c r="HWU71" s="13"/>
      <c r="HWV71" s="13"/>
      <c r="HWW71" s="13"/>
      <c r="HWX71" s="13"/>
      <c r="HWY71" s="13"/>
      <c r="HWZ71" s="13"/>
      <c r="HXA71" s="13"/>
      <c r="HXB71" s="13"/>
      <c r="HXC71" s="13"/>
      <c r="HXD71" s="13"/>
      <c r="HXE71" s="13"/>
      <c r="HXF71" s="13"/>
      <c r="HXG71" s="13"/>
      <c r="HXH71" s="13"/>
      <c r="HXI71" s="13"/>
      <c r="HXJ71" s="13"/>
      <c r="HXK71" s="13"/>
      <c r="HXL71" s="13"/>
      <c r="HXM71" s="13"/>
      <c r="HXN71" s="13"/>
      <c r="HXO71" s="13"/>
      <c r="HXP71" s="13"/>
      <c r="HXQ71" s="13"/>
      <c r="HXR71" s="13"/>
      <c r="HXS71" s="13"/>
      <c r="HXT71" s="13"/>
      <c r="HXU71" s="13"/>
      <c r="HXV71" s="13"/>
      <c r="HXW71" s="13"/>
      <c r="HXX71" s="13"/>
      <c r="HXY71" s="13"/>
      <c r="HXZ71" s="13"/>
      <c r="HYA71" s="13"/>
      <c r="HYB71" s="13"/>
      <c r="HYC71" s="13"/>
      <c r="HYD71" s="13"/>
      <c r="HYE71" s="13"/>
      <c r="HYF71" s="13"/>
      <c r="HYG71" s="13"/>
      <c r="HYH71" s="13"/>
      <c r="HYI71" s="13"/>
      <c r="HYJ71" s="13"/>
      <c r="HYK71" s="13"/>
      <c r="HYL71" s="13"/>
      <c r="HYM71" s="13"/>
      <c r="HYN71" s="13"/>
      <c r="HYO71" s="13"/>
      <c r="HYP71" s="13"/>
      <c r="HYQ71" s="13"/>
      <c r="HYR71" s="13"/>
      <c r="HYS71" s="13"/>
      <c r="HYT71" s="13"/>
      <c r="HYU71" s="13"/>
      <c r="HYV71" s="13"/>
      <c r="HYW71" s="13"/>
      <c r="HYX71" s="13"/>
      <c r="HYY71" s="13"/>
      <c r="HYZ71" s="13"/>
      <c r="HZA71" s="13"/>
      <c r="HZB71" s="13"/>
      <c r="HZC71" s="13"/>
      <c r="HZD71" s="13"/>
      <c r="HZE71" s="13"/>
      <c r="HZF71" s="13"/>
      <c r="HZG71" s="13"/>
      <c r="HZH71" s="13"/>
      <c r="HZI71" s="13"/>
      <c r="HZJ71" s="13"/>
      <c r="HZK71" s="13"/>
      <c r="HZL71" s="13"/>
      <c r="HZM71" s="13"/>
      <c r="HZN71" s="13"/>
      <c r="HZO71" s="13"/>
      <c r="HZP71" s="13"/>
      <c r="HZQ71" s="13"/>
      <c r="HZR71" s="13"/>
      <c r="HZS71" s="13"/>
      <c r="HZT71" s="13"/>
      <c r="HZU71" s="13"/>
      <c r="HZV71" s="13"/>
      <c r="HZW71" s="13"/>
      <c r="HZX71" s="13"/>
      <c r="HZY71" s="13"/>
      <c r="HZZ71" s="13"/>
      <c r="IAA71" s="13"/>
      <c r="IAB71" s="13"/>
      <c r="IAC71" s="13"/>
      <c r="IAD71" s="13"/>
      <c r="IAE71" s="13"/>
      <c r="IAF71" s="13"/>
      <c r="IAG71" s="13"/>
      <c r="IAH71" s="13"/>
      <c r="IAI71" s="13"/>
      <c r="IAJ71" s="13"/>
      <c r="IAK71" s="13"/>
      <c r="IAL71" s="13"/>
      <c r="IAM71" s="13"/>
      <c r="IAN71" s="13"/>
      <c r="IAO71" s="13"/>
      <c r="IAP71" s="13"/>
      <c r="IAQ71" s="13"/>
      <c r="IAR71" s="13"/>
      <c r="IAS71" s="13"/>
      <c r="IAT71" s="13"/>
      <c r="IAU71" s="13"/>
      <c r="IAV71" s="13"/>
      <c r="IAW71" s="13"/>
      <c r="IAX71" s="13"/>
      <c r="IAY71" s="13"/>
      <c r="IAZ71" s="13"/>
      <c r="IBA71" s="13"/>
      <c r="IBB71" s="13"/>
      <c r="IBC71" s="13"/>
      <c r="IBD71" s="13"/>
      <c r="IBE71" s="13"/>
      <c r="IBF71" s="13"/>
      <c r="IBG71" s="13"/>
      <c r="IBH71" s="13"/>
      <c r="IBI71" s="13"/>
      <c r="IBJ71" s="13"/>
      <c r="IBK71" s="13"/>
      <c r="IBL71" s="13"/>
      <c r="IBM71" s="13"/>
      <c r="IBN71" s="13"/>
      <c r="IBO71" s="13"/>
      <c r="IBP71" s="13"/>
      <c r="IBQ71" s="13"/>
      <c r="IBR71" s="13"/>
      <c r="IBS71" s="13"/>
      <c r="IBT71" s="13"/>
      <c r="IBU71" s="13"/>
      <c r="IBV71" s="13"/>
      <c r="IBW71" s="13"/>
      <c r="IBX71" s="13"/>
      <c r="IBY71" s="13"/>
      <c r="IBZ71" s="13"/>
      <c r="ICA71" s="13"/>
      <c r="ICB71" s="13"/>
      <c r="ICC71" s="13"/>
      <c r="ICD71" s="13"/>
      <c r="ICE71" s="13"/>
      <c r="ICF71" s="13"/>
      <c r="ICG71" s="13"/>
      <c r="ICH71" s="13"/>
      <c r="ICI71" s="13"/>
      <c r="ICJ71" s="13"/>
      <c r="ICK71" s="13"/>
      <c r="ICL71" s="13"/>
      <c r="ICM71" s="13"/>
      <c r="ICN71" s="13"/>
      <c r="ICO71" s="13"/>
      <c r="ICP71" s="13"/>
      <c r="ICQ71" s="13"/>
      <c r="ICR71" s="13"/>
      <c r="ICS71" s="13"/>
      <c r="ICT71" s="13"/>
      <c r="ICU71" s="13"/>
      <c r="ICV71" s="13"/>
      <c r="ICW71" s="13"/>
      <c r="ICX71" s="13"/>
      <c r="ICY71" s="13"/>
      <c r="ICZ71" s="13"/>
      <c r="IDA71" s="13"/>
      <c r="IDB71" s="13"/>
      <c r="IDC71" s="13"/>
      <c r="IDD71" s="13"/>
      <c r="IDE71" s="13"/>
      <c r="IDF71" s="13"/>
      <c r="IDG71" s="13"/>
      <c r="IDH71" s="13"/>
      <c r="IDI71" s="13"/>
      <c r="IDJ71" s="13"/>
      <c r="IDK71" s="13"/>
      <c r="IDL71" s="13"/>
      <c r="IDM71" s="13"/>
      <c r="IDN71" s="13"/>
      <c r="IDO71" s="13"/>
      <c r="IDP71" s="13"/>
      <c r="IDQ71" s="13"/>
      <c r="IDR71" s="13"/>
      <c r="IDS71" s="13"/>
      <c r="IDT71" s="13"/>
      <c r="IDU71" s="13"/>
      <c r="IDV71" s="13"/>
      <c r="IDW71" s="13"/>
      <c r="IDX71" s="13"/>
      <c r="IDY71" s="13"/>
      <c r="IDZ71" s="13"/>
      <c r="IEA71" s="13"/>
      <c r="IEB71" s="13"/>
      <c r="IEC71" s="13"/>
      <c r="IED71" s="13"/>
      <c r="IEE71" s="13"/>
      <c r="IEF71" s="13"/>
      <c r="IEG71" s="13"/>
      <c r="IEH71" s="13"/>
      <c r="IEI71" s="13"/>
      <c r="IEJ71" s="13"/>
      <c r="IEK71" s="13"/>
      <c r="IEL71" s="13"/>
      <c r="IEM71" s="13"/>
      <c r="IEN71" s="13"/>
      <c r="IEO71" s="13"/>
      <c r="IEP71" s="13"/>
      <c r="IEQ71" s="13"/>
      <c r="IER71" s="13"/>
      <c r="IES71" s="13"/>
      <c r="IET71" s="13"/>
      <c r="IEU71" s="13"/>
      <c r="IEV71" s="13"/>
      <c r="IEW71" s="13"/>
      <c r="IEX71" s="13"/>
      <c r="IEY71" s="13"/>
      <c r="IEZ71" s="13"/>
      <c r="IFA71" s="13"/>
      <c r="IFB71" s="13"/>
      <c r="IFC71" s="13"/>
      <c r="IFD71" s="13"/>
      <c r="IFE71" s="13"/>
      <c r="IFF71" s="13"/>
      <c r="IFG71" s="13"/>
      <c r="IFH71" s="13"/>
      <c r="IFI71" s="13"/>
      <c r="IFJ71" s="13"/>
      <c r="IFK71" s="13"/>
      <c r="IFL71" s="13"/>
      <c r="IFM71" s="13"/>
      <c r="IFN71" s="13"/>
      <c r="IFO71" s="13"/>
      <c r="IFP71" s="13"/>
      <c r="IFQ71" s="13"/>
      <c r="IFR71" s="13"/>
      <c r="IFS71" s="13"/>
      <c r="IFT71" s="13"/>
      <c r="IFU71" s="13"/>
      <c r="IFV71" s="13"/>
      <c r="IFW71" s="13"/>
      <c r="IFX71" s="13"/>
      <c r="IFY71" s="13"/>
      <c r="IFZ71" s="13"/>
      <c r="IGA71" s="13"/>
      <c r="IGB71" s="13"/>
      <c r="IGC71" s="13"/>
      <c r="IGD71" s="13"/>
      <c r="IGE71" s="13"/>
      <c r="IGF71" s="13"/>
      <c r="IGG71" s="13"/>
      <c r="IGH71" s="13"/>
      <c r="IGI71" s="13"/>
      <c r="IGJ71" s="13"/>
      <c r="IGK71" s="13"/>
      <c r="IGL71" s="13"/>
      <c r="IGM71" s="13"/>
      <c r="IGN71" s="13"/>
      <c r="IGO71" s="13"/>
      <c r="IGP71" s="13"/>
      <c r="IGQ71" s="13"/>
      <c r="IGR71" s="13"/>
      <c r="IGS71" s="13"/>
      <c r="IGT71" s="13"/>
      <c r="IGU71" s="13"/>
      <c r="IGV71" s="13"/>
      <c r="IGW71" s="13"/>
      <c r="IGX71" s="13"/>
      <c r="IGY71" s="13"/>
      <c r="IGZ71" s="13"/>
      <c r="IHA71" s="13"/>
      <c r="IHB71" s="13"/>
      <c r="IHC71" s="13"/>
      <c r="IHD71" s="13"/>
      <c r="IHE71" s="13"/>
      <c r="IHF71" s="13"/>
      <c r="IHG71" s="13"/>
      <c r="IHH71" s="13"/>
      <c r="IHI71" s="13"/>
      <c r="IHJ71" s="13"/>
      <c r="IHK71" s="13"/>
      <c r="IHL71" s="13"/>
      <c r="IHM71" s="13"/>
      <c r="IHN71" s="13"/>
      <c r="IHO71" s="13"/>
      <c r="IHP71" s="13"/>
      <c r="IHQ71" s="13"/>
      <c r="IHR71" s="13"/>
      <c r="IHS71" s="13"/>
      <c r="IHT71" s="13"/>
      <c r="IHU71" s="13"/>
      <c r="IHV71" s="13"/>
      <c r="IHW71" s="13"/>
      <c r="IHX71" s="13"/>
      <c r="IHY71" s="13"/>
      <c r="IHZ71" s="13"/>
      <c r="IIA71" s="13"/>
      <c r="IIB71" s="13"/>
      <c r="IIC71" s="13"/>
      <c r="IID71" s="13"/>
      <c r="IIE71" s="13"/>
      <c r="IIF71" s="13"/>
      <c r="IIG71" s="13"/>
      <c r="IIH71" s="13"/>
      <c r="III71" s="13"/>
      <c r="IIJ71" s="13"/>
      <c r="IIK71" s="13"/>
      <c r="IIL71" s="13"/>
      <c r="IIM71" s="13"/>
      <c r="IIN71" s="13"/>
      <c r="IIO71" s="13"/>
      <c r="IIP71" s="13"/>
      <c r="IIQ71" s="13"/>
      <c r="IIR71" s="13"/>
      <c r="IIS71" s="13"/>
      <c r="IIT71" s="13"/>
      <c r="IIU71" s="13"/>
      <c r="IIV71" s="13"/>
      <c r="IIW71" s="13"/>
      <c r="IIX71" s="13"/>
      <c r="IIY71" s="13"/>
      <c r="IIZ71" s="13"/>
      <c r="IJA71" s="13"/>
      <c r="IJB71" s="13"/>
      <c r="IJC71" s="13"/>
      <c r="IJD71" s="13"/>
      <c r="IJE71" s="13"/>
      <c r="IJF71" s="13"/>
      <c r="IJG71" s="13"/>
      <c r="IJH71" s="13"/>
      <c r="IJI71" s="13"/>
      <c r="IJJ71" s="13"/>
      <c r="IJK71" s="13"/>
      <c r="IJL71" s="13"/>
      <c r="IJM71" s="13"/>
      <c r="IJN71" s="13"/>
      <c r="IJO71" s="13"/>
      <c r="IJP71" s="13"/>
      <c r="IJQ71" s="13"/>
      <c r="IJR71" s="13"/>
      <c r="IJS71" s="13"/>
      <c r="IJT71" s="13"/>
      <c r="IJU71" s="13"/>
      <c r="IJV71" s="13"/>
      <c r="IJW71" s="13"/>
      <c r="IJX71" s="13"/>
      <c r="IJY71" s="13"/>
      <c r="IJZ71" s="13"/>
      <c r="IKA71" s="13"/>
      <c r="IKB71" s="13"/>
      <c r="IKC71" s="13"/>
      <c r="IKD71" s="13"/>
      <c r="IKE71" s="13"/>
      <c r="IKF71" s="13"/>
      <c r="IKG71" s="13"/>
      <c r="IKH71" s="13"/>
      <c r="IKI71" s="13"/>
      <c r="IKJ71" s="13"/>
      <c r="IKK71" s="13"/>
      <c r="IKL71" s="13"/>
      <c r="IKM71" s="13"/>
      <c r="IKN71" s="13"/>
      <c r="IKO71" s="13"/>
      <c r="IKP71" s="13"/>
      <c r="IKQ71" s="13"/>
      <c r="IKR71" s="13"/>
      <c r="IKS71" s="13"/>
      <c r="IKT71" s="13"/>
      <c r="IKU71" s="13"/>
      <c r="IKV71" s="13"/>
      <c r="IKW71" s="13"/>
      <c r="IKX71" s="13"/>
      <c r="IKY71" s="13"/>
      <c r="IKZ71" s="13"/>
      <c r="ILA71" s="13"/>
      <c r="ILB71" s="13"/>
      <c r="ILC71" s="13"/>
      <c r="ILD71" s="13"/>
      <c r="ILE71" s="13"/>
      <c r="ILF71" s="13"/>
      <c r="ILG71" s="13"/>
      <c r="ILH71" s="13"/>
      <c r="ILI71" s="13"/>
      <c r="ILJ71" s="13"/>
      <c r="ILK71" s="13"/>
      <c r="ILL71" s="13"/>
      <c r="ILM71" s="13"/>
      <c r="ILN71" s="13"/>
      <c r="ILO71" s="13"/>
      <c r="ILP71" s="13"/>
      <c r="ILQ71" s="13"/>
      <c r="ILR71" s="13"/>
      <c r="ILS71" s="13"/>
      <c r="ILT71" s="13"/>
      <c r="ILU71" s="13"/>
      <c r="ILV71" s="13"/>
      <c r="ILW71" s="13"/>
      <c r="ILX71" s="13"/>
      <c r="ILY71" s="13"/>
      <c r="ILZ71" s="13"/>
      <c r="IMA71" s="13"/>
      <c r="IMB71" s="13"/>
      <c r="IMC71" s="13"/>
      <c r="IMD71" s="13"/>
      <c r="IME71" s="13"/>
      <c r="IMF71" s="13"/>
      <c r="IMG71" s="13"/>
      <c r="IMH71" s="13"/>
      <c r="IMI71" s="13"/>
      <c r="IMJ71" s="13"/>
      <c r="IMK71" s="13"/>
      <c r="IML71" s="13"/>
      <c r="IMM71" s="13"/>
      <c r="IMN71" s="13"/>
      <c r="IMO71" s="13"/>
      <c r="IMP71" s="13"/>
      <c r="IMQ71" s="13"/>
      <c r="IMR71" s="13"/>
      <c r="IMS71" s="13"/>
      <c r="IMT71" s="13"/>
      <c r="IMU71" s="13"/>
      <c r="IMV71" s="13"/>
      <c r="IMW71" s="13"/>
      <c r="IMX71" s="13"/>
      <c r="IMY71" s="13"/>
      <c r="IMZ71" s="13"/>
      <c r="INA71" s="13"/>
      <c r="INB71" s="13"/>
      <c r="INC71" s="13"/>
      <c r="IND71" s="13"/>
      <c r="INE71" s="13"/>
      <c r="INF71" s="13"/>
      <c r="ING71" s="13"/>
      <c r="INH71" s="13"/>
      <c r="INI71" s="13"/>
      <c r="INJ71" s="13"/>
      <c r="INK71" s="13"/>
      <c r="INL71" s="13"/>
      <c r="INM71" s="13"/>
      <c r="INN71" s="13"/>
      <c r="INO71" s="13"/>
      <c r="INP71" s="13"/>
      <c r="INQ71" s="13"/>
      <c r="INR71" s="13"/>
      <c r="INS71" s="13"/>
      <c r="INT71" s="13"/>
      <c r="INU71" s="13"/>
      <c r="INV71" s="13"/>
      <c r="INW71" s="13"/>
      <c r="INX71" s="13"/>
      <c r="INY71" s="13"/>
      <c r="INZ71" s="13"/>
      <c r="IOA71" s="13"/>
      <c r="IOB71" s="13"/>
      <c r="IOC71" s="13"/>
      <c r="IOD71" s="13"/>
      <c r="IOE71" s="13"/>
      <c r="IOF71" s="13"/>
      <c r="IOG71" s="13"/>
      <c r="IOH71" s="13"/>
      <c r="IOI71" s="13"/>
      <c r="IOJ71" s="13"/>
      <c r="IOK71" s="13"/>
      <c r="IOL71" s="13"/>
      <c r="IOM71" s="13"/>
      <c r="ION71" s="13"/>
      <c r="IOO71" s="13"/>
      <c r="IOP71" s="13"/>
      <c r="IOQ71" s="13"/>
      <c r="IOR71" s="13"/>
      <c r="IOS71" s="13"/>
      <c r="IOT71" s="13"/>
      <c r="IOU71" s="13"/>
      <c r="IOV71" s="13"/>
      <c r="IOW71" s="13"/>
      <c r="IOX71" s="13"/>
      <c r="IOY71" s="13"/>
      <c r="IOZ71" s="13"/>
      <c r="IPA71" s="13"/>
      <c r="IPB71" s="13"/>
      <c r="IPC71" s="13"/>
      <c r="IPD71" s="13"/>
      <c r="IPE71" s="13"/>
      <c r="IPF71" s="13"/>
      <c r="IPG71" s="13"/>
      <c r="IPH71" s="13"/>
      <c r="IPI71" s="13"/>
      <c r="IPJ71" s="13"/>
      <c r="IPK71" s="13"/>
      <c r="IPL71" s="13"/>
      <c r="IPM71" s="13"/>
      <c r="IPN71" s="13"/>
      <c r="IPO71" s="13"/>
      <c r="IPP71" s="13"/>
      <c r="IPQ71" s="13"/>
      <c r="IPR71" s="13"/>
      <c r="IPS71" s="13"/>
      <c r="IPT71" s="13"/>
      <c r="IPU71" s="13"/>
      <c r="IPV71" s="13"/>
      <c r="IPW71" s="13"/>
      <c r="IPX71" s="13"/>
      <c r="IPY71" s="13"/>
      <c r="IPZ71" s="13"/>
      <c r="IQA71" s="13"/>
      <c r="IQB71" s="13"/>
      <c r="IQC71" s="13"/>
      <c r="IQD71" s="13"/>
      <c r="IQE71" s="13"/>
      <c r="IQF71" s="13"/>
      <c r="IQG71" s="13"/>
      <c r="IQH71" s="13"/>
      <c r="IQI71" s="13"/>
      <c r="IQJ71" s="13"/>
      <c r="IQK71" s="13"/>
      <c r="IQL71" s="13"/>
      <c r="IQM71" s="13"/>
      <c r="IQN71" s="13"/>
      <c r="IQO71" s="13"/>
      <c r="IQP71" s="13"/>
      <c r="IQQ71" s="13"/>
      <c r="IQR71" s="13"/>
      <c r="IQS71" s="13"/>
      <c r="IQT71" s="13"/>
      <c r="IQU71" s="13"/>
      <c r="IQV71" s="13"/>
      <c r="IQW71" s="13"/>
      <c r="IQX71" s="13"/>
      <c r="IQY71" s="13"/>
      <c r="IQZ71" s="13"/>
      <c r="IRA71" s="13"/>
      <c r="IRB71" s="13"/>
      <c r="IRC71" s="13"/>
      <c r="IRD71" s="13"/>
      <c r="IRE71" s="13"/>
      <c r="IRF71" s="13"/>
      <c r="IRG71" s="13"/>
      <c r="IRH71" s="13"/>
      <c r="IRI71" s="13"/>
      <c r="IRJ71" s="13"/>
      <c r="IRK71" s="13"/>
      <c r="IRL71" s="13"/>
      <c r="IRM71" s="13"/>
      <c r="IRN71" s="13"/>
      <c r="IRO71" s="13"/>
      <c r="IRP71" s="13"/>
      <c r="IRQ71" s="13"/>
      <c r="IRR71" s="13"/>
      <c r="IRS71" s="13"/>
      <c r="IRT71" s="13"/>
      <c r="IRU71" s="13"/>
      <c r="IRV71" s="13"/>
      <c r="IRW71" s="13"/>
      <c r="IRX71" s="13"/>
      <c r="IRY71" s="13"/>
      <c r="IRZ71" s="13"/>
      <c r="ISA71" s="13"/>
      <c r="ISB71" s="13"/>
      <c r="ISC71" s="13"/>
      <c r="ISD71" s="13"/>
      <c r="ISE71" s="13"/>
      <c r="ISF71" s="13"/>
      <c r="ISG71" s="13"/>
      <c r="ISH71" s="13"/>
      <c r="ISI71" s="13"/>
      <c r="ISJ71" s="13"/>
      <c r="ISK71" s="13"/>
      <c r="ISL71" s="13"/>
      <c r="ISM71" s="13"/>
      <c r="ISN71" s="13"/>
      <c r="ISO71" s="13"/>
      <c r="ISP71" s="13"/>
      <c r="ISQ71" s="13"/>
      <c r="ISR71" s="13"/>
      <c r="ISS71" s="13"/>
      <c r="IST71" s="13"/>
      <c r="ISU71" s="13"/>
      <c r="ISV71" s="13"/>
      <c r="ISW71" s="13"/>
      <c r="ISX71" s="13"/>
      <c r="ISY71" s="13"/>
      <c r="ISZ71" s="13"/>
      <c r="ITA71" s="13"/>
      <c r="ITB71" s="13"/>
      <c r="ITC71" s="13"/>
      <c r="ITD71" s="13"/>
      <c r="ITE71" s="13"/>
      <c r="ITF71" s="13"/>
      <c r="ITG71" s="13"/>
      <c r="ITH71" s="13"/>
      <c r="ITI71" s="13"/>
      <c r="ITJ71" s="13"/>
      <c r="ITK71" s="13"/>
      <c r="ITL71" s="13"/>
      <c r="ITM71" s="13"/>
      <c r="ITN71" s="13"/>
      <c r="ITO71" s="13"/>
      <c r="ITP71" s="13"/>
      <c r="ITQ71" s="13"/>
      <c r="ITR71" s="13"/>
      <c r="ITS71" s="13"/>
      <c r="ITT71" s="13"/>
      <c r="ITU71" s="13"/>
      <c r="ITV71" s="13"/>
      <c r="ITW71" s="13"/>
      <c r="ITX71" s="13"/>
      <c r="ITY71" s="13"/>
      <c r="ITZ71" s="13"/>
      <c r="IUA71" s="13"/>
      <c r="IUB71" s="13"/>
      <c r="IUC71" s="13"/>
      <c r="IUD71" s="13"/>
      <c r="IUE71" s="13"/>
      <c r="IUF71" s="13"/>
      <c r="IUG71" s="13"/>
      <c r="IUH71" s="13"/>
      <c r="IUI71" s="13"/>
      <c r="IUJ71" s="13"/>
      <c r="IUK71" s="13"/>
      <c r="IUL71" s="13"/>
      <c r="IUM71" s="13"/>
      <c r="IUN71" s="13"/>
      <c r="IUO71" s="13"/>
      <c r="IUP71" s="13"/>
      <c r="IUQ71" s="13"/>
      <c r="IUR71" s="13"/>
      <c r="IUS71" s="13"/>
      <c r="IUT71" s="13"/>
      <c r="IUU71" s="13"/>
      <c r="IUV71" s="13"/>
      <c r="IUW71" s="13"/>
      <c r="IUX71" s="13"/>
      <c r="IUY71" s="13"/>
      <c r="IUZ71" s="13"/>
      <c r="IVA71" s="13"/>
      <c r="IVB71" s="13"/>
      <c r="IVC71" s="13"/>
      <c r="IVD71" s="13"/>
      <c r="IVE71" s="13"/>
      <c r="IVF71" s="13"/>
      <c r="IVG71" s="13"/>
      <c r="IVH71" s="13"/>
      <c r="IVI71" s="13"/>
      <c r="IVJ71" s="13"/>
      <c r="IVK71" s="13"/>
      <c r="IVL71" s="13"/>
      <c r="IVM71" s="13"/>
      <c r="IVN71" s="13"/>
      <c r="IVO71" s="13"/>
      <c r="IVP71" s="13"/>
      <c r="IVQ71" s="13"/>
      <c r="IVR71" s="13"/>
      <c r="IVS71" s="13"/>
      <c r="IVT71" s="13"/>
      <c r="IVU71" s="13"/>
      <c r="IVV71" s="13"/>
      <c r="IVW71" s="13"/>
      <c r="IVX71" s="13"/>
      <c r="IVY71" s="13"/>
      <c r="IVZ71" s="13"/>
      <c r="IWA71" s="13"/>
      <c r="IWB71" s="13"/>
      <c r="IWC71" s="13"/>
      <c r="IWD71" s="13"/>
      <c r="IWE71" s="13"/>
      <c r="IWF71" s="13"/>
      <c r="IWG71" s="13"/>
      <c r="IWH71" s="13"/>
      <c r="IWI71" s="13"/>
      <c r="IWJ71" s="13"/>
      <c r="IWK71" s="13"/>
      <c r="IWL71" s="13"/>
      <c r="IWM71" s="13"/>
      <c r="IWN71" s="13"/>
      <c r="IWO71" s="13"/>
      <c r="IWP71" s="13"/>
      <c r="IWQ71" s="13"/>
      <c r="IWR71" s="13"/>
      <c r="IWS71" s="13"/>
      <c r="IWT71" s="13"/>
      <c r="IWU71" s="13"/>
      <c r="IWV71" s="13"/>
      <c r="IWW71" s="13"/>
      <c r="IWX71" s="13"/>
      <c r="IWY71" s="13"/>
      <c r="IWZ71" s="13"/>
      <c r="IXA71" s="13"/>
      <c r="IXB71" s="13"/>
      <c r="IXC71" s="13"/>
      <c r="IXD71" s="13"/>
      <c r="IXE71" s="13"/>
      <c r="IXF71" s="13"/>
      <c r="IXG71" s="13"/>
      <c r="IXH71" s="13"/>
      <c r="IXI71" s="13"/>
      <c r="IXJ71" s="13"/>
      <c r="IXK71" s="13"/>
      <c r="IXL71" s="13"/>
      <c r="IXM71" s="13"/>
      <c r="IXN71" s="13"/>
      <c r="IXO71" s="13"/>
      <c r="IXP71" s="13"/>
      <c r="IXQ71" s="13"/>
      <c r="IXR71" s="13"/>
      <c r="IXS71" s="13"/>
      <c r="IXT71" s="13"/>
      <c r="IXU71" s="13"/>
      <c r="IXV71" s="13"/>
      <c r="IXW71" s="13"/>
      <c r="IXX71" s="13"/>
      <c r="IXY71" s="13"/>
      <c r="IXZ71" s="13"/>
      <c r="IYA71" s="13"/>
      <c r="IYB71" s="13"/>
      <c r="IYC71" s="13"/>
      <c r="IYD71" s="13"/>
      <c r="IYE71" s="13"/>
      <c r="IYF71" s="13"/>
      <c r="IYG71" s="13"/>
      <c r="IYH71" s="13"/>
      <c r="IYI71" s="13"/>
      <c r="IYJ71" s="13"/>
      <c r="IYK71" s="13"/>
      <c r="IYL71" s="13"/>
      <c r="IYM71" s="13"/>
      <c r="IYN71" s="13"/>
      <c r="IYO71" s="13"/>
      <c r="IYP71" s="13"/>
      <c r="IYQ71" s="13"/>
      <c r="IYR71" s="13"/>
      <c r="IYS71" s="13"/>
      <c r="IYT71" s="13"/>
      <c r="IYU71" s="13"/>
      <c r="IYV71" s="13"/>
      <c r="IYW71" s="13"/>
      <c r="IYX71" s="13"/>
      <c r="IYY71" s="13"/>
      <c r="IYZ71" s="13"/>
      <c r="IZA71" s="13"/>
      <c r="IZB71" s="13"/>
      <c r="IZC71" s="13"/>
      <c r="IZD71" s="13"/>
      <c r="IZE71" s="13"/>
      <c r="IZF71" s="13"/>
      <c r="IZG71" s="13"/>
      <c r="IZH71" s="13"/>
      <c r="IZI71" s="13"/>
      <c r="IZJ71" s="13"/>
      <c r="IZK71" s="13"/>
      <c r="IZL71" s="13"/>
      <c r="IZM71" s="13"/>
      <c r="IZN71" s="13"/>
      <c r="IZO71" s="13"/>
      <c r="IZP71" s="13"/>
      <c r="IZQ71" s="13"/>
      <c r="IZR71" s="13"/>
      <c r="IZS71" s="13"/>
      <c r="IZT71" s="13"/>
      <c r="IZU71" s="13"/>
      <c r="IZV71" s="13"/>
      <c r="IZW71" s="13"/>
      <c r="IZX71" s="13"/>
      <c r="IZY71" s="13"/>
      <c r="IZZ71" s="13"/>
      <c r="JAA71" s="13"/>
      <c r="JAB71" s="13"/>
      <c r="JAC71" s="13"/>
      <c r="JAD71" s="13"/>
      <c r="JAE71" s="13"/>
      <c r="JAF71" s="13"/>
      <c r="JAG71" s="13"/>
      <c r="JAH71" s="13"/>
      <c r="JAI71" s="13"/>
      <c r="JAJ71" s="13"/>
      <c r="JAK71" s="13"/>
      <c r="JAL71" s="13"/>
      <c r="JAM71" s="13"/>
      <c r="JAN71" s="13"/>
      <c r="JAO71" s="13"/>
      <c r="JAP71" s="13"/>
      <c r="JAQ71" s="13"/>
      <c r="JAR71" s="13"/>
      <c r="JAS71" s="13"/>
      <c r="JAT71" s="13"/>
      <c r="JAU71" s="13"/>
      <c r="JAV71" s="13"/>
      <c r="JAW71" s="13"/>
      <c r="JAX71" s="13"/>
      <c r="JAY71" s="13"/>
      <c r="JAZ71" s="13"/>
      <c r="JBA71" s="13"/>
      <c r="JBB71" s="13"/>
      <c r="JBC71" s="13"/>
      <c r="JBD71" s="13"/>
      <c r="JBE71" s="13"/>
      <c r="JBF71" s="13"/>
      <c r="JBG71" s="13"/>
      <c r="JBH71" s="13"/>
      <c r="JBI71" s="13"/>
      <c r="JBJ71" s="13"/>
      <c r="JBK71" s="13"/>
      <c r="JBL71" s="13"/>
      <c r="JBM71" s="13"/>
      <c r="JBN71" s="13"/>
      <c r="JBO71" s="13"/>
      <c r="JBP71" s="13"/>
      <c r="JBQ71" s="13"/>
      <c r="JBR71" s="13"/>
      <c r="JBS71" s="13"/>
      <c r="JBT71" s="13"/>
      <c r="JBU71" s="13"/>
      <c r="JBV71" s="13"/>
      <c r="JBW71" s="13"/>
      <c r="JBX71" s="13"/>
      <c r="JBY71" s="13"/>
      <c r="JBZ71" s="13"/>
      <c r="JCA71" s="13"/>
      <c r="JCB71" s="13"/>
      <c r="JCC71" s="13"/>
      <c r="JCD71" s="13"/>
      <c r="JCE71" s="13"/>
      <c r="JCF71" s="13"/>
      <c r="JCG71" s="13"/>
      <c r="JCH71" s="13"/>
      <c r="JCI71" s="13"/>
      <c r="JCJ71" s="13"/>
      <c r="JCK71" s="13"/>
      <c r="JCL71" s="13"/>
      <c r="JCM71" s="13"/>
      <c r="JCN71" s="13"/>
      <c r="JCO71" s="13"/>
      <c r="JCP71" s="13"/>
      <c r="JCQ71" s="13"/>
      <c r="JCR71" s="13"/>
      <c r="JCS71" s="13"/>
      <c r="JCT71" s="13"/>
      <c r="JCU71" s="13"/>
      <c r="JCV71" s="13"/>
      <c r="JCW71" s="13"/>
      <c r="JCX71" s="13"/>
      <c r="JCY71" s="13"/>
      <c r="JCZ71" s="13"/>
      <c r="JDA71" s="13"/>
      <c r="JDB71" s="13"/>
      <c r="JDC71" s="13"/>
      <c r="JDD71" s="13"/>
      <c r="JDE71" s="13"/>
      <c r="JDF71" s="13"/>
      <c r="JDG71" s="13"/>
      <c r="JDH71" s="13"/>
      <c r="JDI71" s="13"/>
      <c r="JDJ71" s="13"/>
      <c r="JDK71" s="13"/>
      <c r="JDL71" s="13"/>
      <c r="JDM71" s="13"/>
      <c r="JDN71" s="13"/>
      <c r="JDO71" s="13"/>
      <c r="JDP71" s="13"/>
      <c r="JDQ71" s="13"/>
      <c r="JDR71" s="13"/>
      <c r="JDS71" s="13"/>
      <c r="JDT71" s="13"/>
      <c r="JDU71" s="13"/>
      <c r="JDV71" s="13"/>
      <c r="JDW71" s="13"/>
      <c r="JDX71" s="13"/>
      <c r="JDY71" s="13"/>
      <c r="JDZ71" s="13"/>
      <c r="JEA71" s="13"/>
      <c r="JEB71" s="13"/>
      <c r="JEC71" s="13"/>
      <c r="JED71" s="13"/>
      <c r="JEE71" s="13"/>
      <c r="JEF71" s="13"/>
      <c r="JEG71" s="13"/>
      <c r="JEH71" s="13"/>
      <c r="JEI71" s="13"/>
      <c r="JEJ71" s="13"/>
      <c r="JEK71" s="13"/>
      <c r="JEL71" s="13"/>
      <c r="JEM71" s="13"/>
      <c r="JEN71" s="13"/>
      <c r="JEO71" s="13"/>
      <c r="JEP71" s="13"/>
      <c r="JEQ71" s="13"/>
      <c r="JER71" s="13"/>
      <c r="JES71" s="13"/>
      <c r="JET71" s="13"/>
      <c r="JEU71" s="13"/>
      <c r="JEV71" s="13"/>
      <c r="JEW71" s="13"/>
      <c r="JEX71" s="13"/>
      <c r="JEY71" s="13"/>
      <c r="JEZ71" s="13"/>
      <c r="JFA71" s="13"/>
      <c r="JFB71" s="13"/>
      <c r="JFC71" s="13"/>
      <c r="JFD71" s="13"/>
      <c r="JFE71" s="13"/>
      <c r="JFF71" s="13"/>
      <c r="JFG71" s="13"/>
      <c r="JFH71" s="13"/>
      <c r="JFI71" s="13"/>
      <c r="JFJ71" s="13"/>
      <c r="JFK71" s="13"/>
      <c r="JFL71" s="13"/>
      <c r="JFM71" s="13"/>
      <c r="JFN71" s="13"/>
      <c r="JFO71" s="13"/>
      <c r="JFP71" s="13"/>
      <c r="JFQ71" s="13"/>
      <c r="JFR71" s="13"/>
      <c r="JFS71" s="13"/>
      <c r="JFT71" s="13"/>
      <c r="JFU71" s="13"/>
      <c r="JFV71" s="13"/>
      <c r="JFW71" s="13"/>
      <c r="JFX71" s="13"/>
      <c r="JFY71" s="13"/>
      <c r="JFZ71" s="13"/>
      <c r="JGA71" s="13"/>
      <c r="JGB71" s="13"/>
      <c r="JGC71" s="13"/>
      <c r="JGD71" s="13"/>
      <c r="JGE71" s="13"/>
      <c r="JGF71" s="13"/>
      <c r="JGG71" s="13"/>
      <c r="JGH71" s="13"/>
      <c r="JGI71" s="13"/>
      <c r="JGJ71" s="13"/>
      <c r="JGK71" s="13"/>
      <c r="JGL71" s="13"/>
      <c r="JGM71" s="13"/>
      <c r="JGN71" s="13"/>
      <c r="JGO71" s="13"/>
      <c r="JGP71" s="13"/>
      <c r="JGQ71" s="13"/>
      <c r="JGR71" s="13"/>
      <c r="JGS71" s="13"/>
      <c r="JGT71" s="13"/>
      <c r="JGU71" s="13"/>
      <c r="JGV71" s="13"/>
      <c r="JGW71" s="13"/>
      <c r="JGX71" s="13"/>
      <c r="JGY71" s="13"/>
      <c r="JGZ71" s="13"/>
      <c r="JHA71" s="13"/>
      <c r="JHB71" s="13"/>
      <c r="JHC71" s="13"/>
      <c r="JHD71" s="13"/>
      <c r="JHE71" s="13"/>
      <c r="JHF71" s="13"/>
      <c r="JHG71" s="13"/>
      <c r="JHH71" s="13"/>
      <c r="JHI71" s="13"/>
      <c r="JHJ71" s="13"/>
      <c r="JHK71" s="13"/>
      <c r="JHL71" s="13"/>
      <c r="JHM71" s="13"/>
      <c r="JHN71" s="13"/>
      <c r="JHO71" s="13"/>
      <c r="JHP71" s="13"/>
      <c r="JHQ71" s="13"/>
      <c r="JHR71" s="13"/>
      <c r="JHS71" s="13"/>
      <c r="JHT71" s="13"/>
      <c r="JHU71" s="13"/>
      <c r="JHV71" s="13"/>
      <c r="JHW71" s="13"/>
      <c r="JHX71" s="13"/>
      <c r="JHY71" s="13"/>
      <c r="JHZ71" s="13"/>
      <c r="JIA71" s="13"/>
      <c r="JIB71" s="13"/>
      <c r="JIC71" s="13"/>
      <c r="JID71" s="13"/>
      <c r="JIE71" s="13"/>
      <c r="JIF71" s="13"/>
      <c r="JIG71" s="13"/>
      <c r="JIH71" s="13"/>
      <c r="JII71" s="13"/>
      <c r="JIJ71" s="13"/>
      <c r="JIK71" s="13"/>
      <c r="JIL71" s="13"/>
      <c r="JIM71" s="13"/>
      <c r="JIN71" s="13"/>
      <c r="JIO71" s="13"/>
      <c r="JIP71" s="13"/>
      <c r="JIQ71" s="13"/>
      <c r="JIR71" s="13"/>
      <c r="JIS71" s="13"/>
      <c r="JIT71" s="13"/>
      <c r="JIU71" s="13"/>
      <c r="JIV71" s="13"/>
      <c r="JIW71" s="13"/>
      <c r="JIX71" s="13"/>
      <c r="JIY71" s="13"/>
      <c r="JIZ71" s="13"/>
      <c r="JJA71" s="13"/>
      <c r="JJB71" s="13"/>
      <c r="JJC71" s="13"/>
      <c r="JJD71" s="13"/>
      <c r="JJE71" s="13"/>
      <c r="JJF71" s="13"/>
      <c r="JJG71" s="13"/>
      <c r="JJH71" s="13"/>
      <c r="JJI71" s="13"/>
      <c r="JJJ71" s="13"/>
      <c r="JJK71" s="13"/>
      <c r="JJL71" s="13"/>
      <c r="JJM71" s="13"/>
      <c r="JJN71" s="13"/>
      <c r="JJO71" s="13"/>
      <c r="JJP71" s="13"/>
      <c r="JJQ71" s="13"/>
      <c r="JJR71" s="13"/>
      <c r="JJS71" s="13"/>
      <c r="JJT71" s="13"/>
      <c r="JJU71" s="13"/>
      <c r="JJV71" s="13"/>
      <c r="JJW71" s="13"/>
      <c r="JJX71" s="13"/>
      <c r="JJY71" s="13"/>
      <c r="JJZ71" s="13"/>
      <c r="JKA71" s="13"/>
      <c r="JKB71" s="13"/>
      <c r="JKC71" s="13"/>
      <c r="JKD71" s="13"/>
      <c r="JKE71" s="13"/>
      <c r="JKF71" s="13"/>
      <c r="JKG71" s="13"/>
      <c r="JKH71" s="13"/>
      <c r="JKI71" s="13"/>
      <c r="JKJ71" s="13"/>
      <c r="JKK71" s="13"/>
      <c r="JKL71" s="13"/>
      <c r="JKM71" s="13"/>
      <c r="JKN71" s="13"/>
      <c r="JKO71" s="13"/>
      <c r="JKP71" s="13"/>
      <c r="JKQ71" s="13"/>
      <c r="JKR71" s="13"/>
      <c r="JKS71" s="13"/>
      <c r="JKT71" s="13"/>
      <c r="JKU71" s="13"/>
      <c r="JKV71" s="13"/>
      <c r="JKW71" s="13"/>
      <c r="JKX71" s="13"/>
      <c r="JKY71" s="13"/>
      <c r="JKZ71" s="13"/>
      <c r="JLA71" s="13"/>
      <c r="JLB71" s="13"/>
      <c r="JLC71" s="13"/>
      <c r="JLD71" s="13"/>
      <c r="JLE71" s="13"/>
      <c r="JLF71" s="13"/>
      <c r="JLG71" s="13"/>
      <c r="JLH71" s="13"/>
      <c r="JLI71" s="13"/>
      <c r="JLJ71" s="13"/>
      <c r="JLK71" s="13"/>
      <c r="JLL71" s="13"/>
      <c r="JLM71" s="13"/>
      <c r="JLN71" s="13"/>
      <c r="JLO71" s="13"/>
      <c r="JLP71" s="13"/>
      <c r="JLQ71" s="13"/>
      <c r="JLR71" s="13"/>
      <c r="JLS71" s="13"/>
      <c r="JLT71" s="13"/>
      <c r="JLU71" s="13"/>
      <c r="JLV71" s="13"/>
      <c r="JLW71" s="13"/>
      <c r="JLX71" s="13"/>
      <c r="JLY71" s="13"/>
      <c r="JLZ71" s="13"/>
      <c r="JMA71" s="13"/>
      <c r="JMB71" s="13"/>
      <c r="JMC71" s="13"/>
      <c r="JMD71" s="13"/>
      <c r="JME71" s="13"/>
      <c r="JMF71" s="13"/>
      <c r="JMG71" s="13"/>
      <c r="JMH71" s="13"/>
      <c r="JMI71" s="13"/>
      <c r="JMJ71" s="13"/>
      <c r="JMK71" s="13"/>
      <c r="JML71" s="13"/>
      <c r="JMM71" s="13"/>
      <c r="JMN71" s="13"/>
      <c r="JMO71" s="13"/>
      <c r="JMP71" s="13"/>
      <c r="JMQ71" s="13"/>
      <c r="JMR71" s="13"/>
      <c r="JMS71" s="13"/>
      <c r="JMT71" s="13"/>
      <c r="JMU71" s="13"/>
      <c r="JMV71" s="13"/>
      <c r="JMW71" s="13"/>
      <c r="JMX71" s="13"/>
      <c r="JMY71" s="13"/>
      <c r="JMZ71" s="13"/>
      <c r="JNA71" s="13"/>
      <c r="JNB71" s="13"/>
      <c r="JNC71" s="13"/>
      <c r="JND71" s="13"/>
      <c r="JNE71" s="13"/>
      <c r="JNF71" s="13"/>
      <c r="JNG71" s="13"/>
      <c r="JNH71" s="13"/>
      <c r="JNI71" s="13"/>
      <c r="JNJ71" s="13"/>
      <c r="JNK71" s="13"/>
      <c r="JNL71" s="13"/>
      <c r="JNM71" s="13"/>
      <c r="JNN71" s="13"/>
      <c r="JNO71" s="13"/>
      <c r="JNP71" s="13"/>
      <c r="JNQ71" s="13"/>
      <c r="JNR71" s="13"/>
      <c r="JNS71" s="13"/>
      <c r="JNT71" s="13"/>
      <c r="JNU71" s="13"/>
      <c r="JNV71" s="13"/>
      <c r="JNW71" s="13"/>
      <c r="JNX71" s="13"/>
      <c r="JNY71" s="13"/>
      <c r="JNZ71" s="13"/>
      <c r="JOA71" s="13"/>
      <c r="JOB71" s="13"/>
      <c r="JOC71" s="13"/>
      <c r="JOD71" s="13"/>
      <c r="JOE71" s="13"/>
      <c r="JOF71" s="13"/>
      <c r="JOG71" s="13"/>
      <c r="JOH71" s="13"/>
      <c r="JOI71" s="13"/>
      <c r="JOJ71" s="13"/>
      <c r="JOK71" s="13"/>
      <c r="JOL71" s="13"/>
      <c r="JOM71" s="13"/>
      <c r="JON71" s="13"/>
      <c r="JOO71" s="13"/>
      <c r="JOP71" s="13"/>
      <c r="JOQ71" s="13"/>
      <c r="JOR71" s="13"/>
      <c r="JOS71" s="13"/>
      <c r="JOT71" s="13"/>
      <c r="JOU71" s="13"/>
      <c r="JOV71" s="13"/>
      <c r="JOW71" s="13"/>
      <c r="JOX71" s="13"/>
      <c r="JOY71" s="13"/>
      <c r="JOZ71" s="13"/>
      <c r="JPA71" s="13"/>
      <c r="JPB71" s="13"/>
      <c r="JPC71" s="13"/>
      <c r="JPD71" s="13"/>
      <c r="JPE71" s="13"/>
      <c r="JPF71" s="13"/>
      <c r="JPG71" s="13"/>
      <c r="JPH71" s="13"/>
      <c r="JPI71" s="13"/>
      <c r="JPJ71" s="13"/>
      <c r="JPK71" s="13"/>
      <c r="JPL71" s="13"/>
      <c r="JPM71" s="13"/>
      <c r="JPN71" s="13"/>
      <c r="JPO71" s="13"/>
      <c r="JPP71" s="13"/>
      <c r="JPQ71" s="13"/>
      <c r="JPR71" s="13"/>
      <c r="JPS71" s="13"/>
      <c r="JPT71" s="13"/>
      <c r="JPU71" s="13"/>
      <c r="JPV71" s="13"/>
      <c r="JPW71" s="13"/>
      <c r="JPX71" s="13"/>
      <c r="JPY71" s="13"/>
      <c r="JPZ71" s="13"/>
      <c r="JQA71" s="13"/>
      <c r="JQB71" s="13"/>
      <c r="JQC71" s="13"/>
      <c r="JQD71" s="13"/>
      <c r="JQE71" s="13"/>
      <c r="JQF71" s="13"/>
      <c r="JQG71" s="13"/>
      <c r="JQH71" s="13"/>
      <c r="JQI71" s="13"/>
      <c r="JQJ71" s="13"/>
      <c r="JQK71" s="13"/>
      <c r="JQL71" s="13"/>
      <c r="JQM71" s="13"/>
      <c r="JQN71" s="13"/>
      <c r="JQO71" s="13"/>
      <c r="JQP71" s="13"/>
      <c r="JQQ71" s="13"/>
      <c r="JQR71" s="13"/>
      <c r="JQS71" s="13"/>
      <c r="JQT71" s="13"/>
      <c r="JQU71" s="13"/>
      <c r="JQV71" s="13"/>
      <c r="JQW71" s="13"/>
      <c r="JQX71" s="13"/>
      <c r="JQY71" s="13"/>
      <c r="JQZ71" s="13"/>
      <c r="JRA71" s="13"/>
      <c r="JRB71" s="13"/>
      <c r="JRC71" s="13"/>
      <c r="JRD71" s="13"/>
      <c r="JRE71" s="13"/>
      <c r="JRF71" s="13"/>
      <c r="JRG71" s="13"/>
      <c r="JRH71" s="13"/>
      <c r="JRI71" s="13"/>
      <c r="JRJ71" s="13"/>
      <c r="JRK71" s="13"/>
      <c r="JRL71" s="13"/>
      <c r="JRM71" s="13"/>
      <c r="JRN71" s="13"/>
      <c r="JRO71" s="13"/>
      <c r="JRP71" s="13"/>
      <c r="JRQ71" s="13"/>
      <c r="JRR71" s="13"/>
      <c r="JRS71" s="13"/>
      <c r="JRT71" s="13"/>
      <c r="JRU71" s="13"/>
      <c r="JRV71" s="13"/>
      <c r="JRW71" s="13"/>
      <c r="JRX71" s="13"/>
      <c r="JRY71" s="13"/>
      <c r="JRZ71" s="13"/>
      <c r="JSA71" s="13"/>
      <c r="JSB71" s="13"/>
      <c r="JSC71" s="13"/>
      <c r="JSD71" s="13"/>
      <c r="JSE71" s="13"/>
      <c r="JSF71" s="13"/>
      <c r="JSG71" s="13"/>
      <c r="JSH71" s="13"/>
      <c r="JSI71" s="13"/>
      <c r="JSJ71" s="13"/>
      <c r="JSK71" s="13"/>
      <c r="JSL71" s="13"/>
      <c r="JSM71" s="13"/>
      <c r="JSN71" s="13"/>
      <c r="JSO71" s="13"/>
      <c r="JSP71" s="13"/>
      <c r="JSQ71" s="13"/>
      <c r="JSR71" s="13"/>
      <c r="JSS71" s="13"/>
      <c r="JST71" s="13"/>
      <c r="JSU71" s="13"/>
      <c r="JSV71" s="13"/>
      <c r="JSW71" s="13"/>
      <c r="JSX71" s="13"/>
      <c r="JSY71" s="13"/>
      <c r="JSZ71" s="13"/>
      <c r="JTA71" s="13"/>
      <c r="JTB71" s="13"/>
      <c r="JTC71" s="13"/>
      <c r="JTD71" s="13"/>
      <c r="JTE71" s="13"/>
      <c r="JTF71" s="13"/>
      <c r="JTG71" s="13"/>
      <c r="JTH71" s="13"/>
      <c r="JTI71" s="13"/>
      <c r="JTJ71" s="13"/>
      <c r="JTK71" s="13"/>
      <c r="JTL71" s="13"/>
      <c r="JTM71" s="13"/>
      <c r="JTN71" s="13"/>
      <c r="JTO71" s="13"/>
      <c r="JTP71" s="13"/>
      <c r="JTQ71" s="13"/>
      <c r="JTR71" s="13"/>
      <c r="JTS71" s="13"/>
      <c r="JTT71" s="13"/>
      <c r="JTU71" s="13"/>
      <c r="JTV71" s="13"/>
      <c r="JTW71" s="13"/>
      <c r="JTX71" s="13"/>
      <c r="JTY71" s="13"/>
      <c r="JTZ71" s="13"/>
      <c r="JUA71" s="13"/>
      <c r="JUB71" s="13"/>
      <c r="JUC71" s="13"/>
      <c r="JUD71" s="13"/>
      <c r="JUE71" s="13"/>
      <c r="JUF71" s="13"/>
      <c r="JUG71" s="13"/>
      <c r="JUH71" s="13"/>
      <c r="JUI71" s="13"/>
      <c r="JUJ71" s="13"/>
      <c r="JUK71" s="13"/>
      <c r="JUL71" s="13"/>
      <c r="JUM71" s="13"/>
      <c r="JUN71" s="13"/>
      <c r="JUO71" s="13"/>
      <c r="JUP71" s="13"/>
      <c r="JUQ71" s="13"/>
      <c r="JUR71" s="13"/>
      <c r="JUS71" s="13"/>
      <c r="JUT71" s="13"/>
      <c r="JUU71" s="13"/>
      <c r="JUV71" s="13"/>
      <c r="JUW71" s="13"/>
      <c r="JUX71" s="13"/>
      <c r="JUY71" s="13"/>
      <c r="JUZ71" s="13"/>
      <c r="JVA71" s="13"/>
      <c r="JVB71" s="13"/>
      <c r="JVC71" s="13"/>
      <c r="JVD71" s="13"/>
      <c r="JVE71" s="13"/>
      <c r="JVF71" s="13"/>
      <c r="JVG71" s="13"/>
      <c r="JVH71" s="13"/>
      <c r="JVI71" s="13"/>
      <c r="JVJ71" s="13"/>
      <c r="JVK71" s="13"/>
      <c r="JVL71" s="13"/>
      <c r="JVM71" s="13"/>
      <c r="JVN71" s="13"/>
      <c r="JVO71" s="13"/>
      <c r="JVP71" s="13"/>
      <c r="JVQ71" s="13"/>
      <c r="JVR71" s="13"/>
      <c r="JVS71" s="13"/>
      <c r="JVT71" s="13"/>
      <c r="JVU71" s="13"/>
      <c r="JVV71" s="13"/>
      <c r="JVW71" s="13"/>
      <c r="JVX71" s="13"/>
      <c r="JVY71" s="13"/>
      <c r="JVZ71" s="13"/>
      <c r="JWA71" s="13"/>
      <c r="JWB71" s="13"/>
      <c r="JWC71" s="13"/>
      <c r="JWD71" s="13"/>
      <c r="JWE71" s="13"/>
      <c r="JWF71" s="13"/>
      <c r="JWG71" s="13"/>
      <c r="JWH71" s="13"/>
      <c r="JWI71" s="13"/>
      <c r="JWJ71" s="13"/>
      <c r="JWK71" s="13"/>
      <c r="JWL71" s="13"/>
      <c r="JWM71" s="13"/>
      <c r="JWN71" s="13"/>
      <c r="JWO71" s="13"/>
      <c r="JWP71" s="13"/>
      <c r="JWQ71" s="13"/>
      <c r="JWR71" s="13"/>
      <c r="JWS71" s="13"/>
      <c r="JWT71" s="13"/>
      <c r="JWU71" s="13"/>
      <c r="JWV71" s="13"/>
      <c r="JWW71" s="13"/>
      <c r="JWX71" s="13"/>
      <c r="JWY71" s="13"/>
      <c r="JWZ71" s="13"/>
      <c r="JXA71" s="13"/>
      <c r="JXB71" s="13"/>
      <c r="JXC71" s="13"/>
      <c r="JXD71" s="13"/>
      <c r="JXE71" s="13"/>
      <c r="JXF71" s="13"/>
      <c r="JXG71" s="13"/>
      <c r="JXH71" s="13"/>
      <c r="JXI71" s="13"/>
      <c r="JXJ71" s="13"/>
      <c r="JXK71" s="13"/>
      <c r="JXL71" s="13"/>
      <c r="JXM71" s="13"/>
      <c r="JXN71" s="13"/>
      <c r="JXO71" s="13"/>
      <c r="JXP71" s="13"/>
      <c r="JXQ71" s="13"/>
      <c r="JXR71" s="13"/>
      <c r="JXS71" s="13"/>
      <c r="JXT71" s="13"/>
      <c r="JXU71" s="13"/>
      <c r="JXV71" s="13"/>
      <c r="JXW71" s="13"/>
      <c r="JXX71" s="13"/>
      <c r="JXY71" s="13"/>
      <c r="JXZ71" s="13"/>
      <c r="JYA71" s="13"/>
      <c r="JYB71" s="13"/>
      <c r="JYC71" s="13"/>
      <c r="JYD71" s="13"/>
      <c r="JYE71" s="13"/>
      <c r="JYF71" s="13"/>
      <c r="JYG71" s="13"/>
      <c r="JYH71" s="13"/>
      <c r="JYI71" s="13"/>
      <c r="JYJ71" s="13"/>
      <c r="JYK71" s="13"/>
      <c r="JYL71" s="13"/>
      <c r="JYM71" s="13"/>
      <c r="JYN71" s="13"/>
      <c r="JYO71" s="13"/>
      <c r="JYP71" s="13"/>
      <c r="JYQ71" s="13"/>
      <c r="JYR71" s="13"/>
      <c r="JYS71" s="13"/>
      <c r="JYT71" s="13"/>
      <c r="JYU71" s="13"/>
      <c r="JYV71" s="13"/>
      <c r="JYW71" s="13"/>
      <c r="JYX71" s="13"/>
      <c r="JYY71" s="13"/>
      <c r="JYZ71" s="13"/>
      <c r="JZA71" s="13"/>
      <c r="JZB71" s="13"/>
      <c r="JZC71" s="13"/>
      <c r="JZD71" s="13"/>
      <c r="JZE71" s="13"/>
      <c r="JZF71" s="13"/>
      <c r="JZG71" s="13"/>
      <c r="JZH71" s="13"/>
      <c r="JZI71" s="13"/>
      <c r="JZJ71" s="13"/>
      <c r="JZK71" s="13"/>
      <c r="JZL71" s="13"/>
      <c r="JZM71" s="13"/>
      <c r="JZN71" s="13"/>
      <c r="JZO71" s="13"/>
      <c r="JZP71" s="13"/>
      <c r="JZQ71" s="13"/>
      <c r="JZR71" s="13"/>
      <c r="JZS71" s="13"/>
      <c r="JZT71" s="13"/>
      <c r="JZU71" s="13"/>
      <c r="JZV71" s="13"/>
      <c r="JZW71" s="13"/>
      <c r="JZX71" s="13"/>
      <c r="JZY71" s="13"/>
      <c r="JZZ71" s="13"/>
      <c r="KAA71" s="13"/>
      <c r="KAB71" s="13"/>
      <c r="KAC71" s="13"/>
      <c r="KAD71" s="13"/>
      <c r="KAE71" s="13"/>
      <c r="KAF71" s="13"/>
      <c r="KAG71" s="13"/>
      <c r="KAH71" s="13"/>
      <c r="KAI71" s="13"/>
      <c r="KAJ71" s="13"/>
      <c r="KAK71" s="13"/>
      <c r="KAL71" s="13"/>
      <c r="KAM71" s="13"/>
      <c r="KAN71" s="13"/>
      <c r="KAO71" s="13"/>
      <c r="KAP71" s="13"/>
      <c r="KAQ71" s="13"/>
      <c r="KAR71" s="13"/>
      <c r="KAS71" s="13"/>
      <c r="KAT71" s="13"/>
      <c r="KAU71" s="13"/>
      <c r="KAV71" s="13"/>
      <c r="KAW71" s="13"/>
      <c r="KAX71" s="13"/>
      <c r="KAY71" s="13"/>
      <c r="KAZ71" s="13"/>
      <c r="KBA71" s="13"/>
      <c r="KBB71" s="13"/>
      <c r="KBC71" s="13"/>
      <c r="KBD71" s="13"/>
      <c r="KBE71" s="13"/>
      <c r="KBF71" s="13"/>
      <c r="KBG71" s="13"/>
      <c r="KBH71" s="13"/>
      <c r="KBI71" s="13"/>
      <c r="KBJ71" s="13"/>
      <c r="KBK71" s="13"/>
      <c r="KBL71" s="13"/>
      <c r="KBM71" s="13"/>
      <c r="KBN71" s="13"/>
      <c r="KBO71" s="13"/>
      <c r="KBP71" s="13"/>
      <c r="KBQ71" s="13"/>
      <c r="KBR71" s="13"/>
      <c r="KBS71" s="13"/>
      <c r="KBT71" s="13"/>
      <c r="KBU71" s="13"/>
      <c r="KBV71" s="13"/>
      <c r="KBW71" s="13"/>
      <c r="KBX71" s="13"/>
      <c r="KBY71" s="13"/>
      <c r="KBZ71" s="13"/>
      <c r="KCA71" s="13"/>
      <c r="KCB71" s="13"/>
      <c r="KCC71" s="13"/>
      <c r="KCD71" s="13"/>
      <c r="KCE71" s="13"/>
      <c r="KCF71" s="13"/>
      <c r="KCG71" s="13"/>
      <c r="KCH71" s="13"/>
      <c r="KCI71" s="13"/>
      <c r="KCJ71" s="13"/>
      <c r="KCK71" s="13"/>
      <c r="KCL71" s="13"/>
      <c r="KCM71" s="13"/>
      <c r="KCN71" s="13"/>
      <c r="KCO71" s="13"/>
      <c r="KCP71" s="13"/>
      <c r="KCQ71" s="13"/>
      <c r="KCR71" s="13"/>
      <c r="KCS71" s="13"/>
      <c r="KCT71" s="13"/>
      <c r="KCU71" s="13"/>
      <c r="KCV71" s="13"/>
      <c r="KCW71" s="13"/>
      <c r="KCX71" s="13"/>
      <c r="KCY71" s="13"/>
      <c r="KCZ71" s="13"/>
      <c r="KDA71" s="13"/>
      <c r="KDB71" s="13"/>
      <c r="KDC71" s="13"/>
      <c r="KDD71" s="13"/>
      <c r="KDE71" s="13"/>
      <c r="KDF71" s="13"/>
      <c r="KDG71" s="13"/>
      <c r="KDH71" s="13"/>
      <c r="KDI71" s="13"/>
      <c r="KDJ71" s="13"/>
      <c r="KDK71" s="13"/>
      <c r="KDL71" s="13"/>
      <c r="KDM71" s="13"/>
      <c r="KDN71" s="13"/>
      <c r="KDO71" s="13"/>
      <c r="KDP71" s="13"/>
      <c r="KDQ71" s="13"/>
      <c r="KDR71" s="13"/>
      <c r="KDS71" s="13"/>
      <c r="KDT71" s="13"/>
      <c r="KDU71" s="13"/>
      <c r="KDV71" s="13"/>
      <c r="KDW71" s="13"/>
      <c r="KDX71" s="13"/>
      <c r="KDY71" s="13"/>
      <c r="KDZ71" s="13"/>
      <c r="KEA71" s="13"/>
      <c r="KEB71" s="13"/>
      <c r="KEC71" s="13"/>
      <c r="KED71" s="13"/>
      <c r="KEE71" s="13"/>
      <c r="KEF71" s="13"/>
      <c r="KEG71" s="13"/>
      <c r="KEH71" s="13"/>
      <c r="KEI71" s="13"/>
      <c r="KEJ71" s="13"/>
      <c r="KEK71" s="13"/>
      <c r="KEL71" s="13"/>
      <c r="KEM71" s="13"/>
      <c r="KEN71" s="13"/>
      <c r="KEO71" s="13"/>
      <c r="KEP71" s="13"/>
      <c r="KEQ71" s="13"/>
      <c r="KER71" s="13"/>
      <c r="KES71" s="13"/>
      <c r="KET71" s="13"/>
      <c r="KEU71" s="13"/>
      <c r="KEV71" s="13"/>
      <c r="KEW71" s="13"/>
      <c r="KEX71" s="13"/>
      <c r="KEY71" s="13"/>
      <c r="KEZ71" s="13"/>
      <c r="KFA71" s="13"/>
      <c r="KFB71" s="13"/>
      <c r="KFC71" s="13"/>
      <c r="KFD71" s="13"/>
      <c r="KFE71" s="13"/>
      <c r="KFF71" s="13"/>
      <c r="KFG71" s="13"/>
      <c r="KFH71" s="13"/>
      <c r="KFI71" s="13"/>
      <c r="KFJ71" s="13"/>
      <c r="KFK71" s="13"/>
      <c r="KFL71" s="13"/>
      <c r="KFM71" s="13"/>
      <c r="KFN71" s="13"/>
      <c r="KFO71" s="13"/>
      <c r="KFP71" s="13"/>
      <c r="KFQ71" s="13"/>
      <c r="KFR71" s="13"/>
      <c r="KFS71" s="13"/>
      <c r="KFT71" s="13"/>
      <c r="KFU71" s="13"/>
      <c r="KFV71" s="13"/>
      <c r="KFW71" s="13"/>
      <c r="KFX71" s="13"/>
      <c r="KFY71" s="13"/>
      <c r="KFZ71" s="13"/>
      <c r="KGA71" s="13"/>
      <c r="KGB71" s="13"/>
      <c r="KGC71" s="13"/>
      <c r="KGD71" s="13"/>
      <c r="KGE71" s="13"/>
      <c r="KGF71" s="13"/>
      <c r="KGG71" s="13"/>
      <c r="KGH71" s="13"/>
      <c r="KGI71" s="13"/>
      <c r="KGJ71" s="13"/>
      <c r="KGK71" s="13"/>
      <c r="KGL71" s="13"/>
      <c r="KGM71" s="13"/>
      <c r="KGN71" s="13"/>
      <c r="KGO71" s="13"/>
      <c r="KGP71" s="13"/>
      <c r="KGQ71" s="13"/>
      <c r="KGR71" s="13"/>
      <c r="KGS71" s="13"/>
      <c r="KGT71" s="13"/>
      <c r="KGU71" s="13"/>
      <c r="KGV71" s="13"/>
      <c r="KGW71" s="13"/>
      <c r="KGX71" s="13"/>
      <c r="KGY71" s="13"/>
      <c r="KGZ71" s="13"/>
      <c r="KHA71" s="13"/>
      <c r="KHB71" s="13"/>
      <c r="KHC71" s="13"/>
      <c r="KHD71" s="13"/>
      <c r="KHE71" s="13"/>
      <c r="KHF71" s="13"/>
      <c r="KHG71" s="13"/>
      <c r="KHH71" s="13"/>
      <c r="KHI71" s="13"/>
      <c r="KHJ71" s="13"/>
      <c r="KHK71" s="13"/>
      <c r="KHL71" s="13"/>
      <c r="KHM71" s="13"/>
      <c r="KHN71" s="13"/>
      <c r="KHO71" s="13"/>
      <c r="KHP71" s="13"/>
      <c r="KHQ71" s="13"/>
      <c r="KHR71" s="13"/>
      <c r="KHS71" s="13"/>
      <c r="KHT71" s="13"/>
      <c r="KHU71" s="13"/>
      <c r="KHV71" s="13"/>
      <c r="KHW71" s="13"/>
      <c r="KHX71" s="13"/>
      <c r="KHY71" s="13"/>
      <c r="KHZ71" s="13"/>
      <c r="KIA71" s="13"/>
      <c r="KIB71" s="13"/>
      <c r="KIC71" s="13"/>
      <c r="KID71" s="13"/>
      <c r="KIE71" s="13"/>
      <c r="KIF71" s="13"/>
      <c r="KIG71" s="13"/>
      <c r="KIH71" s="13"/>
      <c r="KII71" s="13"/>
      <c r="KIJ71" s="13"/>
      <c r="KIK71" s="13"/>
      <c r="KIL71" s="13"/>
      <c r="KIM71" s="13"/>
      <c r="KIN71" s="13"/>
      <c r="KIO71" s="13"/>
      <c r="KIP71" s="13"/>
      <c r="KIQ71" s="13"/>
      <c r="KIR71" s="13"/>
      <c r="KIS71" s="13"/>
      <c r="KIT71" s="13"/>
      <c r="KIU71" s="13"/>
      <c r="KIV71" s="13"/>
      <c r="KIW71" s="13"/>
      <c r="KIX71" s="13"/>
      <c r="KIY71" s="13"/>
      <c r="KIZ71" s="13"/>
      <c r="KJA71" s="13"/>
      <c r="KJB71" s="13"/>
      <c r="KJC71" s="13"/>
      <c r="KJD71" s="13"/>
      <c r="KJE71" s="13"/>
      <c r="KJF71" s="13"/>
      <c r="KJG71" s="13"/>
      <c r="KJH71" s="13"/>
      <c r="KJI71" s="13"/>
      <c r="KJJ71" s="13"/>
      <c r="KJK71" s="13"/>
      <c r="KJL71" s="13"/>
      <c r="KJM71" s="13"/>
      <c r="KJN71" s="13"/>
      <c r="KJO71" s="13"/>
      <c r="KJP71" s="13"/>
      <c r="KJQ71" s="13"/>
      <c r="KJR71" s="13"/>
      <c r="KJS71" s="13"/>
      <c r="KJT71" s="13"/>
      <c r="KJU71" s="13"/>
      <c r="KJV71" s="13"/>
      <c r="KJW71" s="13"/>
      <c r="KJX71" s="13"/>
      <c r="KJY71" s="13"/>
      <c r="KJZ71" s="13"/>
      <c r="KKA71" s="13"/>
      <c r="KKB71" s="13"/>
      <c r="KKC71" s="13"/>
      <c r="KKD71" s="13"/>
      <c r="KKE71" s="13"/>
      <c r="KKF71" s="13"/>
      <c r="KKG71" s="13"/>
      <c r="KKH71" s="13"/>
      <c r="KKI71" s="13"/>
      <c r="KKJ71" s="13"/>
      <c r="KKK71" s="13"/>
      <c r="KKL71" s="13"/>
      <c r="KKM71" s="13"/>
      <c r="KKN71" s="13"/>
      <c r="KKO71" s="13"/>
      <c r="KKP71" s="13"/>
      <c r="KKQ71" s="13"/>
      <c r="KKR71" s="13"/>
      <c r="KKS71" s="13"/>
      <c r="KKT71" s="13"/>
      <c r="KKU71" s="13"/>
      <c r="KKV71" s="13"/>
      <c r="KKW71" s="13"/>
      <c r="KKX71" s="13"/>
      <c r="KKY71" s="13"/>
      <c r="KKZ71" s="13"/>
      <c r="KLA71" s="13"/>
      <c r="KLB71" s="13"/>
      <c r="KLC71" s="13"/>
      <c r="KLD71" s="13"/>
      <c r="KLE71" s="13"/>
      <c r="KLF71" s="13"/>
      <c r="KLG71" s="13"/>
      <c r="KLH71" s="13"/>
      <c r="KLI71" s="13"/>
      <c r="KLJ71" s="13"/>
      <c r="KLK71" s="13"/>
      <c r="KLL71" s="13"/>
      <c r="KLM71" s="13"/>
      <c r="KLN71" s="13"/>
      <c r="KLO71" s="13"/>
      <c r="KLP71" s="13"/>
      <c r="KLQ71" s="13"/>
      <c r="KLR71" s="13"/>
      <c r="KLS71" s="13"/>
      <c r="KLT71" s="13"/>
      <c r="KLU71" s="13"/>
      <c r="KLV71" s="13"/>
      <c r="KLW71" s="13"/>
      <c r="KLX71" s="13"/>
      <c r="KLY71" s="13"/>
      <c r="KLZ71" s="13"/>
      <c r="KMA71" s="13"/>
      <c r="KMB71" s="13"/>
      <c r="KMC71" s="13"/>
      <c r="KMD71" s="13"/>
      <c r="KME71" s="13"/>
      <c r="KMF71" s="13"/>
      <c r="KMG71" s="13"/>
      <c r="KMH71" s="13"/>
      <c r="KMI71" s="13"/>
      <c r="KMJ71" s="13"/>
      <c r="KMK71" s="13"/>
      <c r="KML71" s="13"/>
      <c r="KMM71" s="13"/>
      <c r="KMN71" s="13"/>
      <c r="KMO71" s="13"/>
      <c r="KMP71" s="13"/>
      <c r="KMQ71" s="13"/>
      <c r="KMR71" s="13"/>
      <c r="KMS71" s="13"/>
      <c r="KMT71" s="13"/>
      <c r="KMU71" s="13"/>
      <c r="KMV71" s="13"/>
      <c r="KMW71" s="13"/>
      <c r="KMX71" s="13"/>
      <c r="KMY71" s="13"/>
      <c r="KMZ71" s="13"/>
      <c r="KNA71" s="13"/>
      <c r="KNB71" s="13"/>
      <c r="KNC71" s="13"/>
      <c r="KND71" s="13"/>
      <c r="KNE71" s="13"/>
      <c r="KNF71" s="13"/>
      <c r="KNG71" s="13"/>
      <c r="KNH71" s="13"/>
      <c r="KNI71" s="13"/>
      <c r="KNJ71" s="13"/>
      <c r="KNK71" s="13"/>
      <c r="KNL71" s="13"/>
      <c r="KNM71" s="13"/>
      <c r="KNN71" s="13"/>
      <c r="KNO71" s="13"/>
      <c r="KNP71" s="13"/>
      <c r="KNQ71" s="13"/>
      <c r="KNR71" s="13"/>
      <c r="KNS71" s="13"/>
      <c r="KNT71" s="13"/>
      <c r="KNU71" s="13"/>
      <c r="KNV71" s="13"/>
      <c r="KNW71" s="13"/>
      <c r="KNX71" s="13"/>
      <c r="KNY71" s="13"/>
      <c r="KNZ71" s="13"/>
      <c r="KOA71" s="13"/>
      <c r="KOB71" s="13"/>
      <c r="KOC71" s="13"/>
      <c r="KOD71" s="13"/>
      <c r="KOE71" s="13"/>
      <c r="KOF71" s="13"/>
      <c r="KOG71" s="13"/>
      <c r="KOH71" s="13"/>
      <c r="KOI71" s="13"/>
      <c r="KOJ71" s="13"/>
      <c r="KOK71" s="13"/>
      <c r="KOL71" s="13"/>
      <c r="KOM71" s="13"/>
      <c r="KON71" s="13"/>
      <c r="KOO71" s="13"/>
      <c r="KOP71" s="13"/>
      <c r="KOQ71" s="13"/>
      <c r="KOR71" s="13"/>
      <c r="KOS71" s="13"/>
      <c r="KOT71" s="13"/>
      <c r="KOU71" s="13"/>
      <c r="KOV71" s="13"/>
      <c r="KOW71" s="13"/>
      <c r="KOX71" s="13"/>
      <c r="KOY71" s="13"/>
      <c r="KOZ71" s="13"/>
      <c r="KPA71" s="13"/>
      <c r="KPB71" s="13"/>
      <c r="KPC71" s="13"/>
      <c r="KPD71" s="13"/>
      <c r="KPE71" s="13"/>
      <c r="KPF71" s="13"/>
      <c r="KPG71" s="13"/>
      <c r="KPH71" s="13"/>
      <c r="KPI71" s="13"/>
      <c r="KPJ71" s="13"/>
      <c r="KPK71" s="13"/>
      <c r="KPL71" s="13"/>
      <c r="KPM71" s="13"/>
      <c r="KPN71" s="13"/>
      <c r="KPO71" s="13"/>
      <c r="KPP71" s="13"/>
      <c r="KPQ71" s="13"/>
      <c r="KPR71" s="13"/>
      <c r="KPS71" s="13"/>
      <c r="KPT71" s="13"/>
      <c r="KPU71" s="13"/>
      <c r="KPV71" s="13"/>
      <c r="KPW71" s="13"/>
      <c r="KPX71" s="13"/>
      <c r="KPY71" s="13"/>
      <c r="KPZ71" s="13"/>
      <c r="KQA71" s="13"/>
      <c r="KQB71" s="13"/>
      <c r="KQC71" s="13"/>
      <c r="KQD71" s="13"/>
      <c r="KQE71" s="13"/>
      <c r="KQF71" s="13"/>
      <c r="KQG71" s="13"/>
      <c r="KQH71" s="13"/>
      <c r="KQI71" s="13"/>
      <c r="KQJ71" s="13"/>
      <c r="KQK71" s="13"/>
      <c r="KQL71" s="13"/>
      <c r="KQM71" s="13"/>
      <c r="KQN71" s="13"/>
      <c r="KQO71" s="13"/>
      <c r="KQP71" s="13"/>
      <c r="KQQ71" s="13"/>
      <c r="KQR71" s="13"/>
      <c r="KQS71" s="13"/>
      <c r="KQT71" s="13"/>
      <c r="KQU71" s="13"/>
      <c r="KQV71" s="13"/>
      <c r="KQW71" s="13"/>
      <c r="KQX71" s="13"/>
      <c r="KQY71" s="13"/>
      <c r="KQZ71" s="13"/>
      <c r="KRA71" s="13"/>
      <c r="KRB71" s="13"/>
      <c r="KRC71" s="13"/>
      <c r="KRD71" s="13"/>
      <c r="KRE71" s="13"/>
      <c r="KRF71" s="13"/>
      <c r="KRG71" s="13"/>
      <c r="KRH71" s="13"/>
      <c r="KRI71" s="13"/>
      <c r="KRJ71" s="13"/>
      <c r="KRK71" s="13"/>
      <c r="KRL71" s="13"/>
      <c r="KRM71" s="13"/>
      <c r="KRN71" s="13"/>
      <c r="KRO71" s="13"/>
      <c r="KRP71" s="13"/>
      <c r="KRQ71" s="13"/>
      <c r="KRR71" s="13"/>
      <c r="KRS71" s="13"/>
      <c r="KRT71" s="13"/>
      <c r="KRU71" s="13"/>
      <c r="KRV71" s="13"/>
      <c r="KRW71" s="13"/>
      <c r="KRX71" s="13"/>
      <c r="KRY71" s="13"/>
      <c r="KRZ71" s="13"/>
      <c r="KSA71" s="13"/>
      <c r="KSB71" s="13"/>
      <c r="KSC71" s="13"/>
      <c r="KSD71" s="13"/>
      <c r="KSE71" s="13"/>
      <c r="KSF71" s="13"/>
      <c r="KSG71" s="13"/>
      <c r="KSH71" s="13"/>
      <c r="KSI71" s="13"/>
      <c r="KSJ71" s="13"/>
      <c r="KSK71" s="13"/>
      <c r="KSL71" s="13"/>
      <c r="KSM71" s="13"/>
      <c r="KSN71" s="13"/>
      <c r="KSO71" s="13"/>
      <c r="KSP71" s="13"/>
      <c r="KSQ71" s="13"/>
      <c r="KSR71" s="13"/>
      <c r="KSS71" s="13"/>
      <c r="KST71" s="13"/>
      <c r="KSU71" s="13"/>
      <c r="KSV71" s="13"/>
      <c r="KSW71" s="13"/>
      <c r="KSX71" s="13"/>
      <c r="KSY71" s="13"/>
      <c r="KSZ71" s="13"/>
      <c r="KTA71" s="13"/>
      <c r="KTB71" s="13"/>
      <c r="KTC71" s="13"/>
      <c r="KTD71" s="13"/>
      <c r="KTE71" s="13"/>
      <c r="KTF71" s="13"/>
      <c r="KTG71" s="13"/>
      <c r="KTH71" s="13"/>
      <c r="KTI71" s="13"/>
      <c r="KTJ71" s="13"/>
      <c r="KTK71" s="13"/>
      <c r="KTL71" s="13"/>
      <c r="KTM71" s="13"/>
      <c r="KTN71" s="13"/>
      <c r="KTO71" s="13"/>
      <c r="KTP71" s="13"/>
      <c r="KTQ71" s="13"/>
      <c r="KTR71" s="13"/>
      <c r="KTS71" s="13"/>
      <c r="KTT71" s="13"/>
      <c r="KTU71" s="13"/>
      <c r="KTV71" s="13"/>
      <c r="KTW71" s="13"/>
      <c r="KTX71" s="13"/>
      <c r="KTY71" s="13"/>
      <c r="KTZ71" s="13"/>
      <c r="KUA71" s="13"/>
      <c r="KUB71" s="13"/>
      <c r="KUC71" s="13"/>
      <c r="KUD71" s="13"/>
      <c r="KUE71" s="13"/>
      <c r="KUF71" s="13"/>
      <c r="KUG71" s="13"/>
      <c r="KUH71" s="13"/>
      <c r="KUI71" s="13"/>
      <c r="KUJ71" s="13"/>
      <c r="KUK71" s="13"/>
      <c r="KUL71" s="13"/>
      <c r="KUM71" s="13"/>
      <c r="KUN71" s="13"/>
      <c r="KUO71" s="13"/>
      <c r="KUP71" s="13"/>
      <c r="KUQ71" s="13"/>
      <c r="KUR71" s="13"/>
      <c r="KUS71" s="13"/>
      <c r="KUT71" s="13"/>
      <c r="KUU71" s="13"/>
      <c r="KUV71" s="13"/>
      <c r="KUW71" s="13"/>
      <c r="KUX71" s="13"/>
      <c r="KUY71" s="13"/>
      <c r="KUZ71" s="13"/>
      <c r="KVA71" s="13"/>
      <c r="KVB71" s="13"/>
      <c r="KVC71" s="13"/>
      <c r="KVD71" s="13"/>
      <c r="KVE71" s="13"/>
      <c r="KVF71" s="13"/>
      <c r="KVG71" s="13"/>
      <c r="KVH71" s="13"/>
      <c r="KVI71" s="13"/>
      <c r="KVJ71" s="13"/>
      <c r="KVK71" s="13"/>
      <c r="KVL71" s="13"/>
      <c r="KVM71" s="13"/>
      <c r="KVN71" s="13"/>
      <c r="KVO71" s="13"/>
      <c r="KVP71" s="13"/>
      <c r="KVQ71" s="13"/>
      <c r="KVR71" s="13"/>
      <c r="KVS71" s="13"/>
      <c r="KVT71" s="13"/>
      <c r="KVU71" s="13"/>
      <c r="KVV71" s="13"/>
      <c r="KVW71" s="13"/>
      <c r="KVX71" s="13"/>
      <c r="KVY71" s="13"/>
      <c r="KVZ71" s="13"/>
      <c r="KWA71" s="13"/>
      <c r="KWB71" s="13"/>
      <c r="KWC71" s="13"/>
      <c r="KWD71" s="13"/>
      <c r="KWE71" s="13"/>
      <c r="KWF71" s="13"/>
      <c r="KWG71" s="13"/>
      <c r="KWH71" s="13"/>
      <c r="KWI71" s="13"/>
      <c r="KWJ71" s="13"/>
      <c r="KWK71" s="13"/>
      <c r="KWL71" s="13"/>
      <c r="KWM71" s="13"/>
      <c r="KWN71" s="13"/>
      <c r="KWO71" s="13"/>
      <c r="KWP71" s="13"/>
      <c r="KWQ71" s="13"/>
      <c r="KWR71" s="13"/>
      <c r="KWS71" s="13"/>
      <c r="KWT71" s="13"/>
      <c r="KWU71" s="13"/>
      <c r="KWV71" s="13"/>
      <c r="KWW71" s="13"/>
      <c r="KWX71" s="13"/>
      <c r="KWY71" s="13"/>
      <c r="KWZ71" s="13"/>
      <c r="KXA71" s="13"/>
      <c r="KXB71" s="13"/>
      <c r="KXC71" s="13"/>
      <c r="KXD71" s="13"/>
      <c r="KXE71" s="13"/>
      <c r="KXF71" s="13"/>
      <c r="KXG71" s="13"/>
      <c r="KXH71" s="13"/>
      <c r="KXI71" s="13"/>
      <c r="KXJ71" s="13"/>
      <c r="KXK71" s="13"/>
      <c r="KXL71" s="13"/>
      <c r="KXM71" s="13"/>
      <c r="KXN71" s="13"/>
      <c r="KXO71" s="13"/>
      <c r="KXP71" s="13"/>
      <c r="KXQ71" s="13"/>
      <c r="KXR71" s="13"/>
      <c r="KXS71" s="13"/>
      <c r="KXT71" s="13"/>
      <c r="KXU71" s="13"/>
      <c r="KXV71" s="13"/>
      <c r="KXW71" s="13"/>
      <c r="KXX71" s="13"/>
      <c r="KXY71" s="13"/>
      <c r="KXZ71" s="13"/>
      <c r="KYA71" s="13"/>
      <c r="KYB71" s="13"/>
      <c r="KYC71" s="13"/>
      <c r="KYD71" s="13"/>
      <c r="KYE71" s="13"/>
      <c r="KYF71" s="13"/>
      <c r="KYG71" s="13"/>
      <c r="KYH71" s="13"/>
      <c r="KYI71" s="13"/>
      <c r="KYJ71" s="13"/>
      <c r="KYK71" s="13"/>
      <c r="KYL71" s="13"/>
      <c r="KYM71" s="13"/>
      <c r="KYN71" s="13"/>
      <c r="KYO71" s="13"/>
      <c r="KYP71" s="13"/>
      <c r="KYQ71" s="13"/>
      <c r="KYR71" s="13"/>
      <c r="KYS71" s="13"/>
      <c r="KYT71" s="13"/>
      <c r="KYU71" s="13"/>
      <c r="KYV71" s="13"/>
      <c r="KYW71" s="13"/>
      <c r="KYX71" s="13"/>
      <c r="KYY71" s="13"/>
      <c r="KYZ71" s="13"/>
      <c r="KZA71" s="13"/>
      <c r="KZB71" s="13"/>
      <c r="KZC71" s="13"/>
      <c r="KZD71" s="13"/>
      <c r="KZE71" s="13"/>
      <c r="KZF71" s="13"/>
      <c r="KZG71" s="13"/>
      <c r="KZH71" s="13"/>
      <c r="KZI71" s="13"/>
      <c r="KZJ71" s="13"/>
      <c r="KZK71" s="13"/>
      <c r="KZL71" s="13"/>
      <c r="KZM71" s="13"/>
      <c r="KZN71" s="13"/>
      <c r="KZO71" s="13"/>
      <c r="KZP71" s="13"/>
      <c r="KZQ71" s="13"/>
      <c r="KZR71" s="13"/>
      <c r="KZS71" s="13"/>
      <c r="KZT71" s="13"/>
      <c r="KZU71" s="13"/>
      <c r="KZV71" s="13"/>
      <c r="KZW71" s="13"/>
      <c r="KZX71" s="13"/>
      <c r="KZY71" s="13"/>
      <c r="KZZ71" s="13"/>
      <c r="LAA71" s="13"/>
      <c r="LAB71" s="13"/>
      <c r="LAC71" s="13"/>
      <c r="LAD71" s="13"/>
      <c r="LAE71" s="13"/>
      <c r="LAF71" s="13"/>
      <c r="LAG71" s="13"/>
      <c r="LAH71" s="13"/>
      <c r="LAI71" s="13"/>
      <c r="LAJ71" s="13"/>
      <c r="LAK71" s="13"/>
      <c r="LAL71" s="13"/>
      <c r="LAM71" s="13"/>
      <c r="LAN71" s="13"/>
      <c r="LAO71" s="13"/>
      <c r="LAP71" s="13"/>
      <c r="LAQ71" s="13"/>
      <c r="LAR71" s="13"/>
      <c r="LAS71" s="13"/>
      <c r="LAT71" s="13"/>
      <c r="LAU71" s="13"/>
      <c r="LAV71" s="13"/>
      <c r="LAW71" s="13"/>
      <c r="LAX71" s="13"/>
      <c r="LAY71" s="13"/>
      <c r="LAZ71" s="13"/>
      <c r="LBA71" s="13"/>
      <c r="LBB71" s="13"/>
      <c r="LBC71" s="13"/>
      <c r="LBD71" s="13"/>
      <c r="LBE71" s="13"/>
      <c r="LBF71" s="13"/>
      <c r="LBG71" s="13"/>
      <c r="LBH71" s="13"/>
      <c r="LBI71" s="13"/>
      <c r="LBJ71" s="13"/>
      <c r="LBK71" s="13"/>
      <c r="LBL71" s="13"/>
      <c r="LBM71" s="13"/>
      <c r="LBN71" s="13"/>
      <c r="LBO71" s="13"/>
      <c r="LBP71" s="13"/>
      <c r="LBQ71" s="13"/>
      <c r="LBR71" s="13"/>
      <c r="LBS71" s="13"/>
      <c r="LBT71" s="13"/>
      <c r="LBU71" s="13"/>
      <c r="LBV71" s="13"/>
      <c r="LBW71" s="13"/>
      <c r="LBX71" s="13"/>
      <c r="LBY71" s="13"/>
      <c r="LBZ71" s="13"/>
      <c r="LCA71" s="13"/>
      <c r="LCB71" s="13"/>
      <c r="LCC71" s="13"/>
      <c r="LCD71" s="13"/>
      <c r="LCE71" s="13"/>
      <c r="LCF71" s="13"/>
      <c r="LCG71" s="13"/>
      <c r="LCH71" s="13"/>
      <c r="LCI71" s="13"/>
      <c r="LCJ71" s="13"/>
      <c r="LCK71" s="13"/>
      <c r="LCL71" s="13"/>
      <c r="LCM71" s="13"/>
      <c r="LCN71" s="13"/>
      <c r="LCO71" s="13"/>
      <c r="LCP71" s="13"/>
      <c r="LCQ71" s="13"/>
      <c r="LCR71" s="13"/>
      <c r="LCS71" s="13"/>
      <c r="LCT71" s="13"/>
      <c r="LCU71" s="13"/>
      <c r="LCV71" s="13"/>
      <c r="LCW71" s="13"/>
      <c r="LCX71" s="13"/>
      <c r="LCY71" s="13"/>
      <c r="LCZ71" s="13"/>
      <c r="LDA71" s="13"/>
      <c r="LDB71" s="13"/>
      <c r="LDC71" s="13"/>
      <c r="LDD71" s="13"/>
      <c r="LDE71" s="13"/>
      <c r="LDF71" s="13"/>
      <c r="LDG71" s="13"/>
      <c r="LDH71" s="13"/>
      <c r="LDI71" s="13"/>
      <c r="LDJ71" s="13"/>
      <c r="LDK71" s="13"/>
      <c r="LDL71" s="13"/>
      <c r="LDM71" s="13"/>
      <c r="LDN71" s="13"/>
      <c r="LDO71" s="13"/>
      <c r="LDP71" s="13"/>
      <c r="LDQ71" s="13"/>
      <c r="LDR71" s="13"/>
      <c r="LDS71" s="13"/>
      <c r="LDT71" s="13"/>
      <c r="LDU71" s="13"/>
      <c r="LDV71" s="13"/>
      <c r="LDW71" s="13"/>
      <c r="LDX71" s="13"/>
      <c r="LDY71" s="13"/>
      <c r="LDZ71" s="13"/>
      <c r="LEA71" s="13"/>
      <c r="LEB71" s="13"/>
      <c r="LEC71" s="13"/>
      <c r="LED71" s="13"/>
      <c r="LEE71" s="13"/>
      <c r="LEF71" s="13"/>
      <c r="LEG71" s="13"/>
      <c r="LEH71" s="13"/>
      <c r="LEI71" s="13"/>
      <c r="LEJ71" s="13"/>
      <c r="LEK71" s="13"/>
      <c r="LEL71" s="13"/>
      <c r="LEM71" s="13"/>
      <c r="LEN71" s="13"/>
      <c r="LEO71" s="13"/>
      <c r="LEP71" s="13"/>
      <c r="LEQ71" s="13"/>
      <c r="LER71" s="13"/>
      <c r="LES71" s="13"/>
      <c r="LET71" s="13"/>
      <c r="LEU71" s="13"/>
      <c r="LEV71" s="13"/>
      <c r="LEW71" s="13"/>
      <c r="LEX71" s="13"/>
      <c r="LEY71" s="13"/>
      <c r="LEZ71" s="13"/>
      <c r="LFA71" s="13"/>
      <c r="LFB71" s="13"/>
      <c r="LFC71" s="13"/>
      <c r="LFD71" s="13"/>
      <c r="LFE71" s="13"/>
      <c r="LFF71" s="13"/>
      <c r="LFG71" s="13"/>
      <c r="LFH71" s="13"/>
      <c r="LFI71" s="13"/>
      <c r="LFJ71" s="13"/>
      <c r="LFK71" s="13"/>
      <c r="LFL71" s="13"/>
      <c r="LFM71" s="13"/>
      <c r="LFN71" s="13"/>
      <c r="LFO71" s="13"/>
      <c r="LFP71" s="13"/>
      <c r="LFQ71" s="13"/>
      <c r="LFR71" s="13"/>
      <c r="LFS71" s="13"/>
      <c r="LFT71" s="13"/>
      <c r="LFU71" s="13"/>
      <c r="LFV71" s="13"/>
      <c r="LFW71" s="13"/>
      <c r="LFX71" s="13"/>
      <c r="LFY71" s="13"/>
      <c r="LFZ71" s="13"/>
      <c r="LGA71" s="13"/>
      <c r="LGB71" s="13"/>
      <c r="LGC71" s="13"/>
      <c r="LGD71" s="13"/>
      <c r="LGE71" s="13"/>
      <c r="LGF71" s="13"/>
      <c r="LGG71" s="13"/>
      <c r="LGH71" s="13"/>
      <c r="LGI71" s="13"/>
      <c r="LGJ71" s="13"/>
      <c r="LGK71" s="13"/>
      <c r="LGL71" s="13"/>
      <c r="LGM71" s="13"/>
      <c r="LGN71" s="13"/>
      <c r="LGO71" s="13"/>
      <c r="LGP71" s="13"/>
      <c r="LGQ71" s="13"/>
      <c r="LGR71" s="13"/>
      <c r="LGS71" s="13"/>
      <c r="LGT71" s="13"/>
      <c r="LGU71" s="13"/>
      <c r="LGV71" s="13"/>
      <c r="LGW71" s="13"/>
      <c r="LGX71" s="13"/>
      <c r="LGY71" s="13"/>
      <c r="LGZ71" s="13"/>
      <c r="LHA71" s="13"/>
      <c r="LHB71" s="13"/>
      <c r="LHC71" s="13"/>
      <c r="LHD71" s="13"/>
      <c r="LHE71" s="13"/>
      <c r="LHF71" s="13"/>
      <c r="LHG71" s="13"/>
      <c r="LHH71" s="13"/>
      <c r="LHI71" s="13"/>
      <c r="LHJ71" s="13"/>
      <c r="LHK71" s="13"/>
      <c r="LHL71" s="13"/>
      <c r="LHM71" s="13"/>
      <c r="LHN71" s="13"/>
      <c r="LHO71" s="13"/>
      <c r="LHP71" s="13"/>
      <c r="LHQ71" s="13"/>
      <c r="LHR71" s="13"/>
      <c r="LHS71" s="13"/>
      <c r="LHT71" s="13"/>
      <c r="LHU71" s="13"/>
      <c r="LHV71" s="13"/>
      <c r="LHW71" s="13"/>
      <c r="LHX71" s="13"/>
      <c r="LHY71" s="13"/>
      <c r="LHZ71" s="13"/>
      <c r="LIA71" s="13"/>
      <c r="LIB71" s="13"/>
      <c r="LIC71" s="13"/>
      <c r="LID71" s="13"/>
      <c r="LIE71" s="13"/>
      <c r="LIF71" s="13"/>
      <c r="LIG71" s="13"/>
      <c r="LIH71" s="13"/>
      <c r="LII71" s="13"/>
      <c r="LIJ71" s="13"/>
      <c r="LIK71" s="13"/>
      <c r="LIL71" s="13"/>
      <c r="LIM71" s="13"/>
      <c r="LIN71" s="13"/>
      <c r="LIO71" s="13"/>
      <c r="LIP71" s="13"/>
      <c r="LIQ71" s="13"/>
      <c r="LIR71" s="13"/>
      <c r="LIS71" s="13"/>
      <c r="LIT71" s="13"/>
      <c r="LIU71" s="13"/>
      <c r="LIV71" s="13"/>
      <c r="LIW71" s="13"/>
      <c r="LIX71" s="13"/>
      <c r="LIY71" s="13"/>
      <c r="LIZ71" s="13"/>
      <c r="LJA71" s="13"/>
      <c r="LJB71" s="13"/>
      <c r="LJC71" s="13"/>
      <c r="LJD71" s="13"/>
      <c r="LJE71" s="13"/>
      <c r="LJF71" s="13"/>
      <c r="LJG71" s="13"/>
      <c r="LJH71" s="13"/>
      <c r="LJI71" s="13"/>
      <c r="LJJ71" s="13"/>
      <c r="LJK71" s="13"/>
      <c r="LJL71" s="13"/>
      <c r="LJM71" s="13"/>
      <c r="LJN71" s="13"/>
      <c r="LJO71" s="13"/>
      <c r="LJP71" s="13"/>
      <c r="LJQ71" s="13"/>
      <c r="LJR71" s="13"/>
      <c r="LJS71" s="13"/>
      <c r="LJT71" s="13"/>
      <c r="LJU71" s="13"/>
      <c r="LJV71" s="13"/>
      <c r="LJW71" s="13"/>
      <c r="LJX71" s="13"/>
      <c r="LJY71" s="13"/>
      <c r="LJZ71" s="13"/>
      <c r="LKA71" s="13"/>
      <c r="LKB71" s="13"/>
      <c r="LKC71" s="13"/>
      <c r="LKD71" s="13"/>
      <c r="LKE71" s="13"/>
      <c r="LKF71" s="13"/>
      <c r="LKG71" s="13"/>
      <c r="LKH71" s="13"/>
      <c r="LKI71" s="13"/>
      <c r="LKJ71" s="13"/>
      <c r="LKK71" s="13"/>
      <c r="LKL71" s="13"/>
      <c r="LKM71" s="13"/>
      <c r="LKN71" s="13"/>
      <c r="LKO71" s="13"/>
      <c r="LKP71" s="13"/>
      <c r="LKQ71" s="13"/>
      <c r="LKR71" s="13"/>
      <c r="LKS71" s="13"/>
      <c r="LKT71" s="13"/>
      <c r="LKU71" s="13"/>
      <c r="LKV71" s="13"/>
      <c r="LKW71" s="13"/>
      <c r="LKX71" s="13"/>
      <c r="LKY71" s="13"/>
      <c r="LKZ71" s="13"/>
      <c r="LLA71" s="13"/>
      <c r="LLB71" s="13"/>
      <c r="LLC71" s="13"/>
      <c r="LLD71" s="13"/>
      <c r="LLE71" s="13"/>
      <c r="LLF71" s="13"/>
      <c r="LLG71" s="13"/>
      <c r="LLH71" s="13"/>
      <c r="LLI71" s="13"/>
      <c r="LLJ71" s="13"/>
      <c r="LLK71" s="13"/>
      <c r="LLL71" s="13"/>
      <c r="LLM71" s="13"/>
      <c r="LLN71" s="13"/>
      <c r="LLO71" s="13"/>
      <c r="LLP71" s="13"/>
      <c r="LLQ71" s="13"/>
      <c r="LLR71" s="13"/>
      <c r="LLS71" s="13"/>
      <c r="LLT71" s="13"/>
      <c r="LLU71" s="13"/>
      <c r="LLV71" s="13"/>
      <c r="LLW71" s="13"/>
      <c r="LLX71" s="13"/>
      <c r="LLY71" s="13"/>
      <c r="LLZ71" s="13"/>
      <c r="LMA71" s="13"/>
      <c r="LMB71" s="13"/>
      <c r="LMC71" s="13"/>
      <c r="LMD71" s="13"/>
      <c r="LME71" s="13"/>
      <c r="LMF71" s="13"/>
      <c r="LMG71" s="13"/>
      <c r="LMH71" s="13"/>
      <c r="LMI71" s="13"/>
      <c r="LMJ71" s="13"/>
      <c r="LMK71" s="13"/>
      <c r="LML71" s="13"/>
      <c r="LMM71" s="13"/>
      <c r="LMN71" s="13"/>
      <c r="LMO71" s="13"/>
      <c r="LMP71" s="13"/>
      <c r="LMQ71" s="13"/>
      <c r="LMR71" s="13"/>
      <c r="LMS71" s="13"/>
      <c r="LMT71" s="13"/>
      <c r="LMU71" s="13"/>
      <c r="LMV71" s="13"/>
      <c r="LMW71" s="13"/>
      <c r="LMX71" s="13"/>
      <c r="LMY71" s="13"/>
      <c r="LMZ71" s="13"/>
      <c r="LNA71" s="13"/>
      <c r="LNB71" s="13"/>
      <c r="LNC71" s="13"/>
      <c r="LND71" s="13"/>
      <c r="LNE71" s="13"/>
      <c r="LNF71" s="13"/>
      <c r="LNG71" s="13"/>
      <c r="LNH71" s="13"/>
      <c r="LNI71" s="13"/>
      <c r="LNJ71" s="13"/>
      <c r="LNK71" s="13"/>
      <c r="LNL71" s="13"/>
      <c r="LNM71" s="13"/>
      <c r="LNN71" s="13"/>
      <c r="LNO71" s="13"/>
      <c r="LNP71" s="13"/>
      <c r="LNQ71" s="13"/>
      <c r="LNR71" s="13"/>
      <c r="LNS71" s="13"/>
      <c r="LNT71" s="13"/>
      <c r="LNU71" s="13"/>
      <c r="LNV71" s="13"/>
      <c r="LNW71" s="13"/>
      <c r="LNX71" s="13"/>
      <c r="LNY71" s="13"/>
      <c r="LNZ71" s="13"/>
      <c r="LOA71" s="13"/>
      <c r="LOB71" s="13"/>
      <c r="LOC71" s="13"/>
      <c r="LOD71" s="13"/>
      <c r="LOE71" s="13"/>
      <c r="LOF71" s="13"/>
      <c r="LOG71" s="13"/>
      <c r="LOH71" s="13"/>
      <c r="LOI71" s="13"/>
      <c r="LOJ71" s="13"/>
      <c r="LOK71" s="13"/>
      <c r="LOL71" s="13"/>
      <c r="LOM71" s="13"/>
      <c r="LON71" s="13"/>
      <c r="LOO71" s="13"/>
      <c r="LOP71" s="13"/>
      <c r="LOQ71" s="13"/>
      <c r="LOR71" s="13"/>
      <c r="LOS71" s="13"/>
      <c r="LOT71" s="13"/>
      <c r="LOU71" s="13"/>
      <c r="LOV71" s="13"/>
      <c r="LOW71" s="13"/>
      <c r="LOX71" s="13"/>
      <c r="LOY71" s="13"/>
      <c r="LOZ71" s="13"/>
      <c r="LPA71" s="13"/>
      <c r="LPB71" s="13"/>
      <c r="LPC71" s="13"/>
      <c r="LPD71" s="13"/>
      <c r="LPE71" s="13"/>
      <c r="LPF71" s="13"/>
      <c r="LPG71" s="13"/>
      <c r="LPH71" s="13"/>
      <c r="LPI71" s="13"/>
      <c r="LPJ71" s="13"/>
      <c r="LPK71" s="13"/>
      <c r="LPL71" s="13"/>
      <c r="LPM71" s="13"/>
      <c r="LPN71" s="13"/>
      <c r="LPO71" s="13"/>
      <c r="LPP71" s="13"/>
      <c r="LPQ71" s="13"/>
      <c r="LPR71" s="13"/>
      <c r="LPS71" s="13"/>
      <c r="LPT71" s="13"/>
      <c r="LPU71" s="13"/>
      <c r="LPV71" s="13"/>
      <c r="LPW71" s="13"/>
      <c r="LPX71" s="13"/>
      <c r="LPY71" s="13"/>
      <c r="LPZ71" s="13"/>
      <c r="LQA71" s="13"/>
      <c r="LQB71" s="13"/>
      <c r="LQC71" s="13"/>
      <c r="LQD71" s="13"/>
      <c r="LQE71" s="13"/>
      <c r="LQF71" s="13"/>
      <c r="LQG71" s="13"/>
      <c r="LQH71" s="13"/>
      <c r="LQI71" s="13"/>
      <c r="LQJ71" s="13"/>
      <c r="LQK71" s="13"/>
      <c r="LQL71" s="13"/>
      <c r="LQM71" s="13"/>
      <c r="LQN71" s="13"/>
      <c r="LQO71" s="13"/>
      <c r="LQP71" s="13"/>
      <c r="LQQ71" s="13"/>
      <c r="LQR71" s="13"/>
      <c r="LQS71" s="13"/>
      <c r="LQT71" s="13"/>
      <c r="LQU71" s="13"/>
      <c r="LQV71" s="13"/>
      <c r="LQW71" s="13"/>
      <c r="LQX71" s="13"/>
      <c r="LQY71" s="13"/>
      <c r="LQZ71" s="13"/>
      <c r="LRA71" s="13"/>
      <c r="LRB71" s="13"/>
      <c r="LRC71" s="13"/>
      <c r="LRD71" s="13"/>
      <c r="LRE71" s="13"/>
      <c r="LRF71" s="13"/>
      <c r="LRG71" s="13"/>
      <c r="LRH71" s="13"/>
      <c r="LRI71" s="13"/>
      <c r="LRJ71" s="13"/>
      <c r="LRK71" s="13"/>
      <c r="LRL71" s="13"/>
      <c r="LRM71" s="13"/>
      <c r="LRN71" s="13"/>
      <c r="LRO71" s="13"/>
      <c r="LRP71" s="13"/>
      <c r="LRQ71" s="13"/>
      <c r="LRR71" s="13"/>
      <c r="LRS71" s="13"/>
      <c r="LRT71" s="13"/>
      <c r="LRU71" s="13"/>
      <c r="LRV71" s="13"/>
      <c r="LRW71" s="13"/>
      <c r="LRX71" s="13"/>
      <c r="LRY71" s="13"/>
      <c r="LRZ71" s="13"/>
      <c r="LSA71" s="13"/>
      <c r="LSB71" s="13"/>
      <c r="LSC71" s="13"/>
      <c r="LSD71" s="13"/>
      <c r="LSE71" s="13"/>
      <c r="LSF71" s="13"/>
      <c r="LSG71" s="13"/>
      <c r="LSH71" s="13"/>
      <c r="LSI71" s="13"/>
      <c r="LSJ71" s="13"/>
      <c r="LSK71" s="13"/>
      <c r="LSL71" s="13"/>
      <c r="LSM71" s="13"/>
      <c r="LSN71" s="13"/>
      <c r="LSO71" s="13"/>
      <c r="LSP71" s="13"/>
      <c r="LSQ71" s="13"/>
      <c r="LSR71" s="13"/>
      <c r="LSS71" s="13"/>
      <c r="LST71" s="13"/>
      <c r="LSU71" s="13"/>
      <c r="LSV71" s="13"/>
      <c r="LSW71" s="13"/>
      <c r="LSX71" s="13"/>
      <c r="LSY71" s="13"/>
      <c r="LSZ71" s="13"/>
      <c r="LTA71" s="13"/>
      <c r="LTB71" s="13"/>
      <c r="LTC71" s="13"/>
      <c r="LTD71" s="13"/>
      <c r="LTE71" s="13"/>
      <c r="LTF71" s="13"/>
      <c r="LTG71" s="13"/>
      <c r="LTH71" s="13"/>
      <c r="LTI71" s="13"/>
      <c r="LTJ71" s="13"/>
      <c r="LTK71" s="13"/>
      <c r="LTL71" s="13"/>
      <c r="LTM71" s="13"/>
      <c r="LTN71" s="13"/>
      <c r="LTO71" s="13"/>
      <c r="LTP71" s="13"/>
      <c r="LTQ71" s="13"/>
      <c r="LTR71" s="13"/>
      <c r="LTS71" s="13"/>
      <c r="LTT71" s="13"/>
      <c r="LTU71" s="13"/>
      <c r="LTV71" s="13"/>
      <c r="LTW71" s="13"/>
      <c r="LTX71" s="13"/>
      <c r="LTY71" s="13"/>
      <c r="LTZ71" s="13"/>
      <c r="LUA71" s="13"/>
      <c r="LUB71" s="13"/>
      <c r="LUC71" s="13"/>
      <c r="LUD71" s="13"/>
      <c r="LUE71" s="13"/>
      <c r="LUF71" s="13"/>
      <c r="LUG71" s="13"/>
      <c r="LUH71" s="13"/>
      <c r="LUI71" s="13"/>
      <c r="LUJ71" s="13"/>
      <c r="LUK71" s="13"/>
      <c r="LUL71" s="13"/>
      <c r="LUM71" s="13"/>
      <c r="LUN71" s="13"/>
      <c r="LUO71" s="13"/>
      <c r="LUP71" s="13"/>
      <c r="LUQ71" s="13"/>
      <c r="LUR71" s="13"/>
      <c r="LUS71" s="13"/>
      <c r="LUT71" s="13"/>
      <c r="LUU71" s="13"/>
      <c r="LUV71" s="13"/>
      <c r="LUW71" s="13"/>
      <c r="LUX71" s="13"/>
      <c r="LUY71" s="13"/>
      <c r="LUZ71" s="13"/>
      <c r="LVA71" s="13"/>
      <c r="LVB71" s="13"/>
      <c r="LVC71" s="13"/>
      <c r="LVD71" s="13"/>
      <c r="LVE71" s="13"/>
      <c r="LVF71" s="13"/>
      <c r="LVG71" s="13"/>
      <c r="LVH71" s="13"/>
      <c r="LVI71" s="13"/>
      <c r="LVJ71" s="13"/>
      <c r="LVK71" s="13"/>
      <c r="LVL71" s="13"/>
      <c r="LVM71" s="13"/>
      <c r="LVN71" s="13"/>
      <c r="LVO71" s="13"/>
      <c r="LVP71" s="13"/>
      <c r="LVQ71" s="13"/>
      <c r="LVR71" s="13"/>
      <c r="LVS71" s="13"/>
      <c r="LVT71" s="13"/>
      <c r="LVU71" s="13"/>
      <c r="LVV71" s="13"/>
      <c r="LVW71" s="13"/>
      <c r="LVX71" s="13"/>
      <c r="LVY71" s="13"/>
      <c r="LVZ71" s="13"/>
      <c r="LWA71" s="13"/>
      <c r="LWB71" s="13"/>
      <c r="LWC71" s="13"/>
      <c r="LWD71" s="13"/>
      <c r="LWE71" s="13"/>
      <c r="LWF71" s="13"/>
      <c r="LWG71" s="13"/>
      <c r="LWH71" s="13"/>
      <c r="LWI71" s="13"/>
      <c r="LWJ71" s="13"/>
      <c r="LWK71" s="13"/>
      <c r="LWL71" s="13"/>
      <c r="LWM71" s="13"/>
      <c r="LWN71" s="13"/>
      <c r="LWO71" s="13"/>
      <c r="LWP71" s="13"/>
      <c r="LWQ71" s="13"/>
      <c r="LWR71" s="13"/>
      <c r="LWS71" s="13"/>
      <c r="LWT71" s="13"/>
      <c r="LWU71" s="13"/>
      <c r="LWV71" s="13"/>
      <c r="LWW71" s="13"/>
      <c r="LWX71" s="13"/>
      <c r="LWY71" s="13"/>
      <c r="LWZ71" s="13"/>
      <c r="LXA71" s="13"/>
      <c r="LXB71" s="13"/>
      <c r="LXC71" s="13"/>
      <c r="LXD71" s="13"/>
      <c r="LXE71" s="13"/>
      <c r="LXF71" s="13"/>
      <c r="LXG71" s="13"/>
      <c r="LXH71" s="13"/>
      <c r="LXI71" s="13"/>
      <c r="LXJ71" s="13"/>
      <c r="LXK71" s="13"/>
      <c r="LXL71" s="13"/>
      <c r="LXM71" s="13"/>
      <c r="LXN71" s="13"/>
      <c r="LXO71" s="13"/>
      <c r="LXP71" s="13"/>
      <c r="LXQ71" s="13"/>
      <c r="LXR71" s="13"/>
      <c r="LXS71" s="13"/>
      <c r="LXT71" s="13"/>
      <c r="LXU71" s="13"/>
      <c r="LXV71" s="13"/>
      <c r="LXW71" s="13"/>
      <c r="LXX71" s="13"/>
      <c r="LXY71" s="13"/>
      <c r="LXZ71" s="13"/>
      <c r="LYA71" s="13"/>
      <c r="LYB71" s="13"/>
      <c r="LYC71" s="13"/>
      <c r="LYD71" s="13"/>
      <c r="LYE71" s="13"/>
      <c r="LYF71" s="13"/>
      <c r="LYG71" s="13"/>
      <c r="LYH71" s="13"/>
      <c r="LYI71" s="13"/>
      <c r="LYJ71" s="13"/>
      <c r="LYK71" s="13"/>
      <c r="LYL71" s="13"/>
      <c r="LYM71" s="13"/>
      <c r="LYN71" s="13"/>
      <c r="LYO71" s="13"/>
      <c r="LYP71" s="13"/>
      <c r="LYQ71" s="13"/>
      <c r="LYR71" s="13"/>
      <c r="LYS71" s="13"/>
      <c r="LYT71" s="13"/>
      <c r="LYU71" s="13"/>
      <c r="LYV71" s="13"/>
      <c r="LYW71" s="13"/>
      <c r="LYX71" s="13"/>
      <c r="LYY71" s="13"/>
      <c r="LYZ71" s="13"/>
      <c r="LZA71" s="13"/>
      <c r="LZB71" s="13"/>
      <c r="LZC71" s="13"/>
      <c r="LZD71" s="13"/>
      <c r="LZE71" s="13"/>
      <c r="LZF71" s="13"/>
      <c r="LZG71" s="13"/>
      <c r="LZH71" s="13"/>
      <c r="LZI71" s="13"/>
      <c r="LZJ71" s="13"/>
      <c r="LZK71" s="13"/>
      <c r="LZL71" s="13"/>
      <c r="LZM71" s="13"/>
      <c r="LZN71" s="13"/>
      <c r="LZO71" s="13"/>
      <c r="LZP71" s="13"/>
      <c r="LZQ71" s="13"/>
      <c r="LZR71" s="13"/>
      <c r="LZS71" s="13"/>
      <c r="LZT71" s="13"/>
      <c r="LZU71" s="13"/>
      <c r="LZV71" s="13"/>
      <c r="LZW71" s="13"/>
      <c r="LZX71" s="13"/>
      <c r="LZY71" s="13"/>
      <c r="LZZ71" s="13"/>
      <c r="MAA71" s="13"/>
      <c r="MAB71" s="13"/>
      <c r="MAC71" s="13"/>
      <c r="MAD71" s="13"/>
      <c r="MAE71" s="13"/>
      <c r="MAF71" s="13"/>
      <c r="MAG71" s="13"/>
      <c r="MAH71" s="13"/>
      <c r="MAI71" s="13"/>
      <c r="MAJ71" s="13"/>
      <c r="MAK71" s="13"/>
      <c r="MAL71" s="13"/>
      <c r="MAM71" s="13"/>
      <c r="MAN71" s="13"/>
      <c r="MAO71" s="13"/>
      <c r="MAP71" s="13"/>
      <c r="MAQ71" s="13"/>
      <c r="MAR71" s="13"/>
      <c r="MAS71" s="13"/>
      <c r="MAT71" s="13"/>
      <c r="MAU71" s="13"/>
      <c r="MAV71" s="13"/>
      <c r="MAW71" s="13"/>
      <c r="MAX71" s="13"/>
      <c r="MAY71" s="13"/>
      <c r="MAZ71" s="13"/>
      <c r="MBA71" s="13"/>
      <c r="MBB71" s="13"/>
      <c r="MBC71" s="13"/>
      <c r="MBD71" s="13"/>
      <c r="MBE71" s="13"/>
      <c r="MBF71" s="13"/>
      <c r="MBG71" s="13"/>
      <c r="MBH71" s="13"/>
      <c r="MBI71" s="13"/>
      <c r="MBJ71" s="13"/>
      <c r="MBK71" s="13"/>
      <c r="MBL71" s="13"/>
      <c r="MBM71" s="13"/>
      <c r="MBN71" s="13"/>
      <c r="MBO71" s="13"/>
      <c r="MBP71" s="13"/>
      <c r="MBQ71" s="13"/>
      <c r="MBR71" s="13"/>
      <c r="MBS71" s="13"/>
      <c r="MBT71" s="13"/>
      <c r="MBU71" s="13"/>
      <c r="MBV71" s="13"/>
      <c r="MBW71" s="13"/>
      <c r="MBX71" s="13"/>
      <c r="MBY71" s="13"/>
      <c r="MBZ71" s="13"/>
      <c r="MCA71" s="13"/>
      <c r="MCB71" s="13"/>
      <c r="MCC71" s="13"/>
      <c r="MCD71" s="13"/>
      <c r="MCE71" s="13"/>
      <c r="MCF71" s="13"/>
      <c r="MCG71" s="13"/>
      <c r="MCH71" s="13"/>
      <c r="MCI71" s="13"/>
      <c r="MCJ71" s="13"/>
      <c r="MCK71" s="13"/>
      <c r="MCL71" s="13"/>
      <c r="MCM71" s="13"/>
      <c r="MCN71" s="13"/>
      <c r="MCO71" s="13"/>
      <c r="MCP71" s="13"/>
      <c r="MCQ71" s="13"/>
      <c r="MCR71" s="13"/>
      <c r="MCS71" s="13"/>
      <c r="MCT71" s="13"/>
      <c r="MCU71" s="13"/>
      <c r="MCV71" s="13"/>
      <c r="MCW71" s="13"/>
      <c r="MCX71" s="13"/>
      <c r="MCY71" s="13"/>
      <c r="MCZ71" s="13"/>
      <c r="MDA71" s="13"/>
      <c r="MDB71" s="13"/>
      <c r="MDC71" s="13"/>
      <c r="MDD71" s="13"/>
      <c r="MDE71" s="13"/>
      <c r="MDF71" s="13"/>
      <c r="MDG71" s="13"/>
      <c r="MDH71" s="13"/>
      <c r="MDI71" s="13"/>
      <c r="MDJ71" s="13"/>
      <c r="MDK71" s="13"/>
      <c r="MDL71" s="13"/>
      <c r="MDM71" s="13"/>
      <c r="MDN71" s="13"/>
      <c r="MDO71" s="13"/>
      <c r="MDP71" s="13"/>
      <c r="MDQ71" s="13"/>
      <c r="MDR71" s="13"/>
      <c r="MDS71" s="13"/>
      <c r="MDT71" s="13"/>
      <c r="MDU71" s="13"/>
      <c r="MDV71" s="13"/>
      <c r="MDW71" s="13"/>
      <c r="MDX71" s="13"/>
      <c r="MDY71" s="13"/>
      <c r="MDZ71" s="13"/>
      <c r="MEA71" s="13"/>
      <c r="MEB71" s="13"/>
      <c r="MEC71" s="13"/>
      <c r="MED71" s="13"/>
      <c r="MEE71" s="13"/>
      <c r="MEF71" s="13"/>
      <c r="MEG71" s="13"/>
      <c r="MEH71" s="13"/>
      <c r="MEI71" s="13"/>
      <c r="MEJ71" s="13"/>
      <c r="MEK71" s="13"/>
      <c r="MEL71" s="13"/>
      <c r="MEM71" s="13"/>
      <c r="MEN71" s="13"/>
      <c r="MEO71" s="13"/>
      <c r="MEP71" s="13"/>
      <c r="MEQ71" s="13"/>
      <c r="MER71" s="13"/>
      <c r="MES71" s="13"/>
      <c r="MET71" s="13"/>
      <c r="MEU71" s="13"/>
      <c r="MEV71" s="13"/>
      <c r="MEW71" s="13"/>
      <c r="MEX71" s="13"/>
      <c r="MEY71" s="13"/>
      <c r="MEZ71" s="13"/>
      <c r="MFA71" s="13"/>
      <c r="MFB71" s="13"/>
      <c r="MFC71" s="13"/>
      <c r="MFD71" s="13"/>
      <c r="MFE71" s="13"/>
      <c r="MFF71" s="13"/>
      <c r="MFG71" s="13"/>
      <c r="MFH71" s="13"/>
      <c r="MFI71" s="13"/>
      <c r="MFJ71" s="13"/>
      <c r="MFK71" s="13"/>
      <c r="MFL71" s="13"/>
      <c r="MFM71" s="13"/>
      <c r="MFN71" s="13"/>
      <c r="MFO71" s="13"/>
      <c r="MFP71" s="13"/>
      <c r="MFQ71" s="13"/>
      <c r="MFR71" s="13"/>
      <c r="MFS71" s="13"/>
      <c r="MFT71" s="13"/>
      <c r="MFU71" s="13"/>
      <c r="MFV71" s="13"/>
      <c r="MFW71" s="13"/>
      <c r="MFX71" s="13"/>
      <c r="MFY71" s="13"/>
      <c r="MFZ71" s="13"/>
      <c r="MGA71" s="13"/>
      <c r="MGB71" s="13"/>
      <c r="MGC71" s="13"/>
      <c r="MGD71" s="13"/>
      <c r="MGE71" s="13"/>
      <c r="MGF71" s="13"/>
      <c r="MGG71" s="13"/>
      <c r="MGH71" s="13"/>
      <c r="MGI71" s="13"/>
      <c r="MGJ71" s="13"/>
      <c r="MGK71" s="13"/>
      <c r="MGL71" s="13"/>
      <c r="MGM71" s="13"/>
      <c r="MGN71" s="13"/>
      <c r="MGO71" s="13"/>
      <c r="MGP71" s="13"/>
      <c r="MGQ71" s="13"/>
      <c r="MGR71" s="13"/>
      <c r="MGS71" s="13"/>
      <c r="MGT71" s="13"/>
      <c r="MGU71" s="13"/>
      <c r="MGV71" s="13"/>
      <c r="MGW71" s="13"/>
      <c r="MGX71" s="13"/>
      <c r="MGY71" s="13"/>
      <c r="MGZ71" s="13"/>
      <c r="MHA71" s="13"/>
      <c r="MHB71" s="13"/>
      <c r="MHC71" s="13"/>
      <c r="MHD71" s="13"/>
      <c r="MHE71" s="13"/>
      <c r="MHF71" s="13"/>
      <c r="MHG71" s="13"/>
      <c r="MHH71" s="13"/>
      <c r="MHI71" s="13"/>
      <c r="MHJ71" s="13"/>
      <c r="MHK71" s="13"/>
      <c r="MHL71" s="13"/>
      <c r="MHM71" s="13"/>
      <c r="MHN71" s="13"/>
      <c r="MHO71" s="13"/>
      <c r="MHP71" s="13"/>
      <c r="MHQ71" s="13"/>
      <c r="MHR71" s="13"/>
      <c r="MHS71" s="13"/>
      <c r="MHT71" s="13"/>
      <c r="MHU71" s="13"/>
      <c r="MHV71" s="13"/>
      <c r="MHW71" s="13"/>
      <c r="MHX71" s="13"/>
      <c r="MHY71" s="13"/>
      <c r="MHZ71" s="13"/>
      <c r="MIA71" s="13"/>
      <c r="MIB71" s="13"/>
      <c r="MIC71" s="13"/>
      <c r="MID71" s="13"/>
      <c r="MIE71" s="13"/>
      <c r="MIF71" s="13"/>
      <c r="MIG71" s="13"/>
      <c r="MIH71" s="13"/>
      <c r="MII71" s="13"/>
      <c r="MIJ71" s="13"/>
      <c r="MIK71" s="13"/>
      <c r="MIL71" s="13"/>
      <c r="MIM71" s="13"/>
      <c r="MIN71" s="13"/>
      <c r="MIO71" s="13"/>
      <c r="MIP71" s="13"/>
      <c r="MIQ71" s="13"/>
      <c r="MIR71" s="13"/>
      <c r="MIS71" s="13"/>
      <c r="MIT71" s="13"/>
      <c r="MIU71" s="13"/>
      <c r="MIV71" s="13"/>
      <c r="MIW71" s="13"/>
      <c r="MIX71" s="13"/>
      <c r="MIY71" s="13"/>
      <c r="MIZ71" s="13"/>
      <c r="MJA71" s="13"/>
      <c r="MJB71" s="13"/>
      <c r="MJC71" s="13"/>
      <c r="MJD71" s="13"/>
      <c r="MJE71" s="13"/>
      <c r="MJF71" s="13"/>
      <c r="MJG71" s="13"/>
      <c r="MJH71" s="13"/>
      <c r="MJI71" s="13"/>
      <c r="MJJ71" s="13"/>
      <c r="MJK71" s="13"/>
      <c r="MJL71" s="13"/>
      <c r="MJM71" s="13"/>
      <c r="MJN71" s="13"/>
      <c r="MJO71" s="13"/>
      <c r="MJP71" s="13"/>
      <c r="MJQ71" s="13"/>
      <c r="MJR71" s="13"/>
      <c r="MJS71" s="13"/>
      <c r="MJT71" s="13"/>
      <c r="MJU71" s="13"/>
      <c r="MJV71" s="13"/>
      <c r="MJW71" s="13"/>
      <c r="MJX71" s="13"/>
      <c r="MJY71" s="13"/>
      <c r="MJZ71" s="13"/>
      <c r="MKA71" s="13"/>
      <c r="MKB71" s="13"/>
      <c r="MKC71" s="13"/>
      <c r="MKD71" s="13"/>
      <c r="MKE71" s="13"/>
      <c r="MKF71" s="13"/>
      <c r="MKG71" s="13"/>
      <c r="MKH71" s="13"/>
      <c r="MKI71" s="13"/>
      <c r="MKJ71" s="13"/>
      <c r="MKK71" s="13"/>
      <c r="MKL71" s="13"/>
      <c r="MKM71" s="13"/>
      <c r="MKN71" s="13"/>
      <c r="MKO71" s="13"/>
      <c r="MKP71" s="13"/>
      <c r="MKQ71" s="13"/>
      <c r="MKR71" s="13"/>
      <c r="MKS71" s="13"/>
      <c r="MKT71" s="13"/>
      <c r="MKU71" s="13"/>
      <c r="MKV71" s="13"/>
      <c r="MKW71" s="13"/>
      <c r="MKX71" s="13"/>
      <c r="MKY71" s="13"/>
      <c r="MKZ71" s="13"/>
      <c r="MLA71" s="13"/>
      <c r="MLB71" s="13"/>
      <c r="MLC71" s="13"/>
      <c r="MLD71" s="13"/>
      <c r="MLE71" s="13"/>
      <c r="MLF71" s="13"/>
      <c r="MLG71" s="13"/>
      <c r="MLH71" s="13"/>
      <c r="MLI71" s="13"/>
      <c r="MLJ71" s="13"/>
      <c r="MLK71" s="13"/>
      <c r="MLL71" s="13"/>
      <c r="MLM71" s="13"/>
      <c r="MLN71" s="13"/>
      <c r="MLO71" s="13"/>
      <c r="MLP71" s="13"/>
      <c r="MLQ71" s="13"/>
      <c r="MLR71" s="13"/>
      <c r="MLS71" s="13"/>
      <c r="MLT71" s="13"/>
      <c r="MLU71" s="13"/>
      <c r="MLV71" s="13"/>
      <c r="MLW71" s="13"/>
      <c r="MLX71" s="13"/>
      <c r="MLY71" s="13"/>
      <c r="MLZ71" s="13"/>
      <c r="MMA71" s="13"/>
      <c r="MMB71" s="13"/>
      <c r="MMC71" s="13"/>
      <c r="MMD71" s="13"/>
      <c r="MME71" s="13"/>
      <c r="MMF71" s="13"/>
      <c r="MMG71" s="13"/>
      <c r="MMH71" s="13"/>
      <c r="MMI71" s="13"/>
      <c r="MMJ71" s="13"/>
      <c r="MMK71" s="13"/>
      <c r="MML71" s="13"/>
      <c r="MMM71" s="13"/>
      <c r="MMN71" s="13"/>
      <c r="MMO71" s="13"/>
      <c r="MMP71" s="13"/>
      <c r="MMQ71" s="13"/>
      <c r="MMR71" s="13"/>
      <c r="MMS71" s="13"/>
      <c r="MMT71" s="13"/>
      <c r="MMU71" s="13"/>
      <c r="MMV71" s="13"/>
      <c r="MMW71" s="13"/>
      <c r="MMX71" s="13"/>
      <c r="MMY71" s="13"/>
      <c r="MMZ71" s="13"/>
      <c r="MNA71" s="13"/>
      <c r="MNB71" s="13"/>
      <c r="MNC71" s="13"/>
      <c r="MND71" s="13"/>
      <c r="MNE71" s="13"/>
      <c r="MNF71" s="13"/>
      <c r="MNG71" s="13"/>
      <c r="MNH71" s="13"/>
      <c r="MNI71" s="13"/>
      <c r="MNJ71" s="13"/>
      <c r="MNK71" s="13"/>
      <c r="MNL71" s="13"/>
      <c r="MNM71" s="13"/>
      <c r="MNN71" s="13"/>
      <c r="MNO71" s="13"/>
      <c r="MNP71" s="13"/>
      <c r="MNQ71" s="13"/>
      <c r="MNR71" s="13"/>
      <c r="MNS71" s="13"/>
      <c r="MNT71" s="13"/>
      <c r="MNU71" s="13"/>
      <c r="MNV71" s="13"/>
      <c r="MNW71" s="13"/>
      <c r="MNX71" s="13"/>
      <c r="MNY71" s="13"/>
      <c r="MNZ71" s="13"/>
      <c r="MOA71" s="13"/>
      <c r="MOB71" s="13"/>
      <c r="MOC71" s="13"/>
      <c r="MOD71" s="13"/>
      <c r="MOE71" s="13"/>
      <c r="MOF71" s="13"/>
      <c r="MOG71" s="13"/>
      <c r="MOH71" s="13"/>
      <c r="MOI71" s="13"/>
      <c r="MOJ71" s="13"/>
      <c r="MOK71" s="13"/>
      <c r="MOL71" s="13"/>
      <c r="MOM71" s="13"/>
      <c r="MON71" s="13"/>
      <c r="MOO71" s="13"/>
      <c r="MOP71" s="13"/>
      <c r="MOQ71" s="13"/>
      <c r="MOR71" s="13"/>
      <c r="MOS71" s="13"/>
      <c r="MOT71" s="13"/>
      <c r="MOU71" s="13"/>
      <c r="MOV71" s="13"/>
      <c r="MOW71" s="13"/>
      <c r="MOX71" s="13"/>
      <c r="MOY71" s="13"/>
      <c r="MOZ71" s="13"/>
      <c r="MPA71" s="13"/>
      <c r="MPB71" s="13"/>
      <c r="MPC71" s="13"/>
      <c r="MPD71" s="13"/>
      <c r="MPE71" s="13"/>
      <c r="MPF71" s="13"/>
      <c r="MPG71" s="13"/>
      <c r="MPH71" s="13"/>
      <c r="MPI71" s="13"/>
      <c r="MPJ71" s="13"/>
      <c r="MPK71" s="13"/>
      <c r="MPL71" s="13"/>
      <c r="MPM71" s="13"/>
      <c r="MPN71" s="13"/>
      <c r="MPO71" s="13"/>
      <c r="MPP71" s="13"/>
      <c r="MPQ71" s="13"/>
      <c r="MPR71" s="13"/>
      <c r="MPS71" s="13"/>
      <c r="MPT71" s="13"/>
      <c r="MPU71" s="13"/>
      <c r="MPV71" s="13"/>
      <c r="MPW71" s="13"/>
      <c r="MPX71" s="13"/>
      <c r="MPY71" s="13"/>
      <c r="MPZ71" s="13"/>
      <c r="MQA71" s="13"/>
      <c r="MQB71" s="13"/>
      <c r="MQC71" s="13"/>
      <c r="MQD71" s="13"/>
      <c r="MQE71" s="13"/>
      <c r="MQF71" s="13"/>
      <c r="MQG71" s="13"/>
      <c r="MQH71" s="13"/>
      <c r="MQI71" s="13"/>
      <c r="MQJ71" s="13"/>
      <c r="MQK71" s="13"/>
      <c r="MQL71" s="13"/>
      <c r="MQM71" s="13"/>
      <c r="MQN71" s="13"/>
      <c r="MQO71" s="13"/>
      <c r="MQP71" s="13"/>
      <c r="MQQ71" s="13"/>
      <c r="MQR71" s="13"/>
      <c r="MQS71" s="13"/>
      <c r="MQT71" s="13"/>
      <c r="MQU71" s="13"/>
      <c r="MQV71" s="13"/>
      <c r="MQW71" s="13"/>
      <c r="MQX71" s="13"/>
      <c r="MQY71" s="13"/>
      <c r="MQZ71" s="13"/>
      <c r="MRA71" s="13"/>
      <c r="MRB71" s="13"/>
      <c r="MRC71" s="13"/>
      <c r="MRD71" s="13"/>
      <c r="MRE71" s="13"/>
      <c r="MRF71" s="13"/>
      <c r="MRG71" s="13"/>
      <c r="MRH71" s="13"/>
      <c r="MRI71" s="13"/>
      <c r="MRJ71" s="13"/>
      <c r="MRK71" s="13"/>
      <c r="MRL71" s="13"/>
      <c r="MRM71" s="13"/>
      <c r="MRN71" s="13"/>
      <c r="MRO71" s="13"/>
      <c r="MRP71" s="13"/>
      <c r="MRQ71" s="13"/>
      <c r="MRR71" s="13"/>
      <c r="MRS71" s="13"/>
      <c r="MRT71" s="13"/>
      <c r="MRU71" s="13"/>
      <c r="MRV71" s="13"/>
      <c r="MRW71" s="13"/>
      <c r="MRX71" s="13"/>
      <c r="MRY71" s="13"/>
      <c r="MRZ71" s="13"/>
      <c r="MSA71" s="13"/>
      <c r="MSB71" s="13"/>
      <c r="MSC71" s="13"/>
      <c r="MSD71" s="13"/>
      <c r="MSE71" s="13"/>
      <c r="MSF71" s="13"/>
      <c r="MSG71" s="13"/>
      <c r="MSH71" s="13"/>
      <c r="MSI71" s="13"/>
      <c r="MSJ71" s="13"/>
      <c r="MSK71" s="13"/>
      <c r="MSL71" s="13"/>
      <c r="MSM71" s="13"/>
      <c r="MSN71" s="13"/>
      <c r="MSO71" s="13"/>
      <c r="MSP71" s="13"/>
      <c r="MSQ71" s="13"/>
      <c r="MSR71" s="13"/>
      <c r="MSS71" s="13"/>
      <c r="MST71" s="13"/>
      <c r="MSU71" s="13"/>
      <c r="MSV71" s="13"/>
      <c r="MSW71" s="13"/>
      <c r="MSX71" s="13"/>
      <c r="MSY71" s="13"/>
      <c r="MSZ71" s="13"/>
      <c r="MTA71" s="13"/>
      <c r="MTB71" s="13"/>
      <c r="MTC71" s="13"/>
      <c r="MTD71" s="13"/>
      <c r="MTE71" s="13"/>
      <c r="MTF71" s="13"/>
      <c r="MTG71" s="13"/>
      <c r="MTH71" s="13"/>
      <c r="MTI71" s="13"/>
      <c r="MTJ71" s="13"/>
      <c r="MTK71" s="13"/>
      <c r="MTL71" s="13"/>
      <c r="MTM71" s="13"/>
      <c r="MTN71" s="13"/>
      <c r="MTO71" s="13"/>
      <c r="MTP71" s="13"/>
      <c r="MTQ71" s="13"/>
      <c r="MTR71" s="13"/>
      <c r="MTS71" s="13"/>
      <c r="MTT71" s="13"/>
      <c r="MTU71" s="13"/>
      <c r="MTV71" s="13"/>
      <c r="MTW71" s="13"/>
      <c r="MTX71" s="13"/>
      <c r="MTY71" s="13"/>
      <c r="MTZ71" s="13"/>
      <c r="MUA71" s="13"/>
      <c r="MUB71" s="13"/>
      <c r="MUC71" s="13"/>
      <c r="MUD71" s="13"/>
      <c r="MUE71" s="13"/>
      <c r="MUF71" s="13"/>
      <c r="MUG71" s="13"/>
      <c r="MUH71" s="13"/>
      <c r="MUI71" s="13"/>
      <c r="MUJ71" s="13"/>
      <c r="MUK71" s="13"/>
      <c r="MUL71" s="13"/>
      <c r="MUM71" s="13"/>
      <c r="MUN71" s="13"/>
      <c r="MUO71" s="13"/>
      <c r="MUP71" s="13"/>
      <c r="MUQ71" s="13"/>
      <c r="MUR71" s="13"/>
      <c r="MUS71" s="13"/>
      <c r="MUT71" s="13"/>
      <c r="MUU71" s="13"/>
      <c r="MUV71" s="13"/>
      <c r="MUW71" s="13"/>
      <c r="MUX71" s="13"/>
      <c r="MUY71" s="13"/>
      <c r="MUZ71" s="13"/>
      <c r="MVA71" s="13"/>
      <c r="MVB71" s="13"/>
      <c r="MVC71" s="13"/>
      <c r="MVD71" s="13"/>
      <c r="MVE71" s="13"/>
      <c r="MVF71" s="13"/>
      <c r="MVG71" s="13"/>
      <c r="MVH71" s="13"/>
      <c r="MVI71" s="13"/>
      <c r="MVJ71" s="13"/>
      <c r="MVK71" s="13"/>
      <c r="MVL71" s="13"/>
      <c r="MVM71" s="13"/>
      <c r="MVN71" s="13"/>
      <c r="MVO71" s="13"/>
      <c r="MVP71" s="13"/>
      <c r="MVQ71" s="13"/>
      <c r="MVR71" s="13"/>
      <c r="MVS71" s="13"/>
      <c r="MVT71" s="13"/>
      <c r="MVU71" s="13"/>
      <c r="MVV71" s="13"/>
      <c r="MVW71" s="13"/>
      <c r="MVX71" s="13"/>
      <c r="MVY71" s="13"/>
      <c r="MVZ71" s="13"/>
      <c r="MWA71" s="13"/>
      <c r="MWB71" s="13"/>
      <c r="MWC71" s="13"/>
      <c r="MWD71" s="13"/>
      <c r="MWE71" s="13"/>
      <c r="MWF71" s="13"/>
      <c r="MWG71" s="13"/>
      <c r="MWH71" s="13"/>
      <c r="MWI71" s="13"/>
      <c r="MWJ71" s="13"/>
      <c r="MWK71" s="13"/>
      <c r="MWL71" s="13"/>
      <c r="MWM71" s="13"/>
      <c r="MWN71" s="13"/>
      <c r="MWO71" s="13"/>
      <c r="MWP71" s="13"/>
      <c r="MWQ71" s="13"/>
      <c r="MWR71" s="13"/>
      <c r="MWS71" s="13"/>
      <c r="MWT71" s="13"/>
      <c r="MWU71" s="13"/>
      <c r="MWV71" s="13"/>
      <c r="MWW71" s="13"/>
      <c r="MWX71" s="13"/>
      <c r="MWY71" s="13"/>
      <c r="MWZ71" s="13"/>
      <c r="MXA71" s="13"/>
      <c r="MXB71" s="13"/>
      <c r="MXC71" s="13"/>
      <c r="MXD71" s="13"/>
      <c r="MXE71" s="13"/>
      <c r="MXF71" s="13"/>
      <c r="MXG71" s="13"/>
      <c r="MXH71" s="13"/>
      <c r="MXI71" s="13"/>
      <c r="MXJ71" s="13"/>
      <c r="MXK71" s="13"/>
      <c r="MXL71" s="13"/>
      <c r="MXM71" s="13"/>
      <c r="MXN71" s="13"/>
      <c r="MXO71" s="13"/>
      <c r="MXP71" s="13"/>
      <c r="MXQ71" s="13"/>
      <c r="MXR71" s="13"/>
      <c r="MXS71" s="13"/>
      <c r="MXT71" s="13"/>
      <c r="MXU71" s="13"/>
      <c r="MXV71" s="13"/>
      <c r="MXW71" s="13"/>
      <c r="MXX71" s="13"/>
      <c r="MXY71" s="13"/>
      <c r="MXZ71" s="13"/>
      <c r="MYA71" s="13"/>
      <c r="MYB71" s="13"/>
      <c r="MYC71" s="13"/>
      <c r="MYD71" s="13"/>
      <c r="MYE71" s="13"/>
      <c r="MYF71" s="13"/>
      <c r="MYG71" s="13"/>
      <c r="MYH71" s="13"/>
      <c r="MYI71" s="13"/>
      <c r="MYJ71" s="13"/>
      <c r="MYK71" s="13"/>
      <c r="MYL71" s="13"/>
      <c r="MYM71" s="13"/>
      <c r="MYN71" s="13"/>
      <c r="MYO71" s="13"/>
      <c r="MYP71" s="13"/>
      <c r="MYQ71" s="13"/>
      <c r="MYR71" s="13"/>
      <c r="MYS71" s="13"/>
      <c r="MYT71" s="13"/>
      <c r="MYU71" s="13"/>
      <c r="MYV71" s="13"/>
      <c r="MYW71" s="13"/>
      <c r="MYX71" s="13"/>
      <c r="MYY71" s="13"/>
      <c r="MYZ71" s="13"/>
      <c r="MZA71" s="13"/>
      <c r="MZB71" s="13"/>
      <c r="MZC71" s="13"/>
      <c r="MZD71" s="13"/>
      <c r="MZE71" s="13"/>
      <c r="MZF71" s="13"/>
      <c r="MZG71" s="13"/>
      <c r="MZH71" s="13"/>
      <c r="MZI71" s="13"/>
      <c r="MZJ71" s="13"/>
      <c r="MZK71" s="13"/>
      <c r="MZL71" s="13"/>
      <c r="MZM71" s="13"/>
      <c r="MZN71" s="13"/>
      <c r="MZO71" s="13"/>
      <c r="MZP71" s="13"/>
      <c r="MZQ71" s="13"/>
      <c r="MZR71" s="13"/>
      <c r="MZS71" s="13"/>
      <c r="MZT71" s="13"/>
      <c r="MZU71" s="13"/>
      <c r="MZV71" s="13"/>
      <c r="MZW71" s="13"/>
      <c r="MZX71" s="13"/>
      <c r="MZY71" s="13"/>
      <c r="MZZ71" s="13"/>
      <c r="NAA71" s="13"/>
      <c r="NAB71" s="13"/>
      <c r="NAC71" s="13"/>
      <c r="NAD71" s="13"/>
      <c r="NAE71" s="13"/>
      <c r="NAF71" s="13"/>
      <c r="NAG71" s="13"/>
      <c r="NAH71" s="13"/>
      <c r="NAI71" s="13"/>
      <c r="NAJ71" s="13"/>
      <c r="NAK71" s="13"/>
      <c r="NAL71" s="13"/>
      <c r="NAM71" s="13"/>
      <c r="NAN71" s="13"/>
      <c r="NAO71" s="13"/>
      <c r="NAP71" s="13"/>
      <c r="NAQ71" s="13"/>
      <c r="NAR71" s="13"/>
      <c r="NAS71" s="13"/>
      <c r="NAT71" s="13"/>
      <c r="NAU71" s="13"/>
      <c r="NAV71" s="13"/>
      <c r="NAW71" s="13"/>
      <c r="NAX71" s="13"/>
      <c r="NAY71" s="13"/>
      <c r="NAZ71" s="13"/>
      <c r="NBA71" s="13"/>
      <c r="NBB71" s="13"/>
      <c r="NBC71" s="13"/>
      <c r="NBD71" s="13"/>
      <c r="NBE71" s="13"/>
      <c r="NBF71" s="13"/>
      <c r="NBG71" s="13"/>
      <c r="NBH71" s="13"/>
      <c r="NBI71" s="13"/>
      <c r="NBJ71" s="13"/>
      <c r="NBK71" s="13"/>
      <c r="NBL71" s="13"/>
      <c r="NBM71" s="13"/>
      <c r="NBN71" s="13"/>
      <c r="NBO71" s="13"/>
      <c r="NBP71" s="13"/>
      <c r="NBQ71" s="13"/>
      <c r="NBR71" s="13"/>
      <c r="NBS71" s="13"/>
      <c r="NBT71" s="13"/>
      <c r="NBU71" s="13"/>
      <c r="NBV71" s="13"/>
      <c r="NBW71" s="13"/>
      <c r="NBX71" s="13"/>
      <c r="NBY71" s="13"/>
      <c r="NBZ71" s="13"/>
      <c r="NCA71" s="13"/>
      <c r="NCB71" s="13"/>
      <c r="NCC71" s="13"/>
      <c r="NCD71" s="13"/>
      <c r="NCE71" s="13"/>
      <c r="NCF71" s="13"/>
      <c r="NCG71" s="13"/>
      <c r="NCH71" s="13"/>
      <c r="NCI71" s="13"/>
      <c r="NCJ71" s="13"/>
      <c r="NCK71" s="13"/>
      <c r="NCL71" s="13"/>
      <c r="NCM71" s="13"/>
      <c r="NCN71" s="13"/>
      <c r="NCO71" s="13"/>
      <c r="NCP71" s="13"/>
      <c r="NCQ71" s="13"/>
      <c r="NCR71" s="13"/>
      <c r="NCS71" s="13"/>
      <c r="NCT71" s="13"/>
      <c r="NCU71" s="13"/>
      <c r="NCV71" s="13"/>
      <c r="NCW71" s="13"/>
      <c r="NCX71" s="13"/>
      <c r="NCY71" s="13"/>
      <c r="NCZ71" s="13"/>
      <c r="NDA71" s="13"/>
      <c r="NDB71" s="13"/>
      <c r="NDC71" s="13"/>
      <c r="NDD71" s="13"/>
      <c r="NDE71" s="13"/>
      <c r="NDF71" s="13"/>
      <c r="NDG71" s="13"/>
      <c r="NDH71" s="13"/>
      <c r="NDI71" s="13"/>
      <c r="NDJ71" s="13"/>
      <c r="NDK71" s="13"/>
      <c r="NDL71" s="13"/>
      <c r="NDM71" s="13"/>
      <c r="NDN71" s="13"/>
      <c r="NDO71" s="13"/>
      <c r="NDP71" s="13"/>
      <c r="NDQ71" s="13"/>
      <c r="NDR71" s="13"/>
      <c r="NDS71" s="13"/>
      <c r="NDT71" s="13"/>
      <c r="NDU71" s="13"/>
      <c r="NDV71" s="13"/>
      <c r="NDW71" s="13"/>
      <c r="NDX71" s="13"/>
      <c r="NDY71" s="13"/>
      <c r="NDZ71" s="13"/>
      <c r="NEA71" s="13"/>
      <c r="NEB71" s="13"/>
      <c r="NEC71" s="13"/>
      <c r="NED71" s="13"/>
      <c r="NEE71" s="13"/>
      <c r="NEF71" s="13"/>
      <c r="NEG71" s="13"/>
      <c r="NEH71" s="13"/>
      <c r="NEI71" s="13"/>
      <c r="NEJ71" s="13"/>
      <c r="NEK71" s="13"/>
      <c r="NEL71" s="13"/>
      <c r="NEM71" s="13"/>
      <c r="NEN71" s="13"/>
      <c r="NEO71" s="13"/>
      <c r="NEP71" s="13"/>
      <c r="NEQ71" s="13"/>
      <c r="NER71" s="13"/>
      <c r="NES71" s="13"/>
      <c r="NET71" s="13"/>
      <c r="NEU71" s="13"/>
      <c r="NEV71" s="13"/>
      <c r="NEW71" s="13"/>
      <c r="NEX71" s="13"/>
      <c r="NEY71" s="13"/>
      <c r="NEZ71" s="13"/>
      <c r="NFA71" s="13"/>
      <c r="NFB71" s="13"/>
      <c r="NFC71" s="13"/>
      <c r="NFD71" s="13"/>
      <c r="NFE71" s="13"/>
      <c r="NFF71" s="13"/>
      <c r="NFG71" s="13"/>
      <c r="NFH71" s="13"/>
      <c r="NFI71" s="13"/>
      <c r="NFJ71" s="13"/>
      <c r="NFK71" s="13"/>
      <c r="NFL71" s="13"/>
      <c r="NFM71" s="13"/>
      <c r="NFN71" s="13"/>
      <c r="NFO71" s="13"/>
      <c r="NFP71" s="13"/>
      <c r="NFQ71" s="13"/>
      <c r="NFR71" s="13"/>
      <c r="NFS71" s="13"/>
      <c r="NFT71" s="13"/>
      <c r="NFU71" s="13"/>
      <c r="NFV71" s="13"/>
      <c r="NFW71" s="13"/>
      <c r="NFX71" s="13"/>
      <c r="NFY71" s="13"/>
      <c r="NFZ71" s="13"/>
      <c r="NGA71" s="13"/>
      <c r="NGB71" s="13"/>
      <c r="NGC71" s="13"/>
      <c r="NGD71" s="13"/>
      <c r="NGE71" s="13"/>
      <c r="NGF71" s="13"/>
      <c r="NGG71" s="13"/>
      <c r="NGH71" s="13"/>
      <c r="NGI71" s="13"/>
      <c r="NGJ71" s="13"/>
      <c r="NGK71" s="13"/>
      <c r="NGL71" s="13"/>
      <c r="NGM71" s="13"/>
      <c r="NGN71" s="13"/>
      <c r="NGO71" s="13"/>
      <c r="NGP71" s="13"/>
      <c r="NGQ71" s="13"/>
      <c r="NGR71" s="13"/>
      <c r="NGS71" s="13"/>
      <c r="NGT71" s="13"/>
      <c r="NGU71" s="13"/>
      <c r="NGV71" s="13"/>
      <c r="NGW71" s="13"/>
      <c r="NGX71" s="13"/>
      <c r="NGY71" s="13"/>
      <c r="NGZ71" s="13"/>
      <c r="NHA71" s="13"/>
      <c r="NHB71" s="13"/>
      <c r="NHC71" s="13"/>
      <c r="NHD71" s="13"/>
      <c r="NHE71" s="13"/>
      <c r="NHF71" s="13"/>
      <c r="NHG71" s="13"/>
      <c r="NHH71" s="13"/>
      <c r="NHI71" s="13"/>
      <c r="NHJ71" s="13"/>
      <c r="NHK71" s="13"/>
      <c r="NHL71" s="13"/>
      <c r="NHM71" s="13"/>
      <c r="NHN71" s="13"/>
      <c r="NHO71" s="13"/>
      <c r="NHP71" s="13"/>
      <c r="NHQ71" s="13"/>
      <c r="NHR71" s="13"/>
      <c r="NHS71" s="13"/>
      <c r="NHT71" s="13"/>
      <c r="NHU71" s="13"/>
      <c r="NHV71" s="13"/>
      <c r="NHW71" s="13"/>
      <c r="NHX71" s="13"/>
      <c r="NHY71" s="13"/>
      <c r="NHZ71" s="13"/>
      <c r="NIA71" s="13"/>
      <c r="NIB71" s="13"/>
      <c r="NIC71" s="13"/>
      <c r="NID71" s="13"/>
      <c r="NIE71" s="13"/>
      <c r="NIF71" s="13"/>
      <c r="NIG71" s="13"/>
      <c r="NIH71" s="13"/>
      <c r="NII71" s="13"/>
      <c r="NIJ71" s="13"/>
      <c r="NIK71" s="13"/>
      <c r="NIL71" s="13"/>
      <c r="NIM71" s="13"/>
      <c r="NIN71" s="13"/>
      <c r="NIO71" s="13"/>
      <c r="NIP71" s="13"/>
      <c r="NIQ71" s="13"/>
      <c r="NIR71" s="13"/>
      <c r="NIS71" s="13"/>
      <c r="NIT71" s="13"/>
      <c r="NIU71" s="13"/>
      <c r="NIV71" s="13"/>
      <c r="NIW71" s="13"/>
      <c r="NIX71" s="13"/>
      <c r="NIY71" s="13"/>
      <c r="NIZ71" s="13"/>
      <c r="NJA71" s="13"/>
      <c r="NJB71" s="13"/>
      <c r="NJC71" s="13"/>
      <c r="NJD71" s="13"/>
      <c r="NJE71" s="13"/>
      <c r="NJF71" s="13"/>
      <c r="NJG71" s="13"/>
      <c r="NJH71" s="13"/>
      <c r="NJI71" s="13"/>
      <c r="NJJ71" s="13"/>
      <c r="NJK71" s="13"/>
      <c r="NJL71" s="13"/>
      <c r="NJM71" s="13"/>
      <c r="NJN71" s="13"/>
      <c r="NJO71" s="13"/>
      <c r="NJP71" s="13"/>
      <c r="NJQ71" s="13"/>
      <c r="NJR71" s="13"/>
      <c r="NJS71" s="13"/>
      <c r="NJT71" s="13"/>
      <c r="NJU71" s="13"/>
      <c r="NJV71" s="13"/>
      <c r="NJW71" s="13"/>
      <c r="NJX71" s="13"/>
      <c r="NJY71" s="13"/>
      <c r="NJZ71" s="13"/>
      <c r="NKA71" s="13"/>
      <c r="NKB71" s="13"/>
      <c r="NKC71" s="13"/>
      <c r="NKD71" s="13"/>
      <c r="NKE71" s="13"/>
      <c r="NKF71" s="13"/>
      <c r="NKG71" s="13"/>
      <c r="NKH71" s="13"/>
      <c r="NKI71" s="13"/>
      <c r="NKJ71" s="13"/>
      <c r="NKK71" s="13"/>
      <c r="NKL71" s="13"/>
      <c r="NKM71" s="13"/>
      <c r="NKN71" s="13"/>
      <c r="NKO71" s="13"/>
      <c r="NKP71" s="13"/>
      <c r="NKQ71" s="13"/>
      <c r="NKR71" s="13"/>
      <c r="NKS71" s="13"/>
      <c r="NKT71" s="13"/>
      <c r="NKU71" s="13"/>
      <c r="NKV71" s="13"/>
      <c r="NKW71" s="13"/>
      <c r="NKX71" s="13"/>
      <c r="NKY71" s="13"/>
      <c r="NKZ71" s="13"/>
      <c r="NLA71" s="13"/>
      <c r="NLB71" s="13"/>
      <c r="NLC71" s="13"/>
      <c r="NLD71" s="13"/>
      <c r="NLE71" s="13"/>
      <c r="NLF71" s="13"/>
      <c r="NLG71" s="13"/>
      <c r="NLH71" s="13"/>
      <c r="NLI71" s="13"/>
      <c r="NLJ71" s="13"/>
      <c r="NLK71" s="13"/>
      <c r="NLL71" s="13"/>
      <c r="NLM71" s="13"/>
      <c r="NLN71" s="13"/>
      <c r="NLO71" s="13"/>
      <c r="NLP71" s="13"/>
      <c r="NLQ71" s="13"/>
      <c r="NLR71" s="13"/>
      <c r="NLS71" s="13"/>
      <c r="NLT71" s="13"/>
      <c r="NLU71" s="13"/>
      <c r="NLV71" s="13"/>
      <c r="NLW71" s="13"/>
      <c r="NLX71" s="13"/>
      <c r="NLY71" s="13"/>
      <c r="NLZ71" s="13"/>
      <c r="NMA71" s="13"/>
      <c r="NMB71" s="13"/>
      <c r="NMC71" s="13"/>
      <c r="NMD71" s="13"/>
      <c r="NME71" s="13"/>
      <c r="NMF71" s="13"/>
      <c r="NMG71" s="13"/>
      <c r="NMH71" s="13"/>
      <c r="NMI71" s="13"/>
      <c r="NMJ71" s="13"/>
      <c r="NMK71" s="13"/>
      <c r="NML71" s="13"/>
      <c r="NMM71" s="13"/>
      <c r="NMN71" s="13"/>
      <c r="NMO71" s="13"/>
      <c r="NMP71" s="13"/>
      <c r="NMQ71" s="13"/>
      <c r="NMR71" s="13"/>
      <c r="NMS71" s="13"/>
      <c r="NMT71" s="13"/>
      <c r="NMU71" s="13"/>
      <c r="NMV71" s="13"/>
      <c r="NMW71" s="13"/>
      <c r="NMX71" s="13"/>
      <c r="NMY71" s="13"/>
      <c r="NMZ71" s="13"/>
      <c r="NNA71" s="13"/>
      <c r="NNB71" s="13"/>
      <c r="NNC71" s="13"/>
      <c r="NND71" s="13"/>
      <c r="NNE71" s="13"/>
      <c r="NNF71" s="13"/>
      <c r="NNG71" s="13"/>
      <c r="NNH71" s="13"/>
      <c r="NNI71" s="13"/>
      <c r="NNJ71" s="13"/>
      <c r="NNK71" s="13"/>
      <c r="NNL71" s="13"/>
      <c r="NNM71" s="13"/>
      <c r="NNN71" s="13"/>
      <c r="NNO71" s="13"/>
      <c r="NNP71" s="13"/>
      <c r="NNQ71" s="13"/>
      <c r="NNR71" s="13"/>
      <c r="NNS71" s="13"/>
      <c r="NNT71" s="13"/>
      <c r="NNU71" s="13"/>
      <c r="NNV71" s="13"/>
      <c r="NNW71" s="13"/>
      <c r="NNX71" s="13"/>
      <c r="NNY71" s="13"/>
      <c r="NNZ71" s="13"/>
      <c r="NOA71" s="13"/>
      <c r="NOB71" s="13"/>
      <c r="NOC71" s="13"/>
      <c r="NOD71" s="13"/>
      <c r="NOE71" s="13"/>
      <c r="NOF71" s="13"/>
      <c r="NOG71" s="13"/>
      <c r="NOH71" s="13"/>
      <c r="NOI71" s="13"/>
      <c r="NOJ71" s="13"/>
      <c r="NOK71" s="13"/>
      <c r="NOL71" s="13"/>
      <c r="NOM71" s="13"/>
      <c r="NON71" s="13"/>
      <c r="NOO71" s="13"/>
      <c r="NOP71" s="13"/>
      <c r="NOQ71" s="13"/>
      <c r="NOR71" s="13"/>
      <c r="NOS71" s="13"/>
      <c r="NOT71" s="13"/>
      <c r="NOU71" s="13"/>
      <c r="NOV71" s="13"/>
      <c r="NOW71" s="13"/>
      <c r="NOX71" s="13"/>
      <c r="NOY71" s="13"/>
      <c r="NOZ71" s="13"/>
      <c r="NPA71" s="13"/>
      <c r="NPB71" s="13"/>
      <c r="NPC71" s="13"/>
      <c r="NPD71" s="13"/>
      <c r="NPE71" s="13"/>
      <c r="NPF71" s="13"/>
      <c r="NPG71" s="13"/>
      <c r="NPH71" s="13"/>
      <c r="NPI71" s="13"/>
      <c r="NPJ71" s="13"/>
      <c r="NPK71" s="13"/>
      <c r="NPL71" s="13"/>
      <c r="NPM71" s="13"/>
      <c r="NPN71" s="13"/>
      <c r="NPO71" s="13"/>
      <c r="NPP71" s="13"/>
      <c r="NPQ71" s="13"/>
      <c r="NPR71" s="13"/>
      <c r="NPS71" s="13"/>
      <c r="NPT71" s="13"/>
      <c r="NPU71" s="13"/>
      <c r="NPV71" s="13"/>
      <c r="NPW71" s="13"/>
      <c r="NPX71" s="13"/>
      <c r="NPY71" s="13"/>
      <c r="NPZ71" s="13"/>
      <c r="NQA71" s="13"/>
      <c r="NQB71" s="13"/>
      <c r="NQC71" s="13"/>
      <c r="NQD71" s="13"/>
      <c r="NQE71" s="13"/>
      <c r="NQF71" s="13"/>
      <c r="NQG71" s="13"/>
      <c r="NQH71" s="13"/>
      <c r="NQI71" s="13"/>
      <c r="NQJ71" s="13"/>
      <c r="NQK71" s="13"/>
      <c r="NQL71" s="13"/>
      <c r="NQM71" s="13"/>
      <c r="NQN71" s="13"/>
      <c r="NQO71" s="13"/>
      <c r="NQP71" s="13"/>
      <c r="NQQ71" s="13"/>
      <c r="NQR71" s="13"/>
      <c r="NQS71" s="13"/>
      <c r="NQT71" s="13"/>
      <c r="NQU71" s="13"/>
      <c r="NQV71" s="13"/>
      <c r="NQW71" s="13"/>
      <c r="NQX71" s="13"/>
      <c r="NQY71" s="13"/>
      <c r="NQZ71" s="13"/>
      <c r="NRA71" s="13"/>
      <c r="NRB71" s="13"/>
      <c r="NRC71" s="13"/>
      <c r="NRD71" s="13"/>
      <c r="NRE71" s="13"/>
      <c r="NRF71" s="13"/>
      <c r="NRG71" s="13"/>
      <c r="NRH71" s="13"/>
      <c r="NRI71" s="13"/>
      <c r="NRJ71" s="13"/>
      <c r="NRK71" s="13"/>
      <c r="NRL71" s="13"/>
      <c r="NRM71" s="13"/>
      <c r="NRN71" s="13"/>
      <c r="NRO71" s="13"/>
      <c r="NRP71" s="13"/>
      <c r="NRQ71" s="13"/>
      <c r="NRR71" s="13"/>
      <c r="NRS71" s="13"/>
      <c r="NRT71" s="13"/>
      <c r="NRU71" s="13"/>
      <c r="NRV71" s="13"/>
      <c r="NRW71" s="13"/>
      <c r="NRX71" s="13"/>
      <c r="NRY71" s="13"/>
      <c r="NRZ71" s="13"/>
      <c r="NSA71" s="13"/>
      <c r="NSB71" s="13"/>
      <c r="NSC71" s="13"/>
      <c r="NSD71" s="13"/>
      <c r="NSE71" s="13"/>
      <c r="NSF71" s="13"/>
      <c r="NSG71" s="13"/>
      <c r="NSH71" s="13"/>
      <c r="NSI71" s="13"/>
      <c r="NSJ71" s="13"/>
      <c r="NSK71" s="13"/>
      <c r="NSL71" s="13"/>
      <c r="NSM71" s="13"/>
      <c r="NSN71" s="13"/>
      <c r="NSO71" s="13"/>
      <c r="NSP71" s="13"/>
      <c r="NSQ71" s="13"/>
      <c r="NSR71" s="13"/>
      <c r="NSS71" s="13"/>
      <c r="NST71" s="13"/>
      <c r="NSU71" s="13"/>
      <c r="NSV71" s="13"/>
      <c r="NSW71" s="13"/>
      <c r="NSX71" s="13"/>
      <c r="NSY71" s="13"/>
      <c r="NSZ71" s="13"/>
      <c r="NTA71" s="13"/>
      <c r="NTB71" s="13"/>
      <c r="NTC71" s="13"/>
      <c r="NTD71" s="13"/>
      <c r="NTE71" s="13"/>
      <c r="NTF71" s="13"/>
      <c r="NTG71" s="13"/>
      <c r="NTH71" s="13"/>
      <c r="NTI71" s="13"/>
      <c r="NTJ71" s="13"/>
      <c r="NTK71" s="13"/>
      <c r="NTL71" s="13"/>
      <c r="NTM71" s="13"/>
      <c r="NTN71" s="13"/>
      <c r="NTO71" s="13"/>
      <c r="NTP71" s="13"/>
      <c r="NTQ71" s="13"/>
      <c r="NTR71" s="13"/>
      <c r="NTS71" s="13"/>
      <c r="NTT71" s="13"/>
      <c r="NTU71" s="13"/>
      <c r="NTV71" s="13"/>
      <c r="NTW71" s="13"/>
      <c r="NTX71" s="13"/>
      <c r="NTY71" s="13"/>
      <c r="NTZ71" s="13"/>
      <c r="NUA71" s="13"/>
      <c r="NUB71" s="13"/>
      <c r="NUC71" s="13"/>
      <c r="NUD71" s="13"/>
      <c r="NUE71" s="13"/>
      <c r="NUF71" s="13"/>
      <c r="NUG71" s="13"/>
      <c r="NUH71" s="13"/>
      <c r="NUI71" s="13"/>
      <c r="NUJ71" s="13"/>
      <c r="NUK71" s="13"/>
      <c r="NUL71" s="13"/>
      <c r="NUM71" s="13"/>
      <c r="NUN71" s="13"/>
      <c r="NUO71" s="13"/>
      <c r="NUP71" s="13"/>
      <c r="NUQ71" s="13"/>
      <c r="NUR71" s="13"/>
      <c r="NUS71" s="13"/>
      <c r="NUT71" s="13"/>
      <c r="NUU71" s="13"/>
      <c r="NUV71" s="13"/>
      <c r="NUW71" s="13"/>
      <c r="NUX71" s="13"/>
      <c r="NUY71" s="13"/>
      <c r="NUZ71" s="13"/>
      <c r="NVA71" s="13"/>
      <c r="NVB71" s="13"/>
      <c r="NVC71" s="13"/>
      <c r="NVD71" s="13"/>
      <c r="NVE71" s="13"/>
      <c r="NVF71" s="13"/>
      <c r="NVG71" s="13"/>
      <c r="NVH71" s="13"/>
      <c r="NVI71" s="13"/>
      <c r="NVJ71" s="13"/>
      <c r="NVK71" s="13"/>
      <c r="NVL71" s="13"/>
      <c r="NVM71" s="13"/>
      <c r="NVN71" s="13"/>
      <c r="NVO71" s="13"/>
      <c r="NVP71" s="13"/>
      <c r="NVQ71" s="13"/>
      <c r="NVR71" s="13"/>
      <c r="NVS71" s="13"/>
      <c r="NVT71" s="13"/>
      <c r="NVU71" s="13"/>
      <c r="NVV71" s="13"/>
      <c r="NVW71" s="13"/>
      <c r="NVX71" s="13"/>
      <c r="NVY71" s="13"/>
      <c r="NVZ71" s="13"/>
      <c r="NWA71" s="13"/>
      <c r="NWB71" s="13"/>
      <c r="NWC71" s="13"/>
      <c r="NWD71" s="13"/>
      <c r="NWE71" s="13"/>
      <c r="NWF71" s="13"/>
      <c r="NWG71" s="13"/>
      <c r="NWH71" s="13"/>
      <c r="NWI71" s="13"/>
      <c r="NWJ71" s="13"/>
      <c r="NWK71" s="13"/>
      <c r="NWL71" s="13"/>
      <c r="NWM71" s="13"/>
      <c r="NWN71" s="13"/>
      <c r="NWO71" s="13"/>
      <c r="NWP71" s="13"/>
      <c r="NWQ71" s="13"/>
      <c r="NWR71" s="13"/>
      <c r="NWS71" s="13"/>
      <c r="NWT71" s="13"/>
      <c r="NWU71" s="13"/>
      <c r="NWV71" s="13"/>
      <c r="NWW71" s="13"/>
      <c r="NWX71" s="13"/>
      <c r="NWY71" s="13"/>
      <c r="NWZ71" s="13"/>
      <c r="NXA71" s="13"/>
      <c r="NXB71" s="13"/>
      <c r="NXC71" s="13"/>
      <c r="NXD71" s="13"/>
      <c r="NXE71" s="13"/>
      <c r="NXF71" s="13"/>
      <c r="NXG71" s="13"/>
      <c r="NXH71" s="13"/>
      <c r="NXI71" s="13"/>
      <c r="NXJ71" s="13"/>
      <c r="NXK71" s="13"/>
      <c r="NXL71" s="13"/>
      <c r="NXM71" s="13"/>
      <c r="NXN71" s="13"/>
      <c r="NXO71" s="13"/>
      <c r="NXP71" s="13"/>
      <c r="NXQ71" s="13"/>
      <c r="NXR71" s="13"/>
      <c r="NXS71" s="13"/>
      <c r="NXT71" s="13"/>
      <c r="NXU71" s="13"/>
      <c r="NXV71" s="13"/>
      <c r="NXW71" s="13"/>
      <c r="NXX71" s="13"/>
      <c r="NXY71" s="13"/>
      <c r="NXZ71" s="13"/>
      <c r="NYA71" s="13"/>
      <c r="NYB71" s="13"/>
      <c r="NYC71" s="13"/>
      <c r="NYD71" s="13"/>
      <c r="NYE71" s="13"/>
      <c r="NYF71" s="13"/>
      <c r="NYG71" s="13"/>
      <c r="NYH71" s="13"/>
      <c r="NYI71" s="13"/>
      <c r="NYJ71" s="13"/>
      <c r="NYK71" s="13"/>
      <c r="NYL71" s="13"/>
      <c r="NYM71" s="13"/>
      <c r="NYN71" s="13"/>
      <c r="NYO71" s="13"/>
      <c r="NYP71" s="13"/>
      <c r="NYQ71" s="13"/>
      <c r="NYR71" s="13"/>
      <c r="NYS71" s="13"/>
      <c r="NYT71" s="13"/>
      <c r="NYU71" s="13"/>
      <c r="NYV71" s="13"/>
      <c r="NYW71" s="13"/>
      <c r="NYX71" s="13"/>
      <c r="NYY71" s="13"/>
      <c r="NYZ71" s="13"/>
      <c r="NZA71" s="13"/>
      <c r="NZB71" s="13"/>
      <c r="NZC71" s="13"/>
      <c r="NZD71" s="13"/>
      <c r="NZE71" s="13"/>
      <c r="NZF71" s="13"/>
      <c r="NZG71" s="13"/>
      <c r="NZH71" s="13"/>
      <c r="NZI71" s="13"/>
      <c r="NZJ71" s="13"/>
      <c r="NZK71" s="13"/>
      <c r="NZL71" s="13"/>
      <c r="NZM71" s="13"/>
      <c r="NZN71" s="13"/>
      <c r="NZO71" s="13"/>
      <c r="NZP71" s="13"/>
      <c r="NZQ71" s="13"/>
      <c r="NZR71" s="13"/>
      <c r="NZS71" s="13"/>
      <c r="NZT71" s="13"/>
      <c r="NZU71" s="13"/>
      <c r="NZV71" s="13"/>
      <c r="NZW71" s="13"/>
      <c r="NZX71" s="13"/>
      <c r="NZY71" s="13"/>
      <c r="NZZ71" s="13"/>
      <c r="OAA71" s="13"/>
      <c r="OAB71" s="13"/>
      <c r="OAC71" s="13"/>
      <c r="OAD71" s="13"/>
      <c r="OAE71" s="13"/>
      <c r="OAF71" s="13"/>
      <c r="OAG71" s="13"/>
      <c r="OAH71" s="13"/>
      <c r="OAI71" s="13"/>
      <c r="OAJ71" s="13"/>
      <c r="OAK71" s="13"/>
      <c r="OAL71" s="13"/>
      <c r="OAM71" s="13"/>
      <c r="OAN71" s="13"/>
      <c r="OAO71" s="13"/>
      <c r="OAP71" s="13"/>
      <c r="OAQ71" s="13"/>
      <c r="OAR71" s="13"/>
      <c r="OAS71" s="13"/>
      <c r="OAT71" s="13"/>
      <c r="OAU71" s="13"/>
      <c r="OAV71" s="13"/>
      <c r="OAW71" s="13"/>
      <c r="OAX71" s="13"/>
      <c r="OAY71" s="13"/>
      <c r="OAZ71" s="13"/>
      <c r="OBA71" s="13"/>
      <c r="OBB71" s="13"/>
      <c r="OBC71" s="13"/>
      <c r="OBD71" s="13"/>
      <c r="OBE71" s="13"/>
      <c r="OBF71" s="13"/>
      <c r="OBG71" s="13"/>
      <c r="OBH71" s="13"/>
      <c r="OBI71" s="13"/>
      <c r="OBJ71" s="13"/>
      <c r="OBK71" s="13"/>
      <c r="OBL71" s="13"/>
      <c r="OBM71" s="13"/>
      <c r="OBN71" s="13"/>
      <c r="OBO71" s="13"/>
      <c r="OBP71" s="13"/>
      <c r="OBQ71" s="13"/>
      <c r="OBR71" s="13"/>
      <c r="OBS71" s="13"/>
      <c r="OBT71" s="13"/>
      <c r="OBU71" s="13"/>
      <c r="OBV71" s="13"/>
      <c r="OBW71" s="13"/>
      <c r="OBX71" s="13"/>
      <c r="OBY71" s="13"/>
      <c r="OBZ71" s="13"/>
      <c r="OCA71" s="13"/>
      <c r="OCB71" s="13"/>
      <c r="OCC71" s="13"/>
      <c r="OCD71" s="13"/>
      <c r="OCE71" s="13"/>
      <c r="OCF71" s="13"/>
      <c r="OCG71" s="13"/>
      <c r="OCH71" s="13"/>
      <c r="OCI71" s="13"/>
      <c r="OCJ71" s="13"/>
      <c r="OCK71" s="13"/>
      <c r="OCL71" s="13"/>
      <c r="OCM71" s="13"/>
      <c r="OCN71" s="13"/>
      <c r="OCO71" s="13"/>
      <c r="OCP71" s="13"/>
      <c r="OCQ71" s="13"/>
      <c r="OCR71" s="13"/>
      <c r="OCS71" s="13"/>
      <c r="OCT71" s="13"/>
      <c r="OCU71" s="13"/>
      <c r="OCV71" s="13"/>
      <c r="OCW71" s="13"/>
      <c r="OCX71" s="13"/>
      <c r="OCY71" s="13"/>
      <c r="OCZ71" s="13"/>
      <c r="ODA71" s="13"/>
      <c r="ODB71" s="13"/>
      <c r="ODC71" s="13"/>
      <c r="ODD71" s="13"/>
      <c r="ODE71" s="13"/>
      <c r="ODF71" s="13"/>
      <c r="ODG71" s="13"/>
      <c r="ODH71" s="13"/>
      <c r="ODI71" s="13"/>
      <c r="ODJ71" s="13"/>
      <c r="ODK71" s="13"/>
      <c r="ODL71" s="13"/>
      <c r="ODM71" s="13"/>
      <c r="ODN71" s="13"/>
      <c r="ODO71" s="13"/>
      <c r="ODP71" s="13"/>
      <c r="ODQ71" s="13"/>
      <c r="ODR71" s="13"/>
      <c r="ODS71" s="13"/>
      <c r="ODT71" s="13"/>
      <c r="ODU71" s="13"/>
      <c r="ODV71" s="13"/>
      <c r="ODW71" s="13"/>
      <c r="ODX71" s="13"/>
      <c r="ODY71" s="13"/>
      <c r="ODZ71" s="13"/>
      <c r="OEA71" s="13"/>
      <c r="OEB71" s="13"/>
      <c r="OEC71" s="13"/>
      <c r="OED71" s="13"/>
      <c r="OEE71" s="13"/>
      <c r="OEF71" s="13"/>
      <c r="OEG71" s="13"/>
      <c r="OEH71" s="13"/>
      <c r="OEI71" s="13"/>
      <c r="OEJ71" s="13"/>
      <c r="OEK71" s="13"/>
      <c r="OEL71" s="13"/>
      <c r="OEM71" s="13"/>
      <c r="OEN71" s="13"/>
      <c r="OEO71" s="13"/>
      <c r="OEP71" s="13"/>
      <c r="OEQ71" s="13"/>
      <c r="OER71" s="13"/>
      <c r="OES71" s="13"/>
      <c r="OET71" s="13"/>
      <c r="OEU71" s="13"/>
      <c r="OEV71" s="13"/>
      <c r="OEW71" s="13"/>
      <c r="OEX71" s="13"/>
      <c r="OEY71" s="13"/>
      <c r="OEZ71" s="13"/>
      <c r="OFA71" s="13"/>
      <c r="OFB71" s="13"/>
      <c r="OFC71" s="13"/>
      <c r="OFD71" s="13"/>
      <c r="OFE71" s="13"/>
      <c r="OFF71" s="13"/>
      <c r="OFG71" s="13"/>
      <c r="OFH71" s="13"/>
      <c r="OFI71" s="13"/>
      <c r="OFJ71" s="13"/>
      <c r="OFK71" s="13"/>
      <c r="OFL71" s="13"/>
      <c r="OFM71" s="13"/>
      <c r="OFN71" s="13"/>
      <c r="OFO71" s="13"/>
      <c r="OFP71" s="13"/>
      <c r="OFQ71" s="13"/>
      <c r="OFR71" s="13"/>
      <c r="OFS71" s="13"/>
      <c r="OFT71" s="13"/>
      <c r="OFU71" s="13"/>
      <c r="OFV71" s="13"/>
      <c r="OFW71" s="13"/>
      <c r="OFX71" s="13"/>
      <c r="OFY71" s="13"/>
      <c r="OFZ71" s="13"/>
      <c r="OGA71" s="13"/>
      <c r="OGB71" s="13"/>
      <c r="OGC71" s="13"/>
      <c r="OGD71" s="13"/>
      <c r="OGE71" s="13"/>
      <c r="OGF71" s="13"/>
      <c r="OGG71" s="13"/>
      <c r="OGH71" s="13"/>
      <c r="OGI71" s="13"/>
      <c r="OGJ71" s="13"/>
      <c r="OGK71" s="13"/>
      <c r="OGL71" s="13"/>
      <c r="OGM71" s="13"/>
      <c r="OGN71" s="13"/>
      <c r="OGO71" s="13"/>
      <c r="OGP71" s="13"/>
      <c r="OGQ71" s="13"/>
      <c r="OGR71" s="13"/>
      <c r="OGS71" s="13"/>
      <c r="OGT71" s="13"/>
      <c r="OGU71" s="13"/>
      <c r="OGV71" s="13"/>
      <c r="OGW71" s="13"/>
      <c r="OGX71" s="13"/>
      <c r="OGY71" s="13"/>
      <c r="OGZ71" s="13"/>
      <c r="OHA71" s="13"/>
      <c r="OHB71" s="13"/>
      <c r="OHC71" s="13"/>
      <c r="OHD71" s="13"/>
      <c r="OHE71" s="13"/>
      <c r="OHF71" s="13"/>
      <c r="OHG71" s="13"/>
      <c r="OHH71" s="13"/>
      <c r="OHI71" s="13"/>
      <c r="OHJ71" s="13"/>
      <c r="OHK71" s="13"/>
      <c r="OHL71" s="13"/>
      <c r="OHM71" s="13"/>
      <c r="OHN71" s="13"/>
      <c r="OHO71" s="13"/>
      <c r="OHP71" s="13"/>
      <c r="OHQ71" s="13"/>
      <c r="OHR71" s="13"/>
      <c r="OHS71" s="13"/>
      <c r="OHT71" s="13"/>
      <c r="OHU71" s="13"/>
      <c r="OHV71" s="13"/>
      <c r="OHW71" s="13"/>
      <c r="OHX71" s="13"/>
      <c r="OHY71" s="13"/>
      <c r="OHZ71" s="13"/>
      <c r="OIA71" s="13"/>
      <c r="OIB71" s="13"/>
      <c r="OIC71" s="13"/>
      <c r="OID71" s="13"/>
      <c r="OIE71" s="13"/>
      <c r="OIF71" s="13"/>
      <c r="OIG71" s="13"/>
      <c r="OIH71" s="13"/>
      <c r="OII71" s="13"/>
      <c r="OIJ71" s="13"/>
      <c r="OIK71" s="13"/>
      <c r="OIL71" s="13"/>
      <c r="OIM71" s="13"/>
      <c r="OIN71" s="13"/>
      <c r="OIO71" s="13"/>
      <c r="OIP71" s="13"/>
      <c r="OIQ71" s="13"/>
      <c r="OIR71" s="13"/>
      <c r="OIS71" s="13"/>
      <c r="OIT71" s="13"/>
      <c r="OIU71" s="13"/>
      <c r="OIV71" s="13"/>
      <c r="OIW71" s="13"/>
      <c r="OIX71" s="13"/>
      <c r="OIY71" s="13"/>
      <c r="OIZ71" s="13"/>
      <c r="OJA71" s="13"/>
      <c r="OJB71" s="13"/>
      <c r="OJC71" s="13"/>
      <c r="OJD71" s="13"/>
      <c r="OJE71" s="13"/>
      <c r="OJF71" s="13"/>
      <c r="OJG71" s="13"/>
      <c r="OJH71" s="13"/>
      <c r="OJI71" s="13"/>
      <c r="OJJ71" s="13"/>
      <c r="OJK71" s="13"/>
      <c r="OJL71" s="13"/>
      <c r="OJM71" s="13"/>
      <c r="OJN71" s="13"/>
      <c r="OJO71" s="13"/>
      <c r="OJP71" s="13"/>
      <c r="OJQ71" s="13"/>
      <c r="OJR71" s="13"/>
      <c r="OJS71" s="13"/>
      <c r="OJT71" s="13"/>
      <c r="OJU71" s="13"/>
      <c r="OJV71" s="13"/>
      <c r="OJW71" s="13"/>
      <c r="OJX71" s="13"/>
      <c r="OJY71" s="13"/>
      <c r="OJZ71" s="13"/>
      <c r="OKA71" s="13"/>
      <c r="OKB71" s="13"/>
      <c r="OKC71" s="13"/>
      <c r="OKD71" s="13"/>
      <c r="OKE71" s="13"/>
      <c r="OKF71" s="13"/>
      <c r="OKG71" s="13"/>
      <c r="OKH71" s="13"/>
      <c r="OKI71" s="13"/>
      <c r="OKJ71" s="13"/>
      <c r="OKK71" s="13"/>
      <c r="OKL71" s="13"/>
      <c r="OKM71" s="13"/>
      <c r="OKN71" s="13"/>
      <c r="OKO71" s="13"/>
      <c r="OKP71" s="13"/>
      <c r="OKQ71" s="13"/>
      <c r="OKR71" s="13"/>
      <c r="OKS71" s="13"/>
      <c r="OKT71" s="13"/>
      <c r="OKU71" s="13"/>
      <c r="OKV71" s="13"/>
      <c r="OKW71" s="13"/>
      <c r="OKX71" s="13"/>
      <c r="OKY71" s="13"/>
      <c r="OKZ71" s="13"/>
      <c r="OLA71" s="13"/>
      <c r="OLB71" s="13"/>
      <c r="OLC71" s="13"/>
      <c r="OLD71" s="13"/>
      <c r="OLE71" s="13"/>
      <c r="OLF71" s="13"/>
      <c r="OLG71" s="13"/>
      <c r="OLH71" s="13"/>
      <c r="OLI71" s="13"/>
      <c r="OLJ71" s="13"/>
      <c r="OLK71" s="13"/>
      <c r="OLL71" s="13"/>
      <c r="OLM71" s="13"/>
      <c r="OLN71" s="13"/>
      <c r="OLO71" s="13"/>
      <c r="OLP71" s="13"/>
      <c r="OLQ71" s="13"/>
      <c r="OLR71" s="13"/>
      <c r="OLS71" s="13"/>
      <c r="OLT71" s="13"/>
      <c r="OLU71" s="13"/>
      <c r="OLV71" s="13"/>
      <c r="OLW71" s="13"/>
      <c r="OLX71" s="13"/>
      <c r="OLY71" s="13"/>
      <c r="OLZ71" s="13"/>
      <c r="OMA71" s="13"/>
      <c r="OMB71" s="13"/>
      <c r="OMC71" s="13"/>
      <c r="OMD71" s="13"/>
      <c r="OME71" s="13"/>
      <c r="OMF71" s="13"/>
      <c r="OMG71" s="13"/>
      <c r="OMH71" s="13"/>
      <c r="OMI71" s="13"/>
      <c r="OMJ71" s="13"/>
      <c r="OMK71" s="13"/>
      <c r="OML71" s="13"/>
      <c r="OMM71" s="13"/>
      <c r="OMN71" s="13"/>
      <c r="OMO71" s="13"/>
      <c r="OMP71" s="13"/>
      <c r="OMQ71" s="13"/>
      <c r="OMR71" s="13"/>
      <c r="OMS71" s="13"/>
      <c r="OMT71" s="13"/>
      <c r="OMU71" s="13"/>
      <c r="OMV71" s="13"/>
      <c r="OMW71" s="13"/>
      <c r="OMX71" s="13"/>
      <c r="OMY71" s="13"/>
      <c r="OMZ71" s="13"/>
      <c r="ONA71" s="13"/>
      <c r="ONB71" s="13"/>
      <c r="ONC71" s="13"/>
      <c r="OND71" s="13"/>
      <c r="ONE71" s="13"/>
      <c r="ONF71" s="13"/>
      <c r="ONG71" s="13"/>
      <c r="ONH71" s="13"/>
      <c r="ONI71" s="13"/>
      <c r="ONJ71" s="13"/>
      <c r="ONK71" s="13"/>
      <c r="ONL71" s="13"/>
      <c r="ONM71" s="13"/>
      <c r="ONN71" s="13"/>
      <c r="ONO71" s="13"/>
      <c r="ONP71" s="13"/>
      <c r="ONQ71" s="13"/>
      <c r="ONR71" s="13"/>
      <c r="ONS71" s="13"/>
      <c r="ONT71" s="13"/>
      <c r="ONU71" s="13"/>
      <c r="ONV71" s="13"/>
      <c r="ONW71" s="13"/>
      <c r="ONX71" s="13"/>
      <c r="ONY71" s="13"/>
      <c r="ONZ71" s="13"/>
      <c r="OOA71" s="13"/>
      <c r="OOB71" s="13"/>
      <c r="OOC71" s="13"/>
      <c r="OOD71" s="13"/>
      <c r="OOE71" s="13"/>
      <c r="OOF71" s="13"/>
      <c r="OOG71" s="13"/>
      <c r="OOH71" s="13"/>
      <c r="OOI71" s="13"/>
      <c r="OOJ71" s="13"/>
      <c r="OOK71" s="13"/>
      <c r="OOL71" s="13"/>
      <c r="OOM71" s="13"/>
      <c r="OON71" s="13"/>
      <c r="OOO71" s="13"/>
      <c r="OOP71" s="13"/>
      <c r="OOQ71" s="13"/>
      <c r="OOR71" s="13"/>
      <c r="OOS71" s="13"/>
      <c r="OOT71" s="13"/>
      <c r="OOU71" s="13"/>
      <c r="OOV71" s="13"/>
      <c r="OOW71" s="13"/>
      <c r="OOX71" s="13"/>
      <c r="OOY71" s="13"/>
      <c r="OOZ71" s="13"/>
      <c r="OPA71" s="13"/>
      <c r="OPB71" s="13"/>
      <c r="OPC71" s="13"/>
      <c r="OPD71" s="13"/>
      <c r="OPE71" s="13"/>
      <c r="OPF71" s="13"/>
      <c r="OPG71" s="13"/>
      <c r="OPH71" s="13"/>
      <c r="OPI71" s="13"/>
      <c r="OPJ71" s="13"/>
      <c r="OPK71" s="13"/>
      <c r="OPL71" s="13"/>
      <c r="OPM71" s="13"/>
      <c r="OPN71" s="13"/>
      <c r="OPO71" s="13"/>
      <c r="OPP71" s="13"/>
      <c r="OPQ71" s="13"/>
      <c r="OPR71" s="13"/>
      <c r="OPS71" s="13"/>
      <c r="OPT71" s="13"/>
      <c r="OPU71" s="13"/>
      <c r="OPV71" s="13"/>
      <c r="OPW71" s="13"/>
      <c r="OPX71" s="13"/>
      <c r="OPY71" s="13"/>
      <c r="OPZ71" s="13"/>
      <c r="OQA71" s="13"/>
      <c r="OQB71" s="13"/>
      <c r="OQC71" s="13"/>
      <c r="OQD71" s="13"/>
      <c r="OQE71" s="13"/>
      <c r="OQF71" s="13"/>
      <c r="OQG71" s="13"/>
      <c r="OQH71" s="13"/>
      <c r="OQI71" s="13"/>
      <c r="OQJ71" s="13"/>
      <c r="OQK71" s="13"/>
      <c r="OQL71" s="13"/>
      <c r="OQM71" s="13"/>
      <c r="OQN71" s="13"/>
      <c r="OQO71" s="13"/>
      <c r="OQP71" s="13"/>
      <c r="OQQ71" s="13"/>
      <c r="OQR71" s="13"/>
      <c r="OQS71" s="13"/>
      <c r="OQT71" s="13"/>
      <c r="OQU71" s="13"/>
      <c r="OQV71" s="13"/>
      <c r="OQW71" s="13"/>
      <c r="OQX71" s="13"/>
      <c r="OQY71" s="13"/>
      <c r="OQZ71" s="13"/>
      <c r="ORA71" s="13"/>
      <c r="ORB71" s="13"/>
      <c r="ORC71" s="13"/>
      <c r="ORD71" s="13"/>
      <c r="ORE71" s="13"/>
      <c r="ORF71" s="13"/>
      <c r="ORG71" s="13"/>
      <c r="ORH71" s="13"/>
      <c r="ORI71" s="13"/>
      <c r="ORJ71" s="13"/>
      <c r="ORK71" s="13"/>
      <c r="ORL71" s="13"/>
      <c r="ORM71" s="13"/>
      <c r="ORN71" s="13"/>
      <c r="ORO71" s="13"/>
      <c r="ORP71" s="13"/>
      <c r="ORQ71" s="13"/>
      <c r="ORR71" s="13"/>
      <c r="ORS71" s="13"/>
      <c r="ORT71" s="13"/>
      <c r="ORU71" s="13"/>
      <c r="ORV71" s="13"/>
      <c r="ORW71" s="13"/>
      <c r="ORX71" s="13"/>
      <c r="ORY71" s="13"/>
      <c r="ORZ71" s="13"/>
      <c r="OSA71" s="13"/>
      <c r="OSB71" s="13"/>
      <c r="OSC71" s="13"/>
      <c r="OSD71" s="13"/>
      <c r="OSE71" s="13"/>
      <c r="OSF71" s="13"/>
      <c r="OSG71" s="13"/>
      <c r="OSH71" s="13"/>
      <c r="OSI71" s="13"/>
      <c r="OSJ71" s="13"/>
      <c r="OSK71" s="13"/>
      <c r="OSL71" s="13"/>
      <c r="OSM71" s="13"/>
      <c r="OSN71" s="13"/>
      <c r="OSO71" s="13"/>
      <c r="OSP71" s="13"/>
      <c r="OSQ71" s="13"/>
      <c r="OSR71" s="13"/>
      <c r="OSS71" s="13"/>
      <c r="OST71" s="13"/>
      <c r="OSU71" s="13"/>
      <c r="OSV71" s="13"/>
      <c r="OSW71" s="13"/>
      <c r="OSX71" s="13"/>
      <c r="OSY71" s="13"/>
      <c r="OSZ71" s="13"/>
      <c r="OTA71" s="13"/>
      <c r="OTB71" s="13"/>
      <c r="OTC71" s="13"/>
      <c r="OTD71" s="13"/>
      <c r="OTE71" s="13"/>
      <c r="OTF71" s="13"/>
      <c r="OTG71" s="13"/>
      <c r="OTH71" s="13"/>
      <c r="OTI71" s="13"/>
      <c r="OTJ71" s="13"/>
      <c r="OTK71" s="13"/>
      <c r="OTL71" s="13"/>
      <c r="OTM71" s="13"/>
      <c r="OTN71" s="13"/>
      <c r="OTO71" s="13"/>
      <c r="OTP71" s="13"/>
      <c r="OTQ71" s="13"/>
      <c r="OTR71" s="13"/>
      <c r="OTS71" s="13"/>
      <c r="OTT71" s="13"/>
      <c r="OTU71" s="13"/>
      <c r="OTV71" s="13"/>
      <c r="OTW71" s="13"/>
      <c r="OTX71" s="13"/>
      <c r="OTY71" s="13"/>
      <c r="OTZ71" s="13"/>
      <c r="OUA71" s="13"/>
      <c r="OUB71" s="13"/>
      <c r="OUC71" s="13"/>
      <c r="OUD71" s="13"/>
      <c r="OUE71" s="13"/>
      <c r="OUF71" s="13"/>
      <c r="OUG71" s="13"/>
      <c r="OUH71" s="13"/>
      <c r="OUI71" s="13"/>
      <c r="OUJ71" s="13"/>
      <c r="OUK71" s="13"/>
      <c r="OUL71" s="13"/>
      <c r="OUM71" s="13"/>
      <c r="OUN71" s="13"/>
      <c r="OUO71" s="13"/>
      <c r="OUP71" s="13"/>
      <c r="OUQ71" s="13"/>
      <c r="OUR71" s="13"/>
      <c r="OUS71" s="13"/>
      <c r="OUT71" s="13"/>
      <c r="OUU71" s="13"/>
      <c r="OUV71" s="13"/>
      <c r="OUW71" s="13"/>
      <c r="OUX71" s="13"/>
      <c r="OUY71" s="13"/>
      <c r="OUZ71" s="13"/>
      <c r="OVA71" s="13"/>
      <c r="OVB71" s="13"/>
      <c r="OVC71" s="13"/>
      <c r="OVD71" s="13"/>
      <c r="OVE71" s="13"/>
      <c r="OVF71" s="13"/>
      <c r="OVG71" s="13"/>
      <c r="OVH71" s="13"/>
      <c r="OVI71" s="13"/>
      <c r="OVJ71" s="13"/>
      <c r="OVK71" s="13"/>
      <c r="OVL71" s="13"/>
      <c r="OVM71" s="13"/>
      <c r="OVN71" s="13"/>
      <c r="OVO71" s="13"/>
      <c r="OVP71" s="13"/>
      <c r="OVQ71" s="13"/>
      <c r="OVR71" s="13"/>
      <c r="OVS71" s="13"/>
      <c r="OVT71" s="13"/>
      <c r="OVU71" s="13"/>
      <c r="OVV71" s="13"/>
      <c r="OVW71" s="13"/>
      <c r="OVX71" s="13"/>
      <c r="OVY71" s="13"/>
      <c r="OVZ71" s="13"/>
      <c r="OWA71" s="13"/>
      <c r="OWB71" s="13"/>
      <c r="OWC71" s="13"/>
      <c r="OWD71" s="13"/>
      <c r="OWE71" s="13"/>
      <c r="OWF71" s="13"/>
      <c r="OWG71" s="13"/>
      <c r="OWH71" s="13"/>
      <c r="OWI71" s="13"/>
      <c r="OWJ71" s="13"/>
      <c r="OWK71" s="13"/>
      <c r="OWL71" s="13"/>
      <c r="OWM71" s="13"/>
      <c r="OWN71" s="13"/>
      <c r="OWO71" s="13"/>
      <c r="OWP71" s="13"/>
      <c r="OWQ71" s="13"/>
      <c r="OWR71" s="13"/>
      <c r="OWS71" s="13"/>
      <c r="OWT71" s="13"/>
      <c r="OWU71" s="13"/>
      <c r="OWV71" s="13"/>
      <c r="OWW71" s="13"/>
      <c r="OWX71" s="13"/>
      <c r="OWY71" s="13"/>
      <c r="OWZ71" s="13"/>
      <c r="OXA71" s="13"/>
      <c r="OXB71" s="13"/>
      <c r="OXC71" s="13"/>
      <c r="OXD71" s="13"/>
      <c r="OXE71" s="13"/>
      <c r="OXF71" s="13"/>
      <c r="OXG71" s="13"/>
      <c r="OXH71" s="13"/>
      <c r="OXI71" s="13"/>
      <c r="OXJ71" s="13"/>
      <c r="OXK71" s="13"/>
      <c r="OXL71" s="13"/>
      <c r="OXM71" s="13"/>
      <c r="OXN71" s="13"/>
      <c r="OXO71" s="13"/>
      <c r="OXP71" s="13"/>
      <c r="OXQ71" s="13"/>
      <c r="OXR71" s="13"/>
      <c r="OXS71" s="13"/>
      <c r="OXT71" s="13"/>
      <c r="OXU71" s="13"/>
      <c r="OXV71" s="13"/>
      <c r="OXW71" s="13"/>
      <c r="OXX71" s="13"/>
      <c r="OXY71" s="13"/>
      <c r="OXZ71" s="13"/>
      <c r="OYA71" s="13"/>
      <c r="OYB71" s="13"/>
      <c r="OYC71" s="13"/>
      <c r="OYD71" s="13"/>
      <c r="OYE71" s="13"/>
      <c r="OYF71" s="13"/>
      <c r="OYG71" s="13"/>
      <c r="OYH71" s="13"/>
      <c r="OYI71" s="13"/>
      <c r="OYJ71" s="13"/>
      <c r="OYK71" s="13"/>
      <c r="OYL71" s="13"/>
      <c r="OYM71" s="13"/>
      <c r="OYN71" s="13"/>
      <c r="OYO71" s="13"/>
      <c r="OYP71" s="13"/>
      <c r="OYQ71" s="13"/>
      <c r="OYR71" s="13"/>
      <c r="OYS71" s="13"/>
      <c r="OYT71" s="13"/>
      <c r="OYU71" s="13"/>
      <c r="OYV71" s="13"/>
      <c r="OYW71" s="13"/>
      <c r="OYX71" s="13"/>
      <c r="OYY71" s="13"/>
      <c r="OYZ71" s="13"/>
      <c r="OZA71" s="13"/>
      <c r="OZB71" s="13"/>
      <c r="OZC71" s="13"/>
      <c r="OZD71" s="13"/>
      <c r="OZE71" s="13"/>
      <c r="OZF71" s="13"/>
      <c r="OZG71" s="13"/>
      <c r="OZH71" s="13"/>
      <c r="OZI71" s="13"/>
      <c r="OZJ71" s="13"/>
      <c r="OZK71" s="13"/>
      <c r="OZL71" s="13"/>
      <c r="OZM71" s="13"/>
      <c r="OZN71" s="13"/>
      <c r="OZO71" s="13"/>
      <c r="OZP71" s="13"/>
      <c r="OZQ71" s="13"/>
      <c r="OZR71" s="13"/>
      <c r="OZS71" s="13"/>
      <c r="OZT71" s="13"/>
      <c r="OZU71" s="13"/>
      <c r="OZV71" s="13"/>
      <c r="OZW71" s="13"/>
      <c r="OZX71" s="13"/>
      <c r="OZY71" s="13"/>
      <c r="OZZ71" s="13"/>
      <c r="PAA71" s="13"/>
      <c r="PAB71" s="13"/>
      <c r="PAC71" s="13"/>
      <c r="PAD71" s="13"/>
      <c r="PAE71" s="13"/>
      <c r="PAF71" s="13"/>
      <c r="PAG71" s="13"/>
      <c r="PAH71" s="13"/>
      <c r="PAI71" s="13"/>
      <c r="PAJ71" s="13"/>
      <c r="PAK71" s="13"/>
      <c r="PAL71" s="13"/>
      <c r="PAM71" s="13"/>
      <c r="PAN71" s="13"/>
      <c r="PAO71" s="13"/>
      <c r="PAP71" s="13"/>
      <c r="PAQ71" s="13"/>
      <c r="PAR71" s="13"/>
      <c r="PAS71" s="13"/>
      <c r="PAT71" s="13"/>
      <c r="PAU71" s="13"/>
      <c r="PAV71" s="13"/>
      <c r="PAW71" s="13"/>
      <c r="PAX71" s="13"/>
      <c r="PAY71" s="13"/>
      <c r="PAZ71" s="13"/>
      <c r="PBA71" s="13"/>
      <c r="PBB71" s="13"/>
      <c r="PBC71" s="13"/>
      <c r="PBD71" s="13"/>
      <c r="PBE71" s="13"/>
      <c r="PBF71" s="13"/>
      <c r="PBG71" s="13"/>
      <c r="PBH71" s="13"/>
      <c r="PBI71" s="13"/>
      <c r="PBJ71" s="13"/>
      <c r="PBK71" s="13"/>
      <c r="PBL71" s="13"/>
      <c r="PBM71" s="13"/>
      <c r="PBN71" s="13"/>
      <c r="PBO71" s="13"/>
      <c r="PBP71" s="13"/>
      <c r="PBQ71" s="13"/>
      <c r="PBR71" s="13"/>
      <c r="PBS71" s="13"/>
      <c r="PBT71" s="13"/>
      <c r="PBU71" s="13"/>
      <c r="PBV71" s="13"/>
      <c r="PBW71" s="13"/>
      <c r="PBX71" s="13"/>
      <c r="PBY71" s="13"/>
      <c r="PBZ71" s="13"/>
      <c r="PCA71" s="13"/>
      <c r="PCB71" s="13"/>
      <c r="PCC71" s="13"/>
      <c r="PCD71" s="13"/>
      <c r="PCE71" s="13"/>
      <c r="PCF71" s="13"/>
      <c r="PCG71" s="13"/>
      <c r="PCH71" s="13"/>
      <c r="PCI71" s="13"/>
      <c r="PCJ71" s="13"/>
      <c r="PCK71" s="13"/>
      <c r="PCL71" s="13"/>
      <c r="PCM71" s="13"/>
      <c r="PCN71" s="13"/>
      <c r="PCO71" s="13"/>
      <c r="PCP71" s="13"/>
      <c r="PCQ71" s="13"/>
      <c r="PCR71" s="13"/>
      <c r="PCS71" s="13"/>
      <c r="PCT71" s="13"/>
      <c r="PCU71" s="13"/>
      <c r="PCV71" s="13"/>
      <c r="PCW71" s="13"/>
      <c r="PCX71" s="13"/>
      <c r="PCY71" s="13"/>
      <c r="PCZ71" s="13"/>
      <c r="PDA71" s="13"/>
      <c r="PDB71" s="13"/>
      <c r="PDC71" s="13"/>
      <c r="PDD71" s="13"/>
      <c r="PDE71" s="13"/>
      <c r="PDF71" s="13"/>
      <c r="PDG71" s="13"/>
      <c r="PDH71" s="13"/>
      <c r="PDI71" s="13"/>
      <c r="PDJ71" s="13"/>
      <c r="PDK71" s="13"/>
      <c r="PDL71" s="13"/>
      <c r="PDM71" s="13"/>
      <c r="PDN71" s="13"/>
      <c r="PDO71" s="13"/>
      <c r="PDP71" s="13"/>
      <c r="PDQ71" s="13"/>
      <c r="PDR71" s="13"/>
      <c r="PDS71" s="13"/>
      <c r="PDT71" s="13"/>
      <c r="PDU71" s="13"/>
      <c r="PDV71" s="13"/>
      <c r="PDW71" s="13"/>
      <c r="PDX71" s="13"/>
      <c r="PDY71" s="13"/>
      <c r="PDZ71" s="13"/>
      <c r="PEA71" s="13"/>
      <c r="PEB71" s="13"/>
      <c r="PEC71" s="13"/>
      <c r="PED71" s="13"/>
      <c r="PEE71" s="13"/>
      <c r="PEF71" s="13"/>
      <c r="PEG71" s="13"/>
      <c r="PEH71" s="13"/>
      <c r="PEI71" s="13"/>
      <c r="PEJ71" s="13"/>
      <c r="PEK71" s="13"/>
      <c r="PEL71" s="13"/>
      <c r="PEM71" s="13"/>
      <c r="PEN71" s="13"/>
      <c r="PEO71" s="13"/>
      <c r="PEP71" s="13"/>
      <c r="PEQ71" s="13"/>
      <c r="PER71" s="13"/>
      <c r="PES71" s="13"/>
      <c r="PET71" s="13"/>
      <c r="PEU71" s="13"/>
      <c r="PEV71" s="13"/>
      <c r="PEW71" s="13"/>
      <c r="PEX71" s="13"/>
      <c r="PEY71" s="13"/>
      <c r="PEZ71" s="13"/>
      <c r="PFA71" s="13"/>
      <c r="PFB71" s="13"/>
      <c r="PFC71" s="13"/>
      <c r="PFD71" s="13"/>
      <c r="PFE71" s="13"/>
      <c r="PFF71" s="13"/>
      <c r="PFG71" s="13"/>
      <c r="PFH71" s="13"/>
      <c r="PFI71" s="13"/>
      <c r="PFJ71" s="13"/>
      <c r="PFK71" s="13"/>
      <c r="PFL71" s="13"/>
      <c r="PFM71" s="13"/>
      <c r="PFN71" s="13"/>
      <c r="PFO71" s="13"/>
      <c r="PFP71" s="13"/>
      <c r="PFQ71" s="13"/>
      <c r="PFR71" s="13"/>
      <c r="PFS71" s="13"/>
      <c r="PFT71" s="13"/>
      <c r="PFU71" s="13"/>
      <c r="PFV71" s="13"/>
      <c r="PFW71" s="13"/>
      <c r="PFX71" s="13"/>
      <c r="PFY71" s="13"/>
      <c r="PFZ71" s="13"/>
      <c r="PGA71" s="13"/>
      <c r="PGB71" s="13"/>
      <c r="PGC71" s="13"/>
      <c r="PGD71" s="13"/>
      <c r="PGE71" s="13"/>
      <c r="PGF71" s="13"/>
      <c r="PGG71" s="13"/>
      <c r="PGH71" s="13"/>
      <c r="PGI71" s="13"/>
      <c r="PGJ71" s="13"/>
      <c r="PGK71" s="13"/>
      <c r="PGL71" s="13"/>
      <c r="PGM71" s="13"/>
      <c r="PGN71" s="13"/>
      <c r="PGO71" s="13"/>
      <c r="PGP71" s="13"/>
      <c r="PGQ71" s="13"/>
      <c r="PGR71" s="13"/>
      <c r="PGS71" s="13"/>
      <c r="PGT71" s="13"/>
      <c r="PGU71" s="13"/>
      <c r="PGV71" s="13"/>
      <c r="PGW71" s="13"/>
      <c r="PGX71" s="13"/>
      <c r="PGY71" s="13"/>
      <c r="PGZ71" s="13"/>
      <c r="PHA71" s="13"/>
      <c r="PHB71" s="13"/>
      <c r="PHC71" s="13"/>
      <c r="PHD71" s="13"/>
      <c r="PHE71" s="13"/>
      <c r="PHF71" s="13"/>
      <c r="PHG71" s="13"/>
      <c r="PHH71" s="13"/>
      <c r="PHI71" s="13"/>
      <c r="PHJ71" s="13"/>
      <c r="PHK71" s="13"/>
      <c r="PHL71" s="13"/>
      <c r="PHM71" s="13"/>
      <c r="PHN71" s="13"/>
      <c r="PHO71" s="13"/>
      <c r="PHP71" s="13"/>
      <c r="PHQ71" s="13"/>
      <c r="PHR71" s="13"/>
      <c r="PHS71" s="13"/>
      <c r="PHT71" s="13"/>
      <c r="PHU71" s="13"/>
      <c r="PHV71" s="13"/>
      <c r="PHW71" s="13"/>
      <c r="PHX71" s="13"/>
      <c r="PHY71" s="13"/>
      <c r="PHZ71" s="13"/>
      <c r="PIA71" s="13"/>
      <c r="PIB71" s="13"/>
      <c r="PIC71" s="13"/>
      <c r="PID71" s="13"/>
      <c r="PIE71" s="13"/>
      <c r="PIF71" s="13"/>
      <c r="PIG71" s="13"/>
      <c r="PIH71" s="13"/>
      <c r="PII71" s="13"/>
      <c r="PIJ71" s="13"/>
      <c r="PIK71" s="13"/>
      <c r="PIL71" s="13"/>
      <c r="PIM71" s="13"/>
      <c r="PIN71" s="13"/>
      <c r="PIO71" s="13"/>
      <c r="PIP71" s="13"/>
      <c r="PIQ71" s="13"/>
      <c r="PIR71" s="13"/>
      <c r="PIS71" s="13"/>
      <c r="PIT71" s="13"/>
      <c r="PIU71" s="13"/>
      <c r="PIV71" s="13"/>
      <c r="PIW71" s="13"/>
      <c r="PIX71" s="13"/>
      <c r="PIY71" s="13"/>
      <c r="PIZ71" s="13"/>
      <c r="PJA71" s="13"/>
      <c r="PJB71" s="13"/>
      <c r="PJC71" s="13"/>
      <c r="PJD71" s="13"/>
      <c r="PJE71" s="13"/>
      <c r="PJF71" s="13"/>
      <c r="PJG71" s="13"/>
      <c r="PJH71" s="13"/>
      <c r="PJI71" s="13"/>
      <c r="PJJ71" s="13"/>
      <c r="PJK71" s="13"/>
      <c r="PJL71" s="13"/>
      <c r="PJM71" s="13"/>
      <c r="PJN71" s="13"/>
      <c r="PJO71" s="13"/>
      <c r="PJP71" s="13"/>
      <c r="PJQ71" s="13"/>
      <c r="PJR71" s="13"/>
      <c r="PJS71" s="13"/>
      <c r="PJT71" s="13"/>
      <c r="PJU71" s="13"/>
      <c r="PJV71" s="13"/>
      <c r="PJW71" s="13"/>
      <c r="PJX71" s="13"/>
      <c r="PJY71" s="13"/>
      <c r="PJZ71" s="13"/>
      <c r="PKA71" s="13"/>
      <c r="PKB71" s="13"/>
      <c r="PKC71" s="13"/>
      <c r="PKD71" s="13"/>
      <c r="PKE71" s="13"/>
      <c r="PKF71" s="13"/>
      <c r="PKG71" s="13"/>
      <c r="PKH71" s="13"/>
      <c r="PKI71" s="13"/>
      <c r="PKJ71" s="13"/>
      <c r="PKK71" s="13"/>
      <c r="PKL71" s="13"/>
      <c r="PKM71" s="13"/>
      <c r="PKN71" s="13"/>
      <c r="PKO71" s="13"/>
      <c r="PKP71" s="13"/>
      <c r="PKQ71" s="13"/>
      <c r="PKR71" s="13"/>
      <c r="PKS71" s="13"/>
      <c r="PKT71" s="13"/>
      <c r="PKU71" s="13"/>
      <c r="PKV71" s="13"/>
      <c r="PKW71" s="13"/>
      <c r="PKX71" s="13"/>
      <c r="PKY71" s="13"/>
      <c r="PKZ71" s="13"/>
      <c r="PLA71" s="13"/>
      <c r="PLB71" s="13"/>
      <c r="PLC71" s="13"/>
      <c r="PLD71" s="13"/>
      <c r="PLE71" s="13"/>
      <c r="PLF71" s="13"/>
      <c r="PLG71" s="13"/>
      <c r="PLH71" s="13"/>
      <c r="PLI71" s="13"/>
      <c r="PLJ71" s="13"/>
      <c r="PLK71" s="13"/>
      <c r="PLL71" s="13"/>
      <c r="PLM71" s="13"/>
      <c r="PLN71" s="13"/>
      <c r="PLO71" s="13"/>
      <c r="PLP71" s="13"/>
      <c r="PLQ71" s="13"/>
      <c r="PLR71" s="13"/>
      <c r="PLS71" s="13"/>
      <c r="PLT71" s="13"/>
      <c r="PLU71" s="13"/>
      <c r="PLV71" s="13"/>
      <c r="PLW71" s="13"/>
      <c r="PLX71" s="13"/>
      <c r="PLY71" s="13"/>
      <c r="PLZ71" s="13"/>
      <c r="PMA71" s="13"/>
      <c r="PMB71" s="13"/>
      <c r="PMC71" s="13"/>
      <c r="PMD71" s="13"/>
      <c r="PME71" s="13"/>
      <c r="PMF71" s="13"/>
      <c r="PMG71" s="13"/>
      <c r="PMH71" s="13"/>
      <c r="PMI71" s="13"/>
      <c r="PMJ71" s="13"/>
      <c r="PMK71" s="13"/>
      <c r="PML71" s="13"/>
      <c r="PMM71" s="13"/>
      <c r="PMN71" s="13"/>
      <c r="PMO71" s="13"/>
      <c r="PMP71" s="13"/>
      <c r="PMQ71" s="13"/>
      <c r="PMR71" s="13"/>
      <c r="PMS71" s="13"/>
      <c r="PMT71" s="13"/>
      <c r="PMU71" s="13"/>
      <c r="PMV71" s="13"/>
      <c r="PMW71" s="13"/>
      <c r="PMX71" s="13"/>
      <c r="PMY71" s="13"/>
      <c r="PMZ71" s="13"/>
      <c r="PNA71" s="13"/>
      <c r="PNB71" s="13"/>
      <c r="PNC71" s="13"/>
      <c r="PND71" s="13"/>
      <c r="PNE71" s="13"/>
      <c r="PNF71" s="13"/>
      <c r="PNG71" s="13"/>
      <c r="PNH71" s="13"/>
      <c r="PNI71" s="13"/>
      <c r="PNJ71" s="13"/>
      <c r="PNK71" s="13"/>
      <c r="PNL71" s="13"/>
      <c r="PNM71" s="13"/>
      <c r="PNN71" s="13"/>
      <c r="PNO71" s="13"/>
      <c r="PNP71" s="13"/>
      <c r="PNQ71" s="13"/>
      <c r="PNR71" s="13"/>
      <c r="PNS71" s="13"/>
      <c r="PNT71" s="13"/>
      <c r="PNU71" s="13"/>
      <c r="PNV71" s="13"/>
      <c r="PNW71" s="13"/>
      <c r="PNX71" s="13"/>
      <c r="PNY71" s="13"/>
      <c r="PNZ71" s="13"/>
      <c r="POA71" s="13"/>
      <c r="POB71" s="13"/>
      <c r="POC71" s="13"/>
      <c r="POD71" s="13"/>
      <c r="POE71" s="13"/>
      <c r="POF71" s="13"/>
      <c r="POG71" s="13"/>
      <c r="POH71" s="13"/>
      <c r="POI71" s="13"/>
      <c r="POJ71" s="13"/>
      <c r="POK71" s="13"/>
      <c r="POL71" s="13"/>
      <c r="POM71" s="13"/>
      <c r="PON71" s="13"/>
      <c r="POO71" s="13"/>
      <c r="POP71" s="13"/>
      <c r="POQ71" s="13"/>
      <c r="POR71" s="13"/>
      <c r="POS71" s="13"/>
      <c r="POT71" s="13"/>
      <c r="POU71" s="13"/>
      <c r="POV71" s="13"/>
      <c r="POW71" s="13"/>
      <c r="POX71" s="13"/>
      <c r="POY71" s="13"/>
      <c r="POZ71" s="13"/>
      <c r="PPA71" s="13"/>
      <c r="PPB71" s="13"/>
      <c r="PPC71" s="13"/>
      <c r="PPD71" s="13"/>
      <c r="PPE71" s="13"/>
      <c r="PPF71" s="13"/>
      <c r="PPG71" s="13"/>
      <c r="PPH71" s="13"/>
      <c r="PPI71" s="13"/>
      <c r="PPJ71" s="13"/>
      <c r="PPK71" s="13"/>
      <c r="PPL71" s="13"/>
      <c r="PPM71" s="13"/>
      <c r="PPN71" s="13"/>
      <c r="PPO71" s="13"/>
      <c r="PPP71" s="13"/>
      <c r="PPQ71" s="13"/>
      <c r="PPR71" s="13"/>
      <c r="PPS71" s="13"/>
      <c r="PPT71" s="13"/>
      <c r="PPU71" s="13"/>
      <c r="PPV71" s="13"/>
      <c r="PPW71" s="13"/>
      <c r="PPX71" s="13"/>
      <c r="PPY71" s="13"/>
      <c r="PPZ71" s="13"/>
      <c r="PQA71" s="13"/>
      <c r="PQB71" s="13"/>
      <c r="PQC71" s="13"/>
      <c r="PQD71" s="13"/>
      <c r="PQE71" s="13"/>
      <c r="PQF71" s="13"/>
      <c r="PQG71" s="13"/>
      <c r="PQH71" s="13"/>
      <c r="PQI71" s="13"/>
      <c r="PQJ71" s="13"/>
      <c r="PQK71" s="13"/>
      <c r="PQL71" s="13"/>
      <c r="PQM71" s="13"/>
      <c r="PQN71" s="13"/>
      <c r="PQO71" s="13"/>
      <c r="PQP71" s="13"/>
      <c r="PQQ71" s="13"/>
      <c r="PQR71" s="13"/>
      <c r="PQS71" s="13"/>
      <c r="PQT71" s="13"/>
      <c r="PQU71" s="13"/>
      <c r="PQV71" s="13"/>
      <c r="PQW71" s="13"/>
      <c r="PQX71" s="13"/>
      <c r="PQY71" s="13"/>
      <c r="PQZ71" s="13"/>
      <c r="PRA71" s="13"/>
      <c r="PRB71" s="13"/>
      <c r="PRC71" s="13"/>
      <c r="PRD71" s="13"/>
      <c r="PRE71" s="13"/>
      <c r="PRF71" s="13"/>
      <c r="PRG71" s="13"/>
      <c r="PRH71" s="13"/>
      <c r="PRI71" s="13"/>
      <c r="PRJ71" s="13"/>
      <c r="PRK71" s="13"/>
      <c r="PRL71" s="13"/>
      <c r="PRM71" s="13"/>
      <c r="PRN71" s="13"/>
      <c r="PRO71" s="13"/>
      <c r="PRP71" s="13"/>
      <c r="PRQ71" s="13"/>
      <c r="PRR71" s="13"/>
      <c r="PRS71" s="13"/>
      <c r="PRT71" s="13"/>
      <c r="PRU71" s="13"/>
      <c r="PRV71" s="13"/>
      <c r="PRW71" s="13"/>
      <c r="PRX71" s="13"/>
      <c r="PRY71" s="13"/>
      <c r="PRZ71" s="13"/>
      <c r="PSA71" s="13"/>
      <c r="PSB71" s="13"/>
      <c r="PSC71" s="13"/>
      <c r="PSD71" s="13"/>
      <c r="PSE71" s="13"/>
      <c r="PSF71" s="13"/>
      <c r="PSG71" s="13"/>
      <c r="PSH71" s="13"/>
      <c r="PSI71" s="13"/>
      <c r="PSJ71" s="13"/>
      <c r="PSK71" s="13"/>
      <c r="PSL71" s="13"/>
      <c r="PSM71" s="13"/>
      <c r="PSN71" s="13"/>
      <c r="PSO71" s="13"/>
      <c r="PSP71" s="13"/>
      <c r="PSQ71" s="13"/>
      <c r="PSR71" s="13"/>
      <c r="PSS71" s="13"/>
      <c r="PST71" s="13"/>
      <c r="PSU71" s="13"/>
      <c r="PSV71" s="13"/>
      <c r="PSW71" s="13"/>
      <c r="PSX71" s="13"/>
      <c r="PSY71" s="13"/>
      <c r="PSZ71" s="13"/>
      <c r="PTA71" s="13"/>
      <c r="PTB71" s="13"/>
      <c r="PTC71" s="13"/>
      <c r="PTD71" s="13"/>
      <c r="PTE71" s="13"/>
      <c r="PTF71" s="13"/>
      <c r="PTG71" s="13"/>
      <c r="PTH71" s="13"/>
      <c r="PTI71" s="13"/>
      <c r="PTJ71" s="13"/>
      <c r="PTK71" s="13"/>
      <c r="PTL71" s="13"/>
      <c r="PTM71" s="13"/>
      <c r="PTN71" s="13"/>
      <c r="PTO71" s="13"/>
      <c r="PTP71" s="13"/>
      <c r="PTQ71" s="13"/>
      <c r="PTR71" s="13"/>
      <c r="PTS71" s="13"/>
      <c r="PTT71" s="13"/>
      <c r="PTU71" s="13"/>
      <c r="PTV71" s="13"/>
      <c r="PTW71" s="13"/>
      <c r="PTX71" s="13"/>
      <c r="PTY71" s="13"/>
      <c r="PTZ71" s="13"/>
      <c r="PUA71" s="13"/>
      <c r="PUB71" s="13"/>
      <c r="PUC71" s="13"/>
      <c r="PUD71" s="13"/>
      <c r="PUE71" s="13"/>
      <c r="PUF71" s="13"/>
      <c r="PUG71" s="13"/>
      <c r="PUH71" s="13"/>
      <c r="PUI71" s="13"/>
      <c r="PUJ71" s="13"/>
      <c r="PUK71" s="13"/>
      <c r="PUL71" s="13"/>
      <c r="PUM71" s="13"/>
      <c r="PUN71" s="13"/>
      <c r="PUO71" s="13"/>
      <c r="PUP71" s="13"/>
      <c r="PUQ71" s="13"/>
      <c r="PUR71" s="13"/>
      <c r="PUS71" s="13"/>
      <c r="PUT71" s="13"/>
      <c r="PUU71" s="13"/>
      <c r="PUV71" s="13"/>
      <c r="PUW71" s="13"/>
      <c r="PUX71" s="13"/>
      <c r="PUY71" s="13"/>
      <c r="PUZ71" s="13"/>
      <c r="PVA71" s="13"/>
      <c r="PVB71" s="13"/>
      <c r="PVC71" s="13"/>
      <c r="PVD71" s="13"/>
      <c r="PVE71" s="13"/>
      <c r="PVF71" s="13"/>
      <c r="PVG71" s="13"/>
      <c r="PVH71" s="13"/>
      <c r="PVI71" s="13"/>
      <c r="PVJ71" s="13"/>
      <c r="PVK71" s="13"/>
      <c r="PVL71" s="13"/>
      <c r="PVM71" s="13"/>
      <c r="PVN71" s="13"/>
      <c r="PVO71" s="13"/>
      <c r="PVP71" s="13"/>
      <c r="PVQ71" s="13"/>
      <c r="PVR71" s="13"/>
      <c r="PVS71" s="13"/>
      <c r="PVT71" s="13"/>
      <c r="PVU71" s="13"/>
      <c r="PVV71" s="13"/>
      <c r="PVW71" s="13"/>
      <c r="PVX71" s="13"/>
      <c r="PVY71" s="13"/>
      <c r="PVZ71" s="13"/>
      <c r="PWA71" s="13"/>
      <c r="PWB71" s="13"/>
      <c r="PWC71" s="13"/>
      <c r="PWD71" s="13"/>
      <c r="PWE71" s="13"/>
      <c r="PWF71" s="13"/>
      <c r="PWG71" s="13"/>
      <c r="PWH71" s="13"/>
      <c r="PWI71" s="13"/>
      <c r="PWJ71" s="13"/>
      <c r="PWK71" s="13"/>
      <c r="PWL71" s="13"/>
      <c r="PWM71" s="13"/>
      <c r="PWN71" s="13"/>
      <c r="PWO71" s="13"/>
      <c r="PWP71" s="13"/>
      <c r="PWQ71" s="13"/>
      <c r="PWR71" s="13"/>
      <c r="PWS71" s="13"/>
      <c r="PWT71" s="13"/>
      <c r="PWU71" s="13"/>
      <c r="PWV71" s="13"/>
      <c r="PWW71" s="13"/>
      <c r="PWX71" s="13"/>
      <c r="PWY71" s="13"/>
      <c r="PWZ71" s="13"/>
      <c r="PXA71" s="13"/>
      <c r="PXB71" s="13"/>
      <c r="PXC71" s="13"/>
      <c r="PXD71" s="13"/>
      <c r="PXE71" s="13"/>
      <c r="PXF71" s="13"/>
      <c r="PXG71" s="13"/>
      <c r="PXH71" s="13"/>
      <c r="PXI71" s="13"/>
      <c r="PXJ71" s="13"/>
      <c r="PXK71" s="13"/>
      <c r="PXL71" s="13"/>
      <c r="PXM71" s="13"/>
      <c r="PXN71" s="13"/>
      <c r="PXO71" s="13"/>
      <c r="PXP71" s="13"/>
      <c r="PXQ71" s="13"/>
      <c r="PXR71" s="13"/>
      <c r="PXS71" s="13"/>
      <c r="PXT71" s="13"/>
      <c r="PXU71" s="13"/>
      <c r="PXV71" s="13"/>
      <c r="PXW71" s="13"/>
      <c r="PXX71" s="13"/>
      <c r="PXY71" s="13"/>
      <c r="PXZ71" s="13"/>
      <c r="PYA71" s="13"/>
      <c r="PYB71" s="13"/>
      <c r="PYC71" s="13"/>
      <c r="PYD71" s="13"/>
      <c r="PYE71" s="13"/>
      <c r="PYF71" s="13"/>
      <c r="PYG71" s="13"/>
      <c r="PYH71" s="13"/>
      <c r="PYI71" s="13"/>
      <c r="PYJ71" s="13"/>
      <c r="PYK71" s="13"/>
      <c r="PYL71" s="13"/>
      <c r="PYM71" s="13"/>
      <c r="PYN71" s="13"/>
      <c r="PYO71" s="13"/>
      <c r="PYP71" s="13"/>
      <c r="PYQ71" s="13"/>
      <c r="PYR71" s="13"/>
      <c r="PYS71" s="13"/>
      <c r="PYT71" s="13"/>
      <c r="PYU71" s="13"/>
      <c r="PYV71" s="13"/>
      <c r="PYW71" s="13"/>
      <c r="PYX71" s="13"/>
      <c r="PYY71" s="13"/>
      <c r="PYZ71" s="13"/>
      <c r="PZA71" s="13"/>
      <c r="PZB71" s="13"/>
      <c r="PZC71" s="13"/>
      <c r="PZD71" s="13"/>
      <c r="PZE71" s="13"/>
      <c r="PZF71" s="13"/>
      <c r="PZG71" s="13"/>
      <c r="PZH71" s="13"/>
      <c r="PZI71" s="13"/>
      <c r="PZJ71" s="13"/>
      <c r="PZK71" s="13"/>
      <c r="PZL71" s="13"/>
      <c r="PZM71" s="13"/>
      <c r="PZN71" s="13"/>
      <c r="PZO71" s="13"/>
      <c r="PZP71" s="13"/>
      <c r="PZQ71" s="13"/>
      <c r="PZR71" s="13"/>
      <c r="PZS71" s="13"/>
      <c r="PZT71" s="13"/>
      <c r="PZU71" s="13"/>
      <c r="PZV71" s="13"/>
      <c r="PZW71" s="13"/>
      <c r="PZX71" s="13"/>
      <c r="PZY71" s="13"/>
      <c r="PZZ71" s="13"/>
      <c r="QAA71" s="13"/>
      <c r="QAB71" s="13"/>
      <c r="QAC71" s="13"/>
      <c r="QAD71" s="13"/>
      <c r="QAE71" s="13"/>
      <c r="QAF71" s="13"/>
      <c r="QAG71" s="13"/>
      <c r="QAH71" s="13"/>
      <c r="QAI71" s="13"/>
      <c r="QAJ71" s="13"/>
      <c r="QAK71" s="13"/>
      <c r="QAL71" s="13"/>
      <c r="QAM71" s="13"/>
      <c r="QAN71" s="13"/>
      <c r="QAO71" s="13"/>
      <c r="QAP71" s="13"/>
      <c r="QAQ71" s="13"/>
      <c r="QAR71" s="13"/>
      <c r="QAS71" s="13"/>
      <c r="QAT71" s="13"/>
      <c r="QAU71" s="13"/>
      <c r="QAV71" s="13"/>
      <c r="QAW71" s="13"/>
      <c r="QAX71" s="13"/>
      <c r="QAY71" s="13"/>
      <c r="QAZ71" s="13"/>
      <c r="QBA71" s="13"/>
      <c r="QBB71" s="13"/>
      <c r="QBC71" s="13"/>
      <c r="QBD71" s="13"/>
      <c r="QBE71" s="13"/>
      <c r="QBF71" s="13"/>
      <c r="QBG71" s="13"/>
      <c r="QBH71" s="13"/>
      <c r="QBI71" s="13"/>
      <c r="QBJ71" s="13"/>
      <c r="QBK71" s="13"/>
      <c r="QBL71" s="13"/>
      <c r="QBM71" s="13"/>
      <c r="QBN71" s="13"/>
      <c r="QBO71" s="13"/>
      <c r="QBP71" s="13"/>
      <c r="QBQ71" s="13"/>
      <c r="QBR71" s="13"/>
      <c r="QBS71" s="13"/>
      <c r="QBT71" s="13"/>
      <c r="QBU71" s="13"/>
      <c r="QBV71" s="13"/>
      <c r="QBW71" s="13"/>
      <c r="QBX71" s="13"/>
      <c r="QBY71" s="13"/>
      <c r="QBZ71" s="13"/>
      <c r="QCA71" s="13"/>
      <c r="QCB71" s="13"/>
      <c r="QCC71" s="13"/>
      <c r="QCD71" s="13"/>
      <c r="QCE71" s="13"/>
      <c r="QCF71" s="13"/>
      <c r="QCG71" s="13"/>
      <c r="QCH71" s="13"/>
      <c r="QCI71" s="13"/>
      <c r="QCJ71" s="13"/>
      <c r="QCK71" s="13"/>
      <c r="QCL71" s="13"/>
      <c r="QCM71" s="13"/>
      <c r="QCN71" s="13"/>
      <c r="QCO71" s="13"/>
      <c r="QCP71" s="13"/>
      <c r="QCQ71" s="13"/>
      <c r="QCR71" s="13"/>
      <c r="QCS71" s="13"/>
      <c r="QCT71" s="13"/>
      <c r="QCU71" s="13"/>
      <c r="QCV71" s="13"/>
      <c r="QCW71" s="13"/>
      <c r="QCX71" s="13"/>
      <c r="QCY71" s="13"/>
      <c r="QCZ71" s="13"/>
      <c r="QDA71" s="13"/>
      <c r="QDB71" s="13"/>
      <c r="QDC71" s="13"/>
      <c r="QDD71" s="13"/>
      <c r="QDE71" s="13"/>
      <c r="QDF71" s="13"/>
      <c r="QDG71" s="13"/>
      <c r="QDH71" s="13"/>
      <c r="QDI71" s="13"/>
      <c r="QDJ71" s="13"/>
      <c r="QDK71" s="13"/>
      <c r="QDL71" s="13"/>
      <c r="QDM71" s="13"/>
      <c r="QDN71" s="13"/>
      <c r="QDO71" s="13"/>
      <c r="QDP71" s="13"/>
      <c r="QDQ71" s="13"/>
      <c r="QDR71" s="13"/>
      <c r="QDS71" s="13"/>
      <c r="QDT71" s="13"/>
      <c r="QDU71" s="13"/>
      <c r="QDV71" s="13"/>
      <c r="QDW71" s="13"/>
      <c r="QDX71" s="13"/>
      <c r="QDY71" s="13"/>
      <c r="QDZ71" s="13"/>
      <c r="QEA71" s="13"/>
      <c r="QEB71" s="13"/>
      <c r="QEC71" s="13"/>
      <c r="QED71" s="13"/>
      <c r="QEE71" s="13"/>
      <c r="QEF71" s="13"/>
      <c r="QEG71" s="13"/>
      <c r="QEH71" s="13"/>
      <c r="QEI71" s="13"/>
      <c r="QEJ71" s="13"/>
      <c r="QEK71" s="13"/>
      <c r="QEL71" s="13"/>
      <c r="QEM71" s="13"/>
      <c r="QEN71" s="13"/>
      <c r="QEO71" s="13"/>
      <c r="QEP71" s="13"/>
      <c r="QEQ71" s="13"/>
      <c r="QER71" s="13"/>
      <c r="QES71" s="13"/>
      <c r="QET71" s="13"/>
      <c r="QEU71" s="13"/>
      <c r="QEV71" s="13"/>
      <c r="QEW71" s="13"/>
      <c r="QEX71" s="13"/>
      <c r="QEY71" s="13"/>
      <c r="QEZ71" s="13"/>
      <c r="QFA71" s="13"/>
      <c r="QFB71" s="13"/>
      <c r="QFC71" s="13"/>
      <c r="QFD71" s="13"/>
      <c r="QFE71" s="13"/>
      <c r="QFF71" s="13"/>
      <c r="QFG71" s="13"/>
      <c r="QFH71" s="13"/>
      <c r="QFI71" s="13"/>
      <c r="QFJ71" s="13"/>
      <c r="QFK71" s="13"/>
      <c r="QFL71" s="13"/>
      <c r="QFM71" s="13"/>
      <c r="QFN71" s="13"/>
      <c r="QFO71" s="13"/>
      <c r="QFP71" s="13"/>
      <c r="QFQ71" s="13"/>
      <c r="QFR71" s="13"/>
      <c r="QFS71" s="13"/>
      <c r="QFT71" s="13"/>
      <c r="QFU71" s="13"/>
      <c r="QFV71" s="13"/>
      <c r="QFW71" s="13"/>
      <c r="QFX71" s="13"/>
      <c r="QFY71" s="13"/>
      <c r="QFZ71" s="13"/>
      <c r="QGA71" s="13"/>
      <c r="QGB71" s="13"/>
      <c r="QGC71" s="13"/>
      <c r="QGD71" s="13"/>
      <c r="QGE71" s="13"/>
      <c r="QGF71" s="13"/>
      <c r="QGG71" s="13"/>
      <c r="QGH71" s="13"/>
      <c r="QGI71" s="13"/>
      <c r="QGJ71" s="13"/>
      <c r="QGK71" s="13"/>
      <c r="QGL71" s="13"/>
      <c r="QGM71" s="13"/>
      <c r="QGN71" s="13"/>
      <c r="QGO71" s="13"/>
      <c r="QGP71" s="13"/>
      <c r="QGQ71" s="13"/>
      <c r="QGR71" s="13"/>
      <c r="QGS71" s="13"/>
      <c r="QGT71" s="13"/>
      <c r="QGU71" s="13"/>
      <c r="QGV71" s="13"/>
      <c r="QGW71" s="13"/>
      <c r="QGX71" s="13"/>
      <c r="QGY71" s="13"/>
      <c r="QGZ71" s="13"/>
      <c r="QHA71" s="13"/>
      <c r="QHB71" s="13"/>
      <c r="QHC71" s="13"/>
      <c r="QHD71" s="13"/>
      <c r="QHE71" s="13"/>
      <c r="QHF71" s="13"/>
      <c r="QHG71" s="13"/>
      <c r="QHH71" s="13"/>
      <c r="QHI71" s="13"/>
      <c r="QHJ71" s="13"/>
      <c r="QHK71" s="13"/>
      <c r="QHL71" s="13"/>
      <c r="QHM71" s="13"/>
      <c r="QHN71" s="13"/>
      <c r="QHO71" s="13"/>
      <c r="QHP71" s="13"/>
      <c r="QHQ71" s="13"/>
      <c r="QHR71" s="13"/>
      <c r="QHS71" s="13"/>
      <c r="QHT71" s="13"/>
      <c r="QHU71" s="13"/>
      <c r="QHV71" s="13"/>
      <c r="QHW71" s="13"/>
      <c r="QHX71" s="13"/>
      <c r="QHY71" s="13"/>
      <c r="QHZ71" s="13"/>
      <c r="QIA71" s="13"/>
      <c r="QIB71" s="13"/>
      <c r="QIC71" s="13"/>
      <c r="QID71" s="13"/>
      <c r="QIE71" s="13"/>
      <c r="QIF71" s="13"/>
      <c r="QIG71" s="13"/>
      <c r="QIH71" s="13"/>
      <c r="QII71" s="13"/>
      <c r="QIJ71" s="13"/>
      <c r="QIK71" s="13"/>
      <c r="QIL71" s="13"/>
      <c r="QIM71" s="13"/>
      <c r="QIN71" s="13"/>
      <c r="QIO71" s="13"/>
      <c r="QIP71" s="13"/>
      <c r="QIQ71" s="13"/>
      <c r="QIR71" s="13"/>
      <c r="QIS71" s="13"/>
      <c r="QIT71" s="13"/>
      <c r="QIU71" s="13"/>
      <c r="QIV71" s="13"/>
      <c r="QIW71" s="13"/>
      <c r="QIX71" s="13"/>
      <c r="QIY71" s="13"/>
      <c r="QIZ71" s="13"/>
      <c r="QJA71" s="13"/>
      <c r="QJB71" s="13"/>
      <c r="QJC71" s="13"/>
      <c r="QJD71" s="13"/>
      <c r="QJE71" s="13"/>
      <c r="QJF71" s="13"/>
      <c r="QJG71" s="13"/>
      <c r="QJH71" s="13"/>
      <c r="QJI71" s="13"/>
      <c r="QJJ71" s="13"/>
      <c r="QJK71" s="13"/>
      <c r="QJL71" s="13"/>
      <c r="QJM71" s="13"/>
      <c r="QJN71" s="13"/>
      <c r="QJO71" s="13"/>
      <c r="QJP71" s="13"/>
      <c r="QJQ71" s="13"/>
      <c r="QJR71" s="13"/>
      <c r="QJS71" s="13"/>
      <c r="QJT71" s="13"/>
      <c r="QJU71" s="13"/>
      <c r="QJV71" s="13"/>
      <c r="QJW71" s="13"/>
      <c r="QJX71" s="13"/>
      <c r="QJY71" s="13"/>
      <c r="QJZ71" s="13"/>
      <c r="QKA71" s="13"/>
      <c r="QKB71" s="13"/>
      <c r="QKC71" s="13"/>
      <c r="QKD71" s="13"/>
      <c r="QKE71" s="13"/>
      <c r="QKF71" s="13"/>
      <c r="QKG71" s="13"/>
      <c r="QKH71" s="13"/>
      <c r="QKI71" s="13"/>
      <c r="QKJ71" s="13"/>
      <c r="QKK71" s="13"/>
      <c r="QKL71" s="13"/>
      <c r="QKM71" s="13"/>
      <c r="QKN71" s="13"/>
      <c r="QKO71" s="13"/>
      <c r="QKP71" s="13"/>
      <c r="QKQ71" s="13"/>
      <c r="QKR71" s="13"/>
      <c r="QKS71" s="13"/>
      <c r="QKT71" s="13"/>
      <c r="QKU71" s="13"/>
      <c r="QKV71" s="13"/>
      <c r="QKW71" s="13"/>
      <c r="QKX71" s="13"/>
      <c r="QKY71" s="13"/>
      <c r="QKZ71" s="13"/>
      <c r="QLA71" s="13"/>
      <c r="QLB71" s="13"/>
      <c r="QLC71" s="13"/>
      <c r="QLD71" s="13"/>
      <c r="QLE71" s="13"/>
      <c r="QLF71" s="13"/>
      <c r="QLG71" s="13"/>
      <c r="QLH71" s="13"/>
      <c r="QLI71" s="13"/>
      <c r="QLJ71" s="13"/>
      <c r="QLK71" s="13"/>
      <c r="QLL71" s="13"/>
      <c r="QLM71" s="13"/>
      <c r="QLN71" s="13"/>
      <c r="QLO71" s="13"/>
      <c r="QLP71" s="13"/>
      <c r="QLQ71" s="13"/>
      <c r="QLR71" s="13"/>
      <c r="QLS71" s="13"/>
      <c r="QLT71" s="13"/>
      <c r="QLU71" s="13"/>
      <c r="QLV71" s="13"/>
      <c r="QLW71" s="13"/>
      <c r="QLX71" s="13"/>
      <c r="QLY71" s="13"/>
      <c r="QLZ71" s="13"/>
      <c r="QMA71" s="13"/>
      <c r="QMB71" s="13"/>
      <c r="QMC71" s="13"/>
      <c r="QMD71" s="13"/>
      <c r="QME71" s="13"/>
      <c r="QMF71" s="13"/>
      <c r="QMG71" s="13"/>
      <c r="QMH71" s="13"/>
      <c r="QMI71" s="13"/>
      <c r="QMJ71" s="13"/>
      <c r="QMK71" s="13"/>
      <c r="QML71" s="13"/>
      <c r="QMM71" s="13"/>
      <c r="QMN71" s="13"/>
      <c r="QMO71" s="13"/>
      <c r="QMP71" s="13"/>
      <c r="QMQ71" s="13"/>
      <c r="QMR71" s="13"/>
      <c r="QMS71" s="13"/>
      <c r="QMT71" s="13"/>
      <c r="QMU71" s="13"/>
      <c r="QMV71" s="13"/>
      <c r="QMW71" s="13"/>
      <c r="QMX71" s="13"/>
      <c r="QMY71" s="13"/>
      <c r="QMZ71" s="13"/>
      <c r="QNA71" s="13"/>
      <c r="QNB71" s="13"/>
      <c r="QNC71" s="13"/>
      <c r="QND71" s="13"/>
      <c r="QNE71" s="13"/>
      <c r="QNF71" s="13"/>
      <c r="QNG71" s="13"/>
      <c r="QNH71" s="13"/>
      <c r="QNI71" s="13"/>
      <c r="QNJ71" s="13"/>
      <c r="QNK71" s="13"/>
      <c r="QNL71" s="13"/>
      <c r="QNM71" s="13"/>
      <c r="QNN71" s="13"/>
      <c r="QNO71" s="13"/>
      <c r="QNP71" s="13"/>
      <c r="QNQ71" s="13"/>
      <c r="QNR71" s="13"/>
      <c r="QNS71" s="13"/>
      <c r="QNT71" s="13"/>
      <c r="QNU71" s="13"/>
      <c r="QNV71" s="13"/>
      <c r="QNW71" s="13"/>
      <c r="QNX71" s="13"/>
      <c r="QNY71" s="13"/>
      <c r="QNZ71" s="13"/>
      <c r="QOA71" s="13"/>
      <c r="QOB71" s="13"/>
      <c r="QOC71" s="13"/>
      <c r="QOD71" s="13"/>
      <c r="QOE71" s="13"/>
      <c r="QOF71" s="13"/>
      <c r="QOG71" s="13"/>
      <c r="QOH71" s="13"/>
      <c r="QOI71" s="13"/>
      <c r="QOJ71" s="13"/>
      <c r="QOK71" s="13"/>
      <c r="QOL71" s="13"/>
      <c r="QOM71" s="13"/>
      <c r="QON71" s="13"/>
      <c r="QOO71" s="13"/>
      <c r="QOP71" s="13"/>
      <c r="QOQ71" s="13"/>
      <c r="QOR71" s="13"/>
      <c r="QOS71" s="13"/>
      <c r="QOT71" s="13"/>
      <c r="QOU71" s="13"/>
      <c r="QOV71" s="13"/>
      <c r="QOW71" s="13"/>
      <c r="QOX71" s="13"/>
      <c r="QOY71" s="13"/>
      <c r="QOZ71" s="13"/>
      <c r="QPA71" s="13"/>
      <c r="QPB71" s="13"/>
      <c r="QPC71" s="13"/>
      <c r="QPD71" s="13"/>
      <c r="QPE71" s="13"/>
      <c r="QPF71" s="13"/>
      <c r="QPG71" s="13"/>
      <c r="QPH71" s="13"/>
      <c r="QPI71" s="13"/>
      <c r="QPJ71" s="13"/>
      <c r="QPK71" s="13"/>
      <c r="QPL71" s="13"/>
      <c r="QPM71" s="13"/>
      <c r="QPN71" s="13"/>
      <c r="QPO71" s="13"/>
      <c r="QPP71" s="13"/>
      <c r="QPQ71" s="13"/>
      <c r="QPR71" s="13"/>
      <c r="QPS71" s="13"/>
      <c r="QPT71" s="13"/>
      <c r="QPU71" s="13"/>
      <c r="QPV71" s="13"/>
      <c r="QPW71" s="13"/>
      <c r="QPX71" s="13"/>
      <c r="QPY71" s="13"/>
      <c r="QPZ71" s="13"/>
      <c r="QQA71" s="13"/>
      <c r="QQB71" s="13"/>
      <c r="QQC71" s="13"/>
      <c r="QQD71" s="13"/>
      <c r="QQE71" s="13"/>
      <c r="QQF71" s="13"/>
      <c r="QQG71" s="13"/>
      <c r="QQH71" s="13"/>
      <c r="QQI71" s="13"/>
      <c r="QQJ71" s="13"/>
      <c r="QQK71" s="13"/>
      <c r="QQL71" s="13"/>
      <c r="QQM71" s="13"/>
      <c r="QQN71" s="13"/>
      <c r="QQO71" s="13"/>
      <c r="QQP71" s="13"/>
      <c r="QQQ71" s="13"/>
      <c r="QQR71" s="13"/>
      <c r="QQS71" s="13"/>
      <c r="QQT71" s="13"/>
      <c r="QQU71" s="13"/>
      <c r="QQV71" s="13"/>
      <c r="QQW71" s="13"/>
      <c r="QQX71" s="13"/>
      <c r="QQY71" s="13"/>
      <c r="QQZ71" s="13"/>
      <c r="QRA71" s="13"/>
      <c r="QRB71" s="13"/>
      <c r="QRC71" s="13"/>
      <c r="QRD71" s="13"/>
      <c r="QRE71" s="13"/>
      <c r="QRF71" s="13"/>
      <c r="QRG71" s="13"/>
      <c r="QRH71" s="13"/>
      <c r="QRI71" s="13"/>
      <c r="QRJ71" s="13"/>
      <c r="QRK71" s="13"/>
      <c r="QRL71" s="13"/>
      <c r="QRM71" s="13"/>
      <c r="QRN71" s="13"/>
      <c r="QRO71" s="13"/>
      <c r="QRP71" s="13"/>
      <c r="QRQ71" s="13"/>
      <c r="QRR71" s="13"/>
      <c r="QRS71" s="13"/>
      <c r="QRT71" s="13"/>
      <c r="QRU71" s="13"/>
      <c r="QRV71" s="13"/>
      <c r="QRW71" s="13"/>
      <c r="QRX71" s="13"/>
      <c r="QRY71" s="13"/>
      <c r="QRZ71" s="13"/>
      <c r="QSA71" s="13"/>
      <c r="QSB71" s="13"/>
      <c r="QSC71" s="13"/>
      <c r="QSD71" s="13"/>
      <c r="QSE71" s="13"/>
      <c r="QSF71" s="13"/>
      <c r="QSG71" s="13"/>
      <c r="QSH71" s="13"/>
      <c r="QSI71" s="13"/>
      <c r="QSJ71" s="13"/>
      <c r="QSK71" s="13"/>
      <c r="QSL71" s="13"/>
      <c r="QSM71" s="13"/>
      <c r="QSN71" s="13"/>
      <c r="QSO71" s="13"/>
      <c r="QSP71" s="13"/>
      <c r="QSQ71" s="13"/>
      <c r="QSR71" s="13"/>
      <c r="QSS71" s="13"/>
      <c r="QST71" s="13"/>
      <c r="QSU71" s="13"/>
      <c r="QSV71" s="13"/>
      <c r="QSW71" s="13"/>
      <c r="QSX71" s="13"/>
      <c r="QSY71" s="13"/>
      <c r="QSZ71" s="13"/>
      <c r="QTA71" s="13"/>
      <c r="QTB71" s="13"/>
      <c r="QTC71" s="13"/>
      <c r="QTD71" s="13"/>
      <c r="QTE71" s="13"/>
      <c r="QTF71" s="13"/>
      <c r="QTG71" s="13"/>
      <c r="QTH71" s="13"/>
      <c r="QTI71" s="13"/>
      <c r="QTJ71" s="13"/>
      <c r="QTK71" s="13"/>
      <c r="QTL71" s="13"/>
      <c r="QTM71" s="13"/>
      <c r="QTN71" s="13"/>
      <c r="QTO71" s="13"/>
      <c r="QTP71" s="13"/>
      <c r="QTQ71" s="13"/>
      <c r="QTR71" s="13"/>
      <c r="QTS71" s="13"/>
      <c r="QTT71" s="13"/>
      <c r="QTU71" s="13"/>
      <c r="QTV71" s="13"/>
      <c r="QTW71" s="13"/>
      <c r="QTX71" s="13"/>
      <c r="QTY71" s="13"/>
      <c r="QTZ71" s="13"/>
      <c r="QUA71" s="13"/>
      <c r="QUB71" s="13"/>
      <c r="QUC71" s="13"/>
      <c r="QUD71" s="13"/>
      <c r="QUE71" s="13"/>
      <c r="QUF71" s="13"/>
      <c r="QUG71" s="13"/>
      <c r="QUH71" s="13"/>
      <c r="QUI71" s="13"/>
      <c r="QUJ71" s="13"/>
      <c r="QUK71" s="13"/>
      <c r="QUL71" s="13"/>
      <c r="QUM71" s="13"/>
      <c r="QUN71" s="13"/>
      <c r="QUO71" s="13"/>
      <c r="QUP71" s="13"/>
      <c r="QUQ71" s="13"/>
      <c r="QUR71" s="13"/>
      <c r="QUS71" s="13"/>
      <c r="QUT71" s="13"/>
      <c r="QUU71" s="13"/>
      <c r="QUV71" s="13"/>
      <c r="QUW71" s="13"/>
      <c r="QUX71" s="13"/>
      <c r="QUY71" s="13"/>
      <c r="QUZ71" s="13"/>
      <c r="QVA71" s="13"/>
      <c r="QVB71" s="13"/>
      <c r="QVC71" s="13"/>
      <c r="QVD71" s="13"/>
      <c r="QVE71" s="13"/>
      <c r="QVF71" s="13"/>
      <c r="QVG71" s="13"/>
      <c r="QVH71" s="13"/>
      <c r="QVI71" s="13"/>
      <c r="QVJ71" s="13"/>
      <c r="QVK71" s="13"/>
      <c r="QVL71" s="13"/>
      <c r="QVM71" s="13"/>
      <c r="QVN71" s="13"/>
      <c r="QVO71" s="13"/>
      <c r="QVP71" s="13"/>
      <c r="QVQ71" s="13"/>
      <c r="QVR71" s="13"/>
      <c r="QVS71" s="13"/>
      <c r="QVT71" s="13"/>
      <c r="QVU71" s="13"/>
      <c r="QVV71" s="13"/>
      <c r="QVW71" s="13"/>
      <c r="QVX71" s="13"/>
      <c r="QVY71" s="13"/>
      <c r="QVZ71" s="13"/>
      <c r="QWA71" s="13"/>
      <c r="QWB71" s="13"/>
      <c r="QWC71" s="13"/>
      <c r="QWD71" s="13"/>
      <c r="QWE71" s="13"/>
      <c r="QWF71" s="13"/>
      <c r="QWG71" s="13"/>
      <c r="QWH71" s="13"/>
      <c r="QWI71" s="13"/>
      <c r="QWJ71" s="13"/>
      <c r="QWK71" s="13"/>
      <c r="QWL71" s="13"/>
      <c r="QWM71" s="13"/>
      <c r="QWN71" s="13"/>
      <c r="QWO71" s="13"/>
      <c r="QWP71" s="13"/>
      <c r="QWQ71" s="13"/>
      <c r="QWR71" s="13"/>
      <c r="QWS71" s="13"/>
      <c r="QWT71" s="13"/>
      <c r="QWU71" s="13"/>
      <c r="QWV71" s="13"/>
      <c r="QWW71" s="13"/>
      <c r="QWX71" s="13"/>
      <c r="QWY71" s="13"/>
      <c r="QWZ71" s="13"/>
      <c r="QXA71" s="13"/>
      <c r="QXB71" s="13"/>
      <c r="QXC71" s="13"/>
      <c r="QXD71" s="13"/>
      <c r="QXE71" s="13"/>
      <c r="QXF71" s="13"/>
      <c r="QXG71" s="13"/>
      <c r="QXH71" s="13"/>
      <c r="QXI71" s="13"/>
      <c r="QXJ71" s="13"/>
      <c r="QXK71" s="13"/>
      <c r="QXL71" s="13"/>
      <c r="QXM71" s="13"/>
      <c r="QXN71" s="13"/>
      <c r="QXO71" s="13"/>
      <c r="QXP71" s="13"/>
      <c r="QXQ71" s="13"/>
      <c r="QXR71" s="13"/>
      <c r="QXS71" s="13"/>
      <c r="QXT71" s="13"/>
      <c r="QXU71" s="13"/>
      <c r="QXV71" s="13"/>
      <c r="QXW71" s="13"/>
      <c r="QXX71" s="13"/>
      <c r="QXY71" s="13"/>
      <c r="QXZ71" s="13"/>
      <c r="QYA71" s="13"/>
      <c r="QYB71" s="13"/>
      <c r="QYC71" s="13"/>
      <c r="QYD71" s="13"/>
      <c r="QYE71" s="13"/>
      <c r="QYF71" s="13"/>
      <c r="QYG71" s="13"/>
      <c r="QYH71" s="13"/>
      <c r="QYI71" s="13"/>
      <c r="QYJ71" s="13"/>
      <c r="QYK71" s="13"/>
      <c r="QYL71" s="13"/>
      <c r="QYM71" s="13"/>
      <c r="QYN71" s="13"/>
      <c r="QYO71" s="13"/>
      <c r="QYP71" s="13"/>
      <c r="QYQ71" s="13"/>
      <c r="QYR71" s="13"/>
      <c r="QYS71" s="13"/>
      <c r="QYT71" s="13"/>
      <c r="QYU71" s="13"/>
      <c r="QYV71" s="13"/>
      <c r="QYW71" s="13"/>
      <c r="QYX71" s="13"/>
      <c r="QYY71" s="13"/>
      <c r="QYZ71" s="13"/>
      <c r="QZA71" s="13"/>
      <c r="QZB71" s="13"/>
      <c r="QZC71" s="13"/>
      <c r="QZD71" s="13"/>
      <c r="QZE71" s="13"/>
      <c r="QZF71" s="13"/>
      <c r="QZG71" s="13"/>
      <c r="QZH71" s="13"/>
      <c r="QZI71" s="13"/>
      <c r="QZJ71" s="13"/>
      <c r="QZK71" s="13"/>
      <c r="QZL71" s="13"/>
      <c r="QZM71" s="13"/>
      <c r="QZN71" s="13"/>
      <c r="QZO71" s="13"/>
      <c r="QZP71" s="13"/>
      <c r="QZQ71" s="13"/>
      <c r="QZR71" s="13"/>
      <c r="QZS71" s="13"/>
      <c r="QZT71" s="13"/>
      <c r="QZU71" s="13"/>
      <c r="QZV71" s="13"/>
      <c r="QZW71" s="13"/>
      <c r="QZX71" s="13"/>
      <c r="QZY71" s="13"/>
      <c r="QZZ71" s="13"/>
      <c r="RAA71" s="13"/>
      <c r="RAB71" s="13"/>
      <c r="RAC71" s="13"/>
      <c r="RAD71" s="13"/>
      <c r="RAE71" s="13"/>
      <c r="RAF71" s="13"/>
      <c r="RAG71" s="13"/>
      <c r="RAH71" s="13"/>
      <c r="RAI71" s="13"/>
      <c r="RAJ71" s="13"/>
      <c r="RAK71" s="13"/>
      <c r="RAL71" s="13"/>
      <c r="RAM71" s="13"/>
      <c r="RAN71" s="13"/>
      <c r="RAO71" s="13"/>
      <c r="RAP71" s="13"/>
      <c r="RAQ71" s="13"/>
      <c r="RAR71" s="13"/>
      <c r="RAS71" s="13"/>
      <c r="RAT71" s="13"/>
      <c r="RAU71" s="13"/>
      <c r="RAV71" s="13"/>
      <c r="RAW71" s="13"/>
      <c r="RAX71" s="13"/>
      <c r="RAY71" s="13"/>
      <c r="RAZ71" s="13"/>
      <c r="RBA71" s="13"/>
      <c r="RBB71" s="13"/>
      <c r="RBC71" s="13"/>
      <c r="RBD71" s="13"/>
      <c r="RBE71" s="13"/>
      <c r="RBF71" s="13"/>
      <c r="RBG71" s="13"/>
      <c r="RBH71" s="13"/>
      <c r="RBI71" s="13"/>
      <c r="RBJ71" s="13"/>
      <c r="RBK71" s="13"/>
      <c r="RBL71" s="13"/>
      <c r="RBM71" s="13"/>
      <c r="RBN71" s="13"/>
      <c r="RBO71" s="13"/>
      <c r="RBP71" s="13"/>
      <c r="RBQ71" s="13"/>
      <c r="RBR71" s="13"/>
      <c r="RBS71" s="13"/>
      <c r="RBT71" s="13"/>
      <c r="RBU71" s="13"/>
      <c r="RBV71" s="13"/>
      <c r="RBW71" s="13"/>
      <c r="RBX71" s="13"/>
      <c r="RBY71" s="13"/>
      <c r="RBZ71" s="13"/>
      <c r="RCA71" s="13"/>
      <c r="RCB71" s="13"/>
      <c r="RCC71" s="13"/>
      <c r="RCD71" s="13"/>
      <c r="RCE71" s="13"/>
      <c r="RCF71" s="13"/>
      <c r="RCG71" s="13"/>
      <c r="RCH71" s="13"/>
      <c r="RCI71" s="13"/>
      <c r="RCJ71" s="13"/>
      <c r="RCK71" s="13"/>
      <c r="RCL71" s="13"/>
      <c r="RCM71" s="13"/>
      <c r="RCN71" s="13"/>
      <c r="RCO71" s="13"/>
      <c r="RCP71" s="13"/>
      <c r="RCQ71" s="13"/>
      <c r="RCR71" s="13"/>
      <c r="RCS71" s="13"/>
      <c r="RCT71" s="13"/>
      <c r="RCU71" s="13"/>
      <c r="RCV71" s="13"/>
      <c r="RCW71" s="13"/>
      <c r="RCX71" s="13"/>
      <c r="RCY71" s="13"/>
      <c r="RCZ71" s="13"/>
      <c r="RDA71" s="13"/>
      <c r="RDB71" s="13"/>
      <c r="RDC71" s="13"/>
      <c r="RDD71" s="13"/>
      <c r="RDE71" s="13"/>
      <c r="RDF71" s="13"/>
      <c r="RDG71" s="13"/>
      <c r="RDH71" s="13"/>
      <c r="RDI71" s="13"/>
      <c r="RDJ71" s="13"/>
      <c r="RDK71" s="13"/>
      <c r="RDL71" s="13"/>
      <c r="RDM71" s="13"/>
      <c r="RDN71" s="13"/>
      <c r="RDO71" s="13"/>
      <c r="RDP71" s="13"/>
      <c r="RDQ71" s="13"/>
      <c r="RDR71" s="13"/>
      <c r="RDS71" s="13"/>
      <c r="RDT71" s="13"/>
      <c r="RDU71" s="13"/>
      <c r="RDV71" s="13"/>
      <c r="RDW71" s="13"/>
      <c r="RDX71" s="13"/>
      <c r="RDY71" s="13"/>
      <c r="RDZ71" s="13"/>
      <c r="REA71" s="13"/>
      <c r="REB71" s="13"/>
      <c r="REC71" s="13"/>
      <c r="RED71" s="13"/>
      <c r="REE71" s="13"/>
      <c r="REF71" s="13"/>
      <c r="REG71" s="13"/>
      <c r="REH71" s="13"/>
      <c r="REI71" s="13"/>
      <c r="REJ71" s="13"/>
      <c r="REK71" s="13"/>
      <c r="REL71" s="13"/>
      <c r="REM71" s="13"/>
      <c r="REN71" s="13"/>
      <c r="REO71" s="13"/>
      <c r="REP71" s="13"/>
      <c r="REQ71" s="13"/>
      <c r="RER71" s="13"/>
      <c r="RES71" s="13"/>
      <c r="RET71" s="13"/>
      <c r="REU71" s="13"/>
      <c r="REV71" s="13"/>
      <c r="REW71" s="13"/>
      <c r="REX71" s="13"/>
      <c r="REY71" s="13"/>
      <c r="REZ71" s="13"/>
      <c r="RFA71" s="13"/>
      <c r="RFB71" s="13"/>
      <c r="RFC71" s="13"/>
      <c r="RFD71" s="13"/>
      <c r="RFE71" s="13"/>
      <c r="RFF71" s="13"/>
      <c r="RFG71" s="13"/>
      <c r="RFH71" s="13"/>
      <c r="RFI71" s="13"/>
      <c r="RFJ71" s="13"/>
      <c r="RFK71" s="13"/>
      <c r="RFL71" s="13"/>
      <c r="RFM71" s="13"/>
      <c r="RFN71" s="13"/>
      <c r="RFO71" s="13"/>
      <c r="RFP71" s="13"/>
      <c r="RFQ71" s="13"/>
      <c r="RFR71" s="13"/>
      <c r="RFS71" s="13"/>
      <c r="RFT71" s="13"/>
      <c r="RFU71" s="13"/>
      <c r="RFV71" s="13"/>
      <c r="RFW71" s="13"/>
      <c r="RFX71" s="13"/>
      <c r="RFY71" s="13"/>
      <c r="RFZ71" s="13"/>
      <c r="RGA71" s="13"/>
      <c r="RGB71" s="13"/>
      <c r="RGC71" s="13"/>
      <c r="RGD71" s="13"/>
      <c r="RGE71" s="13"/>
      <c r="RGF71" s="13"/>
      <c r="RGG71" s="13"/>
      <c r="RGH71" s="13"/>
      <c r="RGI71" s="13"/>
      <c r="RGJ71" s="13"/>
      <c r="RGK71" s="13"/>
      <c r="RGL71" s="13"/>
      <c r="RGM71" s="13"/>
      <c r="RGN71" s="13"/>
      <c r="RGO71" s="13"/>
      <c r="RGP71" s="13"/>
      <c r="RGQ71" s="13"/>
      <c r="RGR71" s="13"/>
      <c r="RGS71" s="13"/>
      <c r="RGT71" s="13"/>
      <c r="RGU71" s="13"/>
      <c r="RGV71" s="13"/>
      <c r="RGW71" s="13"/>
      <c r="RGX71" s="13"/>
      <c r="RGY71" s="13"/>
      <c r="RGZ71" s="13"/>
      <c r="RHA71" s="13"/>
      <c r="RHB71" s="13"/>
      <c r="RHC71" s="13"/>
      <c r="RHD71" s="13"/>
      <c r="RHE71" s="13"/>
      <c r="RHF71" s="13"/>
      <c r="RHG71" s="13"/>
      <c r="RHH71" s="13"/>
      <c r="RHI71" s="13"/>
      <c r="RHJ71" s="13"/>
      <c r="RHK71" s="13"/>
      <c r="RHL71" s="13"/>
      <c r="RHM71" s="13"/>
      <c r="RHN71" s="13"/>
      <c r="RHO71" s="13"/>
      <c r="RHP71" s="13"/>
      <c r="RHQ71" s="13"/>
      <c r="RHR71" s="13"/>
      <c r="RHS71" s="13"/>
      <c r="RHT71" s="13"/>
      <c r="RHU71" s="13"/>
      <c r="RHV71" s="13"/>
      <c r="RHW71" s="13"/>
      <c r="RHX71" s="13"/>
      <c r="RHY71" s="13"/>
      <c r="RHZ71" s="13"/>
      <c r="RIA71" s="13"/>
      <c r="RIB71" s="13"/>
      <c r="RIC71" s="13"/>
      <c r="RID71" s="13"/>
      <c r="RIE71" s="13"/>
      <c r="RIF71" s="13"/>
      <c r="RIG71" s="13"/>
      <c r="RIH71" s="13"/>
      <c r="RII71" s="13"/>
      <c r="RIJ71" s="13"/>
      <c r="RIK71" s="13"/>
      <c r="RIL71" s="13"/>
      <c r="RIM71" s="13"/>
      <c r="RIN71" s="13"/>
      <c r="RIO71" s="13"/>
      <c r="RIP71" s="13"/>
      <c r="RIQ71" s="13"/>
      <c r="RIR71" s="13"/>
      <c r="RIS71" s="13"/>
      <c r="RIT71" s="13"/>
      <c r="RIU71" s="13"/>
      <c r="RIV71" s="13"/>
      <c r="RIW71" s="13"/>
      <c r="RIX71" s="13"/>
      <c r="RIY71" s="13"/>
      <c r="RIZ71" s="13"/>
      <c r="RJA71" s="13"/>
      <c r="RJB71" s="13"/>
      <c r="RJC71" s="13"/>
      <c r="RJD71" s="13"/>
      <c r="RJE71" s="13"/>
      <c r="RJF71" s="13"/>
      <c r="RJG71" s="13"/>
      <c r="RJH71" s="13"/>
      <c r="RJI71" s="13"/>
      <c r="RJJ71" s="13"/>
      <c r="RJK71" s="13"/>
      <c r="RJL71" s="13"/>
      <c r="RJM71" s="13"/>
      <c r="RJN71" s="13"/>
      <c r="RJO71" s="13"/>
      <c r="RJP71" s="13"/>
      <c r="RJQ71" s="13"/>
      <c r="RJR71" s="13"/>
      <c r="RJS71" s="13"/>
      <c r="RJT71" s="13"/>
      <c r="RJU71" s="13"/>
      <c r="RJV71" s="13"/>
      <c r="RJW71" s="13"/>
      <c r="RJX71" s="13"/>
      <c r="RJY71" s="13"/>
      <c r="RJZ71" s="13"/>
      <c r="RKA71" s="13"/>
      <c r="RKB71" s="13"/>
      <c r="RKC71" s="13"/>
      <c r="RKD71" s="13"/>
      <c r="RKE71" s="13"/>
      <c r="RKF71" s="13"/>
      <c r="RKG71" s="13"/>
      <c r="RKH71" s="13"/>
      <c r="RKI71" s="13"/>
      <c r="RKJ71" s="13"/>
      <c r="RKK71" s="13"/>
      <c r="RKL71" s="13"/>
      <c r="RKM71" s="13"/>
      <c r="RKN71" s="13"/>
      <c r="RKO71" s="13"/>
      <c r="RKP71" s="13"/>
      <c r="RKQ71" s="13"/>
      <c r="RKR71" s="13"/>
      <c r="RKS71" s="13"/>
      <c r="RKT71" s="13"/>
      <c r="RKU71" s="13"/>
      <c r="RKV71" s="13"/>
      <c r="RKW71" s="13"/>
      <c r="RKX71" s="13"/>
      <c r="RKY71" s="13"/>
      <c r="RKZ71" s="13"/>
      <c r="RLA71" s="13"/>
      <c r="RLB71" s="13"/>
      <c r="RLC71" s="13"/>
      <c r="RLD71" s="13"/>
      <c r="RLE71" s="13"/>
      <c r="RLF71" s="13"/>
      <c r="RLG71" s="13"/>
      <c r="RLH71" s="13"/>
      <c r="RLI71" s="13"/>
      <c r="RLJ71" s="13"/>
      <c r="RLK71" s="13"/>
      <c r="RLL71" s="13"/>
      <c r="RLM71" s="13"/>
      <c r="RLN71" s="13"/>
      <c r="RLO71" s="13"/>
      <c r="RLP71" s="13"/>
      <c r="RLQ71" s="13"/>
      <c r="RLR71" s="13"/>
      <c r="RLS71" s="13"/>
      <c r="RLT71" s="13"/>
      <c r="RLU71" s="13"/>
      <c r="RLV71" s="13"/>
      <c r="RLW71" s="13"/>
      <c r="RLX71" s="13"/>
      <c r="RLY71" s="13"/>
      <c r="RLZ71" s="13"/>
      <c r="RMA71" s="13"/>
      <c r="RMB71" s="13"/>
      <c r="RMC71" s="13"/>
      <c r="RMD71" s="13"/>
      <c r="RME71" s="13"/>
      <c r="RMF71" s="13"/>
      <c r="RMG71" s="13"/>
      <c r="RMH71" s="13"/>
      <c r="RMI71" s="13"/>
      <c r="RMJ71" s="13"/>
      <c r="RMK71" s="13"/>
      <c r="RML71" s="13"/>
      <c r="RMM71" s="13"/>
      <c r="RMN71" s="13"/>
      <c r="RMO71" s="13"/>
      <c r="RMP71" s="13"/>
      <c r="RMQ71" s="13"/>
      <c r="RMR71" s="13"/>
      <c r="RMS71" s="13"/>
      <c r="RMT71" s="13"/>
      <c r="RMU71" s="13"/>
      <c r="RMV71" s="13"/>
      <c r="RMW71" s="13"/>
      <c r="RMX71" s="13"/>
      <c r="RMY71" s="13"/>
      <c r="RMZ71" s="13"/>
      <c r="RNA71" s="13"/>
      <c r="RNB71" s="13"/>
      <c r="RNC71" s="13"/>
      <c r="RND71" s="13"/>
      <c r="RNE71" s="13"/>
      <c r="RNF71" s="13"/>
      <c r="RNG71" s="13"/>
      <c r="RNH71" s="13"/>
      <c r="RNI71" s="13"/>
      <c r="RNJ71" s="13"/>
      <c r="RNK71" s="13"/>
      <c r="RNL71" s="13"/>
      <c r="RNM71" s="13"/>
      <c r="RNN71" s="13"/>
      <c r="RNO71" s="13"/>
      <c r="RNP71" s="13"/>
      <c r="RNQ71" s="13"/>
      <c r="RNR71" s="13"/>
      <c r="RNS71" s="13"/>
      <c r="RNT71" s="13"/>
      <c r="RNU71" s="13"/>
      <c r="RNV71" s="13"/>
      <c r="RNW71" s="13"/>
      <c r="RNX71" s="13"/>
      <c r="RNY71" s="13"/>
      <c r="RNZ71" s="13"/>
      <c r="ROA71" s="13"/>
      <c r="ROB71" s="13"/>
      <c r="ROC71" s="13"/>
      <c r="ROD71" s="13"/>
      <c r="ROE71" s="13"/>
      <c r="ROF71" s="13"/>
      <c r="ROG71" s="13"/>
      <c r="ROH71" s="13"/>
      <c r="ROI71" s="13"/>
      <c r="ROJ71" s="13"/>
      <c r="ROK71" s="13"/>
      <c r="ROL71" s="13"/>
      <c r="ROM71" s="13"/>
      <c r="RON71" s="13"/>
      <c r="ROO71" s="13"/>
      <c r="ROP71" s="13"/>
      <c r="ROQ71" s="13"/>
      <c r="ROR71" s="13"/>
      <c r="ROS71" s="13"/>
      <c r="ROT71" s="13"/>
      <c r="ROU71" s="13"/>
      <c r="ROV71" s="13"/>
      <c r="ROW71" s="13"/>
      <c r="ROX71" s="13"/>
      <c r="ROY71" s="13"/>
      <c r="ROZ71" s="13"/>
      <c r="RPA71" s="13"/>
      <c r="RPB71" s="13"/>
      <c r="RPC71" s="13"/>
      <c r="RPD71" s="13"/>
      <c r="RPE71" s="13"/>
      <c r="RPF71" s="13"/>
      <c r="RPG71" s="13"/>
      <c r="RPH71" s="13"/>
      <c r="RPI71" s="13"/>
      <c r="RPJ71" s="13"/>
      <c r="RPK71" s="13"/>
      <c r="RPL71" s="13"/>
      <c r="RPM71" s="13"/>
      <c r="RPN71" s="13"/>
      <c r="RPO71" s="13"/>
      <c r="RPP71" s="13"/>
      <c r="RPQ71" s="13"/>
      <c r="RPR71" s="13"/>
      <c r="RPS71" s="13"/>
      <c r="RPT71" s="13"/>
      <c r="RPU71" s="13"/>
      <c r="RPV71" s="13"/>
      <c r="RPW71" s="13"/>
      <c r="RPX71" s="13"/>
      <c r="RPY71" s="13"/>
      <c r="RPZ71" s="13"/>
      <c r="RQA71" s="13"/>
      <c r="RQB71" s="13"/>
      <c r="RQC71" s="13"/>
      <c r="RQD71" s="13"/>
      <c r="RQE71" s="13"/>
      <c r="RQF71" s="13"/>
      <c r="RQG71" s="13"/>
      <c r="RQH71" s="13"/>
      <c r="RQI71" s="13"/>
      <c r="RQJ71" s="13"/>
      <c r="RQK71" s="13"/>
      <c r="RQL71" s="13"/>
      <c r="RQM71" s="13"/>
      <c r="RQN71" s="13"/>
      <c r="RQO71" s="13"/>
      <c r="RQP71" s="13"/>
      <c r="RQQ71" s="13"/>
      <c r="RQR71" s="13"/>
      <c r="RQS71" s="13"/>
      <c r="RQT71" s="13"/>
      <c r="RQU71" s="13"/>
      <c r="RQV71" s="13"/>
      <c r="RQW71" s="13"/>
      <c r="RQX71" s="13"/>
      <c r="RQY71" s="13"/>
      <c r="RQZ71" s="13"/>
      <c r="RRA71" s="13"/>
      <c r="RRB71" s="13"/>
      <c r="RRC71" s="13"/>
      <c r="RRD71" s="13"/>
      <c r="RRE71" s="13"/>
      <c r="RRF71" s="13"/>
      <c r="RRG71" s="13"/>
      <c r="RRH71" s="13"/>
      <c r="RRI71" s="13"/>
      <c r="RRJ71" s="13"/>
      <c r="RRK71" s="13"/>
      <c r="RRL71" s="13"/>
      <c r="RRM71" s="13"/>
      <c r="RRN71" s="13"/>
      <c r="RRO71" s="13"/>
      <c r="RRP71" s="13"/>
      <c r="RRQ71" s="13"/>
      <c r="RRR71" s="13"/>
      <c r="RRS71" s="13"/>
      <c r="RRT71" s="13"/>
      <c r="RRU71" s="13"/>
      <c r="RRV71" s="13"/>
      <c r="RRW71" s="13"/>
      <c r="RRX71" s="13"/>
      <c r="RRY71" s="13"/>
      <c r="RRZ71" s="13"/>
      <c r="RSA71" s="13"/>
      <c r="RSB71" s="13"/>
      <c r="RSC71" s="13"/>
      <c r="RSD71" s="13"/>
      <c r="RSE71" s="13"/>
      <c r="RSF71" s="13"/>
      <c r="RSG71" s="13"/>
      <c r="RSH71" s="13"/>
      <c r="RSI71" s="13"/>
      <c r="RSJ71" s="13"/>
      <c r="RSK71" s="13"/>
      <c r="RSL71" s="13"/>
      <c r="RSM71" s="13"/>
      <c r="RSN71" s="13"/>
      <c r="RSO71" s="13"/>
      <c r="RSP71" s="13"/>
      <c r="RSQ71" s="13"/>
      <c r="RSR71" s="13"/>
      <c r="RSS71" s="13"/>
      <c r="RST71" s="13"/>
      <c r="RSU71" s="13"/>
      <c r="RSV71" s="13"/>
      <c r="RSW71" s="13"/>
      <c r="RSX71" s="13"/>
      <c r="RSY71" s="13"/>
      <c r="RSZ71" s="13"/>
      <c r="RTA71" s="13"/>
      <c r="RTB71" s="13"/>
      <c r="RTC71" s="13"/>
      <c r="RTD71" s="13"/>
      <c r="RTE71" s="13"/>
      <c r="RTF71" s="13"/>
      <c r="RTG71" s="13"/>
      <c r="RTH71" s="13"/>
      <c r="RTI71" s="13"/>
      <c r="RTJ71" s="13"/>
      <c r="RTK71" s="13"/>
      <c r="RTL71" s="13"/>
      <c r="RTM71" s="13"/>
      <c r="RTN71" s="13"/>
      <c r="RTO71" s="13"/>
      <c r="RTP71" s="13"/>
      <c r="RTQ71" s="13"/>
      <c r="RTR71" s="13"/>
      <c r="RTS71" s="13"/>
      <c r="RTT71" s="13"/>
      <c r="RTU71" s="13"/>
      <c r="RTV71" s="13"/>
      <c r="RTW71" s="13"/>
      <c r="RTX71" s="13"/>
      <c r="RTY71" s="13"/>
      <c r="RTZ71" s="13"/>
      <c r="RUA71" s="13"/>
      <c r="RUB71" s="13"/>
      <c r="RUC71" s="13"/>
      <c r="RUD71" s="13"/>
      <c r="RUE71" s="13"/>
      <c r="RUF71" s="13"/>
      <c r="RUG71" s="13"/>
      <c r="RUH71" s="13"/>
      <c r="RUI71" s="13"/>
      <c r="RUJ71" s="13"/>
      <c r="RUK71" s="13"/>
      <c r="RUL71" s="13"/>
      <c r="RUM71" s="13"/>
      <c r="RUN71" s="13"/>
      <c r="RUO71" s="13"/>
      <c r="RUP71" s="13"/>
      <c r="RUQ71" s="13"/>
      <c r="RUR71" s="13"/>
      <c r="RUS71" s="13"/>
      <c r="RUT71" s="13"/>
      <c r="RUU71" s="13"/>
      <c r="RUV71" s="13"/>
      <c r="RUW71" s="13"/>
      <c r="RUX71" s="13"/>
      <c r="RUY71" s="13"/>
      <c r="RUZ71" s="13"/>
      <c r="RVA71" s="13"/>
      <c r="RVB71" s="13"/>
      <c r="RVC71" s="13"/>
      <c r="RVD71" s="13"/>
      <c r="RVE71" s="13"/>
      <c r="RVF71" s="13"/>
      <c r="RVG71" s="13"/>
      <c r="RVH71" s="13"/>
      <c r="RVI71" s="13"/>
      <c r="RVJ71" s="13"/>
      <c r="RVK71" s="13"/>
      <c r="RVL71" s="13"/>
      <c r="RVM71" s="13"/>
      <c r="RVN71" s="13"/>
      <c r="RVO71" s="13"/>
      <c r="RVP71" s="13"/>
      <c r="RVQ71" s="13"/>
      <c r="RVR71" s="13"/>
      <c r="RVS71" s="13"/>
      <c r="RVT71" s="13"/>
      <c r="RVU71" s="13"/>
      <c r="RVV71" s="13"/>
      <c r="RVW71" s="13"/>
      <c r="RVX71" s="13"/>
      <c r="RVY71" s="13"/>
      <c r="RVZ71" s="13"/>
      <c r="RWA71" s="13"/>
      <c r="RWB71" s="13"/>
      <c r="RWC71" s="13"/>
      <c r="RWD71" s="13"/>
      <c r="RWE71" s="13"/>
      <c r="RWF71" s="13"/>
      <c r="RWG71" s="13"/>
      <c r="RWH71" s="13"/>
      <c r="RWI71" s="13"/>
      <c r="RWJ71" s="13"/>
      <c r="RWK71" s="13"/>
      <c r="RWL71" s="13"/>
      <c r="RWM71" s="13"/>
      <c r="RWN71" s="13"/>
      <c r="RWO71" s="13"/>
      <c r="RWP71" s="13"/>
      <c r="RWQ71" s="13"/>
      <c r="RWR71" s="13"/>
      <c r="RWS71" s="13"/>
      <c r="RWT71" s="13"/>
      <c r="RWU71" s="13"/>
      <c r="RWV71" s="13"/>
      <c r="RWW71" s="13"/>
      <c r="RWX71" s="13"/>
      <c r="RWY71" s="13"/>
      <c r="RWZ71" s="13"/>
      <c r="RXA71" s="13"/>
      <c r="RXB71" s="13"/>
      <c r="RXC71" s="13"/>
      <c r="RXD71" s="13"/>
      <c r="RXE71" s="13"/>
      <c r="RXF71" s="13"/>
      <c r="RXG71" s="13"/>
      <c r="RXH71" s="13"/>
      <c r="RXI71" s="13"/>
      <c r="RXJ71" s="13"/>
      <c r="RXK71" s="13"/>
      <c r="RXL71" s="13"/>
      <c r="RXM71" s="13"/>
      <c r="RXN71" s="13"/>
      <c r="RXO71" s="13"/>
      <c r="RXP71" s="13"/>
      <c r="RXQ71" s="13"/>
      <c r="RXR71" s="13"/>
      <c r="RXS71" s="13"/>
      <c r="RXT71" s="13"/>
      <c r="RXU71" s="13"/>
      <c r="RXV71" s="13"/>
      <c r="RXW71" s="13"/>
      <c r="RXX71" s="13"/>
      <c r="RXY71" s="13"/>
      <c r="RXZ71" s="13"/>
      <c r="RYA71" s="13"/>
      <c r="RYB71" s="13"/>
      <c r="RYC71" s="13"/>
      <c r="RYD71" s="13"/>
      <c r="RYE71" s="13"/>
      <c r="RYF71" s="13"/>
      <c r="RYG71" s="13"/>
      <c r="RYH71" s="13"/>
      <c r="RYI71" s="13"/>
      <c r="RYJ71" s="13"/>
      <c r="RYK71" s="13"/>
      <c r="RYL71" s="13"/>
      <c r="RYM71" s="13"/>
      <c r="RYN71" s="13"/>
      <c r="RYO71" s="13"/>
      <c r="RYP71" s="13"/>
      <c r="RYQ71" s="13"/>
      <c r="RYR71" s="13"/>
      <c r="RYS71" s="13"/>
      <c r="RYT71" s="13"/>
      <c r="RYU71" s="13"/>
      <c r="RYV71" s="13"/>
      <c r="RYW71" s="13"/>
      <c r="RYX71" s="13"/>
      <c r="RYY71" s="13"/>
      <c r="RYZ71" s="13"/>
      <c r="RZA71" s="13"/>
      <c r="RZB71" s="13"/>
      <c r="RZC71" s="13"/>
      <c r="RZD71" s="13"/>
      <c r="RZE71" s="13"/>
      <c r="RZF71" s="13"/>
      <c r="RZG71" s="13"/>
      <c r="RZH71" s="13"/>
      <c r="RZI71" s="13"/>
      <c r="RZJ71" s="13"/>
      <c r="RZK71" s="13"/>
      <c r="RZL71" s="13"/>
      <c r="RZM71" s="13"/>
      <c r="RZN71" s="13"/>
      <c r="RZO71" s="13"/>
      <c r="RZP71" s="13"/>
      <c r="RZQ71" s="13"/>
      <c r="RZR71" s="13"/>
      <c r="RZS71" s="13"/>
      <c r="RZT71" s="13"/>
      <c r="RZU71" s="13"/>
      <c r="RZV71" s="13"/>
      <c r="RZW71" s="13"/>
      <c r="RZX71" s="13"/>
      <c r="RZY71" s="13"/>
      <c r="RZZ71" s="13"/>
      <c r="SAA71" s="13"/>
      <c r="SAB71" s="13"/>
      <c r="SAC71" s="13"/>
      <c r="SAD71" s="13"/>
      <c r="SAE71" s="13"/>
      <c r="SAF71" s="13"/>
      <c r="SAG71" s="13"/>
      <c r="SAH71" s="13"/>
      <c r="SAI71" s="13"/>
      <c r="SAJ71" s="13"/>
      <c r="SAK71" s="13"/>
      <c r="SAL71" s="13"/>
      <c r="SAM71" s="13"/>
      <c r="SAN71" s="13"/>
      <c r="SAO71" s="13"/>
      <c r="SAP71" s="13"/>
      <c r="SAQ71" s="13"/>
      <c r="SAR71" s="13"/>
      <c r="SAS71" s="13"/>
      <c r="SAT71" s="13"/>
      <c r="SAU71" s="13"/>
      <c r="SAV71" s="13"/>
      <c r="SAW71" s="13"/>
      <c r="SAX71" s="13"/>
      <c r="SAY71" s="13"/>
      <c r="SAZ71" s="13"/>
      <c r="SBA71" s="13"/>
      <c r="SBB71" s="13"/>
      <c r="SBC71" s="13"/>
      <c r="SBD71" s="13"/>
      <c r="SBE71" s="13"/>
      <c r="SBF71" s="13"/>
      <c r="SBG71" s="13"/>
      <c r="SBH71" s="13"/>
      <c r="SBI71" s="13"/>
      <c r="SBJ71" s="13"/>
      <c r="SBK71" s="13"/>
      <c r="SBL71" s="13"/>
      <c r="SBM71" s="13"/>
      <c r="SBN71" s="13"/>
      <c r="SBO71" s="13"/>
      <c r="SBP71" s="13"/>
      <c r="SBQ71" s="13"/>
      <c r="SBR71" s="13"/>
      <c r="SBS71" s="13"/>
      <c r="SBT71" s="13"/>
      <c r="SBU71" s="13"/>
      <c r="SBV71" s="13"/>
      <c r="SBW71" s="13"/>
      <c r="SBX71" s="13"/>
      <c r="SBY71" s="13"/>
      <c r="SBZ71" s="13"/>
      <c r="SCA71" s="13"/>
      <c r="SCB71" s="13"/>
      <c r="SCC71" s="13"/>
      <c r="SCD71" s="13"/>
      <c r="SCE71" s="13"/>
      <c r="SCF71" s="13"/>
      <c r="SCG71" s="13"/>
      <c r="SCH71" s="13"/>
      <c r="SCI71" s="13"/>
      <c r="SCJ71" s="13"/>
      <c r="SCK71" s="13"/>
      <c r="SCL71" s="13"/>
      <c r="SCM71" s="13"/>
      <c r="SCN71" s="13"/>
      <c r="SCO71" s="13"/>
      <c r="SCP71" s="13"/>
      <c r="SCQ71" s="13"/>
      <c r="SCR71" s="13"/>
      <c r="SCS71" s="13"/>
      <c r="SCT71" s="13"/>
      <c r="SCU71" s="13"/>
      <c r="SCV71" s="13"/>
      <c r="SCW71" s="13"/>
      <c r="SCX71" s="13"/>
      <c r="SCY71" s="13"/>
      <c r="SCZ71" s="13"/>
      <c r="SDA71" s="13"/>
      <c r="SDB71" s="13"/>
      <c r="SDC71" s="13"/>
      <c r="SDD71" s="13"/>
      <c r="SDE71" s="13"/>
      <c r="SDF71" s="13"/>
      <c r="SDG71" s="13"/>
      <c r="SDH71" s="13"/>
      <c r="SDI71" s="13"/>
      <c r="SDJ71" s="13"/>
      <c r="SDK71" s="13"/>
      <c r="SDL71" s="13"/>
      <c r="SDM71" s="13"/>
      <c r="SDN71" s="13"/>
      <c r="SDO71" s="13"/>
      <c r="SDP71" s="13"/>
      <c r="SDQ71" s="13"/>
      <c r="SDR71" s="13"/>
      <c r="SDS71" s="13"/>
      <c r="SDT71" s="13"/>
      <c r="SDU71" s="13"/>
      <c r="SDV71" s="13"/>
      <c r="SDW71" s="13"/>
      <c r="SDX71" s="13"/>
      <c r="SDY71" s="13"/>
      <c r="SDZ71" s="13"/>
      <c r="SEA71" s="13"/>
      <c r="SEB71" s="13"/>
      <c r="SEC71" s="13"/>
      <c r="SED71" s="13"/>
      <c r="SEE71" s="13"/>
      <c r="SEF71" s="13"/>
      <c r="SEG71" s="13"/>
      <c r="SEH71" s="13"/>
      <c r="SEI71" s="13"/>
      <c r="SEJ71" s="13"/>
      <c r="SEK71" s="13"/>
      <c r="SEL71" s="13"/>
      <c r="SEM71" s="13"/>
      <c r="SEN71" s="13"/>
      <c r="SEO71" s="13"/>
      <c r="SEP71" s="13"/>
      <c r="SEQ71" s="13"/>
      <c r="SER71" s="13"/>
      <c r="SES71" s="13"/>
      <c r="SET71" s="13"/>
      <c r="SEU71" s="13"/>
      <c r="SEV71" s="13"/>
      <c r="SEW71" s="13"/>
      <c r="SEX71" s="13"/>
      <c r="SEY71" s="13"/>
      <c r="SEZ71" s="13"/>
      <c r="SFA71" s="13"/>
      <c r="SFB71" s="13"/>
      <c r="SFC71" s="13"/>
      <c r="SFD71" s="13"/>
      <c r="SFE71" s="13"/>
      <c r="SFF71" s="13"/>
      <c r="SFG71" s="13"/>
      <c r="SFH71" s="13"/>
      <c r="SFI71" s="13"/>
      <c r="SFJ71" s="13"/>
      <c r="SFK71" s="13"/>
      <c r="SFL71" s="13"/>
      <c r="SFM71" s="13"/>
      <c r="SFN71" s="13"/>
      <c r="SFO71" s="13"/>
      <c r="SFP71" s="13"/>
      <c r="SFQ71" s="13"/>
      <c r="SFR71" s="13"/>
      <c r="SFS71" s="13"/>
      <c r="SFT71" s="13"/>
      <c r="SFU71" s="13"/>
      <c r="SFV71" s="13"/>
      <c r="SFW71" s="13"/>
      <c r="SFX71" s="13"/>
      <c r="SFY71" s="13"/>
      <c r="SFZ71" s="13"/>
      <c r="SGA71" s="13"/>
      <c r="SGB71" s="13"/>
      <c r="SGC71" s="13"/>
      <c r="SGD71" s="13"/>
      <c r="SGE71" s="13"/>
      <c r="SGF71" s="13"/>
      <c r="SGG71" s="13"/>
      <c r="SGH71" s="13"/>
      <c r="SGI71" s="13"/>
      <c r="SGJ71" s="13"/>
      <c r="SGK71" s="13"/>
      <c r="SGL71" s="13"/>
      <c r="SGM71" s="13"/>
      <c r="SGN71" s="13"/>
      <c r="SGO71" s="13"/>
      <c r="SGP71" s="13"/>
      <c r="SGQ71" s="13"/>
      <c r="SGR71" s="13"/>
      <c r="SGS71" s="13"/>
      <c r="SGT71" s="13"/>
      <c r="SGU71" s="13"/>
      <c r="SGV71" s="13"/>
      <c r="SGW71" s="13"/>
      <c r="SGX71" s="13"/>
      <c r="SGY71" s="13"/>
      <c r="SGZ71" s="13"/>
      <c r="SHA71" s="13"/>
      <c r="SHB71" s="13"/>
      <c r="SHC71" s="13"/>
      <c r="SHD71" s="13"/>
      <c r="SHE71" s="13"/>
      <c r="SHF71" s="13"/>
      <c r="SHG71" s="13"/>
      <c r="SHH71" s="13"/>
      <c r="SHI71" s="13"/>
      <c r="SHJ71" s="13"/>
      <c r="SHK71" s="13"/>
      <c r="SHL71" s="13"/>
      <c r="SHM71" s="13"/>
      <c r="SHN71" s="13"/>
      <c r="SHO71" s="13"/>
      <c r="SHP71" s="13"/>
      <c r="SHQ71" s="13"/>
      <c r="SHR71" s="13"/>
      <c r="SHS71" s="13"/>
      <c r="SHT71" s="13"/>
      <c r="SHU71" s="13"/>
      <c r="SHV71" s="13"/>
      <c r="SHW71" s="13"/>
      <c r="SHX71" s="13"/>
      <c r="SHY71" s="13"/>
      <c r="SHZ71" s="13"/>
      <c r="SIA71" s="13"/>
      <c r="SIB71" s="13"/>
      <c r="SIC71" s="13"/>
      <c r="SID71" s="13"/>
      <c r="SIE71" s="13"/>
      <c r="SIF71" s="13"/>
      <c r="SIG71" s="13"/>
      <c r="SIH71" s="13"/>
      <c r="SII71" s="13"/>
      <c r="SIJ71" s="13"/>
      <c r="SIK71" s="13"/>
      <c r="SIL71" s="13"/>
      <c r="SIM71" s="13"/>
      <c r="SIN71" s="13"/>
      <c r="SIO71" s="13"/>
      <c r="SIP71" s="13"/>
      <c r="SIQ71" s="13"/>
      <c r="SIR71" s="13"/>
      <c r="SIS71" s="13"/>
      <c r="SIT71" s="13"/>
      <c r="SIU71" s="13"/>
      <c r="SIV71" s="13"/>
      <c r="SIW71" s="13"/>
      <c r="SIX71" s="13"/>
      <c r="SIY71" s="13"/>
      <c r="SIZ71" s="13"/>
      <c r="SJA71" s="13"/>
      <c r="SJB71" s="13"/>
      <c r="SJC71" s="13"/>
      <c r="SJD71" s="13"/>
      <c r="SJE71" s="13"/>
      <c r="SJF71" s="13"/>
      <c r="SJG71" s="13"/>
      <c r="SJH71" s="13"/>
      <c r="SJI71" s="13"/>
      <c r="SJJ71" s="13"/>
      <c r="SJK71" s="13"/>
      <c r="SJL71" s="13"/>
      <c r="SJM71" s="13"/>
      <c r="SJN71" s="13"/>
      <c r="SJO71" s="13"/>
      <c r="SJP71" s="13"/>
      <c r="SJQ71" s="13"/>
      <c r="SJR71" s="13"/>
      <c r="SJS71" s="13"/>
      <c r="SJT71" s="13"/>
      <c r="SJU71" s="13"/>
      <c r="SJV71" s="13"/>
      <c r="SJW71" s="13"/>
      <c r="SJX71" s="13"/>
      <c r="SJY71" s="13"/>
      <c r="SJZ71" s="13"/>
      <c r="SKA71" s="13"/>
      <c r="SKB71" s="13"/>
      <c r="SKC71" s="13"/>
      <c r="SKD71" s="13"/>
      <c r="SKE71" s="13"/>
      <c r="SKF71" s="13"/>
      <c r="SKG71" s="13"/>
      <c r="SKH71" s="13"/>
      <c r="SKI71" s="13"/>
      <c r="SKJ71" s="13"/>
      <c r="SKK71" s="13"/>
      <c r="SKL71" s="13"/>
      <c r="SKM71" s="13"/>
      <c r="SKN71" s="13"/>
      <c r="SKO71" s="13"/>
      <c r="SKP71" s="13"/>
      <c r="SKQ71" s="13"/>
      <c r="SKR71" s="13"/>
      <c r="SKS71" s="13"/>
      <c r="SKT71" s="13"/>
      <c r="SKU71" s="13"/>
      <c r="SKV71" s="13"/>
      <c r="SKW71" s="13"/>
      <c r="SKX71" s="13"/>
      <c r="SKY71" s="13"/>
      <c r="SKZ71" s="13"/>
      <c r="SLA71" s="13"/>
      <c r="SLB71" s="13"/>
      <c r="SLC71" s="13"/>
      <c r="SLD71" s="13"/>
      <c r="SLE71" s="13"/>
      <c r="SLF71" s="13"/>
      <c r="SLG71" s="13"/>
      <c r="SLH71" s="13"/>
      <c r="SLI71" s="13"/>
      <c r="SLJ71" s="13"/>
      <c r="SLK71" s="13"/>
      <c r="SLL71" s="13"/>
      <c r="SLM71" s="13"/>
      <c r="SLN71" s="13"/>
      <c r="SLO71" s="13"/>
      <c r="SLP71" s="13"/>
      <c r="SLQ71" s="13"/>
      <c r="SLR71" s="13"/>
      <c r="SLS71" s="13"/>
      <c r="SLT71" s="13"/>
      <c r="SLU71" s="13"/>
      <c r="SLV71" s="13"/>
      <c r="SLW71" s="13"/>
      <c r="SLX71" s="13"/>
      <c r="SLY71" s="13"/>
      <c r="SLZ71" s="13"/>
      <c r="SMA71" s="13"/>
      <c r="SMB71" s="13"/>
      <c r="SMC71" s="13"/>
      <c r="SMD71" s="13"/>
      <c r="SME71" s="13"/>
      <c r="SMF71" s="13"/>
      <c r="SMG71" s="13"/>
      <c r="SMH71" s="13"/>
      <c r="SMI71" s="13"/>
      <c r="SMJ71" s="13"/>
      <c r="SMK71" s="13"/>
      <c r="SML71" s="13"/>
      <c r="SMM71" s="13"/>
      <c r="SMN71" s="13"/>
      <c r="SMO71" s="13"/>
      <c r="SMP71" s="13"/>
      <c r="SMQ71" s="13"/>
      <c r="SMR71" s="13"/>
      <c r="SMS71" s="13"/>
      <c r="SMT71" s="13"/>
      <c r="SMU71" s="13"/>
      <c r="SMV71" s="13"/>
      <c r="SMW71" s="13"/>
      <c r="SMX71" s="13"/>
      <c r="SMY71" s="13"/>
      <c r="SMZ71" s="13"/>
      <c r="SNA71" s="13"/>
      <c r="SNB71" s="13"/>
      <c r="SNC71" s="13"/>
      <c r="SND71" s="13"/>
      <c r="SNE71" s="13"/>
      <c r="SNF71" s="13"/>
      <c r="SNG71" s="13"/>
      <c r="SNH71" s="13"/>
      <c r="SNI71" s="13"/>
      <c r="SNJ71" s="13"/>
      <c r="SNK71" s="13"/>
      <c r="SNL71" s="13"/>
      <c r="SNM71" s="13"/>
      <c r="SNN71" s="13"/>
      <c r="SNO71" s="13"/>
      <c r="SNP71" s="13"/>
      <c r="SNQ71" s="13"/>
      <c r="SNR71" s="13"/>
      <c r="SNS71" s="13"/>
      <c r="SNT71" s="13"/>
      <c r="SNU71" s="13"/>
      <c r="SNV71" s="13"/>
      <c r="SNW71" s="13"/>
      <c r="SNX71" s="13"/>
      <c r="SNY71" s="13"/>
      <c r="SNZ71" s="13"/>
      <c r="SOA71" s="13"/>
      <c r="SOB71" s="13"/>
      <c r="SOC71" s="13"/>
      <c r="SOD71" s="13"/>
      <c r="SOE71" s="13"/>
      <c r="SOF71" s="13"/>
      <c r="SOG71" s="13"/>
      <c r="SOH71" s="13"/>
      <c r="SOI71" s="13"/>
      <c r="SOJ71" s="13"/>
      <c r="SOK71" s="13"/>
      <c r="SOL71" s="13"/>
      <c r="SOM71" s="13"/>
      <c r="SON71" s="13"/>
      <c r="SOO71" s="13"/>
      <c r="SOP71" s="13"/>
      <c r="SOQ71" s="13"/>
      <c r="SOR71" s="13"/>
      <c r="SOS71" s="13"/>
      <c r="SOT71" s="13"/>
      <c r="SOU71" s="13"/>
      <c r="SOV71" s="13"/>
      <c r="SOW71" s="13"/>
      <c r="SOX71" s="13"/>
      <c r="SOY71" s="13"/>
      <c r="SOZ71" s="13"/>
      <c r="SPA71" s="13"/>
      <c r="SPB71" s="13"/>
      <c r="SPC71" s="13"/>
      <c r="SPD71" s="13"/>
      <c r="SPE71" s="13"/>
      <c r="SPF71" s="13"/>
      <c r="SPG71" s="13"/>
      <c r="SPH71" s="13"/>
      <c r="SPI71" s="13"/>
      <c r="SPJ71" s="13"/>
      <c r="SPK71" s="13"/>
      <c r="SPL71" s="13"/>
      <c r="SPM71" s="13"/>
      <c r="SPN71" s="13"/>
      <c r="SPO71" s="13"/>
      <c r="SPP71" s="13"/>
      <c r="SPQ71" s="13"/>
      <c r="SPR71" s="13"/>
      <c r="SPS71" s="13"/>
      <c r="SPT71" s="13"/>
      <c r="SPU71" s="13"/>
      <c r="SPV71" s="13"/>
      <c r="SPW71" s="13"/>
      <c r="SPX71" s="13"/>
      <c r="SPY71" s="13"/>
      <c r="SPZ71" s="13"/>
      <c r="SQA71" s="13"/>
      <c r="SQB71" s="13"/>
      <c r="SQC71" s="13"/>
      <c r="SQD71" s="13"/>
      <c r="SQE71" s="13"/>
      <c r="SQF71" s="13"/>
      <c r="SQG71" s="13"/>
      <c r="SQH71" s="13"/>
      <c r="SQI71" s="13"/>
      <c r="SQJ71" s="13"/>
      <c r="SQK71" s="13"/>
      <c r="SQL71" s="13"/>
      <c r="SQM71" s="13"/>
      <c r="SQN71" s="13"/>
      <c r="SQO71" s="13"/>
      <c r="SQP71" s="13"/>
      <c r="SQQ71" s="13"/>
      <c r="SQR71" s="13"/>
      <c r="SQS71" s="13"/>
      <c r="SQT71" s="13"/>
      <c r="SQU71" s="13"/>
      <c r="SQV71" s="13"/>
      <c r="SQW71" s="13"/>
      <c r="SQX71" s="13"/>
      <c r="SQY71" s="13"/>
      <c r="SQZ71" s="13"/>
      <c r="SRA71" s="13"/>
      <c r="SRB71" s="13"/>
      <c r="SRC71" s="13"/>
      <c r="SRD71" s="13"/>
      <c r="SRE71" s="13"/>
      <c r="SRF71" s="13"/>
      <c r="SRG71" s="13"/>
      <c r="SRH71" s="13"/>
      <c r="SRI71" s="13"/>
      <c r="SRJ71" s="13"/>
      <c r="SRK71" s="13"/>
      <c r="SRL71" s="13"/>
      <c r="SRM71" s="13"/>
      <c r="SRN71" s="13"/>
      <c r="SRO71" s="13"/>
      <c r="SRP71" s="13"/>
      <c r="SRQ71" s="13"/>
      <c r="SRR71" s="13"/>
      <c r="SRS71" s="13"/>
      <c r="SRT71" s="13"/>
      <c r="SRU71" s="13"/>
      <c r="SRV71" s="13"/>
      <c r="SRW71" s="13"/>
      <c r="SRX71" s="13"/>
      <c r="SRY71" s="13"/>
      <c r="SRZ71" s="13"/>
      <c r="SSA71" s="13"/>
      <c r="SSB71" s="13"/>
      <c r="SSC71" s="13"/>
      <c r="SSD71" s="13"/>
      <c r="SSE71" s="13"/>
      <c r="SSF71" s="13"/>
      <c r="SSG71" s="13"/>
      <c r="SSH71" s="13"/>
      <c r="SSI71" s="13"/>
      <c r="SSJ71" s="13"/>
      <c r="SSK71" s="13"/>
      <c r="SSL71" s="13"/>
      <c r="SSM71" s="13"/>
      <c r="SSN71" s="13"/>
      <c r="SSO71" s="13"/>
      <c r="SSP71" s="13"/>
      <c r="SSQ71" s="13"/>
      <c r="SSR71" s="13"/>
      <c r="SSS71" s="13"/>
      <c r="SST71" s="13"/>
      <c r="SSU71" s="13"/>
      <c r="SSV71" s="13"/>
      <c r="SSW71" s="13"/>
      <c r="SSX71" s="13"/>
      <c r="SSY71" s="13"/>
      <c r="SSZ71" s="13"/>
      <c r="STA71" s="13"/>
      <c r="STB71" s="13"/>
      <c r="STC71" s="13"/>
      <c r="STD71" s="13"/>
      <c r="STE71" s="13"/>
      <c r="STF71" s="13"/>
      <c r="STG71" s="13"/>
      <c r="STH71" s="13"/>
      <c r="STI71" s="13"/>
      <c r="STJ71" s="13"/>
      <c r="STK71" s="13"/>
      <c r="STL71" s="13"/>
      <c r="STM71" s="13"/>
      <c r="STN71" s="13"/>
      <c r="STO71" s="13"/>
      <c r="STP71" s="13"/>
      <c r="STQ71" s="13"/>
      <c r="STR71" s="13"/>
      <c r="STS71" s="13"/>
      <c r="STT71" s="13"/>
      <c r="STU71" s="13"/>
      <c r="STV71" s="13"/>
      <c r="STW71" s="13"/>
      <c r="STX71" s="13"/>
      <c r="STY71" s="13"/>
      <c r="STZ71" s="13"/>
      <c r="SUA71" s="13"/>
      <c r="SUB71" s="13"/>
      <c r="SUC71" s="13"/>
      <c r="SUD71" s="13"/>
      <c r="SUE71" s="13"/>
      <c r="SUF71" s="13"/>
      <c r="SUG71" s="13"/>
      <c r="SUH71" s="13"/>
      <c r="SUI71" s="13"/>
      <c r="SUJ71" s="13"/>
      <c r="SUK71" s="13"/>
      <c r="SUL71" s="13"/>
      <c r="SUM71" s="13"/>
      <c r="SUN71" s="13"/>
      <c r="SUO71" s="13"/>
      <c r="SUP71" s="13"/>
      <c r="SUQ71" s="13"/>
      <c r="SUR71" s="13"/>
      <c r="SUS71" s="13"/>
      <c r="SUT71" s="13"/>
      <c r="SUU71" s="13"/>
      <c r="SUV71" s="13"/>
      <c r="SUW71" s="13"/>
      <c r="SUX71" s="13"/>
      <c r="SUY71" s="13"/>
      <c r="SUZ71" s="13"/>
      <c r="SVA71" s="13"/>
      <c r="SVB71" s="13"/>
      <c r="SVC71" s="13"/>
      <c r="SVD71" s="13"/>
      <c r="SVE71" s="13"/>
      <c r="SVF71" s="13"/>
      <c r="SVG71" s="13"/>
      <c r="SVH71" s="13"/>
      <c r="SVI71" s="13"/>
      <c r="SVJ71" s="13"/>
      <c r="SVK71" s="13"/>
      <c r="SVL71" s="13"/>
      <c r="SVM71" s="13"/>
      <c r="SVN71" s="13"/>
      <c r="SVO71" s="13"/>
      <c r="SVP71" s="13"/>
      <c r="SVQ71" s="13"/>
      <c r="SVR71" s="13"/>
      <c r="SVS71" s="13"/>
      <c r="SVT71" s="13"/>
      <c r="SVU71" s="13"/>
      <c r="SVV71" s="13"/>
      <c r="SVW71" s="13"/>
      <c r="SVX71" s="13"/>
      <c r="SVY71" s="13"/>
      <c r="SVZ71" s="13"/>
      <c r="SWA71" s="13"/>
      <c r="SWB71" s="13"/>
      <c r="SWC71" s="13"/>
      <c r="SWD71" s="13"/>
      <c r="SWE71" s="13"/>
      <c r="SWF71" s="13"/>
      <c r="SWG71" s="13"/>
      <c r="SWH71" s="13"/>
      <c r="SWI71" s="13"/>
      <c r="SWJ71" s="13"/>
      <c r="SWK71" s="13"/>
      <c r="SWL71" s="13"/>
      <c r="SWM71" s="13"/>
      <c r="SWN71" s="13"/>
      <c r="SWO71" s="13"/>
      <c r="SWP71" s="13"/>
      <c r="SWQ71" s="13"/>
      <c r="SWR71" s="13"/>
      <c r="SWS71" s="13"/>
      <c r="SWT71" s="13"/>
      <c r="SWU71" s="13"/>
      <c r="SWV71" s="13"/>
      <c r="SWW71" s="13"/>
      <c r="SWX71" s="13"/>
      <c r="SWY71" s="13"/>
      <c r="SWZ71" s="13"/>
      <c r="SXA71" s="13"/>
      <c r="SXB71" s="13"/>
      <c r="SXC71" s="13"/>
      <c r="SXD71" s="13"/>
      <c r="SXE71" s="13"/>
      <c r="SXF71" s="13"/>
      <c r="SXG71" s="13"/>
      <c r="SXH71" s="13"/>
      <c r="SXI71" s="13"/>
      <c r="SXJ71" s="13"/>
      <c r="SXK71" s="13"/>
      <c r="SXL71" s="13"/>
      <c r="SXM71" s="13"/>
      <c r="SXN71" s="13"/>
      <c r="SXO71" s="13"/>
      <c r="SXP71" s="13"/>
      <c r="SXQ71" s="13"/>
      <c r="SXR71" s="13"/>
      <c r="SXS71" s="13"/>
      <c r="SXT71" s="13"/>
      <c r="SXU71" s="13"/>
      <c r="SXV71" s="13"/>
      <c r="SXW71" s="13"/>
      <c r="SXX71" s="13"/>
      <c r="SXY71" s="13"/>
      <c r="SXZ71" s="13"/>
      <c r="SYA71" s="13"/>
      <c r="SYB71" s="13"/>
      <c r="SYC71" s="13"/>
      <c r="SYD71" s="13"/>
      <c r="SYE71" s="13"/>
      <c r="SYF71" s="13"/>
      <c r="SYG71" s="13"/>
      <c r="SYH71" s="13"/>
      <c r="SYI71" s="13"/>
      <c r="SYJ71" s="13"/>
      <c r="SYK71" s="13"/>
      <c r="SYL71" s="13"/>
      <c r="SYM71" s="13"/>
      <c r="SYN71" s="13"/>
      <c r="SYO71" s="13"/>
      <c r="SYP71" s="13"/>
      <c r="SYQ71" s="13"/>
      <c r="SYR71" s="13"/>
      <c r="SYS71" s="13"/>
      <c r="SYT71" s="13"/>
      <c r="SYU71" s="13"/>
      <c r="SYV71" s="13"/>
      <c r="SYW71" s="13"/>
      <c r="SYX71" s="13"/>
      <c r="SYY71" s="13"/>
      <c r="SYZ71" s="13"/>
      <c r="SZA71" s="13"/>
      <c r="SZB71" s="13"/>
      <c r="SZC71" s="13"/>
      <c r="SZD71" s="13"/>
      <c r="SZE71" s="13"/>
      <c r="SZF71" s="13"/>
      <c r="SZG71" s="13"/>
      <c r="SZH71" s="13"/>
      <c r="SZI71" s="13"/>
      <c r="SZJ71" s="13"/>
      <c r="SZK71" s="13"/>
      <c r="SZL71" s="13"/>
      <c r="SZM71" s="13"/>
      <c r="SZN71" s="13"/>
      <c r="SZO71" s="13"/>
      <c r="SZP71" s="13"/>
      <c r="SZQ71" s="13"/>
      <c r="SZR71" s="13"/>
      <c r="SZS71" s="13"/>
      <c r="SZT71" s="13"/>
      <c r="SZU71" s="13"/>
      <c r="SZV71" s="13"/>
      <c r="SZW71" s="13"/>
      <c r="SZX71" s="13"/>
      <c r="SZY71" s="13"/>
      <c r="SZZ71" s="13"/>
      <c r="TAA71" s="13"/>
      <c r="TAB71" s="13"/>
      <c r="TAC71" s="13"/>
      <c r="TAD71" s="13"/>
      <c r="TAE71" s="13"/>
      <c r="TAF71" s="13"/>
      <c r="TAG71" s="13"/>
      <c r="TAH71" s="13"/>
      <c r="TAI71" s="13"/>
      <c r="TAJ71" s="13"/>
      <c r="TAK71" s="13"/>
      <c r="TAL71" s="13"/>
      <c r="TAM71" s="13"/>
      <c r="TAN71" s="13"/>
      <c r="TAO71" s="13"/>
      <c r="TAP71" s="13"/>
      <c r="TAQ71" s="13"/>
      <c r="TAR71" s="13"/>
      <c r="TAS71" s="13"/>
      <c r="TAT71" s="13"/>
      <c r="TAU71" s="13"/>
      <c r="TAV71" s="13"/>
      <c r="TAW71" s="13"/>
      <c r="TAX71" s="13"/>
      <c r="TAY71" s="13"/>
      <c r="TAZ71" s="13"/>
      <c r="TBA71" s="13"/>
      <c r="TBB71" s="13"/>
      <c r="TBC71" s="13"/>
      <c r="TBD71" s="13"/>
      <c r="TBE71" s="13"/>
      <c r="TBF71" s="13"/>
      <c r="TBG71" s="13"/>
      <c r="TBH71" s="13"/>
      <c r="TBI71" s="13"/>
      <c r="TBJ71" s="13"/>
      <c r="TBK71" s="13"/>
      <c r="TBL71" s="13"/>
      <c r="TBM71" s="13"/>
      <c r="TBN71" s="13"/>
      <c r="TBO71" s="13"/>
      <c r="TBP71" s="13"/>
      <c r="TBQ71" s="13"/>
      <c r="TBR71" s="13"/>
      <c r="TBS71" s="13"/>
      <c r="TBT71" s="13"/>
      <c r="TBU71" s="13"/>
      <c r="TBV71" s="13"/>
      <c r="TBW71" s="13"/>
      <c r="TBX71" s="13"/>
      <c r="TBY71" s="13"/>
      <c r="TBZ71" s="13"/>
      <c r="TCA71" s="13"/>
      <c r="TCB71" s="13"/>
      <c r="TCC71" s="13"/>
      <c r="TCD71" s="13"/>
      <c r="TCE71" s="13"/>
      <c r="TCF71" s="13"/>
      <c r="TCG71" s="13"/>
      <c r="TCH71" s="13"/>
      <c r="TCI71" s="13"/>
      <c r="TCJ71" s="13"/>
      <c r="TCK71" s="13"/>
      <c r="TCL71" s="13"/>
      <c r="TCM71" s="13"/>
      <c r="TCN71" s="13"/>
      <c r="TCO71" s="13"/>
      <c r="TCP71" s="13"/>
      <c r="TCQ71" s="13"/>
      <c r="TCR71" s="13"/>
      <c r="TCS71" s="13"/>
      <c r="TCT71" s="13"/>
      <c r="TCU71" s="13"/>
      <c r="TCV71" s="13"/>
      <c r="TCW71" s="13"/>
      <c r="TCX71" s="13"/>
      <c r="TCY71" s="13"/>
      <c r="TCZ71" s="13"/>
      <c r="TDA71" s="13"/>
      <c r="TDB71" s="13"/>
      <c r="TDC71" s="13"/>
      <c r="TDD71" s="13"/>
      <c r="TDE71" s="13"/>
      <c r="TDF71" s="13"/>
      <c r="TDG71" s="13"/>
      <c r="TDH71" s="13"/>
      <c r="TDI71" s="13"/>
      <c r="TDJ71" s="13"/>
      <c r="TDK71" s="13"/>
      <c r="TDL71" s="13"/>
      <c r="TDM71" s="13"/>
      <c r="TDN71" s="13"/>
      <c r="TDO71" s="13"/>
      <c r="TDP71" s="13"/>
      <c r="TDQ71" s="13"/>
      <c r="TDR71" s="13"/>
      <c r="TDS71" s="13"/>
      <c r="TDT71" s="13"/>
      <c r="TDU71" s="13"/>
      <c r="TDV71" s="13"/>
      <c r="TDW71" s="13"/>
      <c r="TDX71" s="13"/>
      <c r="TDY71" s="13"/>
      <c r="TDZ71" s="13"/>
      <c r="TEA71" s="13"/>
      <c r="TEB71" s="13"/>
      <c r="TEC71" s="13"/>
      <c r="TED71" s="13"/>
      <c r="TEE71" s="13"/>
      <c r="TEF71" s="13"/>
      <c r="TEG71" s="13"/>
      <c r="TEH71" s="13"/>
      <c r="TEI71" s="13"/>
      <c r="TEJ71" s="13"/>
      <c r="TEK71" s="13"/>
      <c r="TEL71" s="13"/>
      <c r="TEM71" s="13"/>
      <c r="TEN71" s="13"/>
      <c r="TEO71" s="13"/>
      <c r="TEP71" s="13"/>
      <c r="TEQ71" s="13"/>
      <c r="TER71" s="13"/>
      <c r="TES71" s="13"/>
      <c r="TET71" s="13"/>
      <c r="TEU71" s="13"/>
      <c r="TEV71" s="13"/>
      <c r="TEW71" s="13"/>
      <c r="TEX71" s="13"/>
      <c r="TEY71" s="13"/>
      <c r="TEZ71" s="13"/>
      <c r="TFA71" s="13"/>
      <c r="TFB71" s="13"/>
      <c r="TFC71" s="13"/>
      <c r="TFD71" s="13"/>
      <c r="TFE71" s="13"/>
      <c r="TFF71" s="13"/>
      <c r="TFG71" s="13"/>
      <c r="TFH71" s="13"/>
      <c r="TFI71" s="13"/>
      <c r="TFJ71" s="13"/>
      <c r="TFK71" s="13"/>
      <c r="TFL71" s="13"/>
      <c r="TFM71" s="13"/>
      <c r="TFN71" s="13"/>
      <c r="TFO71" s="13"/>
      <c r="TFP71" s="13"/>
      <c r="TFQ71" s="13"/>
      <c r="TFR71" s="13"/>
      <c r="TFS71" s="13"/>
      <c r="TFT71" s="13"/>
      <c r="TFU71" s="13"/>
      <c r="TFV71" s="13"/>
      <c r="TFW71" s="13"/>
      <c r="TFX71" s="13"/>
      <c r="TFY71" s="13"/>
      <c r="TFZ71" s="13"/>
      <c r="TGA71" s="13"/>
      <c r="TGB71" s="13"/>
      <c r="TGC71" s="13"/>
      <c r="TGD71" s="13"/>
      <c r="TGE71" s="13"/>
      <c r="TGF71" s="13"/>
      <c r="TGG71" s="13"/>
      <c r="TGH71" s="13"/>
      <c r="TGI71" s="13"/>
      <c r="TGJ71" s="13"/>
      <c r="TGK71" s="13"/>
      <c r="TGL71" s="13"/>
      <c r="TGM71" s="13"/>
      <c r="TGN71" s="13"/>
      <c r="TGO71" s="13"/>
      <c r="TGP71" s="13"/>
      <c r="TGQ71" s="13"/>
      <c r="TGR71" s="13"/>
      <c r="TGS71" s="13"/>
      <c r="TGT71" s="13"/>
      <c r="TGU71" s="13"/>
      <c r="TGV71" s="13"/>
      <c r="TGW71" s="13"/>
      <c r="TGX71" s="13"/>
      <c r="TGY71" s="13"/>
      <c r="TGZ71" s="13"/>
      <c r="THA71" s="13"/>
      <c r="THB71" s="13"/>
      <c r="THC71" s="13"/>
      <c r="THD71" s="13"/>
      <c r="THE71" s="13"/>
      <c r="THF71" s="13"/>
      <c r="THG71" s="13"/>
      <c r="THH71" s="13"/>
      <c r="THI71" s="13"/>
      <c r="THJ71" s="13"/>
      <c r="THK71" s="13"/>
      <c r="THL71" s="13"/>
      <c r="THM71" s="13"/>
      <c r="THN71" s="13"/>
      <c r="THO71" s="13"/>
      <c r="THP71" s="13"/>
      <c r="THQ71" s="13"/>
      <c r="THR71" s="13"/>
      <c r="THS71" s="13"/>
      <c r="THT71" s="13"/>
      <c r="THU71" s="13"/>
      <c r="THV71" s="13"/>
      <c r="THW71" s="13"/>
      <c r="THX71" s="13"/>
      <c r="THY71" s="13"/>
      <c r="THZ71" s="13"/>
      <c r="TIA71" s="13"/>
      <c r="TIB71" s="13"/>
      <c r="TIC71" s="13"/>
      <c r="TID71" s="13"/>
      <c r="TIE71" s="13"/>
      <c r="TIF71" s="13"/>
      <c r="TIG71" s="13"/>
      <c r="TIH71" s="13"/>
      <c r="TII71" s="13"/>
      <c r="TIJ71" s="13"/>
      <c r="TIK71" s="13"/>
      <c r="TIL71" s="13"/>
      <c r="TIM71" s="13"/>
      <c r="TIN71" s="13"/>
      <c r="TIO71" s="13"/>
      <c r="TIP71" s="13"/>
      <c r="TIQ71" s="13"/>
      <c r="TIR71" s="13"/>
      <c r="TIS71" s="13"/>
      <c r="TIT71" s="13"/>
      <c r="TIU71" s="13"/>
      <c r="TIV71" s="13"/>
      <c r="TIW71" s="13"/>
      <c r="TIX71" s="13"/>
      <c r="TIY71" s="13"/>
      <c r="TIZ71" s="13"/>
      <c r="TJA71" s="13"/>
      <c r="TJB71" s="13"/>
      <c r="TJC71" s="13"/>
      <c r="TJD71" s="13"/>
      <c r="TJE71" s="13"/>
      <c r="TJF71" s="13"/>
      <c r="TJG71" s="13"/>
      <c r="TJH71" s="13"/>
      <c r="TJI71" s="13"/>
      <c r="TJJ71" s="13"/>
      <c r="TJK71" s="13"/>
      <c r="TJL71" s="13"/>
      <c r="TJM71" s="13"/>
      <c r="TJN71" s="13"/>
      <c r="TJO71" s="13"/>
      <c r="TJP71" s="13"/>
      <c r="TJQ71" s="13"/>
      <c r="TJR71" s="13"/>
      <c r="TJS71" s="13"/>
      <c r="TJT71" s="13"/>
      <c r="TJU71" s="13"/>
      <c r="TJV71" s="13"/>
      <c r="TJW71" s="13"/>
      <c r="TJX71" s="13"/>
      <c r="TJY71" s="13"/>
      <c r="TJZ71" s="13"/>
      <c r="TKA71" s="13"/>
      <c r="TKB71" s="13"/>
      <c r="TKC71" s="13"/>
      <c r="TKD71" s="13"/>
      <c r="TKE71" s="13"/>
      <c r="TKF71" s="13"/>
      <c r="TKG71" s="13"/>
      <c r="TKH71" s="13"/>
      <c r="TKI71" s="13"/>
      <c r="TKJ71" s="13"/>
      <c r="TKK71" s="13"/>
      <c r="TKL71" s="13"/>
      <c r="TKM71" s="13"/>
      <c r="TKN71" s="13"/>
      <c r="TKO71" s="13"/>
      <c r="TKP71" s="13"/>
      <c r="TKQ71" s="13"/>
      <c r="TKR71" s="13"/>
      <c r="TKS71" s="13"/>
      <c r="TKT71" s="13"/>
      <c r="TKU71" s="13"/>
      <c r="TKV71" s="13"/>
      <c r="TKW71" s="13"/>
      <c r="TKX71" s="13"/>
      <c r="TKY71" s="13"/>
      <c r="TKZ71" s="13"/>
      <c r="TLA71" s="13"/>
      <c r="TLB71" s="13"/>
      <c r="TLC71" s="13"/>
      <c r="TLD71" s="13"/>
      <c r="TLE71" s="13"/>
      <c r="TLF71" s="13"/>
      <c r="TLG71" s="13"/>
      <c r="TLH71" s="13"/>
      <c r="TLI71" s="13"/>
      <c r="TLJ71" s="13"/>
      <c r="TLK71" s="13"/>
      <c r="TLL71" s="13"/>
      <c r="TLM71" s="13"/>
      <c r="TLN71" s="13"/>
      <c r="TLO71" s="13"/>
      <c r="TLP71" s="13"/>
      <c r="TLQ71" s="13"/>
      <c r="TLR71" s="13"/>
      <c r="TLS71" s="13"/>
      <c r="TLT71" s="13"/>
      <c r="TLU71" s="13"/>
      <c r="TLV71" s="13"/>
      <c r="TLW71" s="13"/>
      <c r="TLX71" s="13"/>
      <c r="TLY71" s="13"/>
      <c r="TLZ71" s="13"/>
      <c r="TMA71" s="13"/>
      <c r="TMB71" s="13"/>
      <c r="TMC71" s="13"/>
      <c r="TMD71" s="13"/>
      <c r="TME71" s="13"/>
      <c r="TMF71" s="13"/>
      <c r="TMG71" s="13"/>
      <c r="TMH71" s="13"/>
      <c r="TMI71" s="13"/>
      <c r="TMJ71" s="13"/>
      <c r="TMK71" s="13"/>
      <c r="TML71" s="13"/>
      <c r="TMM71" s="13"/>
      <c r="TMN71" s="13"/>
      <c r="TMO71" s="13"/>
      <c r="TMP71" s="13"/>
      <c r="TMQ71" s="13"/>
      <c r="TMR71" s="13"/>
      <c r="TMS71" s="13"/>
      <c r="TMT71" s="13"/>
      <c r="TMU71" s="13"/>
      <c r="TMV71" s="13"/>
      <c r="TMW71" s="13"/>
      <c r="TMX71" s="13"/>
      <c r="TMY71" s="13"/>
      <c r="TMZ71" s="13"/>
      <c r="TNA71" s="13"/>
      <c r="TNB71" s="13"/>
      <c r="TNC71" s="13"/>
      <c r="TND71" s="13"/>
      <c r="TNE71" s="13"/>
      <c r="TNF71" s="13"/>
      <c r="TNG71" s="13"/>
      <c r="TNH71" s="13"/>
      <c r="TNI71" s="13"/>
      <c r="TNJ71" s="13"/>
      <c r="TNK71" s="13"/>
      <c r="TNL71" s="13"/>
      <c r="TNM71" s="13"/>
      <c r="TNN71" s="13"/>
      <c r="TNO71" s="13"/>
      <c r="TNP71" s="13"/>
      <c r="TNQ71" s="13"/>
      <c r="TNR71" s="13"/>
      <c r="TNS71" s="13"/>
      <c r="TNT71" s="13"/>
      <c r="TNU71" s="13"/>
      <c r="TNV71" s="13"/>
      <c r="TNW71" s="13"/>
      <c r="TNX71" s="13"/>
      <c r="TNY71" s="13"/>
      <c r="TNZ71" s="13"/>
      <c r="TOA71" s="13"/>
      <c r="TOB71" s="13"/>
      <c r="TOC71" s="13"/>
      <c r="TOD71" s="13"/>
      <c r="TOE71" s="13"/>
      <c r="TOF71" s="13"/>
      <c r="TOG71" s="13"/>
      <c r="TOH71" s="13"/>
      <c r="TOI71" s="13"/>
      <c r="TOJ71" s="13"/>
      <c r="TOK71" s="13"/>
      <c r="TOL71" s="13"/>
      <c r="TOM71" s="13"/>
      <c r="TON71" s="13"/>
      <c r="TOO71" s="13"/>
      <c r="TOP71" s="13"/>
      <c r="TOQ71" s="13"/>
      <c r="TOR71" s="13"/>
      <c r="TOS71" s="13"/>
      <c r="TOT71" s="13"/>
      <c r="TOU71" s="13"/>
      <c r="TOV71" s="13"/>
      <c r="TOW71" s="13"/>
      <c r="TOX71" s="13"/>
      <c r="TOY71" s="13"/>
      <c r="TOZ71" s="13"/>
      <c r="TPA71" s="13"/>
      <c r="TPB71" s="13"/>
      <c r="TPC71" s="13"/>
      <c r="TPD71" s="13"/>
      <c r="TPE71" s="13"/>
      <c r="TPF71" s="13"/>
      <c r="TPG71" s="13"/>
      <c r="TPH71" s="13"/>
      <c r="TPI71" s="13"/>
      <c r="TPJ71" s="13"/>
      <c r="TPK71" s="13"/>
      <c r="TPL71" s="13"/>
      <c r="TPM71" s="13"/>
      <c r="TPN71" s="13"/>
      <c r="TPO71" s="13"/>
      <c r="TPP71" s="13"/>
      <c r="TPQ71" s="13"/>
      <c r="TPR71" s="13"/>
      <c r="TPS71" s="13"/>
      <c r="TPT71" s="13"/>
      <c r="TPU71" s="13"/>
      <c r="TPV71" s="13"/>
      <c r="TPW71" s="13"/>
      <c r="TPX71" s="13"/>
      <c r="TPY71" s="13"/>
      <c r="TPZ71" s="13"/>
      <c r="TQA71" s="13"/>
      <c r="TQB71" s="13"/>
      <c r="TQC71" s="13"/>
      <c r="TQD71" s="13"/>
      <c r="TQE71" s="13"/>
      <c r="TQF71" s="13"/>
      <c r="TQG71" s="13"/>
      <c r="TQH71" s="13"/>
      <c r="TQI71" s="13"/>
      <c r="TQJ71" s="13"/>
      <c r="TQK71" s="13"/>
      <c r="TQL71" s="13"/>
      <c r="TQM71" s="13"/>
      <c r="TQN71" s="13"/>
      <c r="TQO71" s="13"/>
      <c r="TQP71" s="13"/>
      <c r="TQQ71" s="13"/>
      <c r="TQR71" s="13"/>
      <c r="TQS71" s="13"/>
      <c r="TQT71" s="13"/>
      <c r="TQU71" s="13"/>
      <c r="TQV71" s="13"/>
      <c r="TQW71" s="13"/>
      <c r="TQX71" s="13"/>
      <c r="TQY71" s="13"/>
      <c r="TQZ71" s="13"/>
      <c r="TRA71" s="13"/>
      <c r="TRB71" s="13"/>
      <c r="TRC71" s="13"/>
      <c r="TRD71" s="13"/>
      <c r="TRE71" s="13"/>
      <c r="TRF71" s="13"/>
      <c r="TRG71" s="13"/>
      <c r="TRH71" s="13"/>
      <c r="TRI71" s="13"/>
      <c r="TRJ71" s="13"/>
      <c r="TRK71" s="13"/>
      <c r="TRL71" s="13"/>
      <c r="TRM71" s="13"/>
      <c r="TRN71" s="13"/>
      <c r="TRO71" s="13"/>
      <c r="TRP71" s="13"/>
      <c r="TRQ71" s="13"/>
      <c r="TRR71" s="13"/>
      <c r="TRS71" s="13"/>
      <c r="TRT71" s="13"/>
      <c r="TRU71" s="13"/>
      <c r="TRV71" s="13"/>
      <c r="TRW71" s="13"/>
      <c r="TRX71" s="13"/>
      <c r="TRY71" s="13"/>
      <c r="TRZ71" s="13"/>
      <c r="TSA71" s="13"/>
      <c r="TSB71" s="13"/>
      <c r="TSC71" s="13"/>
      <c r="TSD71" s="13"/>
      <c r="TSE71" s="13"/>
      <c r="TSF71" s="13"/>
      <c r="TSG71" s="13"/>
      <c r="TSH71" s="13"/>
      <c r="TSI71" s="13"/>
      <c r="TSJ71" s="13"/>
      <c r="TSK71" s="13"/>
      <c r="TSL71" s="13"/>
      <c r="TSM71" s="13"/>
      <c r="TSN71" s="13"/>
      <c r="TSO71" s="13"/>
      <c r="TSP71" s="13"/>
      <c r="TSQ71" s="13"/>
      <c r="TSR71" s="13"/>
      <c r="TSS71" s="13"/>
      <c r="TST71" s="13"/>
      <c r="TSU71" s="13"/>
      <c r="TSV71" s="13"/>
      <c r="TSW71" s="13"/>
      <c r="TSX71" s="13"/>
      <c r="TSY71" s="13"/>
      <c r="TSZ71" s="13"/>
      <c r="TTA71" s="13"/>
      <c r="TTB71" s="13"/>
      <c r="TTC71" s="13"/>
      <c r="TTD71" s="13"/>
      <c r="TTE71" s="13"/>
      <c r="TTF71" s="13"/>
      <c r="TTG71" s="13"/>
      <c r="TTH71" s="13"/>
      <c r="TTI71" s="13"/>
      <c r="TTJ71" s="13"/>
      <c r="TTK71" s="13"/>
      <c r="TTL71" s="13"/>
      <c r="TTM71" s="13"/>
      <c r="TTN71" s="13"/>
      <c r="TTO71" s="13"/>
      <c r="TTP71" s="13"/>
      <c r="TTQ71" s="13"/>
      <c r="TTR71" s="13"/>
      <c r="TTS71" s="13"/>
      <c r="TTT71" s="13"/>
      <c r="TTU71" s="13"/>
      <c r="TTV71" s="13"/>
      <c r="TTW71" s="13"/>
      <c r="TTX71" s="13"/>
      <c r="TTY71" s="13"/>
      <c r="TTZ71" s="13"/>
      <c r="TUA71" s="13"/>
      <c r="TUB71" s="13"/>
      <c r="TUC71" s="13"/>
      <c r="TUD71" s="13"/>
      <c r="TUE71" s="13"/>
      <c r="TUF71" s="13"/>
      <c r="TUG71" s="13"/>
      <c r="TUH71" s="13"/>
      <c r="TUI71" s="13"/>
      <c r="TUJ71" s="13"/>
      <c r="TUK71" s="13"/>
      <c r="TUL71" s="13"/>
      <c r="TUM71" s="13"/>
      <c r="TUN71" s="13"/>
      <c r="TUO71" s="13"/>
      <c r="TUP71" s="13"/>
      <c r="TUQ71" s="13"/>
      <c r="TUR71" s="13"/>
      <c r="TUS71" s="13"/>
      <c r="TUT71" s="13"/>
      <c r="TUU71" s="13"/>
      <c r="TUV71" s="13"/>
      <c r="TUW71" s="13"/>
      <c r="TUX71" s="13"/>
      <c r="TUY71" s="13"/>
      <c r="TUZ71" s="13"/>
      <c r="TVA71" s="13"/>
      <c r="TVB71" s="13"/>
      <c r="TVC71" s="13"/>
      <c r="TVD71" s="13"/>
      <c r="TVE71" s="13"/>
      <c r="TVF71" s="13"/>
      <c r="TVG71" s="13"/>
      <c r="TVH71" s="13"/>
      <c r="TVI71" s="13"/>
      <c r="TVJ71" s="13"/>
      <c r="TVK71" s="13"/>
      <c r="TVL71" s="13"/>
      <c r="TVM71" s="13"/>
      <c r="TVN71" s="13"/>
      <c r="TVO71" s="13"/>
      <c r="TVP71" s="13"/>
      <c r="TVQ71" s="13"/>
      <c r="TVR71" s="13"/>
      <c r="TVS71" s="13"/>
      <c r="TVT71" s="13"/>
      <c r="TVU71" s="13"/>
      <c r="TVV71" s="13"/>
      <c r="TVW71" s="13"/>
      <c r="TVX71" s="13"/>
      <c r="TVY71" s="13"/>
      <c r="TVZ71" s="13"/>
      <c r="TWA71" s="13"/>
      <c r="TWB71" s="13"/>
      <c r="TWC71" s="13"/>
      <c r="TWD71" s="13"/>
      <c r="TWE71" s="13"/>
      <c r="TWF71" s="13"/>
      <c r="TWG71" s="13"/>
      <c r="TWH71" s="13"/>
      <c r="TWI71" s="13"/>
      <c r="TWJ71" s="13"/>
      <c r="TWK71" s="13"/>
      <c r="TWL71" s="13"/>
      <c r="TWM71" s="13"/>
      <c r="TWN71" s="13"/>
      <c r="TWO71" s="13"/>
      <c r="TWP71" s="13"/>
      <c r="TWQ71" s="13"/>
      <c r="TWR71" s="13"/>
      <c r="TWS71" s="13"/>
      <c r="TWT71" s="13"/>
      <c r="TWU71" s="13"/>
      <c r="TWV71" s="13"/>
      <c r="TWW71" s="13"/>
      <c r="TWX71" s="13"/>
      <c r="TWY71" s="13"/>
      <c r="TWZ71" s="13"/>
      <c r="TXA71" s="13"/>
      <c r="TXB71" s="13"/>
      <c r="TXC71" s="13"/>
      <c r="TXD71" s="13"/>
      <c r="TXE71" s="13"/>
      <c r="TXF71" s="13"/>
      <c r="TXG71" s="13"/>
      <c r="TXH71" s="13"/>
      <c r="TXI71" s="13"/>
      <c r="TXJ71" s="13"/>
      <c r="TXK71" s="13"/>
      <c r="TXL71" s="13"/>
      <c r="TXM71" s="13"/>
      <c r="TXN71" s="13"/>
      <c r="TXO71" s="13"/>
      <c r="TXP71" s="13"/>
      <c r="TXQ71" s="13"/>
      <c r="TXR71" s="13"/>
      <c r="TXS71" s="13"/>
      <c r="TXT71" s="13"/>
      <c r="TXU71" s="13"/>
      <c r="TXV71" s="13"/>
      <c r="TXW71" s="13"/>
      <c r="TXX71" s="13"/>
      <c r="TXY71" s="13"/>
      <c r="TXZ71" s="13"/>
      <c r="TYA71" s="13"/>
      <c r="TYB71" s="13"/>
      <c r="TYC71" s="13"/>
      <c r="TYD71" s="13"/>
      <c r="TYE71" s="13"/>
      <c r="TYF71" s="13"/>
      <c r="TYG71" s="13"/>
      <c r="TYH71" s="13"/>
      <c r="TYI71" s="13"/>
      <c r="TYJ71" s="13"/>
      <c r="TYK71" s="13"/>
      <c r="TYL71" s="13"/>
      <c r="TYM71" s="13"/>
      <c r="TYN71" s="13"/>
      <c r="TYO71" s="13"/>
      <c r="TYP71" s="13"/>
      <c r="TYQ71" s="13"/>
      <c r="TYR71" s="13"/>
      <c r="TYS71" s="13"/>
      <c r="TYT71" s="13"/>
      <c r="TYU71" s="13"/>
      <c r="TYV71" s="13"/>
      <c r="TYW71" s="13"/>
      <c r="TYX71" s="13"/>
      <c r="TYY71" s="13"/>
      <c r="TYZ71" s="13"/>
      <c r="TZA71" s="13"/>
      <c r="TZB71" s="13"/>
      <c r="TZC71" s="13"/>
      <c r="TZD71" s="13"/>
      <c r="TZE71" s="13"/>
      <c r="TZF71" s="13"/>
      <c r="TZG71" s="13"/>
      <c r="TZH71" s="13"/>
      <c r="TZI71" s="13"/>
      <c r="TZJ71" s="13"/>
      <c r="TZK71" s="13"/>
      <c r="TZL71" s="13"/>
      <c r="TZM71" s="13"/>
      <c r="TZN71" s="13"/>
      <c r="TZO71" s="13"/>
      <c r="TZP71" s="13"/>
      <c r="TZQ71" s="13"/>
      <c r="TZR71" s="13"/>
      <c r="TZS71" s="13"/>
      <c r="TZT71" s="13"/>
      <c r="TZU71" s="13"/>
      <c r="TZV71" s="13"/>
      <c r="TZW71" s="13"/>
      <c r="TZX71" s="13"/>
      <c r="TZY71" s="13"/>
      <c r="TZZ71" s="13"/>
      <c r="UAA71" s="13"/>
      <c r="UAB71" s="13"/>
      <c r="UAC71" s="13"/>
      <c r="UAD71" s="13"/>
      <c r="UAE71" s="13"/>
      <c r="UAF71" s="13"/>
      <c r="UAG71" s="13"/>
      <c r="UAH71" s="13"/>
      <c r="UAI71" s="13"/>
      <c r="UAJ71" s="13"/>
      <c r="UAK71" s="13"/>
      <c r="UAL71" s="13"/>
      <c r="UAM71" s="13"/>
      <c r="UAN71" s="13"/>
      <c r="UAO71" s="13"/>
      <c r="UAP71" s="13"/>
      <c r="UAQ71" s="13"/>
      <c r="UAR71" s="13"/>
      <c r="UAS71" s="13"/>
      <c r="UAT71" s="13"/>
      <c r="UAU71" s="13"/>
      <c r="UAV71" s="13"/>
      <c r="UAW71" s="13"/>
      <c r="UAX71" s="13"/>
      <c r="UAY71" s="13"/>
      <c r="UAZ71" s="13"/>
      <c r="UBA71" s="13"/>
      <c r="UBB71" s="13"/>
      <c r="UBC71" s="13"/>
      <c r="UBD71" s="13"/>
      <c r="UBE71" s="13"/>
      <c r="UBF71" s="13"/>
      <c r="UBG71" s="13"/>
      <c r="UBH71" s="13"/>
      <c r="UBI71" s="13"/>
      <c r="UBJ71" s="13"/>
      <c r="UBK71" s="13"/>
      <c r="UBL71" s="13"/>
      <c r="UBM71" s="13"/>
      <c r="UBN71" s="13"/>
      <c r="UBO71" s="13"/>
      <c r="UBP71" s="13"/>
      <c r="UBQ71" s="13"/>
      <c r="UBR71" s="13"/>
      <c r="UBS71" s="13"/>
      <c r="UBT71" s="13"/>
      <c r="UBU71" s="13"/>
      <c r="UBV71" s="13"/>
      <c r="UBW71" s="13"/>
      <c r="UBX71" s="13"/>
      <c r="UBY71" s="13"/>
      <c r="UBZ71" s="13"/>
      <c r="UCA71" s="13"/>
      <c r="UCB71" s="13"/>
      <c r="UCC71" s="13"/>
      <c r="UCD71" s="13"/>
      <c r="UCE71" s="13"/>
      <c r="UCF71" s="13"/>
      <c r="UCG71" s="13"/>
      <c r="UCH71" s="13"/>
      <c r="UCI71" s="13"/>
      <c r="UCJ71" s="13"/>
      <c r="UCK71" s="13"/>
      <c r="UCL71" s="13"/>
      <c r="UCM71" s="13"/>
      <c r="UCN71" s="13"/>
      <c r="UCO71" s="13"/>
      <c r="UCP71" s="13"/>
      <c r="UCQ71" s="13"/>
      <c r="UCR71" s="13"/>
      <c r="UCS71" s="13"/>
      <c r="UCT71" s="13"/>
      <c r="UCU71" s="13"/>
      <c r="UCV71" s="13"/>
      <c r="UCW71" s="13"/>
      <c r="UCX71" s="13"/>
      <c r="UCY71" s="13"/>
      <c r="UCZ71" s="13"/>
      <c r="UDA71" s="13"/>
      <c r="UDB71" s="13"/>
      <c r="UDC71" s="13"/>
      <c r="UDD71" s="13"/>
      <c r="UDE71" s="13"/>
      <c r="UDF71" s="13"/>
      <c r="UDG71" s="13"/>
      <c r="UDH71" s="13"/>
      <c r="UDI71" s="13"/>
      <c r="UDJ71" s="13"/>
      <c r="UDK71" s="13"/>
      <c r="UDL71" s="13"/>
      <c r="UDM71" s="13"/>
      <c r="UDN71" s="13"/>
      <c r="UDO71" s="13"/>
      <c r="UDP71" s="13"/>
      <c r="UDQ71" s="13"/>
      <c r="UDR71" s="13"/>
      <c r="UDS71" s="13"/>
      <c r="UDT71" s="13"/>
      <c r="UDU71" s="13"/>
      <c r="UDV71" s="13"/>
      <c r="UDW71" s="13"/>
      <c r="UDX71" s="13"/>
      <c r="UDY71" s="13"/>
      <c r="UDZ71" s="13"/>
      <c r="UEA71" s="13"/>
      <c r="UEB71" s="13"/>
      <c r="UEC71" s="13"/>
      <c r="UED71" s="13"/>
      <c r="UEE71" s="13"/>
      <c r="UEF71" s="13"/>
      <c r="UEG71" s="13"/>
      <c r="UEH71" s="13"/>
      <c r="UEI71" s="13"/>
      <c r="UEJ71" s="13"/>
      <c r="UEK71" s="13"/>
      <c r="UEL71" s="13"/>
      <c r="UEM71" s="13"/>
      <c r="UEN71" s="13"/>
      <c r="UEO71" s="13"/>
      <c r="UEP71" s="13"/>
      <c r="UEQ71" s="13"/>
      <c r="UER71" s="13"/>
      <c r="UES71" s="13"/>
      <c r="UET71" s="13"/>
      <c r="UEU71" s="13"/>
      <c r="UEV71" s="13"/>
      <c r="UEW71" s="13"/>
      <c r="UEX71" s="13"/>
      <c r="UEY71" s="13"/>
      <c r="UEZ71" s="13"/>
      <c r="UFA71" s="13"/>
      <c r="UFB71" s="13"/>
      <c r="UFC71" s="13"/>
      <c r="UFD71" s="13"/>
      <c r="UFE71" s="13"/>
      <c r="UFF71" s="13"/>
      <c r="UFG71" s="13"/>
      <c r="UFH71" s="13"/>
      <c r="UFI71" s="13"/>
      <c r="UFJ71" s="13"/>
      <c r="UFK71" s="13"/>
      <c r="UFL71" s="13"/>
      <c r="UFM71" s="13"/>
      <c r="UFN71" s="13"/>
      <c r="UFO71" s="13"/>
      <c r="UFP71" s="13"/>
      <c r="UFQ71" s="13"/>
      <c r="UFR71" s="13"/>
      <c r="UFS71" s="13"/>
      <c r="UFT71" s="13"/>
      <c r="UFU71" s="13"/>
      <c r="UFV71" s="13"/>
      <c r="UFW71" s="13"/>
      <c r="UFX71" s="13"/>
      <c r="UFY71" s="13"/>
      <c r="UFZ71" s="13"/>
      <c r="UGA71" s="13"/>
      <c r="UGB71" s="13"/>
      <c r="UGC71" s="13"/>
      <c r="UGD71" s="13"/>
      <c r="UGE71" s="13"/>
      <c r="UGF71" s="13"/>
      <c r="UGG71" s="13"/>
      <c r="UGH71" s="13"/>
      <c r="UGI71" s="13"/>
      <c r="UGJ71" s="13"/>
      <c r="UGK71" s="13"/>
      <c r="UGL71" s="13"/>
      <c r="UGM71" s="13"/>
      <c r="UGN71" s="13"/>
      <c r="UGO71" s="13"/>
      <c r="UGP71" s="13"/>
      <c r="UGQ71" s="13"/>
      <c r="UGR71" s="13"/>
      <c r="UGS71" s="13"/>
      <c r="UGT71" s="13"/>
      <c r="UGU71" s="13"/>
      <c r="UGV71" s="13"/>
      <c r="UGW71" s="13"/>
      <c r="UGX71" s="13"/>
      <c r="UGY71" s="13"/>
      <c r="UGZ71" s="13"/>
      <c r="UHA71" s="13"/>
      <c r="UHB71" s="13"/>
      <c r="UHC71" s="13"/>
      <c r="UHD71" s="13"/>
      <c r="UHE71" s="13"/>
      <c r="UHF71" s="13"/>
      <c r="UHG71" s="13"/>
      <c r="UHH71" s="13"/>
      <c r="UHI71" s="13"/>
      <c r="UHJ71" s="13"/>
      <c r="UHK71" s="13"/>
      <c r="UHL71" s="13"/>
      <c r="UHM71" s="13"/>
      <c r="UHN71" s="13"/>
      <c r="UHO71" s="13"/>
      <c r="UHP71" s="13"/>
      <c r="UHQ71" s="13"/>
      <c r="UHR71" s="13"/>
      <c r="UHS71" s="13"/>
      <c r="UHT71" s="13"/>
      <c r="UHU71" s="13"/>
      <c r="UHV71" s="13"/>
      <c r="UHW71" s="13"/>
      <c r="UHX71" s="13"/>
      <c r="UHY71" s="13"/>
      <c r="UHZ71" s="13"/>
      <c r="UIA71" s="13"/>
      <c r="UIB71" s="13"/>
      <c r="UIC71" s="13"/>
      <c r="UID71" s="13"/>
      <c r="UIE71" s="13"/>
      <c r="UIF71" s="13"/>
      <c r="UIG71" s="13"/>
      <c r="UIH71" s="13"/>
      <c r="UII71" s="13"/>
      <c r="UIJ71" s="13"/>
      <c r="UIK71" s="13"/>
      <c r="UIL71" s="13"/>
      <c r="UIM71" s="13"/>
      <c r="UIN71" s="13"/>
      <c r="UIO71" s="13"/>
      <c r="UIP71" s="13"/>
      <c r="UIQ71" s="13"/>
      <c r="UIR71" s="13"/>
      <c r="UIS71" s="13"/>
      <c r="UIT71" s="13"/>
      <c r="UIU71" s="13"/>
      <c r="UIV71" s="13"/>
      <c r="UIW71" s="13"/>
      <c r="UIX71" s="13"/>
      <c r="UIY71" s="13"/>
      <c r="UIZ71" s="13"/>
      <c r="UJA71" s="13"/>
      <c r="UJB71" s="13"/>
      <c r="UJC71" s="13"/>
      <c r="UJD71" s="13"/>
      <c r="UJE71" s="13"/>
      <c r="UJF71" s="13"/>
      <c r="UJG71" s="13"/>
      <c r="UJH71" s="13"/>
      <c r="UJI71" s="13"/>
      <c r="UJJ71" s="13"/>
      <c r="UJK71" s="13"/>
      <c r="UJL71" s="13"/>
      <c r="UJM71" s="13"/>
      <c r="UJN71" s="13"/>
      <c r="UJO71" s="13"/>
      <c r="UJP71" s="13"/>
      <c r="UJQ71" s="13"/>
      <c r="UJR71" s="13"/>
      <c r="UJS71" s="13"/>
      <c r="UJT71" s="13"/>
      <c r="UJU71" s="13"/>
      <c r="UJV71" s="13"/>
      <c r="UJW71" s="13"/>
      <c r="UJX71" s="13"/>
      <c r="UJY71" s="13"/>
      <c r="UJZ71" s="13"/>
      <c r="UKA71" s="13"/>
      <c r="UKB71" s="13"/>
      <c r="UKC71" s="13"/>
      <c r="UKD71" s="13"/>
      <c r="UKE71" s="13"/>
      <c r="UKF71" s="13"/>
      <c r="UKG71" s="13"/>
      <c r="UKH71" s="13"/>
      <c r="UKI71" s="13"/>
      <c r="UKJ71" s="13"/>
      <c r="UKK71" s="13"/>
      <c r="UKL71" s="13"/>
      <c r="UKM71" s="13"/>
      <c r="UKN71" s="13"/>
      <c r="UKO71" s="13"/>
      <c r="UKP71" s="13"/>
      <c r="UKQ71" s="13"/>
      <c r="UKR71" s="13"/>
      <c r="UKS71" s="13"/>
      <c r="UKT71" s="13"/>
      <c r="UKU71" s="13"/>
      <c r="UKV71" s="13"/>
      <c r="UKW71" s="13"/>
      <c r="UKX71" s="13"/>
      <c r="UKY71" s="13"/>
      <c r="UKZ71" s="13"/>
      <c r="ULA71" s="13"/>
      <c r="ULB71" s="13"/>
      <c r="ULC71" s="13"/>
      <c r="ULD71" s="13"/>
      <c r="ULE71" s="13"/>
      <c r="ULF71" s="13"/>
      <c r="ULG71" s="13"/>
      <c r="ULH71" s="13"/>
      <c r="ULI71" s="13"/>
      <c r="ULJ71" s="13"/>
      <c r="ULK71" s="13"/>
      <c r="ULL71" s="13"/>
      <c r="ULM71" s="13"/>
      <c r="ULN71" s="13"/>
      <c r="ULO71" s="13"/>
      <c r="ULP71" s="13"/>
      <c r="ULQ71" s="13"/>
      <c r="ULR71" s="13"/>
      <c r="ULS71" s="13"/>
      <c r="ULT71" s="13"/>
      <c r="ULU71" s="13"/>
      <c r="ULV71" s="13"/>
      <c r="ULW71" s="13"/>
      <c r="ULX71" s="13"/>
      <c r="ULY71" s="13"/>
      <c r="ULZ71" s="13"/>
      <c r="UMA71" s="13"/>
      <c r="UMB71" s="13"/>
      <c r="UMC71" s="13"/>
      <c r="UMD71" s="13"/>
      <c r="UME71" s="13"/>
      <c r="UMF71" s="13"/>
      <c r="UMG71" s="13"/>
      <c r="UMH71" s="13"/>
      <c r="UMI71" s="13"/>
      <c r="UMJ71" s="13"/>
      <c r="UMK71" s="13"/>
      <c r="UML71" s="13"/>
      <c r="UMM71" s="13"/>
      <c r="UMN71" s="13"/>
      <c r="UMO71" s="13"/>
      <c r="UMP71" s="13"/>
      <c r="UMQ71" s="13"/>
      <c r="UMR71" s="13"/>
      <c r="UMS71" s="13"/>
      <c r="UMT71" s="13"/>
      <c r="UMU71" s="13"/>
      <c r="UMV71" s="13"/>
      <c r="UMW71" s="13"/>
      <c r="UMX71" s="13"/>
      <c r="UMY71" s="13"/>
      <c r="UMZ71" s="13"/>
      <c r="UNA71" s="13"/>
      <c r="UNB71" s="13"/>
      <c r="UNC71" s="13"/>
      <c r="UND71" s="13"/>
      <c r="UNE71" s="13"/>
      <c r="UNF71" s="13"/>
      <c r="UNG71" s="13"/>
      <c r="UNH71" s="13"/>
      <c r="UNI71" s="13"/>
      <c r="UNJ71" s="13"/>
      <c r="UNK71" s="13"/>
      <c r="UNL71" s="13"/>
      <c r="UNM71" s="13"/>
      <c r="UNN71" s="13"/>
      <c r="UNO71" s="13"/>
      <c r="UNP71" s="13"/>
      <c r="UNQ71" s="13"/>
      <c r="UNR71" s="13"/>
      <c r="UNS71" s="13"/>
      <c r="UNT71" s="13"/>
      <c r="UNU71" s="13"/>
      <c r="UNV71" s="13"/>
      <c r="UNW71" s="13"/>
      <c r="UNX71" s="13"/>
      <c r="UNY71" s="13"/>
      <c r="UNZ71" s="13"/>
      <c r="UOA71" s="13"/>
      <c r="UOB71" s="13"/>
      <c r="UOC71" s="13"/>
      <c r="UOD71" s="13"/>
      <c r="UOE71" s="13"/>
      <c r="UOF71" s="13"/>
      <c r="UOG71" s="13"/>
      <c r="UOH71" s="13"/>
      <c r="UOI71" s="13"/>
      <c r="UOJ71" s="13"/>
      <c r="UOK71" s="13"/>
      <c r="UOL71" s="13"/>
      <c r="UOM71" s="13"/>
      <c r="UON71" s="13"/>
      <c r="UOO71" s="13"/>
      <c r="UOP71" s="13"/>
      <c r="UOQ71" s="13"/>
      <c r="UOR71" s="13"/>
      <c r="UOS71" s="13"/>
      <c r="UOT71" s="13"/>
      <c r="UOU71" s="13"/>
      <c r="UOV71" s="13"/>
      <c r="UOW71" s="13"/>
      <c r="UOX71" s="13"/>
      <c r="UOY71" s="13"/>
      <c r="UOZ71" s="13"/>
      <c r="UPA71" s="13"/>
      <c r="UPB71" s="13"/>
      <c r="UPC71" s="13"/>
      <c r="UPD71" s="13"/>
      <c r="UPE71" s="13"/>
      <c r="UPF71" s="13"/>
      <c r="UPG71" s="13"/>
      <c r="UPH71" s="13"/>
      <c r="UPI71" s="13"/>
      <c r="UPJ71" s="13"/>
      <c r="UPK71" s="13"/>
      <c r="UPL71" s="13"/>
      <c r="UPM71" s="13"/>
      <c r="UPN71" s="13"/>
      <c r="UPO71" s="13"/>
      <c r="UPP71" s="13"/>
      <c r="UPQ71" s="13"/>
      <c r="UPR71" s="13"/>
      <c r="UPS71" s="13"/>
      <c r="UPT71" s="13"/>
      <c r="UPU71" s="13"/>
      <c r="UPV71" s="13"/>
      <c r="UPW71" s="13"/>
      <c r="UPX71" s="13"/>
      <c r="UPY71" s="13"/>
      <c r="UPZ71" s="13"/>
      <c r="UQA71" s="13"/>
      <c r="UQB71" s="13"/>
      <c r="UQC71" s="13"/>
      <c r="UQD71" s="13"/>
      <c r="UQE71" s="13"/>
      <c r="UQF71" s="13"/>
      <c r="UQG71" s="13"/>
      <c r="UQH71" s="13"/>
      <c r="UQI71" s="13"/>
      <c r="UQJ71" s="13"/>
      <c r="UQK71" s="13"/>
      <c r="UQL71" s="13"/>
      <c r="UQM71" s="13"/>
      <c r="UQN71" s="13"/>
      <c r="UQO71" s="13"/>
      <c r="UQP71" s="13"/>
      <c r="UQQ71" s="13"/>
      <c r="UQR71" s="13"/>
      <c r="UQS71" s="13"/>
      <c r="UQT71" s="13"/>
      <c r="UQU71" s="13"/>
      <c r="UQV71" s="13"/>
      <c r="UQW71" s="13"/>
      <c r="UQX71" s="13"/>
      <c r="UQY71" s="13"/>
      <c r="UQZ71" s="13"/>
      <c r="URA71" s="13"/>
      <c r="URB71" s="13"/>
      <c r="URC71" s="13"/>
      <c r="URD71" s="13"/>
      <c r="URE71" s="13"/>
      <c r="URF71" s="13"/>
      <c r="URG71" s="13"/>
      <c r="URH71" s="13"/>
      <c r="URI71" s="13"/>
      <c r="URJ71" s="13"/>
      <c r="URK71" s="13"/>
      <c r="URL71" s="13"/>
      <c r="URM71" s="13"/>
      <c r="URN71" s="13"/>
      <c r="URO71" s="13"/>
      <c r="URP71" s="13"/>
      <c r="URQ71" s="13"/>
      <c r="URR71" s="13"/>
      <c r="URS71" s="13"/>
      <c r="URT71" s="13"/>
      <c r="URU71" s="13"/>
      <c r="URV71" s="13"/>
      <c r="URW71" s="13"/>
      <c r="URX71" s="13"/>
      <c r="URY71" s="13"/>
      <c r="URZ71" s="13"/>
      <c r="USA71" s="13"/>
      <c r="USB71" s="13"/>
      <c r="USC71" s="13"/>
      <c r="USD71" s="13"/>
      <c r="USE71" s="13"/>
      <c r="USF71" s="13"/>
      <c r="USG71" s="13"/>
      <c r="USH71" s="13"/>
      <c r="USI71" s="13"/>
      <c r="USJ71" s="13"/>
      <c r="USK71" s="13"/>
      <c r="USL71" s="13"/>
      <c r="USM71" s="13"/>
      <c r="USN71" s="13"/>
      <c r="USO71" s="13"/>
      <c r="USP71" s="13"/>
      <c r="USQ71" s="13"/>
      <c r="USR71" s="13"/>
      <c r="USS71" s="13"/>
      <c r="UST71" s="13"/>
      <c r="USU71" s="13"/>
      <c r="USV71" s="13"/>
      <c r="USW71" s="13"/>
      <c r="USX71" s="13"/>
      <c r="USY71" s="13"/>
      <c r="USZ71" s="13"/>
      <c r="UTA71" s="13"/>
      <c r="UTB71" s="13"/>
      <c r="UTC71" s="13"/>
      <c r="UTD71" s="13"/>
      <c r="UTE71" s="13"/>
      <c r="UTF71" s="13"/>
      <c r="UTG71" s="13"/>
      <c r="UTH71" s="13"/>
      <c r="UTI71" s="13"/>
      <c r="UTJ71" s="13"/>
      <c r="UTK71" s="13"/>
      <c r="UTL71" s="13"/>
      <c r="UTM71" s="13"/>
      <c r="UTN71" s="13"/>
      <c r="UTO71" s="13"/>
      <c r="UTP71" s="13"/>
      <c r="UTQ71" s="13"/>
      <c r="UTR71" s="13"/>
      <c r="UTS71" s="13"/>
      <c r="UTT71" s="13"/>
      <c r="UTU71" s="13"/>
      <c r="UTV71" s="13"/>
      <c r="UTW71" s="13"/>
      <c r="UTX71" s="13"/>
      <c r="UTY71" s="13"/>
      <c r="UTZ71" s="13"/>
      <c r="UUA71" s="13"/>
      <c r="UUB71" s="13"/>
      <c r="UUC71" s="13"/>
      <c r="UUD71" s="13"/>
      <c r="UUE71" s="13"/>
      <c r="UUF71" s="13"/>
      <c r="UUG71" s="13"/>
      <c r="UUH71" s="13"/>
      <c r="UUI71" s="13"/>
      <c r="UUJ71" s="13"/>
      <c r="UUK71" s="13"/>
      <c r="UUL71" s="13"/>
      <c r="UUM71" s="13"/>
      <c r="UUN71" s="13"/>
      <c r="UUO71" s="13"/>
      <c r="UUP71" s="13"/>
      <c r="UUQ71" s="13"/>
      <c r="UUR71" s="13"/>
      <c r="UUS71" s="13"/>
      <c r="UUT71" s="13"/>
      <c r="UUU71" s="13"/>
      <c r="UUV71" s="13"/>
      <c r="UUW71" s="13"/>
      <c r="UUX71" s="13"/>
      <c r="UUY71" s="13"/>
      <c r="UUZ71" s="13"/>
      <c r="UVA71" s="13"/>
      <c r="UVB71" s="13"/>
      <c r="UVC71" s="13"/>
      <c r="UVD71" s="13"/>
      <c r="UVE71" s="13"/>
      <c r="UVF71" s="13"/>
      <c r="UVG71" s="13"/>
      <c r="UVH71" s="13"/>
      <c r="UVI71" s="13"/>
      <c r="UVJ71" s="13"/>
      <c r="UVK71" s="13"/>
      <c r="UVL71" s="13"/>
      <c r="UVM71" s="13"/>
      <c r="UVN71" s="13"/>
      <c r="UVO71" s="13"/>
      <c r="UVP71" s="13"/>
      <c r="UVQ71" s="13"/>
      <c r="UVR71" s="13"/>
      <c r="UVS71" s="13"/>
      <c r="UVT71" s="13"/>
      <c r="UVU71" s="13"/>
      <c r="UVV71" s="13"/>
      <c r="UVW71" s="13"/>
      <c r="UVX71" s="13"/>
      <c r="UVY71" s="13"/>
      <c r="UVZ71" s="13"/>
      <c r="UWA71" s="13"/>
      <c r="UWB71" s="13"/>
      <c r="UWC71" s="13"/>
      <c r="UWD71" s="13"/>
      <c r="UWE71" s="13"/>
      <c r="UWF71" s="13"/>
      <c r="UWG71" s="13"/>
      <c r="UWH71" s="13"/>
      <c r="UWI71" s="13"/>
      <c r="UWJ71" s="13"/>
      <c r="UWK71" s="13"/>
      <c r="UWL71" s="13"/>
      <c r="UWM71" s="13"/>
      <c r="UWN71" s="13"/>
      <c r="UWO71" s="13"/>
      <c r="UWP71" s="13"/>
      <c r="UWQ71" s="13"/>
      <c r="UWR71" s="13"/>
      <c r="UWS71" s="13"/>
      <c r="UWT71" s="13"/>
      <c r="UWU71" s="13"/>
      <c r="UWV71" s="13"/>
      <c r="UWW71" s="13"/>
      <c r="UWX71" s="13"/>
      <c r="UWY71" s="13"/>
      <c r="UWZ71" s="13"/>
      <c r="UXA71" s="13"/>
      <c r="UXB71" s="13"/>
      <c r="UXC71" s="13"/>
      <c r="UXD71" s="13"/>
      <c r="UXE71" s="13"/>
      <c r="UXF71" s="13"/>
      <c r="UXG71" s="13"/>
      <c r="UXH71" s="13"/>
      <c r="UXI71" s="13"/>
      <c r="UXJ71" s="13"/>
      <c r="UXK71" s="13"/>
      <c r="UXL71" s="13"/>
      <c r="UXM71" s="13"/>
      <c r="UXN71" s="13"/>
      <c r="UXO71" s="13"/>
      <c r="UXP71" s="13"/>
      <c r="UXQ71" s="13"/>
      <c r="UXR71" s="13"/>
      <c r="UXS71" s="13"/>
      <c r="UXT71" s="13"/>
      <c r="UXU71" s="13"/>
      <c r="UXV71" s="13"/>
      <c r="UXW71" s="13"/>
      <c r="UXX71" s="13"/>
      <c r="UXY71" s="13"/>
      <c r="UXZ71" s="13"/>
      <c r="UYA71" s="13"/>
      <c r="UYB71" s="13"/>
      <c r="UYC71" s="13"/>
      <c r="UYD71" s="13"/>
      <c r="UYE71" s="13"/>
      <c r="UYF71" s="13"/>
      <c r="UYG71" s="13"/>
      <c r="UYH71" s="13"/>
      <c r="UYI71" s="13"/>
      <c r="UYJ71" s="13"/>
      <c r="UYK71" s="13"/>
      <c r="UYL71" s="13"/>
      <c r="UYM71" s="13"/>
      <c r="UYN71" s="13"/>
      <c r="UYO71" s="13"/>
      <c r="UYP71" s="13"/>
      <c r="UYQ71" s="13"/>
      <c r="UYR71" s="13"/>
      <c r="UYS71" s="13"/>
      <c r="UYT71" s="13"/>
      <c r="UYU71" s="13"/>
      <c r="UYV71" s="13"/>
      <c r="UYW71" s="13"/>
      <c r="UYX71" s="13"/>
      <c r="UYY71" s="13"/>
      <c r="UYZ71" s="13"/>
      <c r="UZA71" s="13"/>
      <c r="UZB71" s="13"/>
      <c r="UZC71" s="13"/>
      <c r="UZD71" s="13"/>
      <c r="UZE71" s="13"/>
      <c r="UZF71" s="13"/>
      <c r="UZG71" s="13"/>
      <c r="UZH71" s="13"/>
      <c r="UZI71" s="13"/>
      <c r="UZJ71" s="13"/>
      <c r="UZK71" s="13"/>
      <c r="UZL71" s="13"/>
      <c r="UZM71" s="13"/>
      <c r="UZN71" s="13"/>
      <c r="UZO71" s="13"/>
      <c r="UZP71" s="13"/>
      <c r="UZQ71" s="13"/>
      <c r="UZR71" s="13"/>
      <c r="UZS71" s="13"/>
      <c r="UZT71" s="13"/>
      <c r="UZU71" s="13"/>
      <c r="UZV71" s="13"/>
      <c r="UZW71" s="13"/>
      <c r="UZX71" s="13"/>
      <c r="UZY71" s="13"/>
      <c r="UZZ71" s="13"/>
      <c r="VAA71" s="13"/>
      <c r="VAB71" s="13"/>
      <c r="VAC71" s="13"/>
      <c r="VAD71" s="13"/>
      <c r="VAE71" s="13"/>
      <c r="VAF71" s="13"/>
      <c r="VAG71" s="13"/>
      <c r="VAH71" s="13"/>
      <c r="VAI71" s="13"/>
      <c r="VAJ71" s="13"/>
      <c r="VAK71" s="13"/>
      <c r="VAL71" s="13"/>
      <c r="VAM71" s="13"/>
      <c r="VAN71" s="13"/>
      <c r="VAO71" s="13"/>
      <c r="VAP71" s="13"/>
      <c r="VAQ71" s="13"/>
      <c r="VAR71" s="13"/>
      <c r="VAS71" s="13"/>
      <c r="VAT71" s="13"/>
      <c r="VAU71" s="13"/>
      <c r="VAV71" s="13"/>
      <c r="VAW71" s="13"/>
      <c r="VAX71" s="13"/>
      <c r="VAY71" s="13"/>
      <c r="VAZ71" s="13"/>
      <c r="VBA71" s="13"/>
      <c r="VBB71" s="13"/>
      <c r="VBC71" s="13"/>
      <c r="VBD71" s="13"/>
      <c r="VBE71" s="13"/>
      <c r="VBF71" s="13"/>
      <c r="VBG71" s="13"/>
      <c r="VBH71" s="13"/>
      <c r="VBI71" s="13"/>
      <c r="VBJ71" s="13"/>
      <c r="VBK71" s="13"/>
      <c r="VBL71" s="13"/>
      <c r="VBM71" s="13"/>
      <c r="VBN71" s="13"/>
      <c r="VBO71" s="13"/>
      <c r="VBP71" s="13"/>
      <c r="VBQ71" s="13"/>
      <c r="VBR71" s="13"/>
      <c r="VBS71" s="13"/>
      <c r="VBT71" s="13"/>
      <c r="VBU71" s="13"/>
      <c r="VBV71" s="13"/>
      <c r="VBW71" s="13"/>
      <c r="VBX71" s="13"/>
      <c r="VBY71" s="13"/>
      <c r="VBZ71" s="13"/>
      <c r="VCA71" s="13"/>
      <c r="VCB71" s="13"/>
      <c r="VCC71" s="13"/>
      <c r="VCD71" s="13"/>
      <c r="VCE71" s="13"/>
      <c r="VCF71" s="13"/>
      <c r="VCG71" s="13"/>
      <c r="VCH71" s="13"/>
      <c r="VCI71" s="13"/>
      <c r="VCJ71" s="13"/>
      <c r="VCK71" s="13"/>
      <c r="VCL71" s="13"/>
      <c r="VCM71" s="13"/>
      <c r="VCN71" s="13"/>
      <c r="VCO71" s="13"/>
      <c r="VCP71" s="13"/>
      <c r="VCQ71" s="13"/>
      <c r="VCR71" s="13"/>
      <c r="VCS71" s="13"/>
      <c r="VCT71" s="13"/>
      <c r="VCU71" s="13"/>
      <c r="VCV71" s="13"/>
      <c r="VCW71" s="13"/>
      <c r="VCX71" s="13"/>
      <c r="VCY71" s="13"/>
      <c r="VCZ71" s="13"/>
      <c r="VDA71" s="13"/>
      <c r="VDB71" s="13"/>
      <c r="VDC71" s="13"/>
      <c r="VDD71" s="13"/>
      <c r="VDE71" s="13"/>
      <c r="VDF71" s="13"/>
      <c r="VDG71" s="13"/>
      <c r="VDH71" s="13"/>
      <c r="VDI71" s="13"/>
      <c r="VDJ71" s="13"/>
      <c r="VDK71" s="13"/>
      <c r="VDL71" s="13"/>
      <c r="VDM71" s="13"/>
      <c r="VDN71" s="13"/>
      <c r="VDO71" s="13"/>
      <c r="VDP71" s="13"/>
      <c r="VDQ71" s="13"/>
      <c r="VDR71" s="13"/>
      <c r="VDS71" s="13"/>
      <c r="VDT71" s="13"/>
      <c r="VDU71" s="13"/>
      <c r="VDV71" s="13"/>
      <c r="VDW71" s="13"/>
      <c r="VDX71" s="13"/>
      <c r="VDY71" s="13"/>
      <c r="VDZ71" s="13"/>
      <c r="VEA71" s="13"/>
      <c r="VEB71" s="13"/>
      <c r="VEC71" s="13"/>
      <c r="VED71" s="13"/>
      <c r="VEE71" s="13"/>
      <c r="VEF71" s="13"/>
      <c r="VEG71" s="13"/>
      <c r="VEH71" s="13"/>
      <c r="VEI71" s="13"/>
      <c r="VEJ71" s="13"/>
      <c r="VEK71" s="13"/>
      <c r="VEL71" s="13"/>
      <c r="VEM71" s="13"/>
      <c r="VEN71" s="13"/>
      <c r="VEO71" s="13"/>
      <c r="VEP71" s="13"/>
      <c r="VEQ71" s="13"/>
      <c r="VER71" s="13"/>
      <c r="VES71" s="13"/>
      <c r="VET71" s="13"/>
      <c r="VEU71" s="13"/>
      <c r="VEV71" s="13"/>
      <c r="VEW71" s="13"/>
      <c r="VEX71" s="13"/>
      <c r="VEY71" s="13"/>
      <c r="VEZ71" s="13"/>
      <c r="VFA71" s="13"/>
      <c r="VFB71" s="13"/>
      <c r="VFC71" s="13"/>
      <c r="VFD71" s="13"/>
      <c r="VFE71" s="13"/>
      <c r="VFF71" s="13"/>
      <c r="VFG71" s="13"/>
      <c r="VFH71" s="13"/>
      <c r="VFI71" s="13"/>
      <c r="VFJ71" s="13"/>
      <c r="VFK71" s="13"/>
      <c r="VFL71" s="13"/>
      <c r="VFM71" s="13"/>
      <c r="VFN71" s="13"/>
      <c r="VFO71" s="13"/>
      <c r="VFP71" s="13"/>
      <c r="VFQ71" s="13"/>
      <c r="VFR71" s="13"/>
      <c r="VFS71" s="13"/>
      <c r="VFT71" s="13"/>
      <c r="VFU71" s="13"/>
      <c r="VFV71" s="13"/>
      <c r="VFW71" s="13"/>
      <c r="VFX71" s="13"/>
      <c r="VFY71" s="13"/>
      <c r="VFZ71" s="13"/>
      <c r="VGA71" s="13"/>
      <c r="VGB71" s="13"/>
      <c r="VGC71" s="13"/>
      <c r="VGD71" s="13"/>
      <c r="VGE71" s="13"/>
      <c r="VGF71" s="13"/>
      <c r="VGG71" s="13"/>
      <c r="VGH71" s="13"/>
      <c r="VGI71" s="13"/>
      <c r="VGJ71" s="13"/>
      <c r="VGK71" s="13"/>
      <c r="VGL71" s="13"/>
      <c r="VGM71" s="13"/>
      <c r="VGN71" s="13"/>
      <c r="VGO71" s="13"/>
      <c r="VGP71" s="13"/>
      <c r="VGQ71" s="13"/>
      <c r="VGR71" s="13"/>
      <c r="VGS71" s="13"/>
      <c r="VGT71" s="13"/>
      <c r="VGU71" s="13"/>
      <c r="VGV71" s="13"/>
      <c r="VGW71" s="13"/>
      <c r="VGX71" s="13"/>
      <c r="VGY71" s="13"/>
      <c r="VGZ71" s="13"/>
      <c r="VHA71" s="13"/>
      <c r="VHB71" s="13"/>
      <c r="VHC71" s="13"/>
      <c r="VHD71" s="13"/>
      <c r="VHE71" s="13"/>
      <c r="VHF71" s="13"/>
      <c r="VHG71" s="13"/>
      <c r="VHH71" s="13"/>
      <c r="VHI71" s="13"/>
      <c r="VHJ71" s="13"/>
      <c r="VHK71" s="13"/>
      <c r="VHL71" s="13"/>
      <c r="VHM71" s="13"/>
      <c r="VHN71" s="13"/>
      <c r="VHO71" s="13"/>
      <c r="VHP71" s="13"/>
      <c r="VHQ71" s="13"/>
      <c r="VHR71" s="13"/>
      <c r="VHS71" s="13"/>
      <c r="VHT71" s="13"/>
      <c r="VHU71" s="13"/>
      <c r="VHV71" s="13"/>
      <c r="VHW71" s="13"/>
      <c r="VHX71" s="13"/>
      <c r="VHY71" s="13"/>
      <c r="VHZ71" s="13"/>
      <c r="VIA71" s="13"/>
      <c r="VIB71" s="13"/>
      <c r="VIC71" s="13"/>
      <c r="VID71" s="13"/>
      <c r="VIE71" s="13"/>
      <c r="VIF71" s="13"/>
      <c r="VIG71" s="13"/>
      <c r="VIH71" s="13"/>
      <c r="VII71" s="13"/>
      <c r="VIJ71" s="13"/>
      <c r="VIK71" s="13"/>
      <c r="VIL71" s="13"/>
      <c r="VIM71" s="13"/>
      <c r="VIN71" s="13"/>
      <c r="VIO71" s="13"/>
      <c r="VIP71" s="13"/>
      <c r="VIQ71" s="13"/>
      <c r="VIR71" s="13"/>
      <c r="VIS71" s="13"/>
      <c r="VIT71" s="13"/>
      <c r="VIU71" s="13"/>
      <c r="VIV71" s="13"/>
      <c r="VIW71" s="13"/>
      <c r="VIX71" s="13"/>
      <c r="VIY71" s="13"/>
      <c r="VIZ71" s="13"/>
      <c r="VJA71" s="13"/>
      <c r="VJB71" s="13"/>
      <c r="VJC71" s="13"/>
      <c r="VJD71" s="13"/>
      <c r="VJE71" s="13"/>
      <c r="VJF71" s="13"/>
      <c r="VJG71" s="13"/>
      <c r="VJH71" s="13"/>
      <c r="VJI71" s="13"/>
      <c r="VJJ71" s="13"/>
      <c r="VJK71" s="13"/>
      <c r="VJL71" s="13"/>
      <c r="VJM71" s="13"/>
      <c r="VJN71" s="13"/>
      <c r="VJO71" s="13"/>
      <c r="VJP71" s="13"/>
      <c r="VJQ71" s="13"/>
      <c r="VJR71" s="13"/>
      <c r="VJS71" s="13"/>
      <c r="VJT71" s="13"/>
      <c r="VJU71" s="13"/>
      <c r="VJV71" s="13"/>
      <c r="VJW71" s="13"/>
      <c r="VJX71" s="13"/>
      <c r="VJY71" s="13"/>
      <c r="VJZ71" s="13"/>
      <c r="VKA71" s="13"/>
      <c r="VKB71" s="13"/>
      <c r="VKC71" s="13"/>
      <c r="VKD71" s="13"/>
      <c r="VKE71" s="13"/>
      <c r="VKF71" s="13"/>
      <c r="VKG71" s="13"/>
      <c r="VKH71" s="13"/>
      <c r="VKI71" s="13"/>
      <c r="VKJ71" s="13"/>
      <c r="VKK71" s="13"/>
      <c r="VKL71" s="13"/>
      <c r="VKM71" s="13"/>
      <c r="VKN71" s="13"/>
      <c r="VKO71" s="13"/>
      <c r="VKP71" s="13"/>
      <c r="VKQ71" s="13"/>
      <c r="VKR71" s="13"/>
      <c r="VKS71" s="13"/>
      <c r="VKT71" s="13"/>
      <c r="VKU71" s="13"/>
      <c r="VKV71" s="13"/>
      <c r="VKW71" s="13"/>
      <c r="VKX71" s="13"/>
      <c r="VKY71" s="13"/>
      <c r="VKZ71" s="13"/>
      <c r="VLA71" s="13"/>
      <c r="VLB71" s="13"/>
      <c r="VLC71" s="13"/>
      <c r="VLD71" s="13"/>
      <c r="VLE71" s="13"/>
      <c r="VLF71" s="13"/>
      <c r="VLG71" s="13"/>
      <c r="VLH71" s="13"/>
      <c r="VLI71" s="13"/>
      <c r="VLJ71" s="13"/>
      <c r="VLK71" s="13"/>
      <c r="VLL71" s="13"/>
      <c r="VLM71" s="13"/>
      <c r="VLN71" s="13"/>
      <c r="VLO71" s="13"/>
      <c r="VLP71" s="13"/>
      <c r="VLQ71" s="13"/>
      <c r="VLR71" s="13"/>
      <c r="VLS71" s="13"/>
      <c r="VLT71" s="13"/>
      <c r="VLU71" s="13"/>
      <c r="VLV71" s="13"/>
      <c r="VLW71" s="13"/>
      <c r="VLX71" s="13"/>
      <c r="VLY71" s="13"/>
      <c r="VLZ71" s="13"/>
      <c r="VMA71" s="13"/>
      <c r="VMB71" s="13"/>
      <c r="VMC71" s="13"/>
      <c r="VMD71" s="13"/>
      <c r="VME71" s="13"/>
      <c r="VMF71" s="13"/>
      <c r="VMG71" s="13"/>
      <c r="VMH71" s="13"/>
      <c r="VMI71" s="13"/>
      <c r="VMJ71" s="13"/>
      <c r="VMK71" s="13"/>
      <c r="VML71" s="13"/>
      <c r="VMM71" s="13"/>
      <c r="VMN71" s="13"/>
      <c r="VMO71" s="13"/>
      <c r="VMP71" s="13"/>
      <c r="VMQ71" s="13"/>
      <c r="VMR71" s="13"/>
      <c r="VMS71" s="13"/>
      <c r="VMT71" s="13"/>
      <c r="VMU71" s="13"/>
      <c r="VMV71" s="13"/>
      <c r="VMW71" s="13"/>
      <c r="VMX71" s="13"/>
      <c r="VMY71" s="13"/>
      <c r="VMZ71" s="13"/>
      <c r="VNA71" s="13"/>
      <c r="VNB71" s="13"/>
      <c r="VNC71" s="13"/>
      <c r="VND71" s="13"/>
      <c r="VNE71" s="13"/>
      <c r="VNF71" s="13"/>
      <c r="VNG71" s="13"/>
      <c r="VNH71" s="13"/>
      <c r="VNI71" s="13"/>
      <c r="VNJ71" s="13"/>
      <c r="VNK71" s="13"/>
      <c r="VNL71" s="13"/>
      <c r="VNM71" s="13"/>
      <c r="VNN71" s="13"/>
      <c r="VNO71" s="13"/>
      <c r="VNP71" s="13"/>
      <c r="VNQ71" s="13"/>
      <c r="VNR71" s="13"/>
      <c r="VNS71" s="13"/>
      <c r="VNT71" s="13"/>
      <c r="VNU71" s="13"/>
      <c r="VNV71" s="13"/>
      <c r="VNW71" s="13"/>
      <c r="VNX71" s="13"/>
      <c r="VNY71" s="13"/>
      <c r="VNZ71" s="13"/>
      <c r="VOA71" s="13"/>
      <c r="VOB71" s="13"/>
      <c r="VOC71" s="13"/>
      <c r="VOD71" s="13"/>
      <c r="VOE71" s="13"/>
      <c r="VOF71" s="13"/>
      <c r="VOG71" s="13"/>
      <c r="VOH71" s="13"/>
      <c r="VOI71" s="13"/>
      <c r="VOJ71" s="13"/>
      <c r="VOK71" s="13"/>
      <c r="VOL71" s="13"/>
      <c r="VOM71" s="13"/>
      <c r="VON71" s="13"/>
      <c r="VOO71" s="13"/>
      <c r="VOP71" s="13"/>
      <c r="VOQ71" s="13"/>
      <c r="VOR71" s="13"/>
      <c r="VOS71" s="13"/>
      <c r="VOT71" s="13"/>
      <c r="VOU71" s="13"/>
      <c r="VOV71" s="13"/>
      <c r="VOW71" s="13"/>
      <c r="VOX71" s="13"/>
      <c r="VOY71" s="13"/>
      <c r="VOZ71" s="13"/>
      <c r="VPA71" s="13"/>
      <c r="VPB71" s="13"/>
      <c r="VPC71" s="13"/>
      <c r="VPD71" s="13"/>
      <c r="VPE71" s="13"/>
      <c r="VPF71" s="13"/>
      <c r="VPG71" s="13"/>
      <c r="VPH71" s="13"/>
      <c r="VPI71" s="13"/>
      <c r="VPJ71" s="13"/>
      <c r="VPK71" s="13"/>
      <c r="VPL71" s="13"/>
      <c r="VPM71" s="13"/>
      <c r="VPN71" s="13"/>
      <c r="VPO71" s="13"/>
      <c r="VPP71" s="13"/>
      <c r="VPQ71" s="13"/>
      <c r="VPR71" s="13"/>
      <c r="VPS71" s="13"/>
      <c r="VPT71" s="13"/>
      <c r="VPU71" s="13"/>
      <c r="VPV71" s="13"/>
      <c r="VPW71" s="13"/>
      <c r="VPX71" s="13"/>
      <c r="VPY71" s="13"/>
      <c r="VPZ71" s="13"/>
      <c r="VQA71" s="13"/>
      <c r="VQB71" s="13"/>
      <c r="VQC71" s="13"/>
      <c r="VQD71" s="13"/>
      <c r="VQE71" s="13"/>
      <c r="VQF71" s="13"/>
      <c r="VQG71" s="13"/>
      <c r="VQH71" s="13"/>
      <c r="VQI71" s="13"/>
      <c r="VQJ71" s="13"/>
      <c r="VQK71" s="13"/>
      <c r="VQL71" s="13"/>
      <c r="VQM71" s="13"/>
      <c r="VQN71" s="13"/>
      <c r="VQO71" s="13"/>
      <c r="VQP71" s="13"/>
      <c r="VQQ71" s="13"/>
      <c r="VQR71" s="13"/>
      <c r="VQS71" s="13"/>
      <c r="VQT71" s="13"/>
      <c r="VQU71" s="13"/>
      <c r="VQV71" s="13"/>
      <c r="VQW71" s="13"/>
      <c r="VQX71" s="13"/>
      <c r="VQY71" s="13"/>
      <c r="VQZ71" s="13"/>
      <c r="VRA71" s="13"/>
      <c r="VRB71" s="13"/>
      <c r="VRC71" s="13"/>
      <c r="VRD71" s="13"/>
      <c r="VRE71" s="13"/>
      <c r="VRF71" s="13"/>
      <c r="VRG71" s="13"/>
      <c r="VRH71" s="13"/>
      <c r="VRI71" s="13"/>
      <c r="VRJ71" s="13"/>
      <c r="VRK71" s="13"/>
      <c r="VRL71" s="13"/>
      <c r="VRM71" s="13"/>
      <c r="VRN71" s="13"/>
      <c r="VRO71" s="13"/>
      <c r="VRP71" s="13"/>
      <c r="VRQ71" s="13"/>
      <c r="VRR71" s="13"/>
      <c r="VRS71" s="13"/>
      <c r="VRT71" s="13"/>
      <c r="VRU71" s="13"/>
      <c r="VRV71" s="13"/>
      <c r="VRW71" s="13"/>
      <c r="VRX71" s="13"/>
      <c r="VRY71" s="13"/>
      <c r="VRZ71" s="13"/>
      <c r="VSA71" s="13"/>
      <c r="VSB71" s="13"/>
      <c r="VSC71" s="13"/>
      <c r="VSD71" s="13"/>
      <c r="VSE71" s="13"/>
      <c r="VSF71" s="13"/>
      <c r="VSG71" s="13"/>
      <c r="VSH71" s="13"/>
      <c r="VSI71" s="13"/>
      <c r="VSJ71" s="13"/>
      <c r="VSK71" s="13"/>
      <c r="VSL71" s="13"/>
      <c r="VSM71" s="13"/>
      <c r="VSN71" s="13"/>
      <c r="VSO71" s="13"/>
      <c r="VSP71" s="13"/>
      <c r="VSQ71" s="13"/>
      <c r="VSR71" s="13"/>
      <c r="VSS71" s="13"/>
      <c r="VST71" s="13"/>
      <c r="VSU71" s="13"/>
      <c r="VSV71" s="13"/>
      <c r="VSW71" s="13"/>
      <c r="VSX71" s="13"/>
      <c r="VSY71" s="13"/>
      <c r="VSZ71" s="13"/>
      <c r="VTA71" s="13"/>
      <c r="VTB71" s="13"/>
      <c r="VTC71" s="13"/>
      <c r="VTD71" s="13"/>
      <c r="VTE71" s="13"/>
      <c r="VTF71" s="13"/>
      <c r="VTG71" s="13"/>
      <c r="VTH71" s="13"/>
      <c r="VTI71" s="13"/>
      <c r="VTJ71" s="13"/>
      <c r="VTK71" s="13"/>
      <c r="VTL71" s="13"/>
      <c r="VTM71" s="13"/>
      <c r="VTN71" s="13"/>
      <c r="VTO71" s="13"/>
      <c r="VTP71" s="13"/>
      <c r="VTQ71" s="13"/>
      <c r="VTR71" s="13"/>
      <c r="VTS71" s="13"/>
      <c r="VTT71" s="13"/>
      <c r="VTU71" s="13"/>
      <c r="VTV71" s="13"/>
      <c r="VTW71" s="13"/>
      <c r="VTX71" s="13"/>
      <c r="VTY71" s="13"/>
      <c r="VTZ71" s="13"/>
      <c r="VUA71" s="13"/>
      <c r="VUB71" s="13"/>
      <c r="VUC71" s="13"/>
      <c r="VUD71" s="13"/>
      <c r="VUE71" s="13"/>
      <c r="VUF71" s="13"/>
      <c r="VUG71" s="13"/>
      <c r="VUH71" s="13"/>
      <c r="VUI71" s="13"/>
      <c r="VUJ71" s="13"/>
      <c r="VUK71" s="13"/>
      <c r="VUL71" s="13"/>
      <c r="VUM71" s="13"/>
      <c r="VUN71" s="13"/>
      <c r="VUO71" s="13"/>
      <c r="VUP71" s="13"/>
      <c r="VUQ71" s="13"/>
      <c r="VUR71" s="13"/>
      <c r="VUS71" s="13"/>
      <c r="VUT71" s="13"/>
      <c r="VUU71" s="13"/>
      <c r="VUV71" s="13"/>
      <c r="VUW71" s="13"/>
      <c r="VUX71" s="13"/>
      <c r="VUY71" s="13"/>
      <c r="VUZ71" s="13"/>
      <c r="VVA71" s="13"/>
      <c r="VVB71" s="13"/>
      <c r="VVC71" s="13"/>
      <c r="VVD71" s="13"/>
      <c r="VVE71" s="13"/>
      <c r="VVF71" s="13"/>
      <c r="VVG71" s="13"/>
      <c r="VVH71" s="13"/>
      <c r="VVI71" s="13"/>
      <c r="VVJ71" s="13"/>
      <c r="VVK71" s="13"/>
      <c r="VVL71" s="13"/>
      <c r="VVM71" s="13"/>
      <c r="VVN71" s="13"/>
      <c r="VVO71" s="13"/>
      <c r="VVP71" s="13"/>
      <c r="VVQ71" s="13"/>
      <c r="VVR71" s="13"/>
      <c r="VVS71" s="13"/>
      <c r="VVT71" s="13"/>
      <c r="VVU71" s="13"/>
      <c r="VVV71" s="13"/>
      <c r="VVW71" s="13"/>
      <c r="VVX71" s="13"/>
      <c r="VVY71" s="13"/>
      <c r="VVZ71" s="13"/>
      <c r="VWA71" s="13"/>
      <c r="VWB71" s="13"/>
      <c r="VWC71" s="13"/>
      <c r="VWD71" s="13"/>
      <c r="VWE71" s="13"/>
      <c r="VWF71" s="13"/>
      <c r="VWG71" s="13"/>
      <c r="VWH71" s="13"/>
      <c r="VWI71" s="13"/>
      <c r="VWJ71" s="13"/>
      <c r="VWK71" s="13"/>
      <c r="VWL71" s="13"/>
      <c r="VWM71" s="13"/>
      <c r="VWN71" s="13"/>
      <c r="VWO71" s="13"/>
      <c r="VWP71" s="13"/>
      <c r="VWQ71" s="13"/>
      <c r="VWR71" s="13"/>
      <c r="VWS71" s="13"/>
      <c r="VWT71" s="13"/>
      <c r="VWU71" s="13"/>
      <c r="VWV71" s="13"/>
      <c r="VWW71" s="13"/>
      <c r="VWX71" s="13"/>
      <c r="VWY71" s="13"/>
      <c r="VWZ71" s="13"/>
      <c r="VXA71" s="13"/>
      <c r="VXB71" s="13"/>
      <c r="VXC71" s="13"/>
      <c r="VXD71" s="13"/>
      <c r="VXE71" s="13"/>
      <c r="VXF71" s="13"/>
      <c r="VXG71" s="13"/>
      <c r="VXH71" s="13"/>
      <c r="VXI71" s="13"/>
      <c r="VXJ71" s="13"/>
      <c r="VXK71" s="13"/>
      <c r="VXL71" s="13"/>
      <c r="VXM71" s="13"/>
      <c r="VXN71" s="13"/>
      <c r="VXO71" s="13"/>
      <c r="VXP71" s="13"/>
      <c r="VXQ71" s="13"/>
      <c r="VXR71" s="13"/>
      <c r="VXS71" s="13"/>
      <c r="VXT71" s="13"/>
      <c r="VXU71" s="13"/>
      <c r="VXV71" s="13"/>
      <c r="VXW71" s="13"/>
      <c r="VXX71" s="13"/>
      <c r="VXY71" s="13"/>
      <c r="VXZ71" s="13"/>
      <c r="VYA71" s="13"/>
      <c r="VYB71" s="13"/>
      <c r="VYC71" s="13"/>
      <c r="VYD71" s="13"/>
      <c r="VYE71" s="13"/>
      <c r="VYF71" s="13"/>
      <c r="VYG71" s="13"/>
      <c r="VYH71" s="13"/>
      <c r="VYI71" s="13"/>
      <c r="VYJ71" s="13"/>
      <c r="VYK71" s="13"/>
      <c r="VYL71" s="13"/>
      <c r="VYM71" s="13"/>
      <c r="VYN71" s="13"/>
      <c r="VYO71" s="13"/>
      <c r="VYP71" s="13"/>
      <c r="VYQ71" s="13"/>
      <c r="VYR71" s="13"/>
      <c r="VYS71" s="13"/>
      <c r="VYT71" s="13"/>
      <c r="VYU71" s="13"/>
      <c r="VYV71" s="13"/>
      <c r="VYW71" s="13"/>
      <c r="VYX71" s="13"/>
      <c r="VYY71" s="13"/>
      <c r="VYZ71" s="13"/>
      <c r="VZA71" s="13"/>
      <c r="VZB71" s="13"/>
      <c r="VZC71" s="13"/>
      <c r="VZD71" s="13"/>
      <c r="VZE71" s="13"/>
      <c r="VZF71" s="13"/>
      <c r="VZG71" s="13"/>
      <c r="VZH71" s="13"/>
      <c r="VZI71" s="13"/>
      <c r="VZJ71" s="13"/>
      <c r="VZK71" s="13"/>
      <c r="VZL71" s="13"/>
      <c r="VZM71" s="13"/>
      <c r="VZN71" s="13"/>
      <c r="VZO71" s="13"/>
      <c r="VZP71" s="13"/>
      <c r="VZQ71" s="13"/>
      <c r="VZR71" s="13"/>
      <c r="VZS71" s="13"/>
      <c r="VZT71" s="13"/>
      <c r="VZU71" s="13"/>
      <c r="VZV71" s="13"/>
      <c r="VZW71" s="13"/>
      <c r="VZX71" s="13"/>
      <c r="VZY71" s="13"/>
      <c r="VZZ71" s="13"/>
      <c r="WAA71" s="13"/>
      <c r="WAB71" s="13"/>
      <c r="WAC71" s="13"/>
      <c r="WAD71" s="13"/>
      <c r="WAE71" s="13"/>
      <c r="WAF71" s="13"/>
      <c r="WAG71" s="13"/>
      <c r="WAH71" s="13"/>
      <c r="WAI71" s="13"/>
      <c r="WAJ71" s="13"/>
      <c r="WAK71" s="13"/>
      <c r="WAL71" s="13"/>
      <c r="WAM71" s="13"/>
      <c r="WAN71" s="13"/>
      <c r="WAO71" s="13"/>
      <c r="WAP71" s="13"/>
      <c r="WAQ71" s="13"/>
      <c r="WAR71" s="13"/>
      <c r="WAS71" s="13"/>
      <c r="WAT71" s="13"/>
      <c r="WAU71" s="13"/>
      <c r="WAV71" s="13"/>
      <c r="WAW71" s="13"/>
      <c r="WAX71" s="13"/>
      <c r="WAY71" s="13"/>
      <c r="WAZ71" s="13"/>
      <c r="WBA71" s="13"/>
      <c r="WBB71" s="13"/>
      <c r="WBC71" s="13"/>
      <c r="WBD71" s="13"/>
      <c r="WBE71" s="13"/>
      <c r="WBF71" s="13"/>
      <c r="WBG71" s="13"/>
      <c r="WBH71" s="13"/>
      <c r="WBI71" s="13"/>
      <c r="WBJ71" s="13"/>
      <c r="WBK71" s="13"/>
      <c r="WBL71" s="13"/>
      <c r="WBM71" s="13"/>
      <c r="WBN71" s="13"/>
      <c r="WBO71" s="13"/>
      <c r="WBP71" s="13"/>
      <c r="WBQ71" s="13"/>
      <c r="WBR71" s="13"/>
      <c r="WBS71" s="13"/>
      <c r="WBT71" s="13"/>
      <c r="WBU71" s="13"/>
      <c r="WBV71" s="13"/>
      <c r="WBW71" s="13"/>
      <c r="WBX71" s="13"/>
      <c r="WBY71" s="13"/>
      <c r="WBZ71" s="13"/>
      <c r="WCA71" s="13"/>
      <c r="WCB71" s="13"/>
      <c r="WCC71" s="13"/>
      <c r="WCD71" s="13"/>
      <c r="WCE71" s="13"/>
      <c r="WCF71" s="13"/>
      <c r="WCG71" s="13"/>
      <c r="WCH71" s="13"/>
      <c r="WCI71" s="13"/>
      <c r="WCJ71" s="13"/>
      <c r="WCK71" s="13"/>
      <c r="WCL71" s="13"/>
      <c r="WCM71" s="13"/>
      <c r="WCN71" s="13"/>
      <c r="WCO71" s="13"/>
      <c r="WCP71" s="13"/>
      <c r="WCQ71" s="13"/>
      <c r="WCR71" s="13"/>
      <c r="WCS71" s="13"/>
      <c r="WCT71" s="13"/>
      <c r="WCU71" s="13"/>
      <c r="WCV71" s="13"/>
      <c r="WCW71" s="13"/>
      <c r="WCX71" s="13"/>
      <c r="WCY71" s="13"/>
      <c r="WCZ71" s="13"/>
      <c r="WDA71" s="13"/>
      <c r="WDB71" s="13"/>
      <c r="WDC71" s="13"/>
      <c r="WDD71" s="13"/>
      <c r="WDE71" s="13"/>
      <c r="WDF71" s="13"/>
      <c r="WDG71" s="13"/>
      <c r="WDH71" s="13"/>
      <c r="WDI71" s="13"/>
      <c r="WDJ71" s="13"/>
      <c r="WDK71" s="13"/>
      <c r="WDL71" s="13"/>
      <c r="WDM71" s="13"/>
      <c r="WDN71" s="13"/>
      <c r="WDO71" s="13"/>
      <c r="WDP71" s="13"/>
      <c r="WDQ71" s="13"/>
      <c r="WDR71" s="13"/>
      <c r="WDS71" s="13"/>
      <c r="WDT71" s="13"/>
      <c r="WDU71" s="13"/>
      <c r="WDV71" s="13"/>
      <c r="WDW71" s="13"/>
      <c r="WDX71" s="13"/>
      <c r="WDY71" s="13"/>
      <c r="WDZ71" s="13"/>
      <c r="WEA71" s="13"/>
      <c r="WEB71" s="13"/>
      <c r="WEC71" s="13"/>
      <c r="WED71" s="13"/>
      <c r="WEE71" s="13"/>
      <c r="WEF71" s="13"/>
      <c r="WEG71" s="13"/>
      <c r="WEH71" s="13"/>
      <c r="WEI71" s="13"/>
      <c r="WEJ71" s="13"/>
      <c r="WEK71" s="13"/>
      <c r="WEL71" s="13"/>
      <c r="WEM71" s="13"/>
      <c r="WEN71" s="13"/>
      <c r="WEO71" s="13"/>
      <c r="WEP71" s="13"/>
      <c r="WEQ71" s="13"/>
      <c r="WER71" s="13"/>
      <c r="WES71" s="13"/>
      <c r="WET71" s="13"/>
      <c r="WEU71" s="13"/>
      <c r="WEV71" s="13"/>
      <c r="WEW71" s="13"/>
      <c r="WEX71" s="13"/>
      <c r="WEY71" s="13"/>
      <c r="WEZ71" s="13"/>
      <c r="WFA71" s="13"/>
      <c r="WFB71" s="13"/>
      <c r="WFC71" s="13"/>
      <c r="WFD71" s="13"/>
      <c r="WFE71" s="13"/>
      <c r="WFF71" s="13"/>
      <c r="WFG71" s="13"/>
      <c r="WFH71" s="13"/>
      <c r="WFI71" s="13"/>
      <c r="WFJ71" s="13"/>
      <c r="WFK71" s="13"/>
      <c r="WFL71" s="13"/>
      <c r="WFM71" s="13"/>
      <c r="WFN71" s="13"/>
      <c r="WFO71" s="13"/>
      <c r="WFP71" s="13"/>
      <c r="WFQ71" s="13"/>
      <c r="WFR71" s="13"/>
      <c r="WFS71" s="13"/>
      <c r="WFT71" s="13"/>
      <c r="WFU71" s="13"/>
      <c r="WFV71" s="13"/>
      <c r="WFW71" s="13"/>
      <c r="WFX71" s="13"/>
      <c r="WFY71" s="13"/>
      <c r="WFZ71" s="13"/>
      <c r="WGA71" s="13"/>
      <c r="WGB71" s="13"/>
      <c r="WGC71" s="13"/>
      <c r="WGD71" s="13"/>
      <c r="WGE71" s="13"/>
      <c r="WGF71" s="13"/>
      <c r="WGG71" s="13"/>
      <c r="WGH71" s="13"/>
      <c r="WGI71" s="13"/>
      <c r="WGJ71" s="13"/>
      <c r="WGK71" s="13"/>
      <c r="WGL71" s="13"/>
      <c r="WGM71" s="13"/>
      <c r="WGN71" s="13"/>
      <c r="WGO71" s="13"/>
      <c r="WGP71" s="13"/>
      <c r="WGQ71" s="13"/>
      <c r="WGR71" s="13"/>
      <c r="WGS71" s="13"/>
      <c r="WGT71" s="13"/>
      <c r="WGU71" s="13"/>
      <c r="WGV71" s="13"/>
      <c r="WGW71" s="13"/>
      <c r="WGX71" s="13"/>
      <c r="WGY71" s="13"/>
      <c r="WGZ71" s="13"/>
      <c r="WHA71" s="13"/>
      <c r="WHB71" s="13"/>
      <c r="WHC71" s="13"/>
      <c r="WHD71" s="13"/>
      <c r="WHE71" s="13"/>
      <c r="WHF71" s="13"/>
      <c r="WHG71" s="13"/>
      <c r="WHH71" s="13"/>
      <c r="WHI71" s="13"/>
      <c r="WHJ71" s="13"/>
      <c r="WHK71" s="13"/>
      <c r="WHL71" s="13"/>
      <c r="WHM71" s="13"/>
      <c r="WHN71" s="13"/>
      <c r="WHO71" s="13"/>
      <c r="WHP71" s="13"/>
      <c r="WHQ71" s="13"/>
      <c r="WHR71" s="13"/>
      <c r="WHS71" s="13"/>
      <c r="WHT71" s="13"/>
      <c r="WHU71" s="13"/>
      <c r="WHV71" s="13"/>
      <c r="WHW71" s="13"/>
      <c r="WHX71" s="13"/>
      <c r="WHY71" s="13"/>
      <c r="WHZ71" s="13"/>
      <c r="WIA71" s="13"/>
      <c r="WIB71" s="13"/>
      <c r="WIC71" s="13"/>
      <c r="WID71" s="13"/>
      <c r="WIE71" s="13"/>
      <c r="WIF71" s="13"/>
      <c r="WIG71" s="13"/>
      <c r="WIH71" s="13"/>
      <c r="WII71" s="13"/>
      <c r="WIJ71" s="13"/>
      <c r="WIK71" s="13"/>
      <c r="WIL71" s="13"/>
      <c r="WIM71" s="13"/>
      <c r="WIN71" s="13"/>
      <c r="WIO71" s="13"/>
      <c r="WIP71" s="13"/>
      <c r="WIQ71" s="13"/>
      <c r="WIR71" s="13"/>
      <c r="WIS71" s="13"/>
      <c r="WIT71" s="13"/>
      <c r="WIU71" s="13"/>
      <c r="WIV71" s="13"/>
      <c r="WIW71" s="13"/>
      <c r="WIX71" s="13"/>
      <c r="WIY71" s="13"/>
      <c r="WIZ71" s="13"/>
      <c r="WJA71" s="13"/>
      <c r="WJB71" s="13"/>
      <c r="WJC71" s="13"/>
      <c r="WJD71" s="13"/>
      <c r="WJE71" s="13"/>
      <c r="WJF71" s="13"/>
      <c r="WJG71" s="13"/>
      <c r="WJH71" s="13"/>
      <c r="WJI71" s="13"/>
      <c r="WJJ71" s="13"/>
      <c r="WJK71" s="13"/>
      <c r="WJL71" s="13"/>
      <c r="WJM71" s="13"/>
      <c r="WJN71" s="13"/>
      <c r="WJO71" s="13"/>
      <c r="WJP71" s="13"/>
      <c r="WJQ71" s="13"/>
      <c r="WJR71" s="13"/>
      <c r="WJS71" s="13"/>
      <c r="WJT71" s="13"/>
      <c r="WJU71" s="13"/>
      <c r="WJV71" s="13"/>
      <c r="WJW71" s="13"/>
      <c r="WJX71" s="13"/>
      <c r="WJY71" s="13"/>
      <c r="WJZ71" s="13"/>
      <c r="WKA71" s="13"/>
      <c r="WKB71" s="13"/>
      <c r="WKC71" s="13"/>
      <c r="WKD71" s="13"/>
      <c r="WKE71" s="13"/>
      <c r="WKF71" s="13"/>
      <c r="WKG71" s="13"/>
      <c r="WKH71" s="13"/>
      <c r="WKI71" s="13"/>
      <c r="WKJ71" s="13"/>
      <c r="WKK71" s="13"/>
      <c r="WKL71" s="13"/>
      <c r="WKM71" s="13"/>
      <c r="WKN71" s="13"/>
      <c r="WKO71" s="13"/>
      <c r="WKP71" s="13"/>
      <c r="WKQ71" s="13"/>
      <c r="WKR71" s="13"/>
      <c r="WKS71" s="13"/>
      <c r="WKT71" s="13"/>
      <c r="WKU71" s="13"/>
      <c r="WKV71" s="13"/>
      <c r="WKW71" s="13"/>
      <c r="WKX71" s="13"/>
      <c r="WKY71" s="13"/>
      <c r="WKZ71" s="13"/>
      <c r="WLA71" s="13"/>
      <c r="WLB71" s="13"/>
      <c r="WLC71" s="13"/>
      <c r="WLD71" s="13"/>
      <c r="WLE71" s="13"/>
      <c r="WLF71" s="13"/>
      <c r="WLG71" s="13"/>
      <c r="WLH71" s="13"/>
      <c r="WLI71" s="13"/>
      <c r="WLJ71" s="13"/>
      <c r="WLK71" s="13"/>
      <c r="WLL71" s="13"/>
      <c r="WLM71" s="13"/>
      <c r="WLN71" s="13"/>
      <c r="WLO71" s="13"/>
      <c r="WLP71" s="13"/>
      <c r="WLQ71" s="13"/>
      <c r="WLR71" s="13"/>
      <c r="WLS71" s="13"/>
      <c r="WLT71" s="13"/>
      <c r="WLU71" s="13"/>
      <c r="WLV71" s="13"/>
      <c r="WLW71" s="13"/>
      <c r="WLX71" s="13"/>
      <c r="WLY71" s="13"/>
      <c r="WLZ71" s="13"/>
      <c r="WMA71" s="13"/>
      <c r="WMB71" s="13"/>
      <c r="WMC71" s="13"/>
      <c r="WMD71" s="13"/>
      <c r="WME71" s="13"/>
      <c r="WMF71" s="13"/>
      <c r="WMG71" s="13"/>
      <c r="WMH71" s="13"/>
      <c r="WMI71" s="13"/>
      <c r="WMJ71" s="13"/>
      <c r="WMK71" s="13"/>
      <c r="WML71" s="13"/>
      <c r="WMM71" s="13"/>
      <c r="WMN71" s="13"/>
      <c r="WMO71" s="13"/>
      <c r="WMP71" s="13"/>
      <c r="WMQ71" s="13"/>
      <c r="WMR71" s="13"/>
      <c r="WMS71" s="13"/>
      <c r="WMT71" s="13"/>
      <c r="WMU71" s="13"/>
      <c r="WMV71" s="13"/>
      <c r="WMW71" s="13"/>
      <c r="WMX71" s="13"/>
      <c r="WMY71" s="13"/>
      <c r="WMZ71" s="13"/>
      <c r="WNA71" s="13"/>
      <c r="WNB71" s="13"/>
      <c r="WNC71" s="13"/>
      <c r="WND71" s="13"/>
      <c r="WNE71" s="13"/>
      <c r="WNF71" s="13"/>
      <c r="WNG71" s="13"/>
      <c r="WNH71" s="13"/>
      <c r="WNI71" s="13"/>
      <c r="WNJ71" s="13"/>
      <c r="WNK71" s="13"/>
      <c r="WNL71" s="13"/>
      <c r="WNM71" s="13"/>
      <c r="WNN71" s="13"/>
      <c r="WNO71" s="13"/>
      <c r="WNP71" s="13"/>
      <c r="WNQ71" s="13"/>
      <c r="WNR71" s="13"/>
      <c r="WNS71" s="13"/>
      <c r="WNT71" s="13"/>
      <c r="WNU71" s="13"/>
      <c r="WNV71" s="13"/>
      <c r="WNW71" s="13"/>
      <c r="WNX71" s="13"/>
      <c r="WNY71" s="13"/>
      <c r="WNZ71" s="13"/>
      <c r="WOA71" s="13"/>
      <c r="WOB71" s="13"/>
      <c r="WOC71" s="13"/>
      <c r="WOD71" s="13"/>
      <c r="WOE71" s="13"/>
      <c r="WOF71" s="13"/>
      <c r="WOG71" s="13"/>
      <c r="WOH71" s="13"/>
      <c r="WOI71" s="13"/>
      <c r="WOJ71" s="13"/>
      <c r="WOK71" s="13"/>
      <c r="WOL71" s="13"/>
      <c r="WOM71" s="13"/>
      <c r="WON71" s="13"/>
      <c r="WOO71" s="13"/>
      <c r="WOP71" s="13"/>
      <c r="WOQ71" s="13"/>
      <c r="WOR71" s="13"/>
      <c r="WOS71" s="13"/>
      <c r="WOT71" s="13"/>
      <c r="WOU71" s="13"/>
      <c r="WOV71" s="13"/>
      <c r="WOW71" s="13"/>
      <c r="WOX71" s="13"/>
      <c r="WOY71" s="13"/>
      <c r="WOZ71" s="13"/>
      <c r="WPA71" s="13"/>
      <c r="WPB71" s="13"/>
      <c r="WPC71" s="13"/>
      <c r="WPD71" s="13"/>
      <c r="WPE71" s="13"/>
      <c r="WPF71" s="13"/>
      <c r="WPG71" s="13"/>
      <c r="WPH71" s="13"/>
      <c r="WPI71" s="13"/>
      <c r="WPJ71" s="13"/>
      <c r="WPK71" s="13"/>
      <c r="WPL71" s="13"/>
      <c r="WPM71" s="13"/>
      <c r="WPN71" s="13"/>
      <c r="WPO71" s="13"/>
      <c r="WPP71" s="13"/>
      <c r="WPQ71" s="13"/>
      <c r="WPR71" s="13"/>
      <c r="WPS71" s="13"/>
      <c r="WPT71" s="13"/>
      <c r="WPU71" s="13"/>
      <c r="WPV71" s="13"/>
      <c r="WPW71" s="13"/>
      <c r="WPX71" s="13"/>
      <c r="WPY71" s="13"/>
      <c r="WPZ71" s="13"/>
      <c r="WQA71" s="13"/>
      <c r="WQB71" s="13"/>
      <c r="WQC71" s="13"/>
      <c r="WQD71" s="13"/>
      <c r="WQE71" s="13"/>
      <c r="WQF71" s="13"/>
      <c r="WQG71" s="13"/>
      <c r="WQH71" s="13"/>
      <c r="WQI71" s="13"/>
      <c r="WQJ71" s="13"/>
      <c r="WQK71" s="13"/>
      <c r="WQL71" s="13"/>
      <c r="WQM71" s="13"/>
      <c r="WQN71" s="13"/>
      <c r="WQO71" s="13"/>
      <c r="WQP71" s="13"/>
      <c r="WQQ71" s="13"/>
      <c r="WQR71" s="13"/>
      <c r="WQS71" s="13"/>
      <c r="WQT71" s="13"/>
      <c r="WQU71" s="13"/>
      <c r="WQV71" s="13"/>
      <c r="WQW71" s="13"/>
      <c r="WQX71" s="13"/>
      <c r="WQY71" s="13"/>
      <c r="WQZ71" s="13"/>
      <c r="WRA71" s="13"/>
      <c r="WRB71" s="13"/>
      <c r="WRC71" s="13"/>
      <c r="WRD71" s="13"/>
      <c r="WRE71" s="13"/>
      <c r="WRF71" s="13"/>
      <c r="WRG71" s="13"/>
      <c r="WRH71" s="13"/>
      <c r="WRI71" s="13"/>
      <c r="WRJ71" s="13"/>
      <c r="WRK71" s="13"/>
      <c r="WRL71" s="13"/>
      <c r="WRM71" s="13"/>
      <c r="WRN71" s="13"/>
      <c r="WRO71" s="13"/>
      <c r="WRP71" s="13"/>
      <c r="WRQ71" s="13"/>
      <c r="WRR71" s="13"/>
      <c r="WRS71" s="13"/>
      <c r="WRT71" s="13"/>
      <c r="WRU71" s="13"/>
      <c r="WRV71" s="13"/>
      <c r="WRW71" s="13"/>
      <c r="WRX71" s="13"/>
      <c r="WRY71" s="13"/>
      <c r="WRZ71" s="13"/>
      <c r="WSA71" s="13"/>
      <c r="WSB71" s="13"/>
      <c r="WSC71" s="13"/>
      <c r="WSD71" s="13"/>
      <c r="WSE71" s="13"/>
      <c r="WSF71" s="13"/>
      <c r="WSG71" s="13"/>
      <c r="WSH71" s="13"/>
      <c r="WSI71" s="13"/>
      <c r="WSJ71" s="13"/>
      <c r="WSK71" s="13"/>
      <c r="WSL71" s="13"/>
      <c r="WSM71" s="13"/>
      <c r="WSN71" s="13"/>
      <c r="WSO71" s="13"/>
      <c r="WSP71" s="13"/>
      <c r="WSQ71" s="13"/>
      <c r="WSR71" s="13"/>
      <c r="WSS71" s="13"/>
      <c r="WST71" s="13"/>
      <c r="WSU71" s="13"/>
      <c r="WSV71" s="13"/>
      <c r="WSW71" s="13"/>
      <c r="WSX71" s="13"/>
      <c r="WSY71" s="13"/>
      <c r="WSZ71" s="13"/>
      <c r="WTA71" s="13"/>
      <c r="WTB71" s="13"/>
      <c r="WTC71" s="13"/>
      <c r="WTD71" s="13"/>
      <c r="WTE71" s="13"/>
      <c r="WTF71" s="13"/>
      <c r="WTG71" s="13"/>
      <c r="WTH71" s="13"/>
      <c r="WTI71" s="13"/>
      <c r="WTJ71" s="13"/>
      <c r="WTK71" s="13"/>
      <c r="WTL71" s="13"/>
      <c r="WTM71" s="13"/>
      <c r="WTN71" s="13"/>
      <c r="WTO71" s="13"/>
      <c r="WTP71" s="13"/>
      <c r="WTQ71" s="13"/>
      <c r="WTR71" s="13"/>
      <c r="WTS71" s="13"/>
      <c r="WTT71" s="13"/>
      <c r="WTU71" s="13"/>
      <c r="WTV71" s="13"/>
      <c r="WTW71" s="13"/>
      <c r="WTX71" s="13"/>
      <c r="WTY71" s="13"/>
      <c r="WTZ71" s="13"/>
      <c r="WUA71" s="13"/>
      <c r="WUB71" s="13"/>
      <c r="WUC71" s="13"/>
      <c r="WUD71" s="13"/>
      <c r="WUE71" s="13"/>
      <c r="WUF71" s="13"/>
      <c r="WUG71" s="13"/>
      <c r="WUH71" s="13"/>
      <c r="WUI71" s="13"/>
      <c r="WUJ71" s="13"/>
      <c r="WUK71" s="13"/>
      <c r="WUL71" s="13"/>
      <c r="WUM71" s="13"/>
      <c r="WUN71" s="13"/>
      <c r="WUO71" s="13"/>
      <c r="WUP71" s="13"/>
      <c r="WUQ71" s="13"/>
      <c r="WUR71" s="13"/>
      <c r="WUS71" s="13"/>
      <c r="WUT71" s="13"/>
      <c r="WUU71" s="13"/>
      <c r="WUV71" s="13"/>
      <c r="WUW71" s="13"/>
      <c r="WUX71" s="13"/>
      <c r="WUY71" s="13"/>
      <c r="WUZ71" s="13"/>
      <c r="WVA71" s="13"/>
      <c r="WVB71" s="13"/>
      <c r="WVC71" s="13"/>
      <c r="WVD71" s="13"/>
      <c r="WVE71" s="13"/>
      <c r="WVF71" s="13"/>
      <c r="WVG71" s="13"/>
      <c r="WVH71" s="13"/>
      <c r="WVI71" s="13"/>
      <c r="WVJ71" s="13"/>
      <c r="WVK71" s="13"/>
      <c r="WVL71" s="13"/>
      <c r="WVM71" s="13"/>
      <c r="WVN71" s="13"/>
      <c r="WVO71" s="13"/>
      <c r="WVP71" s="13"/>
      <c r="WVQ71" s="13"/>
      <c r="WVR71" s="13"/>
      <c r="WVS71" s="13"/>
      <c r="WVT71" s="13"/>
      <c r="WVU71" s="13"/>
      <c r="WVV71" s="13"/>
      <c r="WVW71" s="13"/>
      <c r="WVX71" s="13"/>
      <c r="WVY71" s="13"/>
      <c r="WVZ71" s="13"/>
      <c r="WWA71" s="13"/>
      <c r="WWB71" s="13"/>
      <c r="WWC71" s="13"/>
      <c r="WWD71" s="13"/>
      <c r="WWE71" s="13"/>
      <c r="WWF71" s="13"/>
      <c r="WWG71" s="13"/>
      <c r="WWH71" s="13"/>
      <c r="WWI71" s="13"/>
      <c r="WWJ71" s="13"/>
      <c r="WWK71" s="13"/>
      <c r="WWL71" s="13"/>
      <c r="WWM71" s="13"/>
      <c r="WWN71" s="13"/>
      <c r="WWO71" s="13"/>
      <c r="WWP71" s="13"/>
      <c r="WWQ71" s="13"/>
      <c r="WWR71" s="13"/>
      <c r="WWS71" s="13"/>
      <c r="WWT71" s="13"/>
      <c r="WWU71" s="13"/>
      <c r="WWV71" s="13"/>
      <c r="WWW71" s="13"/>
      <c r="WWX71" s="13"/>
      <c r="WWY71" s="13"/>
      <c r="WWZ71" s="13"/>
      <c r="WXA71" s="13"/>
      <c r="WXB71" s="13"/>
      <c r="WXC71" s="13"/>
      <c r="WXD71" s="13"/>
      <c r="WXE71" s="13"/>
      <c r="WXF71" s="13"/>
      <c r="WXG71" s="13"/>
      <c r="WXH71" s="13"/>
      <c r="WXI71" s="13"/>
      <c r="WXJ71" s="13"/>
      <c r="WXK71" s="13"/>
      <c r="WXL71" s="13"/>
      <c r="WXM71" s="13"/>
      <c r="WXN71" s="13"/>
      <c r="WXO71" s="13"/>
      <c r="WXP71" s="13"/>
      <c r="WXQ71" s="13"/>
      <c r="WXR71" s="13"/>
      <c r="WXS71" s="13"/>
      <c r="WXT71" s="13"/>
      <c r="WXU71" s="13"/>
      <c r="WXV71" s="13"/>
      <c r="WXW71" s="13"/>
      <c r="WXX71" s="13"/>
      <c r="WXY71" s="13"/>
      <c r="WXZ71" s="13"/>
      <c r="WYA71" s="13"/>
      <c r="WYB71" s="13"/>
      <c r="WYC71" s="13"/>
      <c r="WYD71" s="13"/>
      <c r="WYE71" s="13"/>
      <c r="WYF71" s="13"/>
      <c r="WYG71" s="13"/>
      <c r="WYH71" s="13"/>
      <c r="WYI71" s="13"/>
      <c r="WYJ71" s="13"/>
      <c r="WYK71" s="13"/>
      <c r="WYL71" s="13"/>
      <c r="WYM71" s="13"/>
      <c r="WYN71" s="13"/>
      <c r="WYO71" s="13"/>
      <c r="WYP71" s="13"/>
      <c r="WYQ71" s="13"/>
      <c r="WYR71" s="13"/>
      <c r="WYS71" s="13"/>
      <c r="WYT71" s="13"/>
      <c r="WYU71" s="13"/>
      <c r="WYV71" s="13"/>
      <c r="WYW71" s="13"/>
      <c r="WYX71" s="13"/>
      <c r="WYY71" s="13"/>
      <c r="WYZ71" s="13"/>
      <c r="WZA71" s="13"/>
      <c r="WZB71" s="13"/>
      <c r="WZC71" s="13"/>
      <c r="WZD71" s="13"/>
      <c r="WZE71" s="13"/>
      <c r="WZF71" s="13"/>
      <c r="WZG71" s="13"/>
      <c r="WZH71" s="13"/>
      <c r="WZI71" s="13"/>
      <c r="WZJ71" s="13"/>
      <c r="WZK71" s="13"/>
      <c r="WZL71" s="13"/>
      <c r="WZM71" s="13"/>
      <c r="WZN71" s="13"/>
      <c r="WZO71" s="13"/>
      <c r="WZP71" s="13"/>
      <c r="WZQ71" s="13"/>
      <c r="WZR71" s="13"/>
      <c r="WZS71" s="13"/>
      <c r="WZT71" s="13"/>
      <c r="WZU71" s="13"/>
      <c r="WZV71" s="13"/>
      <c r="WZW71" s="13"/>
      <c r="WZX71" s="13"/>
      <c r="WZY71" s="13"/>
      <c r="WZZ71" s="13"/>
      <c r="XAA71" s="13"/>
      <c r="XAB71" s="13"/>
      <c r="XAC71" s="13"/>
      <c r="XAD71" s="13"/>
      <c r="XAE71" s="13"/>
      <c r="XAF71" s="13"/>
      <c r="XAG71" s="13"/>
      <c r="XAH71" s="13"/>
      <c r="XAI71" s="13"/>
      <c r="XAJ71" s="13"/>
      <c r="XAK71" s="13"/>
      <c r="XAL71" s="13"/>
      <c r="XAM71" s="13"/>
      <c r="XAN71" s="13"/>
      <c r="XAO71" s="13"/>
      <c r="XAP71" s="13"/>
      <c r="XAQ71" s="13"/>
      <c r="XAR71" s="13"/>
      <c r="XAS71" s="13"/>
      <c r="XAT71" s="13"/>
      <c r="XAU71" s="13"/>
      <c r="XAV71" s="13"/>
      <c r="XAW71" s="13"/>
      <c r="XAX71" s="13"/>
      <c r="XAY71" s="13"/>
      <c r="XAZ71" s="13"/>
      <c r="XBA71" s="13"/>
      <c r="XBB71" s="13"/>
      <c r="XBC71" s="13"/>
      <c r="XBD71" s="13"/>
      <c r="XBE71" s="13"/>
      <c r="XBF71" s="13"/>
      <c r="XBG71" s="13"/>
      <c r="XBH71" s="13"/>
      <c r="XBI71" s="13"/>
      <c r="XBJ71" s="13"/>
      <c r="XBK71" s="13"/>
      <c r="XBL71" s="13"/>
      <c r="XBM71" s="13"/>
      <c r="XBN71" s="13"/>
      <c r="XBO71" s="13"/>
      <c r="XBP71" s="13"/>
      <c r="XBQ71" s="13"/>
      <c r="XBR71" s="13"/>
      <c r="XBS71" s="13"/>
      <c r="XBT71" s="13"/>
      <c r="XBU71" s="13"/>
      <c r="XBV71" s="13"/>
      <c r="XBW71" s="13"/>
      <c r="XBX71" s="13"/>
      <c r="XBY71" s="13"/>
      <c r="XBZ71" s="13"/>
      <c r="XCA71" s="13"/>
      <c r="XCB71" s="13"/>
      <c r="XCC71" s="13"/>
      <c r="XCD71" s="13"/>
      <c r="XCE71" s="13"/>
      <c r="XCF71" s="13"/>
      <c r="XCG71" s="13"/>
      <c r="XCH71" s="13"/>
      <c r="XCI71" s="13"/>
      <c r="XCJ71" s="13"/>
      <c r="XCK71" s="13"/>
      <c r="XCL71" s="13"/>
      <c r="XCM71" s="13"/>
      <c r="XCN71" s="13"/>
      <c r="XCO71" s="13"/>
      <c r="XCP71" s="13"/>
      <c r="XCQ71" s="13"/>
      <c r="XCR71" s="13"/>
      <c r="XCS71" s="13"/>
      <c r="XCT71" s="13"/>
      <c r="XCU71" s="13"/>
      <c r="XCV71" s="13"/>
      <c r="XCW71" s="13"/>
      <c r="XCX71" s="13"/>
      <c r="XCY71" s="13"/>
      <c r="XCZ71" s="13"/>
      <c r="XDA71" s="13"/>
      <c r="XDB71" s="13"/>
      <c r="XDC71" s="13"/>
      <c r="XDD71" s="13"/>
      <c r="XDE71" s="13"/>
      <c r="XDF71" s="13"/>
      <c r="XDG71" s="13"/>
      <c r="XDH71" s="13"/>
      <c r="XDI71" s="13"/>
      <c r="XDJ71" s="13"/>
      <c r="XDK71" s="13"/>
      <c r="XDL71" s="13"/>
      <c r="XDM71" s="13"/>
      <c r="XDN71" s="13"/>
      <c r="XDO71" s="13"/>
      <c r="XDP71" s="13"/>
      <c r="XDQ71" s="13"/>
      <c r="XDR71" s="13"/>
      <c r="XDS71" s="13"/>
      <c r="XDT71" s="13"/>
      <c r="XDU71" s="13"/>
      <c r="XDV71" s="13"/>
      <c r="XDW71" s="13"/>
      <c r="XDX71" s="13"/>
      <c r="XDY71" s="13"/>
      <c r="XDZ71" s="13"/>
      <c r="XEA71" s="13"/>
      <c r="XEB71" s="13"/>
      <c r="XEC71" s="13"/>
      <c r="XED71" s="13"/>
      <c r="XEE71" s="13"/>
      <c r="XEF71" s="13"/>
      <c r="XEG71" s="13"/>
      <c r="XEH71" s="13"/>
      <c r="XEI71" s="13"/>
      <c r="XEJ71" s="13"/>
      <c r="XEK71" s="13"/>
      <c r="XEL71" s="13"/>
      <c r="XEM71" s="13"/>
      <c r="XEN71" s="13"/>
      <c r="XEO71" s="13"/>
      <c r="XEP71" s="13"/>
      <c r="XEQ71" s="13"/>
      <c r="XER71" s="13"/>
      <c r="XES71" s="13"/>
      <c r="XET71" s="13"/>
      <c r="XEU71" s="13"/>
      <c r="XEV71" s="13"/>
      <c r="XEW71" s="13"/>
      <c r="XEX71" s="13"/>
      <c r="XEY71" s="13"/>
      <c r="XEZ71" s="13"/>
      <c r="XFA71" s="13"/>
      <c r="XFB71" s="13"/>
      <c r="XFC71" s="13"/>
      <c r="XFD71" s="13"/>
    </row>
    <row r="72" spans="1:16384" x14ac:dyDescent="0.2">
      <c r="A72" s="6" t="s">
        <v>249</v>
      </c>
      <c r="B72" s="30">
        <v>8.67</v>
      </c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  <c r="ALM72" s="13"/>
      <c r="ALN72" s="13"/>
      <c r="ALO72" s="13"/>
      <c r="ALP72" s="13"/>
      <c r="ALQ72" s="13"/>
      <c r="ALR72" s="13"/>
      <c r="ALS72" s="13"/>
      <c r="ALT72" s="13"/>
      <c r="ALU72" s="13"/>
      <c r="ALV72" s="13"/>
      <c r="ALW72" s="13"/>
      <c r="ALX72" s="13"/>
      <c r="ALY72" s="13"/>
      <c r="ALZ72" s="13"/>
      <c r="AMA72" s="13"/>
      <c r="AMB72" s="13"/>
      <c r="AMC72" s="13"/>
      <c r="AMD72" s="13"/>
      <c r="AME72" s="13"/>
      <c r="AMF72" s="13"/>
      <c r="AMG72" s="13"/>
      <c r="AMH72" s="13"/>
      <c r="AMI72" s="13"/>
      <c r="AMJ72" s="13"/>
      <c r="AMK72" s="13"/>
      <c r="AML72" s="13"/>
      <c r="AMM72" s="13"/>
      <c r="AMN72" s="13"/>
      <c r="AMO72" s="13"/>
      <c r="AMP72" s="13"/>
      <c r="AMQ72" s="13"/>
      <c r="AMR72" s="13"/>
      <c r="AMS72" s="13"/>
      <c r="AMT72" s="13"/>
      <c r="AMU72" s="13"/>
      <c r="AMV72" s="13"/>
      <c r="AMW72" s="13"/>
      <c r="AMX72" s="13"/>
      <c r="AMY72" s="13"/>
      <c r="AMZ72" s="13"/>
      <c r="ANA72" s="13"/>
      <c r="ANB72" s="13"/>
      <c r="ANC72" s="13"/>
      <c r="AND72" s="13"/>
      <c r="ANE72" s="13"/>
      <c r="ANF72" s="13"/>
      <c r="ANG72" s="13"/>
      <c r="ANH72" s="13"/>
      <c r="ANI72" s="13"/>
      <c r="ANJ72" s="13"/>
      <c r="ANK72" s="13"/>
      <c r="ANL72" s="13"/>
      <c r="ANM72" s="13"/>
      <c r="ANN72" s="13"/>
      <c r="ANO72" s="13"/>
      <c r="ANP72" s="13"/>
      <c r="ANQ72" s="13"/>
      <c r="ANR72" s="13"/>
      <c r="ANS72" s="13"/>
      <c r="ANT72" s="13"/>
      <c r="ANU72" s="13"/>
      <c r="ANV72" s="13"/>
      <c r="ANW72" s="13"/>
      <c r="ANX72" s="13"/>
      <c r="ANY72" s="13"/>
      <c r="ANZ72" s="13"/>
      <c r="AOA72" s="13"/>
      <c r="AOB72" s="13"/>
      <c r="AOC72" s="13"/>
      <c r="AOD72" s="13"/>
      <c r="AOE72" s="13"/>
      <c r="AOF72" s="13"/>
      <c r="AOG72" s="13"/>
      <c r="AOH72" s="13"/>
      <c r="AOI72" s="13"/>
      <c r="AOJ72" s="13"/>
      <c r="AOK72" s="13"/>
      <c r="AOL72" s="13"/>
      <c r="AOM72" s="13"/>
      <c r="AON72" s="13"/>
      <c r="AOO72" s="13"/>
      <c r="AOP72" s="13"/>
      <c r="AOQ72" s="13"/>
      <c r="AOR72" s="13"/>
      <c r="AOS72" s="13"/>
      <c r="AOT72" s="13"/>
      <c r="AOU72" s="13"/>
      <c r="AOV72" s="13"/>
      <c r="AOW72" s="13"/>
      <c r="AOX72" s="13"/>
      <c r="AOY72" s="13"/>
      <c r="AOZ72" s="13"/>
      <c r="APA72" s="13"/>
      <c r="APB72" s="13"/>
      <c r="APC72" s="13"/>
      <c r="APD72" s="13"/>
      <c r="APE72" s="13"/>
      <c r="APF72" s="13"/>
      <c r="APG72" s="13"/>
      <c r="APH72" s="13"/>
      <c r="API72" s="13"/>
      <c r="APJ72" s="13"/>
      <c r="APK72" s="13"/>
      <c r="APL72" s="13"/>
      <c r="APM72" s="13"/>
      <c r="APN72" s="13"/>
      <c r="APO72" s="13"/>
      <c r="APP72" s="13"/>
      <c r="APQ72" s="13"/>
      <c r="APR72" s="13"/>
      <c r="APS72" s="13"/>
      <c r="APT72" s="13"/>
      <c r="APU72" s="13"/>
      <c r="APV72" s="13"/>
      <c r="APW72" s="13"/>
      <c r="APX72" s="13"/>
      <c r="APY72" s="13"/>
      <c r="APZ72" s="13"/>
      <c r="AQA72" s="13"/>
      <c r="AQB72" s="13"/>
      <c r="AQC72" s="13"/>
      <c r="AQD72" s="13"/>
      <c r="AQE72" s="13"/>
      <c r="AQF72" s="13"/>
      <c r="AQG72" s="13"/>
      <c r="AQH72" s="13"/>
      <c r="AQI72" s="13"/>
      <c r="AQJ72" s="13"/>
      <c r="AQK72" s="13"/>
      <c r="AQL72" s="13"/>
      <c r="AQM72" s="13"/>
      <c r="AQN72" s="13"/>
      <c r="AQO72" s="13"/>
      <c r="AQP72" s="13"/>
      <c r="AQQ72" s="13"/>
      <c r="AQR72" s="13"/>
      <c r="AQS72" s="13"/>
      <c r="AQT72" s="13"/>
      <c r="AQU72" s="13"/>
      <c r="AQV72" s="13"/>
      <c r="AQW72" s="13"/>
      <c r="AQX72" s="13"/>
      <c r="AQY72" s="13"/>
      <c r="AQZ72" s="13"/>
      <c r="ARA72" s="13"/>
      <c r="ARB72" s="13"/>
      <c r="ARC72" s="13"/>
      <c r="ARD72" s="13"/>
      <c r="ARE72" s="13"/>
      <c r="ARF72" s="13"/>
      <c r="ARG72" s="13"/>
      <c r="ARH72" s="13"/>
      <c r="ARI72" s="13"/>
      <c r="ARJ72" s="13"/>
      <c r="ARK72" s="13"/>
      <c r="ARL72" s="13"/>
      <c r="ARM72" s="13"/>
      <c r="ARN72" s="13"/>
      <c r="ARO72" s="13"/>
      <c r="ARP72" s="13"/>
      <c r="ARQ72" s="13"/>
      <c r="ARR72" s="13"/>
      <c r="ARS72" s="13"/>
      <c r="ART72" s="13"/>
      <c r="ARU72" s="13"/>
      <c r="ARV72" s="13"/>
      <c r="ARW72" s="13"/>
      <c r="ARX72" s="13"/>
      <c r="ARY72" s="13"/>
      <c r="ARZ72" s="13"/>
      <c r="ASA72" s="13"/>
      <c r="ASB72" s="13"/>
      <c r="ASC72" s="13"/>
      <c r="ASD72" s="13"/>
      <c r="ASE72" s="13"/>
      <c r="ASF72" s="13"/>
      <c r="ASG72" s="13"/>
      <c r="ASH72" s="13"/>
      <c r="ASI72" s="13"/>
      <c r="ASJ72" s="13"/>
      <c r="ASK72" s="13"/>
      <c r="ASL72" s="13"/>
      <c r="ASM72" s="13"/>
      <c r="ASN72" s="13"/>
      <c r="ASO72" s="13"/>
      <c r="ASP72" s="13"/>
      <c r="ASQ72" s="13"/>
      <c r="ASR72" s="13"/>
      <c r="ASS72" s="13"/>
      <c r="AST72" s="13"/>
      <c r="ASU72" s="13"/>
      <c r="ASV72" s="13"/>
      <c r="ASW72" s="13"/>
      <c r="ASX72" s="13"/>
      <c r="ASY72" s="13"/>
      <c r="ASZ72" s="13"/>
      <c r="ATA72" s="13"/>
      <c r="ATB72" s="13"/>
      <c r="ATC72" s="13"/>
      <c r="ATD72" s="13"/>
      <c r="ATE72" s="13"/>
      <c r="ATF72" s="13"/>
      <c r="ATG72" s="13"/>
      <c r="ATH72" s="13"/>
      <c r="ATI72" s="13"/>
      <c r="ATJ72" s="13"/>
      <c r="ATK72" s="13"/>
      <c r="ATL72" s="13"/>
      <c r="ATM72" s="13"/>
      <c r="ATN72" s="13"/>
      <c r="ATO72" s="13"/>
      <c r="ATP72" s="13"/>
      <c r="ATQ72" s="13"/>
      <c r="ATR72" s="13"/>
      <c r="ATS72" s="13"/>
      <c r="ATT72" s="13"/>
      <c r="ATU72" s="13"/>
      <c r="ATV72" s="13"/>
      <c r="ATW72" s="13"/>
      <c r="ATX72" s="13"/>
      <c r="ATY72" s="13"/>
      <c r="ATZ72" s="13"/>
      <c r="AUA72" s="13"/>
      <c r="AUB72" s="13"/>
      <c r="AUC72" s="13"/>
      <c r="AUD72" s="13"/>
      <c r="AUE72" s="13"/>
      <c r="AUF72" s="13"/>
      <c r="AUG72" s="13"/>
      <c r="AUH72" s="13"/>
      <c r="AUI72" s="13"/>
      <c r="AUJ72" s="13"/>
      <c r="AUK72" s="13"/>
      <c r="AUL72" s="13"/>
      <c r="AUM72" s="13"/>
      <c r="AUN72" s="13"/>
      <c r="AUO72" s="13"/>
      <c r="AUP72" s="13"/>
      <c r="AUQ72" s="13"/>
      <c r="AUR72" s="13"/>
      <c r="AUS72" s="13"/>
      <c r="AUT72" s="13"/>
      <c r="AUU72" s="13"/>
      <c r="AUV72" s="13"/>
      <c r="AUW72" s="13"/>
      <c r="AUX72" s="13"/>
      <c r="AUY72" s="13"/>
      <c r="AUZ72" s="13"/>
      <c r="AVA72" s="13"/>
      <c r="AVB72" s="13"/>
      <c r="AVC72" s="13"/>
      <c r="AVD72" s="13"/>
      <c r="AVE72" s="13"/>
      <c r="AVF72" s="13"/>
      <c r="AVG72" s="13"/>
      <c r="AVH72" s="13"/>
      <c r="AVI72" s="13"/>
      <c r="AVJ72" s="13"/>
      <c r="AVK72" s="13"/>
      <c r="AVL72" s="13"/>
      <c r="AVM72" s="13"/>
      <c r="AVN72" s="13"/>
      <c r="AVO72" s="13"/>
      <c r="AVP72" s="13"/>
      <c r="AVQ72" s="13"/>
      <c r="AVR72" s="13"/>
      <c r="AVS72" s="13"/>
      <c r="AVT72" s="13"/>
      <c r="AVU72" s="13"/>
      <c r="AVV72" s="13"/>
      <c r="AVW72" s="13"/>
      <c r="AVX72" s="13"/>
      <c r="AVY72" s="13"/>
      <c r="AVZ72" s="13"/>
      <c r="AWA72" s="13"/>
      <c r="AWB72" s="13"/>
      <c r="AWC72" s="13"/>
      <c r="AWD72" s="13"/>
      <c r="AWE72" s="13"/>
      <c r="AWF72" s="13"/>
      <c r="AWG72" s="13"/>
      <c r="AWH72" s="13"/>
      <c r="AWI72" s="13"/>
      <c r="AWJ72" s="13"/>
      <c r="AWK72" s="13"/>
      <c r="AWL72" s="13"/>
      <c r="AWM72" s="13"/>
      <c r="AWN72" s="13"/>
      <c r="AWO72" s="13"/>
      <c r="AWP72" s="13"/>
      <c r="AWQ72" s="13"/>
      <c r="AWR72" s="13"/>
      <c r="AWS72" s="13"/>
      <c r="AWT72" s="13"/>
      <c r="AWU72" s="13"/>
      <c r="AWV72" s="13"/>
      <c r="AWW72" s="13"/>
      <c r="AWX72" s="13"/>
      <c r="AWY72" s="13"/>
      <c r="AWZ72" s="13"/>
      <c r="AXA72" s="13"/>
      <c r="AXB72" s="13"/>
      <c r="AXC72" s="13"/>
      <c r="AXD72" s="13"/>
      <c r="AXE72" s="13"/>
      <c r="AXF72" s="13"/>
      <c r="AXG72" s="13"/>
      <c r="AXH72" s="13"/>
      <c r="AXI72" s="13"/>
      <c r="AXJ72" s="13"/>
      <c r="AXK72" s="13"/>
      <c r="AXL72" s="13"/>
      <c r="AXM72" s="13"/>
      <c r="AXN72" s="13"/>
      <c r="AXO72" s="13"/>
      <c r="AXP72" s="13"/>
      <c r="AXQ72" s="13"/>
      <c r="AXR72" s="13"/>
      <c r="AXS72" s="13"/>
      <c r="AXT72" s="13"/>
      <c r="AXU72" s="13"/>
      <c r="AXV72" s="13"/>
      <c r="AXW72" s="13"/>
      <c r="AXX72" s="13"/>
      <c r="AXY72" s="13"/>
      <c r="AXZ72" s="13"/>
      <c r="AYA72" s="13"/>
      <c r="AYB72" s="13"/>
      <c r="AYC72" s="13"/>
      <c r="AYD72" s="13"/>
      <c r="AYE72" s="13"/>
      <c r="AYF72" s="13"/>
      <c r="AYG72" s="13"/>
      <c r="AYH72" s="13"/>
      <c r="AYI72" s="13"/>
      <c r="AYJ72" s="13"/>
      <c r="AYK72" s="13"/>
      <c r="AYL72" s="13"/>
      <c r="AYM72" s="13"/>
      <c r="AYN72" s="13"/>
      <c r="AYO72" s="13"/>
      <c r="AYP72" s="13"/>
      <c r="AYQ72" s="13"/>
      <c r="AYR72" s="13"/>
      <c r="AYS72" s="13"/>
      <c r="AYT72" s="13"/>
      <c r="AYU72" s="13"/>
      <c r="AYV72" s="13"/>
      <c r="AYW72" s="13"/>
      <c r="AYX72" s="13"/>
      <c r="AYY72" s="13"/>
      <c r="AYZ72" s="13"/>
      <c r="AZA72" s="13"/>
      <c r="AZB72" s="13"/>
      <c r="AZC72" s="13"/>
      <c r="AZD72" s="13"/>
      <c r="AZE72" s="13"/>
      <c r="AZF72" s="13"/>
      <c r="AZG72" s="13"/>
      <c r="AZH72" s="13"/>
      <c r="AZI72" s="13"/>
      <c r="AZJ72" s="13"/>
      <c r="AZK72" s="13"/>
      <c r="AZL72" s="13"/>
      <c r="AZM72" s="13"/>
      <c r="AZN72" s="13"/>
      <c r="AZO72" s="13"/>
      <c r="AZP72" s="13"/>
      <c r="AZQ72" s="13"/>
      <c r="AZR72" s="13"/>
      <c r="AZS72" s="13"/>
      <c r="AZT72" s="13"/>
      <c r="AZU72" s="13"/>
      <c r="AZV72" s="13"/>
      <c r="AZW72" s="13"/>
      <c r="AZX72" s="13"/>
      <c r="AZY72" s="13"/>
      <c r="AZZ72" s="13"/>
      <c r="BAA72" s="13"/>
      <c r="BAB72" s="13"/>
      <c r="BAC72" s="13"/>
      <c r="BAD72" s="13"/>
      <c r="BAE72" s="13"/>
      <c r="BAF72" s="13"/>
      <c r="BAG72" s="13"/>
      <c r="BAH72" s="13"/>
      <c r="BAI72" s="13"/>
      <c r="BAJ72" s="13"/>
      <c r="BAK72" s="13"/>
      <c r="BAL72" s="13"/>
      <c r="BAM72" s="13"/>
      <c r="BAN72" s="13"/>
      <c r="BAO72" s="13"/>
      <c r="BAP72" s="13"/>
      <c r="BAQ72" s="13"/>
      <c r="BAR72" s="13"/>
      <c r="BAS72" s="13"/>
      <c r="BAT72" s="13"/>
      <c r="BAU72" s="13"/>
      <c r="BAV72" s="13"/>
      <c r="BAW72" s="13"/>
      <c r="BAX72" s="13"/>
      <c r="BAY72" s="13"/>
      <c r="BAZ72" s="13"/>
      <c r="BBA72" s="13"/>
      <c r="BBB72" s="13"/>
      <c r="BBC72" s="13"/>
      <c r="BBD72" s="13"/>
      <c r="BBE72" s="13"/>
      <c r="BBF72" s="13"/>
      <c r="BBG72" s="13"/>
      <c r="BBH72" s="13"/>
      <c r="BBI72" s="13"/>
      <c r="BBJ72" s="13"/>
      <c r="BBK72" s="13"/>
      <c r="BBL72" s="13"/>
      <c r="BBM72" s="13"/>
      <c r="BBN72" s="13"/>
      <c r="BBO72" s="13"/>
      <c r="BBP72" s="13"/>
      <c r="BBQ72" s="13"/>
      <c r="BBR72" s="13"/>
      <c r="BBS72" s="13"/>
      <c r="BBT72" s="13"/>
      <c r="BBU72" s="13"/>
      <c r="BBV72" s="13"/>
      <c r="BBW72" s="13"/>
      <c r="BBX72" s="13"/>
      <c r="BBY72" s="13"/>
      <c r="BBZ72" s="13"/>
      <c r="BCA72" s="13"/>
      <c r="BCB72" s="13"/>
      <c r="BCC72" s="13"/>
      <c r="BCD72" s="13"/>
      <c r="BCE72" s="13"/>
      <c r="BCF72" s="13"/>
      <c r="BCG72" s="13"/>
      <c r="BCH72" s="13"/>
      <c r="BCI72" s="13"/>
      <c r="BCJ72" s="13"/>
      <c r="BCK72" s="13"/>
      <c r="BCL72" s="13"/>
      <c r="BCM72" s="13"/>
      <c r="BCN72" s="13"/>
      <c r="BCO72" s="13"/>
      <c r="BCP72" s="13"/>
      <c r="BCQ72" s="13"/>
      <c r="BCR72" s="13"/>
      <c r="BCS72" s="13"/>
      <c r="BCT72" s="13"/>
      <c r="BCU72" s="13"/>
      <c r="BCV72" s="13"/>
      <c r="BCW72" s="13"/>
      <c r="BCX72" s="13"/>
      <c r="BCY72" s="13"/>
      <c r="BCZ72" s="13"/>
      <c r="BDA72" s="13"/>
      <c r="BDB72" s="13"/>
      <c r="BDC72" s="13"/>
      <c r="BDD72" s="13"/>
      <c r="BDE72" s="13"/>
      <c r="BDF72" s="13"/>
      <c r="BDG72" s="13"/>
      <c r="BDH72" s="13"/>
      <c r="BDI72" s="13"/>
      <c r="BDJ72" s="13"/>
      <c r="BDK72" s="13"/>
      <c r="BDL72" s="13"/>
      <c r="BDM72" s="13"/>
      <c r="BDN72" s="13"/>
      <c r="BDO72" s="13"/>
      <c r="BDP72" s="13"/>
      <c r="BDQ72" s="13"/>
      <c r="BDR72" s="13"/>
      <c r="BDS72" s="13"/>
      <c r="BDT72" s="13"/>
      <c r="BDU72" s="13"/>
      <c r="BDV72" s="13"/>
      <c r="BDW72" s="13"/>
      <c r="BDX72" s="13"/>
      <c r="BDY72" s="13"/>
      <c r="BDZ72" s="13"/>
      <c r="BEA72" s="13"/>
      <c r="BEB72" s="13"/>
      <c r="BEC72" s="13"/>
      <c r="BED72" s="13"/>
      <c r="BEE72" s="13"/>
      <c r="BEF72" s="13"/>
      <c r="BEG72" s="13"/>
      <c r="BEH72" s="13"/>
      <c r="BEI72" s="13"/>
      <c r="BEJ72" s="13"/>
      <c r="BEK72" s="13"/>
      <c r="BEL72" s="13"/>
      <c r="BEM72" s="13"/>
      <c r="BEN72" s="13"/>
      <c r="BEO72" s="13"/>
      <c r="BEP72" s="13"/>
      <c r="BEQ72" s="13"/>
      <c r="BER72" s="13"/>
      <c r="BES72" s="13"/>
      <c r="BET72" s="13"/>
      <c r="BEU72" s="13"/>
      <c r="BEV72" s="13"/>
      <c r="BEW72" s="13"/>
      <c r="BEX72" s="13"/>
      <c r="BEY72" s="13"/>
      <c r="BEZ72" s="13"/>
      <c r="BFA72" s="13"/>
      <c r="BFB72" s="13"/>
      <c r="BFC72" s="13"/>
      <c r="BFD72" s="13"/>
      <c r="BFE72" s="13"/>
      <c r="BFF72" s="13"/>
      <c r="BFG72" s="13"/>
      <c r="BFH72" s="13"/>
      <c r="BFI72" s="13"/>
      <c r="BFJ72" s="13"/>
      <c r="BFK72" s="13"/>
      <c r="BFL72" s="13"/>
      <c r="BFM72" s="13"/>
      <c r="BFN72" s="13"/>
      <c r="BFO72" s="13"/>
      <c r="BFP72" s="13"/>
      <c r="BFQ72" s="13"/>
      <c r="BFR72" s="13"/>
      <c r="BFS72" s="13"/>
      <c r="BFT72" s="13"/>
      <c r="BFU72" s="13"/>
      <c r="BFV72" s="13"/>
      <c r="BFW72" s="13"/>
      <c r="BFX72" s="13"/>
      <c r="BFY72" s="13"/>
      <c r="BFZ72" s="13"/>
      <c r="BGA72" s="13"/>
      <c r="BGB72" s="13"/>
      <c r="BGC72" s="13"/>
      <c r="BGD72" s="13"/>
      <c r="BGE72" s="13"/>
      <c r="BGF72" s="13"/>
      <c r="BGG72" s="13"/>
      <c r="BGH72" s="13"/>
      <c r="BGI72" s="13"/>
      <c r="BGJ72" s="13"/>
      <c r="BGK72" s="13"/>
      <c r="BGL72" s="13"/>
      <c r="BGM72" s="13"/>
      <c r="BGN72" s="13"/>
      <c r="BGO72" s="13"/>
      <c r="BGP72" s="13"/>
      <c r="BGQ72" s="13"/>
      <c r="BGR72" s="13"/>
      <c r="BGS72" s="13"/>
      <c r="BGT72" s="13"/>
      <c r="BGU72" s="13"/>
      <c r="BGV72" s="13"/>
      <c r="BGW72" s="13"/>
      <c r="BGX72" s="13"/>
      <c r="BGY72" s="13"/>
      <c r="BGZ72" s="13"/>
      <c r="BHA72" s="13"/>
      <c r="BHB72" s="13"/>
      <c r="BHC72" s="13"/>
      <c r="BHD72" s="13"/>
      <c r="BHE72" s="13"/>
      <c r="BHF72" s="13"/>
      <c r="BHG72" s="13"/>
      <c r="BHH72" s="13"/>
      <c r="BHI72" s="13"/>
      <c r="BHJ72" s="13"/>
      <c r="BHK72" s="13"/>
      <c r="BHL72" s="13"/>
      <c r="BHM72" s="13"/>
      <c r="BHN72" s="13"/>
      <c r="BHO72" s="13"/>
      <c r="BHP72" s="13"/>
      <c r="BHQ72" s="13"/>
      <c r="BHR72" s="13"/>
      <c r="BHS72" s="13"/>
      <c r="BHT72" s="13"/>
      <c r="BHU72" s="13"/>
      <c r="BHV72" s="13"/>
      <c r="BHW72" s="13"/>
      <c r="BHX72" s="13"/>
      <c r="BHY72" s="13"/>
      <c r="BHZ72" s="13"/>
      <c r="BIA72" s="13"/>
      <c r="BIB72" s="13"/>
      <c r="BIC72" s="13"/>
      <c r="BID72" s="13"/>
      <c r="BIE72" s="13"/>
      <c r="BIF72" s="13"/>
      <c r="BIG72" s="13"/>
      <c r="BIH72" s="13"/>
      <c r="BII72" s="13"/>
      <c r="BIJ72" s="13"/>
      <c r="BIK72" s="13"/>
      <c r="BIL72" s="13"/>
      <c r="BIM72" s="13"/>
      <c r="BIN72" s="13"/>
      <c r="BIO72" s="13"/>
      <c r="BIP72" s="13"/>
      <c r="BIQ72" s="13"/>
      <c r="BIR72" s="13"/>
      <c r="BIS72" s="13"/>
      <c r="BIT72" s="13"/>
      <c r="BIU72" s="13"/>
      <c r="BIV72" s="13"/>
      <c r="BIW72" s="13"/>
      <c r="BIX72" s="13"/>
      <c r="BIY72" s="13"/>
      <c r="BIZ72" s="13"/>
      <c r="BJA72" s="13"/>
      <c r="BJB72" s="13"/>
      <c r="BJC72" s="13"/>
      <c r="BJD72" s="13"/>
      <c r="BJE72" s="13"/>
      <c r="BJF72" s="13"/>
      <c r="BJG72" s="13"/>
      <c r="BJH72" s="13"/>
      <c r="BJI72" s="13"/>
      <c r="BJJ72" s="13"/>
      <c r="BJK72" s="13"/>
      <c r="BJL72" s="13"/>
      <c r="BJM72" s="13"/>
      <c r="BJN72" s="13"/>
      <c r="BJO72" s="13"/>
      <c r="BJP72" s="13"/>
      <c r="BJQ72" s="13"/>
      <c r="BJR72" s="13"/>
      <c r="BJS72" s="13"/>
      <c r="BJT72" s="13"/>
      <c r="BJU72" s="13"/>
      <c r="BJV72" s="13"/>
      <c r="BJW72" s="13"/>
      <c r="BJX72" s="13"/>
      <c r="BJY72" s="13"/>
      <c r="BJZ72" s="13"/>
      <c r="BKA72" s="13"/>
      <c r="BKB72" s="13"/>
      <c r="BKC72" s="13"/>
      <c r="BKD72" s="13"/>
      <c r="BKE72" s="13"/>
      <c r="BKF72" s="13"/>
      <c r="BKG72" s="13"/>
      <c r="BKH72" s="13"/>
      <c r="BKI72" s="13"/>
      <c r="BKJ72" s="13"/>
      <c r="BKK72" s="13"/>
      <c r="BKL72" s="13"/>
      <c r="BKM72" s="13"/>
      <c r="BKN72" s="13"/>
      <c r="BKO72" s="13"/>
      <c r="BKP72" s="13"/>
      <c r="BKQ72" s="13"/>
      <c r="BKR72" s="13"/>
      <c r="BKS72" s="13"/>
      <c r="BKT72" s="13"/>
      <c r="BKU72" s="13"/>
      <c r="BKV72" s="13"/>
      <c r="BKW72" s="13"/>
      <c r="BKX72" s="13"/>
      <c r="BKY72" s="13"/>
      <c r="BKZ72" s="13"/>
      <c r="BLA72" s="13"/>
      <c r="BLB72" s="13"/>
      <c r="BLC72" s="13"/>
      <c r="BLD72" s="13"/>
      <c r="BLE72" s="13"/>
      <c r="BLF72" s="13"/>
      <c r="BLG72" s="13"/>
      <c r="BLH72" s="13"/>
      <c r="BLI72" s="13"/>
      <c r="BLJ72" s="13"/>
      <c r="BLK72" s="13"/>
      <c r="BLL72" s="13"/>
      <c r="BLM72" s="13"/>
      <c r="BLN72" s="13"/>
      <c r="BLO72" s="13"/>
      <c r="BLP72" s="13"/>
      <c r="BLQ72" s="13"/>
      <c r="BLR72" s="13"/>
      <c r="BLS72" s="13"/>
      <c r="BLT72" s="13"/>
      <c r="BLU72" s="13"/>
      <c r="BLV72" s="13"/>
      <c r="BLW72" s="13"/>
      <c r="BLX72" s="13"/>
      <c r="BLY72" s="13"/>
      <c r="BLZ72" s="13"/>
      <c r="BMA72" s="13"/>
      <c r="BMB72" s="13"/>
      <c r="BMC72" s="13"/>
      <c r="BMD72" s="13"/>
      <c r="BME72" s="13"/>
      <c r="BMF72" s="13"/>
      <c r="BMG72" s="13"/>
      <c r="BMH72" s="13"/>
      <c r="BMI72" s="13"/>
      <c r="BMJ72" s="13"/>
      <c r="BMK72" s="13"/>
      <c r="BML72" s="13"/>
      <c r="BMM72" s="13"/>
      <c r="BMN72" s="13"/>
      <c r="BMO72" s="13"/>
      <c r="BMP72" s="13"/>
      <c r="BMQ72" s="13"/>
      <c r="BMR72" s="13"/>
      <c r="BMS72" s="13"/>
      <c r="BMT72" s="13"/>
      <c r="BMU72" s="13"/>
      <c r="BMV72" s="13"/>
      <c r="BMW72" s="13"/>
      <c r="BMX72" s="13"/>
      <c r="BMY72" s="13"/>
      <c r="BMZ72" s="13"/>
      <c r="BNA72" s="13"/>
      <c r="BNB72" s="13"/>
      <c r="BNC72" s="13"/>
      <c r="BND72" s="13"/>
      <c r="BNE72" s="13"/>
      <c r="BNF72" s="13"/>
      <c r="BNG72" s="13"/>
      <c r="BNH72" s="13"/>
      <c r="BNI72" s="13"/>
      <c r="BNJ72" s="13"/>
      <c r="BNK72" s="13"/>
      <c r="BNL72" s="13"/>
      <c r="BNM72" s="13"/>
      <c r="BNN72" s="13"/>
      <c r="BNO72" s="13"/>
      <c r="BNP72" s="13"/>
      <c r="BNQ72" s="13"/>
      <c r="BNR72" s="13"/>
      <c r="BNS72" s="13"/>
      <c r="BNT72" s="13"/>
      <c r="BNU72" s="13"/>
      <c r="BNV72" s="13"/>
      <c r="BNW72" s="13"/>
      <c r="BNX72" s="13"/>
      <c r="BNY72" s="13"/>
      <c r="BNZ72" s="13"/>
      <c r="BOA72" s="13"/>
      <c r="BOB72" s="13"/>
      <c r="BOC72" s="13"/>
      <c r="BOD72" s="13"/>
      <c r="BOE72" s="13"/>
      <c r="BOF72" s="13"/>
      <c r="BOG72" s="13"/>
      <c r="BOH72" s="13"/>
      <c r="BOI72" s="13"/>
      <c r="BOJ72" s="13"/>
      <c r="BOK72" s="13"/>
      <c r="BOL72" s="13"/>
      <c r="BOM72" s="13"/>
      <c r="BON72" s="13"/>
      <c r="BOO72" s="13"/>
      <c r="BOP72" s="13"/>
      <c r="BOQ72" s="13"/>
      <c r="BOR72" s="13"/>
      <c r="BOS72" s="13"/>
      <c r="BOT72" s="13"/>
      <c r="BOU72" s="13"/>
      <c r="BOV72" s="13"/>
      <c r="BOW72" s="13"/>
      <c r="BOX72" s="13"/>
      <c r="BOY72" s="13"/>
      <c r="BOZ72" s="13"/>
      <c r="BPA72" s="13"/>
      <c r="BPB72" s="13"/>
      <c r="BPC72" s="13"/>
      <c r="BPD72" s="13"/>
      <c r="BPE72" s="13"/>
      <c r="BPF72" s="13"/>
      <c r="BPG72" s="13"/>
      <c r="BPH72" s="13"/>
      <c r="BPI72" s="13"/>
      <c r="BPJ72" s="13"/>
      <c r="BPK72" s="13"/>
      <c r="BPL72" s="13"/>
      <c r="BPM72" s="13"/>
      <c r="BPN72" s="13"/>
      <c r="BPO72" s="13"/>
      <c r="BPP72" s="13"/>
      <c r="BPQ72" s="13"/>
      <c r="BPR72" s="13"/>
      <c r="BPS72" s="13"/>
      <c r="BPT72" s="13"/>
      <c r="BPU72" s="13"/>
      <c r="BPV72" s="13"/>
      <c r="BPW72" s="13"/>
      <c r="BPX72" s="13"/>
      <c r="BPY72" s="13"/>
      <c r="BPZ72" s="13"/>
      <c r="BQA72" s="13"/>
      <c r="BQB72" s="13"/>
      <c r="BQC72" s="13"/>
      <c r="BQD72" s="13"/>
      <c r="BQE72" s="13"/>
      <c r="BQF72" s="13"/>
      <c r="BQG72" s="13"/>
      <c r="BQH72" s="13"/>
      <c r="BQI72" s="13"/>
      <c r="BQJ72" s="13"/>
      <c r="BQK72" s="13"/>
      <c r="BQL72" s="13"/>
      <c r="BQM72" s="13"/>
      <c r="BQN72" s="13"/>
      <c r="BQO72" s="13"/>
      <c r="BQP72" s="13"/>
      <c r="BQQ72" s="13"/>
      <c r="BQR72" s="13"/>
      <c r="BQS72" s="13"/>
      <c r="BQT72" s="13"/>
      <c r="BQU72" s="13"/>
      <c r="BQV72" s="13"/>
      <c r="BQW72" s="13"/>
      <c r="BQX72" s="13"/>
      <c r="BQY72" s="13"/>
      <c r="BQZ72" s="13"/>
      <c r="BRA72" s="13"/>
      <c r="BRB72" s="13"/>
      <c r="BRC72" s="13"/>
      <c r="BRD72" s="13"/>
      <c r="BRE72" s="13"/>
      <c r="BRF72" s="13"/>
      <c r="BRG72" s="13"/>
      <c r="BRH72" s="13"/>
      <c r="BRI72" s="13"/>
      <c r="BRJ72" s="13"/>
      <c r="BRK72" s="13"/>
      <c r="BRL72" s="13"/>
      <c r="BRM72" s="13"/>
      <c r="BRN72" s="13"/>
      <c r="BRO72" s="13"/>
      <c r="BRP72" s="13"/>
      <c r="BRQ72" s="13"/>
      <c r="BRR72" s="13"/>
      <c r="BRS72" s="13"/>
      <c r="BRT72" s="13"/>
      <c r="BRU72" s="13"/>
      <c r="BRV72" s="13"/>
      <c r="BRW72" s="13"/>
      <c r="BRX72" s="13"/>
      <c r="BRY72" s="13"/>
      <c r="BRZ72" s="13"/>
      <c r="BSA72" s="13"/>
      <c r="BSB72" s="13"/>
      <c r="BSC72" s="13"/>
      <c r="BSD72" s="13"/>
      <c r="BSE72" s="13"/>
      <c r="BSF72" s="13"/>
      <c r="BSG72" s="13"/>
      <c r="BSH72" s="13"/>
      <c r="BSI72" s="13"/>
      <c r="BSJ72" s="13"/>
      <c r="BSK72" s="13"/>
      <c r="BSL72" s="13"/>
      <c r="BSM72" s="13"/>
      <c r="BSN72" s="13"/>
      <c r="BSO72" s="13"/>
      <c r="BSP72" s="13"/>
      <c r="BSQ72" s="13"/>
      <c r="BSR72" s="13"/>
      <c r="BSS72" s="13"/>
      <c r="BST72" s="13"/>
      <c r="BSU72" s="13"/>
      <c r="BSV72" s="13"/>
      <c r="BSW72" s="13"/>
      <c r="BSX72" s="13"/>
      <c r="BSY72" s="13"/>
      <c r="BSZ72" s="13"/>
      <c r="BTA72" s="13"/>
      <c r="BTB72" s="13"/>
      <c r="BTC72" s="13"/>
      <c r="BTD72" s="13"/>
      <c r="BTE72" s="13"/>
      <c r="BTF72" s="13"/>
      <c r="BTG72" s="13"/>
      <c r="BTH72" s="13"/>
      <c r="BTI72" s="13"/>
      <c r="BTJ72" s="13"/>
      <c r="BTK72" s="13"/>
      <c r="BTL72" s="13"/>
      <c r="BTM72" s="13"/>
      <c r="BTN72" s="13"/>
      <c r="BTO72" s="13"/>
      <c r="BTP72" s="13"/>
      <c r="BTQ72" s="13"/>
      <c r="BTR72" s="13"/>
      <c r="BTS72" s="13"/>
      <c r="BTT72" s="13"/>
      <c r="BTU72" s="13"/>
      <c r="BTV72" s="13"/>
      <c r="BTW72" s="13"/>
      <c r="BTX72" s="13"/>
      <c r="BTY72" s="13"/>
      <c r="BTZ72" s="13"/>
      <c r="BUA72" s="13"/>
      <c r="BUB72" s="13"/>
      <c r="BUC72" s="13"/>
      <c r="BUD72" s="13"/>
      <c r="BUE72" s="13"/>
      <c r="BUF72" s="13"/>
      <c r="BUG72" s="13"/>
      <c r="BUH72" s="13"/>
      <c r="BUI72" s="13"/>
      <c r="BUJ72" s="13"/>
      <c r="BUK72" s="13"/>
      <c r="BUL72" s="13"/>
      <c r="BUM72" s="13"/>
      <c r="BUN72" s="13"/>
      <c r="BUO72" s="13"/>
      <c r="BUP72" s="13"/>
      <c r="BUQ72" s="13"/>
      <c r="BUR72" s="13"/>
      <c r="BUS72" s="13"/>
      <c r="BUT72" s="13"/>
      <c r="BUU72" s="13"/>
      <c r="BUV72" s="13"/>
      <c r="BUW72" s="13"/>
      <c r="BUX72" s="13"/>
      <c r="BUY72" s="13"/>
      <c r="BUZ72" s="13"/>
      <c r="BVA72" s="13"/>
      <c r="BVB72" s="13"/>
      <c r="BVC72" s="13"/>
      <c r="BVD72" s="13"/>
      <c r="BVE72" s="13"/>
      <c r="BVF72" s="13"/>
      <c r="BVG72" s="13"/>
      <c r="BVH72" s="13"/>
      <c r="BVI72" s="13"/>
      <c r="BVJ72" s="13"/>
      <c r="BVK72" s="13"/>
      <c r="BVL72" s="13"/>
      <c r="BVM72" s="13"/>
      <c r="BVN72" s="13"/>
      <c r="BVO72" s="13"/>
      <c r="BVP72" s="13"/>
      <c r="BVQ72" s="13"/>
      <c r="BVR72" s="13"/>
      <c r="BVS72" s="13"/>
      <c r="BVT72" s="13"/>
      <c r="BVU72" s="13"/>
      <c r="BVV72" s="13"/>
      <c r="BVW72" s="13"/>
      <c r="BVX72" s="13"/>
      <c r="BVY72" s="13"/>
      <c r="BVZ72" s="13"/>
      <c r="BWA72" s="13"/>
      <c r="BWB72" s="13"/>
      <c r="BWC72" s="13"/>
      <c r="BWD72" s="13"/>
      <c r="BWE72" s="13"/>
      <c r="BWF72" s="13"/>
      <c r="BWG72" s="13"/>
      <c r="BWH72" s="13"/>
      <c r="BWI72" s="13"/>
      <c r="BWJ72" s="13"/>
      <c r="BWK72" s="13"/>
      <c r="BWL72" s="13"/>
      <c r="BWM72" s="13"/>
      <c r="BWN72" s="13"/>
      <c r="BWO72" s="13"/>
      <c r="BWP72" s="13"/>
      <c r="BWQ72" s="13"/>
      <c r="BWR72" s="13"/>
      <c r="BWS72" s="13"/>
      <c r="BWT72" s="13"/>
      <c r="BWU72" s="13"/>
      <c r="BWV72" s="13"/>
      <c r="BWW72" s="13"/>
      <c r="BWX72" s="13"/>
      <c r="BWY72" s="13"/>
      <c r="BWZ72" s="13"/>
      <c r="BXA72" s="13"/>
      <c r="BXB72" s="13"/>
      <c r="BXC72" s="13"/>
      <c r="BXD72" s="13"/>
      <c r="BXE72" s="13"/>
      <c r="BXF72" s="13"/>
      <c r="BXG72" s="13"/>
      <c r="BXH72" s="13"/>
      <c r="BXI72" s="13"/>
      <c r="BXJ72" s="13"/>
      <c r="BXK72" s="13"/>
      <c r="BXL72" s="13"/>
      <c r="BXM72" s="13"/>
      <c r="BXN72" s="13"/>
      <c r="BXO72" s="13"/>
      <c r="BXP72" s="13"/>
      <c r="BXQ72" s="13"/>
      <c r="BXR72" s="13"/>
      <c r="BXS72" s="13"/>
      <c r="BXT72" s="13"/>
      <c r="BXU72" s="13"/>
      <c r="BXV72" s="13"/>
      <c r="BXW72" s="13"/>
      <c r="BXX72" s="13"/>
      <c r="BXY72" s="13"/>
      <c r="BXZ72" s="13"/>
      <c r="BYA72" s="13"/>
      <c r="BYB72" s="13"/>
      <c r="BYC72" s="13"/>
      <c r="BYD72" s="13"/>
      <c r="BYE72" s="13"/>
      <c r="BYF72" s="13"/>
      <c r="BYG72" s="13"/>
      <c r="BYH72" s="13"/>
      <c r="BYI72" s="13"/>
      <c r="BYJ72" s="13"/>
      <c r="BYK72" s="13"/>
      <c r="BYL72" s="13"/>
      <c r="BYM72" s="13"/>
      <c r="BYN72" s="13"/>
      <c r="BYO72" s="13"/>
      <c r="BYP72" s="13"/>
      <c r="BYQ72" s="13"/>
      <c r="BYR72" s="13"/>
      <c r="BYS72" s="13"/>
      <c r="BYT72" s="13"/>
      <c r="BYU72" s="13"/>
      <c r="BYV72" s="13"/>
      <c r="BYW72" s="13"/>
      <c r="BYX72" s="13"/>
      <c r="BYY72" s="13"/>
      <c r="BYZ72" s="13"/>
      <c r="BZA72" s="13"/>
      <c r="BZB72" s="13"/>
      <c r="BZC72" s="13"/>
      <c r="BZD72" s="13"/>
      <c r="BZE72" s="13"/>
      <c r="BZF72" s="13"/>
      <c r="BZG72" s="13"/>
      <c r="BZH72" s="13"/>
      <c r="BZI72" s="13"/>
      <c r="BZJ72" s="13"/>
      <c r="BZK72" s="13"/>
      <c r="BZL72" s="13"/>
      <c r="BZM72" s="13"/>
      <c r="BZN72" s="13"/>
      <c r="BZO72" s="13"/>
      <c r="BZP72" s="13"/>
      <c r="BZQ72" s="13"/>
      <c r="BZR72" s="13"/>
      <c r="BZS72" s="13"/>
      <c r="BZT72" s="13"/>
      <c r="BZU72" s="13"/>
      <c r="BZV72" s="13"/>
      <c r="BZW72" s="13"/>
      <c r="BZX72" s="13"/>
      <c r="BZY72" s="13"/>
      <c r="BZZ72" s="13"/>
      <c r="CAA72" s="13"/>
      <c r="CAB72" s="13"/>
      <c r="CAC72" s="13"/>
      <c r="CAD72" s="13"/>
      <c r="CAE72" s="13"/>
      <c r="CAF72" s="13"/>
      <c r="CAG72" s="13"/>
      <c r="CAH72" s="13"/>
      <c r="CAI72" s="13"/>
      <c r="CAJ72" s="13"/>
      <c r="CAK72" s="13"/>
      <c r="CAL72" s="13"/>
      <c r="CAM72" s="13"/>
      <c r="CAN72" s="13"/>
      <c r="CAO72" s="13"/>
      <c r="CAP72" s="13"/>
      <c r="CAQ72" s="13"/>
      <c r="CAR72" s="13"/>
      <c r="CAS72" s="13"/>
      <c r="CAT72" s="13"/>
      <c r="CAU72" s="13"/>
      <c r="CAV72" s="13"/>
      <c r="CAW72" s="13"/>
      <c r="CAX72" s="13"/>
      <c r="CAY72" s="13"/>
      <c r="CAZ72" s="13"/>
      <c r="CBA72" s="13"/>
      <c r="CBB72" s="13"/>
      <c r="CBC72" s="13"/>
      <c r="CBD72" s="13"/>
      <c r="CBE72" s="13"/>
      <c r="CBF72" s="13"/>
      <c r="CBG72" s="13"/>
      <c r="CBH72" s="13"/>
      <c r="CBI72" s="13"/>
      <c r="CBJ72" s="13"/>
      <c r="CBK72" s="13"/>
      <c r="CBL72" s="13"/>
      <c r="CBM72" s="13"/>
      <c r="CBN72" s="13"/>
      <c r="CBO72" s="13"/>
      <c r="CBP72" s="13"/>
      <c r="CBQ72" s="13"/>
      <c r="CBR72" s="13"/>
      <c r="CBS72" s="13"/>
      <c r="CBT72" s="13"/>
      <c r="CBU72" s="13"/>
      <c r="CBV72" s="13"/>
      <c r="CBW72" s="13"/>
      <c r="CBX72" s="13"/>
      <c r="CBY72" s="13"/>
      <c r="CBZ72" s="13"/>
      <c r="CCA72" s="13"/>
      <c r="CCB72" s="13"/>
      <c r="CCC72" s="13"/>
      <c r="CCD72" s="13"/>
      <c r="CCE72" s="13"/>
      <c r="CCF72" s="13"/>
      <c r="CCG72" s="13"/>
      <c r="CCH72" s="13"/>
      <c r="CCI72" s="13"/>
      <c r="CCJ72" s="13"/>
      <c r="CCK72" s="13"/>
      <c r="CCL72" s="13"/>
      <c r="CCM72" s="13"/>
      <c r="CCN72" s="13"/>
      <c r="CCO72" s="13"/>
      <c r="CCP72" s="13"/>
      <c r="CCQ72" s="13"/>
      <c r="CCR72" s="13"/>
      <c r="CCS72" s="13"/>
      <c r="CCT72" s="13"/>
      <c r="CCU72" s="13"/>
      <c r="CCV72" s="13"/>
      <c r="CCW72" s="13"/>
      <c r="CCX72" s="13"/>
      <c r="CCY72" s="13"/>
      <c r="CCZ72" s="13"/>
      <c r="CDA72" s="13"/>
      <c r="CDB72" s="13"/>
      <c r="CDC72" s="13"/>
      <c r="CDD72" s="13"/>
      <c r="CDE72" s="13"/>
      <c r="CDF72" s="13"/>
      <c r="CDG72" s="13"/>
      <c r="CDH72" s="13"/>
      <c r="CDI72" s="13"/>
      <c r="CDJ72" s="13"/>
      <c r="CDK72" s="13"/>
      <c r="CDL72" s="13"/>
      <c r="CDM72" s="13"/>
      <c r="CDN72" s="13"/>
      <c r="CDO72" s="13"/>
      <c r="CDP72" s="13"/>
      <c r="CDQ72" s="13"/>
      <c r="CDR72" s="13"/>
      <c r="CDS72" s="13"/>
      <c r="CDT72" s="13"/>
      <c r="CDU72" s="13"/>
      <c r="CDV72" s="13"/>
      <c r="CDW72" s="13"/>
      <c r="CDX72" s="13"/>
      <c r="CDY72" s="13"/>
      <c r="CDZ72" s="13"/>
      <c r="CEA72" s="13"/>
      <c r="CEB72" s="13"/>
      <c r="CEC72" s="13"/>
      <c r="CED72" s="13"/>
      <c r="CEE72" s="13"/>
      <c r="CEF72" s="13"/>
      <c r="CEG72" s="13"/>
      <c r="CEH72" s="13"/>
      <c r="CEI72" s="13"/>
      <c r="CEJ72" s="13"/>
      <c r="CEK72" s="13"/>
      <c r="CEL72" s="13"/>
      <c r="CEM72" s="13"/>
      <c r="CEN72" s="13"/>
      <c r="CEO72" s="13"/>
      <c r="CEP72" s="13"/>
      <c r="CEQ72" s="13"/>
      <c r="CER72" s="13"/>
      <c r="CES72" s="13"/>
      <c r="CET72" s="13"/>
      <c r="CEU72" s="13"/>
      <c r="CEV72" s="13"/>
      <c r="CEW72" s="13"/>
      <c r="CEX72" s="13"/>
      <c r="CEY72" s="13"/>
      <c r="CEZ72" s="13"/>
      <c r="CFA72" s="13"/>
      <c r="CFB72" s="13"/>
      <c r="CFC72" s="13"/>
      <c r="CFD72" s="13"/>
      <c r="CFE72" s="13"/>
      <c r="CFF72" s="13"/>
      <c r="CFG72" s="13"/>
      <c r="CFH72" s="13"/>
      <c r="CFI72" s="13"/>
      <c r="CFJ72" s="13"/>
      <c r="CFK72" s="13"/>
      <c r="CFL72" s="13"/>
      <c r="CFM72" s="13"/>
      <c r="CFN72" s="13"/>
      <c r="CFO72" s="13"/>
      <c r="CFP72" s="13"/>
      <c r="CFQ72" s="13"/>
      <c r="CFR72" s="13"/>
      <c r="CFS72" s="13"/>
      <c r="CFT72" s="13"/>
      <c r="CFU72" s="13"/>
      <c r="CFV72" s="13"/>
      <c r="CFW72" s="13"/>
      <c r="CFX72" s="13"/>
      <c r="CFY72" s="13"/>
      <c r="CFZ72" s="13"/>
      <c r="CGA72" s="13"/>
      <c r="CGB72" s="13"/>
      <c r="CGC72" s="13"/>
      <c r="CGD72" s="13"/>
      <c r="CGE72" s="13"/>
      <c r="CGF72" s="13"/>
      <c r="CGG72" s="13"/>
      <c r="CGH72" s="13"/>
      <c r="CGI72" s="13"/>
      <c r="CGJ72" s="13"/>
      <c r="CGK72" s="13"/>
      <c r="CGL72" s="13"/>
      <c r="CGM72" s="13"/>
      <c r="CGN72" s="13"/>
      <c r="CGO72" s="13"/>
      <c r="CGP72" s="13"/>
      <c r="CGQ72" s="13"/>
      <c r="CGR72" s="13"/>
      <c r="CGS72" s="13"/>
      <c r="CGT72" s="13"/>
      <c r="CGU72" s="13"/>
      <c r="CGV72" s="13"/>
      <c r="CGW72" s="13"/>
      <c r="CGX72" s="13"/>
      <c r="CGY72" s="13"/>
      <c r="CGZ72" s="13"/>
      <c r="CHA72" s="13"/>
      <c r="CHB72" s="13"/>
      <c r="CHC72" s="13"/>
      <c r="CHD72" s="13"/>
      <c r="CHE72" s="13"/>
      <c r="CHF72" s="13"/>
      <c r="CHG72" s="13"/>
      <c r="CHH72" s="13"/>
      <c r="CHI72" s="13"/>
      <c r="CHJ72" s="13"/>
      <c r="CHK72" s="13"/>
      <c r="CHL72" s="13"/>
      <c r="CHM72" s="13"/>
      <c r="CHN72" s="13"/>
      <c r="CHO72" s="13"/>
      <c r="CHP72" s="13"/>
      <c r="CHQ72" s="13"/>
      <c r="CHR72" s="13"/>
      <c r="CHS72" s="13"/>
      <c r="CHT72" s="13"/>
      <c r="CHU72" s="13"/>
      <c r="CHV72" s="13"/>
      <c r="CHW72" s="13"/>
      <c r="CHX72" s="13"/>
      <c r="CHY72" s="13"/>
      <c r="CHZ72" s="13"/>
      <c r="CIA72" s="13"/>
      <c r="CIB72" s="13"/>
      <c r="CIC72" s="13"/>
      <c r="CID72" s="13"/>
      <c r="CIE72" s="13"/>
      <c r="CIF72" s="13"/>
      <c r="CIG72" s="13"/>
      <c r="CIH72" s="13"/>
      <c r="CII72" s="13"/>
      <c r="CIJ72" s="13"/>
      <c r="CIK72" s="13"/>
      <c r="CIL72" s="13"/>
      <c r="CIM72" s="13"/>
      <c r="CIN72" s="13"/>
      <c r="CIO72" s="13"/>
      <c r="CIP72" s="13"/>
      <c r="CIQ72" s="13"/>
      <c r="CIR72" s="13"/>
      <c r="CIS72" s="13"/>
      <c r="CIT72" s="13"/>
      <c r="CIU72" s="13"/>
      <c r="CIV72" s="13"/>
      <c r="CIW72" s="13"/>
      <c r="CIX72" s="13"/>
      <c r="CIY72" s="13"/>
      <c r="CIZ72" s="13"/>
      <c r="CJA72" s="13"/>
      <c r="CJB72" s="13"/>
      <c r="CJC72" s="13"/>
      <c r="CJD72" s="13"/>
      <c r="CJE72" s="13"/>
      <c r="CJF72" s="13"/>
      <c r="CJG72" s="13"/>
      <c r="CJH72" s="13"/>
      <c r="CJI72" s="13"/>
      <c r="CJJ72" s="13"/>
      <c r="CJK72" s="13"/>
      <c r="CJL72" s="13"/>
      <c r="CJM72" s="13"/>
      <c r="CJN72" s="13"/>
      <c r="CJO72" s="13"/>
      <c r="CJP72" s="13"/>
      <c r="CJQ72" s="13"/>
      <c r="CJR72" s="13"/>
      <c r="CJS72" s="13"/>
      <c r="CJT72" s="13"/>
      <c r="CJU72" s="13"/>
      <c r="CJV72" s="13"/>
      <c r="CJW72" s="13"/>
      <c r="CJX72" s="13"/>
      <c r="CJY72" s="13"/>
      <c r="CJZ72" s="13"/>
      <c r="CKA72" s="13"/>
      <c r="CKB72" s="13"/>
      <c r="CKC72" s="13"/>
      <c r="CKD72" s="13"/>
      <c r="CKE72" s="13"/>
      <c r="CKF72" s="13"/>
      <c r="CKG72" s="13"/>
      <c r="CKH72" s="13"/>
      <c r="CKI72" s="13"/>
      <c r="CKJ72" s="13"/>
      <c r="CKK72" s="13"/>
      <c r="CKL72" s="13"/>
      <c r="CKM72" s="13"/>
      <c r="CKN72" s="13"/>
      <c r="CKO72" s="13"/>
      <c r="CKP72" s="13"/>
      <c r="CKQ72" s="13"/>
      <c r="CKR72" s="13"/>
      <c r="CKS72" s="13"/>
      <c r="CKT72" s="13"/>
      <c r="CKU72" s="13"/>
      <c r="CKV72" s="13"/>
      <c r="CKW72" s="13"/>
      <c r="CKX72" s="13"/>
      <c r="CKY72" s="13"/>
      <c r="CKZ72" s="13"/>
      <c r="CLA72" s="13"/>
      <c r="CLB72" s="13"/>
      <c r="CLC72" s="13"/>
      <c r="CLD72" s="13"/>
      <c r="CLE72" s="13"/>
      <c r="CLF72" s="13"/>
      <c r="CLG72" s="13"/>
      <c r="CLH72" s="13"/>
      <c r="CLI72" s="13"/>
      <c r="CLJ72" s="13"/>
      <c r="CLK72" s="13"/>
      <c r="CLL72" s="13"/>
      <c r="CLM72" s="13"/>
      <c r="CLN72" s="13"/>
      <c r="CLO72" s="13"/>
      <c r="CLP72" s="13"/>
      <c r="CLQ72" s="13"/>
      <c r="CLR72" s="13"/>
      <c r="CLS72" s="13"/>
      <c r="CLT72" s="13"/>
      <c r="CLU72" s="13"/>
      <c r="CLV72" s="13"/>
      <c r="CLW72" s="13"/>
      <c r="CLX72" s="13"/>
      <c r="CLY72" s="13"/>
      <c r="CLZ72" s="13"/>
      <c r="CMA72" s="13"/>
      <c r="CMB72" s="13"/>
      <c r="CMC72" s="13"/>
      <c r="CMD72" s="13"/>
      <c r="CME72" s="13"/>
      <c r="CMF72" s="13"/>
      <c r="CMG72" s="13"/>
      <c r="CMH72" s="13"/>
      <c r="CMI72" s="13"/>
      <c r="CMJ72" s="13"/>
      <c r="CMK72" s="13"/>
      <c r="CML72" s="13"/>
      <c r="CMM72" s="13"/>
      <c r="CMN72" s="13"/>
      <c r="CMO72" s="13"/>
      <c r="CMP72" s="13"/>
      <c r="CMQ72" s="13"/>
      <c r="CMR72" s="13"/>
      <c r="CMS72" s="13"/>
      <c r="CMT72" s="13"/>
      <c r="CMU72" s="13"/>
      <c r="CMV72" s="13"/>
      <c r="CMW72" s="13"/>
      <c r="CMX72" s="13"/>
      <c r="CMY72" s="13"/>
      <c r="CMZ72" s="13"/>
      <c r="CNA72" s="13"/>
      <c r="CNB72" s="13"/>
      <c r="CNC72" s="13"/>
      <c r="CND72" s="13"/>
      <c r="CNE72" s="13"/>
      <c r="CNF72" s="13"/>
      <c r="CNG72" s="13"/>
      <c r="CNH72" s="13"/>
      <c r="CNI72" s="13"/>
      <c r="CNJ72" s="13"/>
      <c r="CNK72" s="13"/>
      <c r="CNL72" s="13"/>
      <c r="CNM72" s="13"/>
      <c r="CNN72" s="13"/>
      <c r="CNO72" s="13"/>
      <c r="CNP72" s="13"/>
      <c r="CNQ72" s="13"/>
      <c r="CNR72" s="13"/>
      <c r="CNS72" s="13"/>
      <c r="CNT72" s="13"/>
      <c r="CNU72" s="13"/>
      <c r="CNV72" s="13"/>
      <c r="CNW72" s="13"/>
      <c r="CNX72" s="13"/>
      <c r="CNY72" s="13"/>
      <c r="CNZ72" s="13"/>
      <c r="COA72" s="13"/>
      <c r="COB72" s="13"/>
      <c r="COC72" s="13"/>
      <c r="COD72" s="13"/>
      <c r="COE72" s="13"/>
      <c r="COF72" s="13"/>
      <c r="COG72" s="13"/>
      <c r="COH72" s="13"/>
      <c r="COI72" s="13"/>
      <c r="COJ72" s="13"/>
      <c r="COK72" s="13"/>
      <c r="COL72" s="13"/>
      <c r="COM72" s="13"/>
      <c r="CON72" s="13"/>
      <c r="COO72" s="13"/>
      <c r="COP72" s="13"/>
      <c r="COQ72" s="13"/>
      <c r="COR72" s="13"/>
      <c r="COS72" s="13"/>
      <c r="COT72" s="13"/>
      <c r="COU72" s="13"/>
      <c r="COV72" s="13"/>
      <c r="COW72" s="13"/>
      <c r="COX72" s="13"/>
      <c r="COY72" s="13"/>
      <c r="COZ72" s="13"/>
      <c r="CPA72" s="13"/>
      <c r="CPB72" s="13"/>
      <c r="CPC72" s="13"/>
      <c r="CPD72" s="13"/>
      <c r="CPE72" s="13"/>
      <c r="CPF72" s="13"/>
      <c r="CPG72" s="13"/>
      <c r="CPH72" s="13"/>
      <c r="CPI72" s="13"/>
      <c r="CPJ72" s="13"/>
      <c r="CPK72" s="13"/>
      <c r="CPL72" s="13"/>
      <c r="CPM72" s="13"/>
      <c r="CPN72" s="13"/>
      <c r="CPO72" s="13"/>
      <c r="CPP72" s="13"/>
      <c r="CPQ72" s="13"/>
      <c r="CPR72" s="13"/>
      <c r="CPS72" s="13"/>
      <c r="CPT72" s="13"/>
      <c r="CPU72" s="13"/>
      <c r="CPV72" s="13"/>
      <c r="CPW72" s="13"/>
      <c r="CPX72" s="13"/>
      <c r="CPY72" s="13"/>
      <c r="CPZ72" s="13"/>
      <c r="CQA72" s="13"/>
      <c r="CQB72" s="13"/>
      <c r="CQC72" s="13"/>
      <c r="CQD72" s="13"/>
      <c r="CQE72" s="13"/>
      <c r="CQF72" s="13"/>
      <c r="CQG72" s="13"/>
      <c r="CQH72" s="13"/>
      <c r="CQI72" s="13"/>
      <c r="CQJ72" s="13"/>
      <c r="CQK72" s="13"/>
      <c r="CQL72" s="13"/>
      <c r="CQM72" s="13"/>
      <c r="CQN72" s="13"/>
      <c r="CQO72" s="13"/>
      <c r="CQP72" s="13"/>
      <c r="CQQ72" s="13"/>
      <c r="CQR72" s="13"/>
      <c r="CQS72" s="13"/>
      <c r="CQT72" s="13"/>
      <c r="CQU72" s="13"/>
      <c r="CQV72" s="13"/>
      <c r="CQW72" s="13"/>
      <c r="CQX72" s="13"/>
      <c r="CQY72" s="13"/>
      <c r="CQZ72" s="13"/>
      <c r="CRA72" s="13"/>
      <c r="CRB72" s="13"/>
      <c r="CRC72" s="13"/>
      <c r="CRD72" s="13"/>
      <c r="CRE72" s="13"/>
      <c r="CRF72" s="13"/>
      <c r="CRG72" s="13"/>
      <c r="CRH72" s="13"/>
      <c r="CRI72" s="13"/>
      <c r="CRJ72" s="13"/>
      <c r="CRK72" s="13"/>
      <c r="CRL72" s="13"/>
      <c r="CRM72" s="13"/>
      <c r="CRN72" s="13"/>
      <c r="CRO72" s="13"/>
      <c r="CRP72" s="13"/>
      <c r="CRQ72" s="13"/>
      <c r="CRR72" s="13"/>
      <c r="CRS72" s="13"/>
      <c r="CRT72" s="13"/>
      <c r="CRU72" s="13"/>
      <c r="CRV72" s="13"/>
      <c r="CRW72" s="13"/>
      <c r="CRX72" s="13"/>
      <c r="CRY72" s="13"/>
      <c r="CRZ72" s="13"/>
      <c r="CSA72" s="13"/>
      <c r="CSB72" s="13"/>
      <c r="CSC72" s="13"/>
      <c r="CSD72" s="13"/>
      <c r="CSE72" s="13"/>
      <c r="CSF72" s="13"/>
      <c r="CSG72" s="13"/>
      <c r="CSH72" s="13"/>
      <c r="CSI72" s="13"/>
      <c r="CSJ72" s="13"/>
      <c r="CSK72" s="13"/>
      <c r="CSL72" s="13"/>
      <c r="CSM72" s="13"/>
      <c r="CSN72" s="13"/>
      <c r="CSO72" s="13"/>
      <c r="CSP72" s="13"/>
      <c r="CSQ72" s="13"/>
      <c r="CSR72" s="13"/>
      <c r="CSS72" s="13"/>
      <c r="CST72" s="13"/>
      <c r="CSU72" s="13"/>
      <c r="CSV72" s="13"/>
      <c r="CSW72" s="13"/>
      <c r="CSX72" s="13"/>
      <c r="CSY72" s="13"/>
      <c r="CSZ72" s="13"/>
      <c r="CTA72" s="13"/>
      <c r="CTB72" s="13"/>
      <c r="CTC72" s="13"/>
      <c r="CTD72" s="13"/>
      <c r="CTE72" s="13"/>
      <c r="CTF72" s="13"/>
      <c r="CTG72" s="13"/>
      <c r="CTH72" s="13"/>
      <c r="CTI72" s="13"/>
      <c r="CTJ72" s="13"/>
      <c r="CTK72" s="13"/>
      <c r="CTL72" s="13"/>
      <c r="CTM72" s="13"/>
      <c r="CTN72" s="13"/>
      <c r="CTO72" s="13"/>
      <c r="CTP72" s="13"/>
      <c r="CTQ72" s="13"/>
      <c r="CTR72" s="13"/>
      <c r="CTS72" s="13"/>
      <c r="CTT72" s="13"/>
      <c r="CTU72" s="13"/>
      <c r="CTV72" s="13"/>
      <c r="CTW72" s="13"/>
      <c r="CTX72" s="13"/>
      <c r="CTY72" s="13"/>
      <c r="CTZ72" s="13"/>
      <c r="CUA72" s="13"/>
      <c r="CUB72" s="13"/>
      <c r="CUC72" s="13"/>
      <c r="CUD72" s="13"/>
      <c r="CUE72" s="13"/>
      <c r="CUF72" s="13"/>
      <c r="CUG72" s="13"/>
      <c r="CUH72" s="13"/>
      <c r="CUI72" s="13"/>
      <c r="CUJ72" s="13"/>
      <c r="CUK72" s="13"/>
      <c r="CUL72" s="13"/>
      <c r="CUM72" s="13"/>
      <c r="CUN72" s="13"/>
      <c r="CUO72" s="13"/>
      <c r="CUP72" s="13"/>
      <c r="CUQ72" s="13"/>
      <c r="CUR72" s="13"/>
      <c r="CUS72" s="13"/>
      <c r="CUT72" s="13"/>
      <c r="CUU72" s="13"/>
      <c r="CUV72" s="13"/>
      <c r="CUW72" s="13"/>
      <c r="CUX72" s="13"/>
      <c r="CUY72" s="13"/>
      <c r="CUZ72" s="13"/>
      <c r="CVA72" s="13"/>
      <c r="CVB72" s="13"/>
      <c r="CVC72" s="13"/>
      <c r="CVD72" s="13"/>
      <c r="CVE72" s="13"/>
      <c r="CVF72" s="13"/>
      <c r="CVG72" s="13"/>
      <c r="CVH72" s="13"/>
      <c r="CVI72" s="13"/>
      <c r="CVJ72" s="13"/>
      <c r="CVK72" s="13"/>
      <c r="CVL72" s="13"/>
      <c r="CVM72" s="13"/>
      <c r="CVN72" s="13"/>
      <c r="CVO72" s="13"/>
      <c r="CVP72" s="13"/>
      <c r="CVQ72" s="13"/>
      <c r="CVR72" s="13"/>
      <c r="CVS72" s="13"/>
      <c r="CVT72" s="13"/>
      <c r="CVU72" s="13"/>
      <c r="CVV72" s="13"/>
      <c r="CVW72" s="13"/>
      <c r="CVX72" s="13"/>
      <c r="CVY72" s="13"/>
      <c r="CVZ72" s="13"/>
      <c r="CWA72" s="13"/>
      <c r="CWB72" s="13"/>
      <c r="CWC72" s="13"/>
      <c r="CWD72" s="13"/>
      <c r="CWE72" s="13"/>
      <c r="CWF72" s="13"/>
      <c r="CWG72" s="13"/>
      <c r="CWH72" s="13"/>
      <c r="CWI72" s="13"/>
      <c r="CWJ72" s="13"/>
      <c r="CWK72" s="13"/>
      <c r="CWL72" s="13"/>
      <c r="CWM72" s="13"/>
      <c r="CWN72" s="13"/>
      <c r="CWO72" s="13"/>
      <c r="CWP72" s="13"/>
      <c r="CWQ72" s="13"/>
      <c r="CWR72" s="13"/>
      <c r="CWS72" s="13"/>
      <c r="CWT72" s="13"/>
      <c r="CWU72" s="13"/>
      <c r="CWV72" s="13"/>
      <c r="CWW72" s="13"/>
      <c r="CWX72" s="13"/>
      <c r="CWY72" s="13"/>
      <c r="CWZ72" s="13"/>
      <c r="CXA72" s="13"/>
      <c r="CXB72" s="13"/>
      <c r="CXC72" s="13"/>
      <c r="CXD72" s="13"/>
      <c r="CXE72" s="13"/>
      <c r="CXF72" s="13"/>
      <c r="CXG72" s="13"/>
      <c r="CXH72" s="13"/>
      <c r="CXI72" s="13"/>
      <c r="CXJ72" s="13"/>
      <c r="CXK72" s="13"/>
      <c r="CXL72" s="13"/>
      <c r="CXM72" s="13"/>
      <c r="CXN72" s="13"/>
      <c r="CXO72" s="13"/>
      <c r="CXP72" s="13"/>
      <c r="CXQ72" s="13"/>
      <c r="CXR72" s="13"/>
      <c r="CXS72" s="13"/>
      <c r="CXT72" s="13"/>
      <c r="CXU72" s="13"/>
      <c r="CXV72" s="13"/>
      <c r="CXW72" s="13"/>
      <c r="CXX72" s="13"/>
      <c r="CXY72" s="13"/>
      <c r="CXZ72" s="13"/>
      <c r="CYA72" s="13"/>
      <c r="CYB72" s="13"/>
      <c r="CYC72" s="13"/>
      <c r="CYD72" s="13"/>
      <c r="CYE72" s="13"/>
      <c r="CYF72" s="13"/>
      <c r="CYG72" s="13"/>
      <c r="CYH72" s="13"/>
      <c r="CYI72" s="13"/>
      <c r="CYJ72" s="13"/>
      <c r="CYK72" s="13"/>
      <c r="CYL72" s="13"/>
      <c r="CYM72" s="13"/>
      <c r="CYN72" s="13"/>
      <c r="CYO72" s="13"/>
      <c r="CYP72" s="13"/>
      <c r="CYQ72" s="13"/>
      <c r="CYR72" s="13"/>
      <c r="CYS72" s="13"/>
      <c r="CYT72" s="13"/>
      <c r="CYU72" s="13"/>
      <c r="CYV72" s="13"/>
      <c r="CYW72" s="13"/>
      <c r="CYX72" s="13"/>
      <c r="CYY72" s="13"/>
      <c r="CYZ72" s="13"/>
      <c r="CZA72" s="13"/>
      <c r="CZB72" s="13"/>
      <c r="CZC72" s="13"/>
      <c r="CZD72" s="13"/>
      <c r="CZE72" s="13"/>
      <c r="CZF72" s="13"/>
      <c r="CZG72" s="13"/>
      <c r="CZH72" s="13"/>
      <c r="CZI72" s="13"/>
      <c r="CZJ72" s="13"/>
      <c r="CZK72" s="13"/>
      <c r="CZL72" s="13"/>
      <c r="CZM72" s="13"/>
      <c r="CZN72" s="13"/>
      <c r="CZO72" s="13"/>
      <c r="CZP72" s="13"/>
      <c r="CZQ72" s="13"/>
      <c r="CZR72" s="13"/>
      <c r="CZS72" s="13"/>
      <c r="CZT72" s="13"/>
      <c r="CZU72" s="13"/>
      <c r="CZV72" s="13"/>
      <c r="CZW72" s="13"/>
      <c r="CZX72" s="13"/>
      <c r="CZY72" s="13"/>
      <c r="CZZ72" s="13"/>
      <c r="DAA72" s="13"/>
      <c r="DAB72" s="13"/>
      <c r="DAC72" s="13"/>
      <c r="DAD72" s="13"/>
      <c r="DAE72" s="13"/>
      <c r="DAF72" s="13"/>
      <c r="DAG72" s="13"/>
      <c r="DAH72" s="13"/>
      <c r="DAI72" s="13"/>
      <c r="DAJ72" s="13"/>
      <c r="DAK72" s="13"/>
      <c r="DAL72" s="13"/>
      <c r="DAM72" s="13"/>
      <c r="DAN72" s="13"/>
      <c r="DAO72" s="13"/>
      <c r="DAP72" s="13"/>
      <c r="DAQ72" s="13"/>
      <c r="DAR72" s="13"/>
      <c r="DAS72" s="13"/>
      <c r="DAT72" s="13"/>
      <c r="DAU72" s="13"/>
      <c r="DAV72" s="13"/>
      <c r="DAW72" s="13"/>
      <c r="DAX72" s="13"/>
      <c r="DAY72" s="13"/>
      <c r="DAZ72" s="13"/>
      <c r="DBA72" s="13"/>
      <c r="DBB72" s="13"/>
      <c r="DBC72" s="13"/>
      <c r="DBD72" s="13"/>
      <c r="DBE72" s="13"/>
      <c r="DBF72" s="13"/>
      <c r="DBG72" s="13"/>
      <c r="DBH72" s="13"/>
      <c r="DBI72" s="13"/>
      <c r="DBJ72" s="13"/>
      <c r="DBK72" s="13"/>
      <c r="DBL72" s="13"/>
      <c r="DBM72" s="13"/>
      <c r="DBN72" s="13"/>
      <c r="DBO72" s="13"/>
      <c r="DBP72" s="13"/>
      <c r="DBQ72" s="13"/>
      <c r="DBR72" s="13"/>
      <c r="DBS72" s="13"/>
      <c r="DBT72" s="13"/>
      <c r="DBU72" s="13"/>
      <c r="DBV72" s="13"/>
      <c r="DBW72" s="13"/>
      <c r="DBX72" s="13"/>
      <c r="DBY72" s="13"/>
      <c r="DBZ72" s="13"/>
      <c r="DCA72" s="13"/>
      <c r="DCB72" s="13"/>
      <c r="DCC72" s="13"/>
      <c r="DCD72" s="13"/>
      <c r="DCE72" s="13"/>
      <c r="DCF72" s="13"/>
      <c r="DCG72" s="13"/>
      <c r="DCH72" s="13"/>
      <c r="DCI72" s="13"/>
      <c r="DCJ72" s="13"/>
      <c r="DCK72" s="13"/>
      <c r="DCL72" s="13"/>
      <c r="DCM72" s="13"/>
      <c r="DCN72" s="13"/>
      <c r="DCO72" s="13"/>
      <c r="DCP72" s="13"/>
      <c r="DCQ72" s="13"/>
      <c r="DCR72" s="13"/>
      <c r="DCS72" s="13"/>
      <c r="DCT72" s="13"/>
      <c r="DCU72" s="13"/>
      <c r="DCV72" s="13"/>
      <c r="DCW72" s="13"/>
      <c r="DCX72" s="13"/>
      <c r="DCY72" s="13"/>
      <c r="DCZ72" s="13"/>
      <c r="DDA72" s="13"/>
      <c r="DDB72" s="13"/>
      <c r="DDC72" s="13"/>
      <c r="DDD72" s="13"/>
      <c r="DDE72" s="13"/>
      <c r="DDF72" s="13"/>
      <c r="DDG72" s="13"/>
      <c r="DDH72" s="13"/>
      <c r="DDI72" s="13"/>
      <c r="DDJ72" s="13"/>
      <c r="DDK72" s="13"/>
      <c r="DDL72" s="13"/>
      <c r="DDM72" s="13"/>
      <c r="DDN72" s="13"/>
      <c r="DDO72" s="13"/>
      <c r="DDP72" s="13"/>
      <c r="DDQ72" s="13"/>
      <c r="DDR72" s="13"/>
      <c r="DDS72" s="13"/>
      <c r="DDT72" s="13"/>
      <c r="DDU72" s="13"/>
      <c r="DDV72" s="13"/>
      <c r="DDW72" s="13"/>
      <c r="DDX72" s="13"/>
      <c r="DDY72" s="13"/>
      <c r="DDZ72" s="13"/>
      <c r="DEA72" s="13"/>
      <c r="DEB72" s="13"/>
      <c r="DEC72" s="13"/>
      <c r="DED72" s="13"/>
      <c r="DEE72" s="13"/>
      <c r="DEF72" s="13"/>
      <c r="DEG72" s="13"/>
      <c r="DEH72" s="13"/>
      <c r="DEI72" s="13"/>
      <c r="DEJ72" s="13"/>
      <c r="DEK72" s="13"/>
      <c r="DEL72" s="13"/>
      <c r="DEM72" s="13"/>
      <c r="DEN72" s="13"/>
      <c r="DEO72" s="13"/>
      <c r="DEP72" s="13"/>
      <c r="DEQ72" s="13"/>
      <c r="DER72" s="13"/>
      <c r="DES72" s="13"/>
      <c r="DET72" s="13"/>
      <c r="DEU72" s="13"/>
      <c r="DEV72" s="13"/>
      <c r="DEW72" s="13"/>
      <c r="DEX72" s="13"/>
      <c r="DEY72" s="13"/>
      <c r="DEZ72" s="13"/>
      <c r="DFA72" s="13"/>
      <c r="DFB72" s="13"/>
      <c r="DFC72" s="13"/>
      <c r="DFD72" s="13"/>
      <c r="DFE72" s="13"/>
      <c r="DFF72" s="13"/>
      <c r="DFG72" s="13"/>
      <c r="DFH72" s="13"/>
      <c r="DFI72" s="13"/>
      <c r="DFJ72" s="13"/>
      <c r="DFK72" s="13"/>
      <c r="DFL72" s="13"/>
      <c r="DFM72" s="13"/>
      <c r="DFN72" s="13"/>
      <c r="DFO72" s="13"/>
      <c r="DFP72" s="13"/>
      <c r="DFQ72" s="13"/>
      <c r="DFR72" s="13"/>
      <c r="DFS72" s="13"/>
      <c r="DFT72" s="13"/>
      <c r="DFU72" s="13"/>
      <c r="DFV72" s="13"/>
      <c r="DFW72" s="13"/>
      <c r="DFX72" s="13"/>
      <c r="DFY72" s="13"/>
      <c r="DFZ72" s="13"/>
      <c r="DGA72" s="13"/>
      <c r="DGB72" s="13"/>
      <c r="DGC72" s="13"/>
      <c r="DGD72" s="13"/>
      <c r="DGE72" s="13"/>
      <c r="DGF72" s="13"/>
      <c r="DGG72" s="13"/>
      <c r="DGH72" s="13"/>
      <c r="DGI72" s="13"/>
      <c r="DGJ72" s="13"/>
      <c r="DGK72" s="13"/>
      <c r="DGL72" s="13"/>
      <c r="DGM72" s="13"/>
      <c r="DGN72" s="13"/>
      <c r="DGO72" s="13"/>
      <c r="DGP72" s="13"/>
      <c r="DGQ72" s="13"/>
      <c r="DGR72" s="13"/>
      <c r="DGS72" s="13"/>
      <c r="DGT72" s="13"/>
      <c r="DGU72" s="13"/>
      <c r="DGV72" s="13"/>
      <c r="DGW72" s="13"/>
      <c r="DGX72" s="13"/>
      <c r="DGY72" s="13"/>
      <c r="DGZ72" s="13"/>
      <c r="DHA72" s="13"/>
      <c r="DHB72" s="13"/>
      <c r="DHC72" s="13"/>
      <c r="DHD72" s="13"/>
      <c r="DHE72" s="13"/>
      <c r="DHF72" s="13"/>
      <c r="DHG72" s="13"/>
      <c r="DHH72" s="13"/>
      <c r="DHI72" s="13"/>
      <c r="DHJ72" s="13"/>
      <c r="DHK72" s="13"/>
      <c r="DHL72" s="13"/>
      <c r="DHM72" s="13"/>
      <c r="DHN72" s="13"/>
      <c r="DHO72" s="13"/>
      <c r="DHP72" s="13"/>
      <c r="DHQ72" s="13"/>
      <c r="DHR72" s="13"/>
      <c r="DHS72" s="13"/>
      <c r="DHT72" s="13"/>
      <c r="DHU72" s="13"/>
      <c r="DHV72" s="13"/>
      <c r="DHW72" s="13"/>
      <c r="DHX72" s="13"/>
      <c r="DHY72" s="13"/>
      <c r="DHZ72" s="13"/>
      <c r="DIA72" s="13"/>
      <c r="DIB72" s="13"/>
      <c r="DIC72" s="13"/>
      <c r="DID72" s="13"/>
      <c r="DIE72" s="13"/>
      <c r="DIF72" s="13"/>
      <c r="DIG72" s="13"/>
      <c r="DIH72" s="13"/>
      <c r="DII72" s="13"/>
      <c r="DIJ72" s="13"/>
      <c r="DIK72" s="13"/>
      <c r="DIL72" s="13"/>
      <c r="DIM72" s="13"/>
      <c r="DIN72" s="13"/>
      <c r="DIO72" s="13"/>
      <c r="DIP72" s="13"/>
      <c r="DIQ72" s="13"/>
      <c r="DIR72" s="13"/>
      <c r="DIS72" s="13"/>
      <c r="DIT72" s="13"/>
      <c r="DIU72" s="13"/>
      <c r="DIV72" s="13"/>
      <c r="DIW72" s="13"/>
      <c r="DIX72" s="13"/>
      <c r="DIY72" s="13"/>
      <c r="DIZ72" s="13"/>
      <c r="DJA72" s="13"/>
      <c r="DJB72" s="13"/>
      <c r="DJC72" s="13"/>
      <c r="DJD72" s="13"/>
      <c r="DJE72" s="13"/>
      <c r="DJF72" s="13"/>
      <c r="DJG72" s="13"/>
      <c r="DJH72" s="13"/>
      <c r="DJI72" s="13"/>
      <c r="DJJ72" s="13"/>
      <c r="DJK72" s="13"/>
      <c r="DJL72" s="13"/>
      <c r="DJM72" s="13"/>
      <c r="DJN72" s="13"/>
      <c r="DJO72" s="13"/>
      <c r="DJP72" s="13"/>
      <c r="DJQ72" s="13"/>
      <c r="DJR72" s="13"/>
      <c r="DJS72" s="13"/>
      <c r="DJT72" s="13"/>
      <c r="DJU72" s="13"/>
      <c r="DJV72" s="13"/>
      <c r="DJW72" s="13"/>
      <c r="DJX72" s="13"/>
      <c r="DJY72" s="13"/>
      <c r="DJZ72" s="13"/>
      <c r="DKA72" s="13"/>
      <c r="DKB72" s="13"/>
      <c r="DKC72" s="13"/>
      <c r="DKD72" s="13"/>
      <c r="DKE72" s="13"/>
      <c r="DKF72" s="13"/>
      <c r="DKG72" s="13"/>
      <c r="DKH72" s="13"/>
      <c r="DKI72" s="13"/>
      <c r="DKJ72" s="13"/>
      <c r="DKK72" s="13"/>
      <c r="DKL72" s="13"/>
      <c r="DKM72" s="13"/>
      <c r="DKN72" s="13"/>
      <c r="DKO72" s="13"/>
      <c r="DKP72" s="13"/>
      <c r="DKQ72" s="13"/>
      <c r="DKR72" s="13"/>
      <c r="DKS72" s="13"/>
      <c r="DKT72" s="13"/>
      <c r="DKU72" s="13"/>
      <c r="DKV72" s="13"/>
      <c r="DKW72" s="13"/>
      <c r="DKX72" s="13"/>
      <c r="DKY72" s="13"/>
      <c r="DKZ72" s="13"/>
      <c r="DLA72" s="13"/>
      <c r="DLB72" s="13"/>
      <c r="DLC72" s="13"/>
      <c r="DLD72" s="13"/>
      <c r="DLE72" s="13"/>
      <c r="DLF72" s="13"/>
      <c r="DLG72" s="13"/>
      <c r="DLH72" s="13"/>
      <c r="DLI72" s="13"/>
      <c r="DLJ72" s="13"/>
      <c r="DLK72" s="13"/>
      <c r="DLL72" s="13"/>
      <c r="DLM72" s="13"/>
      <c r="DLN72" s="13"/>
      <c r="DLO72" s="13"/>
      <c r="DLP72" s="13"/>
      <c r="DLQ72" s="13"/>
      <c r="DLR72" s="13"/>
      <c r="DLS72" s="13"/>
      <c r="DLT72" s="13"/>
      <c r="DLU72" s="13"/>
      <c r="DLV72" s="13"/>
      <c r="DLW72" s="13"/>
      <c r="DLX72" s="13"/>
      <c r="DLY72" s="13"/>
      <c r="DLZ72" s="13"/>
      <c r="DMA72" s="13"/>
      <c r="DMB72" s="13"/>
      <c r="DMC72" s="13"/>
      <c r="DMD72" s="13"/>
      <c r="DME72" s="13"/>
      <c r="DMF72" s="13"/>
      <c r="DMG72" s="13"/>
      <c r="DMH72" s="13"/>
      <c r="DMI72" s="13"/>
      <c r="DMJ72" s="13"/>
      <c r="DMK72" s="13"/>
      <c r="DML72" s="13"/>
      <c r="DMM72" s="13"/>
      <c r="DMN72" s="13"/>
      <c r="DMO72" s="13"/>
      <c r="DMP72" s="13"/>
      <c r="DMQ72" s="13"/>
      <c r="DMR72" s="13"/>
      <c r="DMS72" s="13"/>
      <c r="DMT72" s="13"/>
      <c r="DMU72" s="13"/>
      <c r="DMV72" s="13"/>
      <c r="DMW72" s="13"/>
      <c r="DMX72" s="13"/>
      <c r="DMY72" s="13"/>
      <c r="DMZ72" s="13"/>
      <c r="DNA72" s="13"/>
      <c r="DNB72" s="13"/>
      <c r="DNC72" s="13"/>
      <c r="DND72" s="13"/>
      <c r="DNE72" s="13"/>
      <c r="DNF72" s="13"/>
      <c r="DNG72" s="13"/>
      <c r="DNH72" s="13"/>
      <c r="DNI72" s="13"/>
      <c r="DNJ72" s="13"/>
      <c r="DNK72" s="13"/>
      <c r="DNL72" s="13"/>
      <c r="DNM72" s="13"/>
      <c r="DNN72" s="13"/>
      <c r="DNO72" s="13"/>
      <c r="DNP72" s="13"/>
      <c r="DNQ72" s="13"/>
      <c r="DNR72" s="13"/>
      <c r="DNS72" s="13"/>
      <c r="DNT72" s="13"/>
      <c r="DNU72" s="13"/>
      <c r="DNV72" s="13"/>
      <c r="DNW72" s="13"/>
      <c r="DNX72" s="13"/>
      <c r="DNY72" s="13"/>
      <c r="DNZ72" s="13"/>
      <c r="DOA72" s="13"/>
      <c r="DOB72" s="13"/>
      <c r="DOC72" s="13"/>
      <c r="DOD72" s="13"/>
      <c r="DOE72" s="13"/>
      <c r="DOF72" s="13"/>
      <c r="DOG72" s="13"/>
      <c r="DOH72" s="13"/>
      <c r="DOI72" s="13"/>
      <c r="DOJ72" s="13"/>
      <c r="DOK72" s="13"/>
      <c r="DOL72" s="13"/>
      <c r="DOM72" s="13"/>
      <c r="DON72" s="13"/>
      <c r="DOO72" s="13"/>
      <c r="DOP72" s="13"/>
      <c r="DOQ72" s="13"/>
      <c r="DOR72" s="13"/>
      <c r="DOS72" s="13"/>
      <c r="DOT72" s="13"/>
      <c r="DOU72" s="13"/>
      <c r="DOV72" s="13"/>
      <c r="DOW72" s="13"/>
      <c r="DOX72" s="13"/>
      <c r="DOY72" s="13"/>
      <c r="DOZ72" s="13"/>
      <c r="DPA72" s="13"/>
      <c r="DPB72" s="13"/>
      <c r="DPC72" s="13"/>
      <c r="DPD72" s="13"/>
      <c r="DPE72" s="13"/>
      <c r="DPF72" s="13"/>
      <c r="DPG72" s="13"/>
      <c r="DPH72" s="13"/>
      <c r="DPI72" s="13"/>
      <c r="DPJ72" s="13"/>
      <c r="DPK72" s="13"/>
      <c r="DPL72" s="13"/>
      <c r="DPM72" s="13"/>
      <c r="DPN72" s="13"/>
      <c r="DPO72" s="13"/>
      <c r="DPP72" s="13"/>
      <c r="DPQ72" s="13"/>
      <c r="DPR72" s="13"/>
      <c r="DPS72" s="13"/>
      <c r="DPT72" s="13"/>
      <c r="DPU72" s="13"/>
      <c r="DPV72" s="13"/>
      <c r="DPW72" s="13"/>
      <c r="DPX72" s="13"/>
      <c r="DPY72" s="13"/>
      <c r="DPZ72" s="13"/>
      <c r="DQA72" s="13"/>
      <c r="DQB72" s="13"/>
      <c r="DQC72" s="13"/>
      <c r="DQD72" s="13"/>
      <c r="DQE72" s="13"/>
      <c r="DQF72" s="13"/>
      <c r="DQG72" s="13"/>
      <c r="DQH72" s="13"/>
      <c r="DQI72" s="13"/>
      <c r="DQJ72" s="13"/>
      <c r="DQK72" s="13"/>
      <c r="DQL72" s="13"/>
      <c r="DQM72" s="13"/>
      <c r="DQN72" s="13"/>
      <c r="DQO72" s="13"/>
      <c r="DQP72" s="13"/>
      <c r="DQQ72" s="13"/>
      <c r="DQR72" s="13"/>
      <c r="DQS72" s="13"/>
      <c r="DQT72" s="13"/>
      <c r="DQU72" s="13"/>
      <c r="DQV72" s="13"/>
      <c r="DQW72" s="13"/>
      <c r="DQX72" s="13"/>
      <c r="DQY72" s="13"/>
      <c r="DQZ72" s="13"/>
      <c r="DRA72" s="13"/>
      <c r="DRB72" s="13"/>
      <c r="DRC72" s="13"/>
      <c r="DRD72" s="13"/>
      <c r="DRE72" s="13"/>
      <c r="DRF72" s="13"/>
      <c r="DRG72" s="13"/>
      <c r="DRH72" s="13"/>
      <c r="DRI72" s="13"/>
      <c r="DRJ72" s="13"/>
      <c r="DRK72" s="13"/>
      <c r="DRL72" s="13"/>
      <c r="DRM72" s="13"/>
      <c r="DRN72" s="13"/>
      <c r="DRO72" s="13"/>
      <c r="DRP72" s="13"/>
      <c r="DRQ72" s="13"/>
      <c r="DRR72" s="13"/>
      <c r="DRS72" s="13"/>
      <c r="DRT72" s="13"/>
      <c r="DRU72" s="13"/>
      <c r="DRV72" s="13"/>
      <c r="DRW72" s="13"/>
      <c r="DRX72" s="13"/>
      <c r="DRY72" s="13"/>
      <c r="DRZ72" s="13"/>
      <c r="DSA72" s="13"/>
      <c r="DSB72" s="13"/>
      <c r="DSC72" s="13"/>
      <c r="DSD72" s="13"/>
      <c r="DSE72" s="13"/>
      <c r="DSF72" s="13"/>
      <c r="DSG72" s="13"/>
      <c r="DSH72" s="13"/>
      <c r="DSI72" s="13"/>
      <c r="DSJ72" s="13"/>
      <c r="DSK72" s="13"/>
      <c r="DSL72" s="13"/>
      <c r="DSM72" s="13"/>
      <c r="DSN72" s="13"/>
      <c r="DSO72" s="13"/>
      <c r="DSP72" s="13"/>
      <c r="DSQ72" s="13"/>
      <c r="DSR72" s="13"/>
      <c r="DSS72" s="13"/>
      <c r="DST72" s="13"/>
      <c r="DSU72" s="13"/>
      <c r="DSV72" s="13"/>
      <c r="DSW72" s="13"/>
      <c r="DSX72" s="13"/>
      <c r="DSY72" s="13"/>
      <c r="DSZ72" s="13"/>
      <c r="DTA72" s="13"/>
      <c r="DTB72" s="13"/>
      <c r="DTC72" s="13"/>
      <c r="DTD72" s="13"/>
      <c r="DTE72" s="13"/>
      <c r="DTF72" s="13"/>
      <c r="DTG72" s="13"/>
      <c r="DTH72" s="13"/>
      <c r="DTI72" s="13"/>
      <c r="DTJ72" s="13"/>
      <c r="DTK72" s="13"/>
      <c r="DTL72" s="13"/>
      <c r="DTM72" s="13"/>
      <c r="DTN72" s="13"/>
      <c r="DTO72" s="13"/>
      <c r="DTP72" s="13"/>
      <c r="DTQ72" s="13"/>
      <c r="DTR72" s="13"/>
      <c r="DTS72" s="13"/>
      <c r="DTT72" s="13"/>
      <c r="DTU72" s="13"/>
      <c r="DTV72" s="13"/>
      <c r="DTW72" s="13"/>
      <c r="DTX72" s="13"/>
      <c r="DTY72" s="13"/>
      <c r="DTZ72" s="13"/>
      <c r="DUA72" s="13"/>
      <c r="DUB72" s="13"/>
      <c r="DUC72" s="13"/>
      <c r="DUD72" s="13"/>
      <c r="DUE72" s="13"/>
      <c r="DUF72" s="13"/>
      <c r="DUG72" s="13"/>
      <c r="DUH72" s="13"/>
      <c r="DUI72" s="13"/>
      <c r="DUJ72" s="13"/>
      <c r="DUK72" s="13"/>
      <c r="DUL72" s="13"/>
      <c r="DUM72" s="13"/>
      <c r="DUN72" s="13"/>
      <c r="DUO72" s="13"/>
      <c r="DUP72" s="13"/>
      <c r="DUQ72" s="13"/>
      <c r="DUR72" s="13"/>
      <c r="DUS72" s="13"/>
      <c r="DUT72" s="13"/>
      <c r="DUU72" s="13"/>
      <c r="DUV72" s="13"/>
      <c r="DUW72" s="13"/>
      <c r="DUX72" s="13"/>
      <c r="DUY72" s="13"/>
      <c r="DUZ72" s="13"/>
      <c r="DVA72" s="13"/>
      <c r="DVB72" s="13"/>
      <c r="DVC72" s="13"/>
      <c r="DVD72" s="13"/>
      <c r="DVE72" s="13"/>
      <c r="DVF72" s="13"/>
      <c r="DVG72" s="13"/>
      <c r="DVH72" s="13"/>
      <c r="DVI72" s="13"/>
      <c r="DVJ72" s="13"/>
      <c r="DVK72" s="13"/>
      <c r="DVL72" s="13"/>
      <c r="DVM72" s="13"/>
      <c r="DVN72" s="13"/>
      <c r="DVO72" s="13"/>
      <c r="DVP72" s="13"/>
      <c r="DVQ72" s="13"/>
      <c r="DVR72" s="13"/>
      <c r="DVS72" s="13"/>
      <c r="DVT72" s="13"/>
      <c r="DVU72" s="13"/>
      <c r="DVV72" s="13"/>
      <c r="DVW72" s="13"/>
      <c r="DVX72" s="13"/>
      <c r="DVY72" s="13"/>
      <c r="DVZ72" s="13"/>
      <c r="DWA72" s="13"/>
      <c r="DWB72" s="13"/>
      <c r="DWC72" s="13"/>
      <c r="DWD72" s="13"/>
      <c r="DWE72" s="13"/>
      <c r="DWF72" s="13"/>
      <c r="DWG72" s="13"/>
      <c r="DWH72" s="13"/>
      <c r="DWI72" s="13"/>
      <c r="DWJ72" s="13"/>
      <c r="DWK72" s="13"/>
      <c r="DWL72" s="13"/>
      <c r="DWM72" s="13"/>
      <c r="DWN72" s="13"/>
      <c r="DWO72" s="13"/>
      <c r="DWP72" s="13"/>
      <c r="DWQ72" s="13"/>
      <c r="DWR72" s="13"/>
      <c r="DWS72" s="13"/>
      <c r="DWT72" s="13"/>
      <c r="DWU72" s="13"/>
      <c r="DWV72" s="13"/>
      <c r="DWW72" s="13"/>
      <c r="DWX72" s="13"/>
      <c r="DWY72" s="13"/>
      <c r="DWZ72" s="13"/>
      <c r="DXA72" s="13"/>
      <c r="DXB72" s="13"/>
      <c r="DXC72" s="13"/>
      <c r="DXD72" s="13"/>
      <c r="DXE72" s="13"/>
      <c r="DXF72" s="13"/>
      <c r="DXG72" s="13"/>
      <c r="DXH72" s="13"/>
      <c r="DXI72" s="13"/>
      <c r="DXJ72" s="13"/>
      <c r="DXK72" s="13"/>
      <c r="DXL72" s="13"/>
      <c r="DXM72" s="13"/>
      <c r="DXN72" s="13"/>
      <c r="DXO72" s="13"/>
      <c r="DXP72" s="13"/>
      <c r="DXQ72" s="13"/>
      <c r="DXR72" s="13"/>
      <c r="DXS72" s="13"/>
      <c r="DXT72" s="13"/>
      <c r="DXU72" s="13"/>
      <c r="DXV72" s="13"/>
      <c r="DXW72" s="13"/>
      <c r="DXX72" s="13"/>
      <c r="DXY72" s="13"/>
      <c r="DXZ72" s="13"/>
      <c r="DYA72" s="13"/>
      <c r="DYB72" s="13"/>
      <c r="DYC72" s="13"/>
      <c r="DYD72" s="13"/>
      <c r="DYE72" s="13"/>
      <c r="DYF72" s="13"/>
      <c r="DYG72" s="13"/>
      <c r="DYH72" s="13"/>
      <c r="DYI72" s="13"/>
      <c r="DYJ72" s="13"/>
      <c r="DYK72" s="13"/>
      <c r="DYL72" s="13"/>
      <c r="DYM72" s="13"/>
      <c r="DYN72" s="13"/>
      <c r="DYO72" s="13"/>
      <c r="DYP72" s="13"/>
      <c r="DYQ72" s="13"/>
      <c r="DYR72" s="13"/>
      <c r="DYS72" s="13"/>
      <c r="DYT72" s="13"/>
      <c r="DYU72" s="13"/>
      <c r="DYV72" s="13"/>
      <c r="DYW72" s="13"/>
      <c r="DYX72" s="13"/>
      <c r="DYY72" s="13"/>
      <c r="DYZ72" s="13"/>
      <c r="DZA72" s="13"/>
      <c r="DZB72" s="13"/>
      <c r="DZC72" s="13"/>
      <c r="DZD72" s="13"/>
      <c r="DZE72" s="13"/>
      <c r="DZF72" s="13"/>
      <c r="DZG72" s="13"/>
      <c r="DZH72" s="13"/>
      <c r="DZI72" s="13"/>
      <c r="DZJ72" s="13"/>
      <c r="DZK72" s="13"/>
      <c r="DZL72" s="13"/>
      <c r="DZM72" s="13"/>
      <c r="DZN72" s="13"/>
      <c r="DZO72" s="13"/>
      <c r="DZP72" s="13"/>
      <c r="DZQ72" s="13"/>
      <c r="DZR72" s="13"/>
      <c r="DZS72" s="13"/>
      <c r="DZT72" s="13"/>
      <c r="DZU72" s="13"/>
      <c r="DZV72" s="13"/>
      <c r="DZW72" s="13"/>
      <c r="DZX72" s="13"/>
      <c r="DZY72" s="13"/>
      <c r="DZZ72" s="13"/>
      <c r="EAA72" s="13"/>
      <c r="EAB72" s="13"/>
      <c r="EAC72" s="13"/>
      <c r="EAD72" s="13"/>
      <c r="EAE72" s="13"/>
      <c r="EAF72" s="13"/>
      <c r="EAG72" s="13"/>
      <c r="EAH72" s="13"/>
      <c r="EAI72" s="13"/>
      <c r="EAJ72" s="13"/>
      <c r="EAK72" s="13"/>
      <c r="EAL72" s="13"/>
      <c r="EAM72" s="13"/>
      <c r="EAN72" s="13"/>
      <c r="EAO72" s="13"/>
      <c r="EAP72" s="13"/>
      <c r="EAQ72" s="13"/>
      <c r="EAR72" s="13"/>
      <c r="EAS72" s="13"/>
      <c r="EAT72" s="13"/>
      <c r="EAU72" s="13"/>
      <c r="EAV72" s="13"/>
      <c r="EAW72" s="13"/>
      <c r="EAX72" s="13"/>
      <c r="EAY72" s="13"/>
      <c r="EAZ72" s="13"/>
      <c r="EBA72" s="13"/>
      <c r="EBB72" s="13"/>
      <c r="EBC72" s="13"/>
      <c r="EBD72" s="13"/>
      <c r="EBE72" s="13"/>
      <c r="EBF72" s="13"/>
      <c r="EBG72" s="13"/>
      <c r="EBH72" s="13"/>
      <c r="EBI72" s="13"/>
      <c r="EBJ72" s="13"/>
      <c r="EBK72" s="13"/>
      <c r="EBL72" s="13"/>
      <c r="EBM72" s="13"/>
      <c r="EBN72" s="13"/>
      <c r="EBO72" s="13"/>
      <c r="EBP72" s="13"/>
      <c r="EBQ72" s="13"/>
      <c r="EBR72" s="13"/>
      <c r="EBS72" s="13"/>
      <c r="EBT72" s="13"/>
      <c r="EBU72" s="13"/>
      <c r="EBV72" s="13"/>
      <c r="EBW72" s="13"/>
      <c r="EBX72" s="13"/>
      <c r="EBY72" s="13"/>
      <c r="EBZ72" s="13"/>
      <c r="ECA72" s="13"/>
      <c r="ECB72" s="13"/>
      <c r="ECC72" s="13"/>
      <c r="ECD72" s="13"/>
      <c r="ECE72" s="13"/>
      <c r="ECF72" s="13"/>
      <c r="ECG72" s="13"/>
      <c r="ECH72" s="13"/>
      <c r="ECI72" s="13"/>
      <c r="ECJ72" s="13"/>
      <c r="ECK72" s="13"/>
      <c r="ECL72" s="13"/>
      <c r="ECM72" s="13"/>
      <c r="ECN72" s="13"/>
      <c r="ECO72" s="13"/>
      <c r="ECP72" s="13"/>
      <c r="ECQ72" s="13"/>
      <c r="ECR72" s="13"/>
      <c r="ECS72" s="13"/>
      <c r="ECT72" s="13"/>
      <c r="ECU72" s="13"/>
      <c r="ECV72" s="13"/>
      <c r="ECW72" s="13"/>
      <c r="ECX72" s="13"/>
      <c r="ECY72" s="13"/>
      <c r="ECZ72" s="13"/>
      <c r="EDA72" s="13"/>
      <c r="EDB72" s="13"/>
      <c r="EDC72" s="13"/>
      <c r="EDD72" s="13"/>
      <c r="EDE72" s="13"/>
      <c r="EDF72" s="13"/>
      <c r="EDG72" s="13"/>
      <c r="EDH72" s="13"/>
      <c r="EDI72" s="13"/>
      <c r="EDJ72" s="13"/>
      <c r="EDK72" s="13"/>
      <c r="EDL72" s="13"/>
      <c r="EDM72" s="13"/>
      <c r="EDN72" s="13"/>
      <c r="EDO72" s="13"/>
      <c r="EDP72" s="13"/>
      <c r="EDQ72" s="13"/>
      <c r="EDR72" s="13"/>
      <c r="EDS72" s="13"/>
      <c r="EDT72" s="13"/>
      <c r="EDU72" s="13"/>
      <c r="EDV72" s="13"/>
      <c r="EDW72" s="13"/>
      <c r="EDX72" s="13"/>
      <c r="EDY72" s="13"/>
      <c r="EDZ72" s="13"/>
      <c r="EEA72" s="13"/>
      <c r="EEB72" s="13"/>
      <c r="EEC72" s="13"/>
      <c r="EED72" s="13"/>
      <c r="EEE72" s="13"/>
      <c r="EEF72" s="13"/>
      <c r="EEG72" s="13"/>
      <c r="EEH72" s="13"/>
      <c r="EEI72" s="13"/>
      <c r="EEJ72" s="13"/>
      <c r="EEK72" s="13"/>
      <c r="EEL72" s="13"/>
      <c r="EEM72" s="13"/>
      <c r="EEN72" s="13"/>
      <c r="EEO72" s="13"/>
      <c r="EEP72" s="13"/>
      <c r="EEQ72" s="13"/>
      <c r="EER72" s="13"/>
      <c r="EES72" s="13"/>
      <c r="EET72" s="13"/>
      <c r="EEU72" s="13"/>
      <c r="EEV72" s="13"/>
      <c r="EEW72" s="13"/>
      <c r="EEX72" s="13"/>
      <c r="EEY72" s="13"/>
      <c r="EEZ72" s="13"/>
      <c r="EFA72" s="13"/>
      <c r="EFB72" s="13"/>
      <c r="EFC72" s="13"/>
      <c r="EFD72" s="13"/>
      <c r="EFE72" s="13"/>
      <c r="EFF72" s="13"/>
      <c r="EFG72" s="13"/>
      <c r="EFH72" s="13"/>
      <c r="EFI72" s="13"/>
      <c r="EFJ72" s="13"/>
      <c r="EFK72" s="13"/>
      <c r="EFL72" s="13"/>
      <c r="EFM72" s="13"/>
      <c r="EFN72" s="13"/>
      <c r="EFO72" s="13"/>
      <c r="EFP72" s="13"/>
      <c r="EFQ72" s="13"/>
      <c r="EFR72" s="13"/>
      <c r="EFS72" s="13"/>
      <c r="EFT72" s="13"/>
      <c r="EFU72" s="13"/>
      <c r="EFV72" s="13"/>
      <c r="EFW72" s="13"/>
      <c r="EFX72" s="13"/>
      <c r="EFY72" s="13"/>
      <c r="EFZ72" s="13"/>
      <c r="EGA72" s="13"/>
      <c r="EGB72" s="13"/>
      <c r="EGC72" s="13"/>
      <c r="EGD72" s="13"/>
      <c r="EGE72" s="13"/>
      <c r="EGF72" s="13"/>
      <c r="EGG72" s="13"/>
      <c r="EGH72" s="13"/>
      <c r="EGI72" s="13"/>
      <c r="EGJ72" s="13"/>
      <c r="EGK72" s="13"/>
      <c r="EGL72" s="13"/>
      <c r="EGM72" s="13"/>
      <c r="EGN72" s="13"/>
      <c r="EGO72" s="13"/>
      <c r="EGP72" s="13"/>
      <c r="EGQ72" s="13"/>
      <c r="EGR72" s="13"/>
      <c r="EGS72" s="13"/>
      <c r="EGT72" s="13"/>
      <c r="EGU72" s="13"/>
      <c r="EGV72" s="13"/>
      <c r="EGW72" s="13"/>
      <c r="EGX72" s="13"/>
      <c r="EGY72" s="13"/>
      <c r="EGZ72" s="13"/>
      <c r="EHA72" s="13"/>
      <c r="EHB72" s="13"/>
      <c r="EHC72" s="13"/>
      <c r="EHD72" s="13"/>
      <c r="EHE72" s="13"/>
      <c r="EHF72" s="13"/>
      <c r="EHG72" s="13"/>
      <c r="EHH72" s="13"/>
      <c r="EHI72" s="13"/>
      <c r="EHJ72" s="13"/>
      <c r="EHK72" s="13"/>
      <c r="EHL72" s="13"/>
      <c r="EHM72" s="13"/>
      <c r="EHN72" s="13"/>
      <c r="EHO72" s="13"/>
      <c r="EHP72" s="13"/>
      <c r="EHQ72" s="13"/>
      <c r="EHR72" s="13"/>
      <c r="EHS72" s="13"/>
      <c r="EHT72" s="13"/>
      <c r="EHU72" s="13"/>
      <c r="EHV72" s="13"/>
      <c r="EHW72" s="13"/>
      <c r="EHX72" s="13"/>
      <c r="EHY72" s="13"/>
      <c r="EHZ72" s="13"/>
      <c r="EIA72" s="13"/>
      <c r="EIB72" s="13"/>
      <c r="EIC72" s="13"/>
      <c r="EID72" s="13"/>
      <c r="EIE72" s="13"/>
      <c r="EIF72" s="13"/>
      <c r="EIG72" s="13"/>
      <c r="EIH72" s="13"/>
      <c r="EII72" s="13"/>
      <c r="EIJ72" s="13"/>
      <c r="EIK72" s="13"/>
      <c r="EIL72" s="13"/>
      <c r="EIM72" s="13"/>
      <c r="EIN72" s="13"/>
      <c r="EIO72" s="13"/>
      <c r="EIP72" s="13"/>
      <c r="EIQ72" s="13"/>
      <c r="EIR72" s="13"/>
      <c r="EIS72" s="13"/>
      <c r="EIT72" s="13"/>
      <c r="EIU72" s="13"/>
      <c r="EIV72" s="13"/>
      <c r="EIW72" s="13"/>
      <c r="EIX72" s="13"/>
      <c r="EIY72" s="13"/>
      <c r="EIZ72" s="13"/>
      <c r="EJA72" s="13"/>
      <c r="EJB72" s="13"/>
      <c r="EJC72" s="13"/>
      <c r="EJD72" s="13"/>
      <c r="EJE72" s="13"/>
      <c r="EJF72" s="13"/>
      <c r="EJG72" s="13"/>
      <c r="EJH72" s="13"/>
      <c r="EJI72" s="13"/>
      <c r="EJJ72" s="13"/>
      <c r="EJK72" s="13"/>
      <c r="EJL72" s="13"/>
      <c r="EJM72" s="13"/>
      <c r="EJN72" s="13"/>
      <c r="EJO72" s="13"/>
      <c r="EJP72" s="13"/>
      <c r="EJQ72" s="13"/>
      <c r="EJR72" s="13"/>
      <c r="EJS72" s="13"/>
      <c r="EJT72" s="13"/>
      <c r="EJU72" s="13"/>
      <c r="EJV72" s="13"/>
      <c r="EJW72" s="13"/>
      <c r="EJX72" s="13"/>
      <c r="EJY72" s="13"/>
      <c r="EJZ72" s="13"/>
      <c r="EKA72" s="13"/>
      <c r="EKB72" s="13"/>
      <c r="EKC72" s="13"/>
      <c r="EKD72" s="13"/>
      <c r="EKE72" s="13"/>
      <c r="EKF72" s="13"/>
      <c r="EKG72" s="13"/>
      <c r="EKH72" s="13"/>
      <c r="EKI72" s="13"/>
      <c r="EKJ72" s="13"/>
      <c r="EKK72" s="13"/>
      <c r="EKL72" s="13"/>
      <c r="EKM72" s="13"/>
      <c r="EKN72" s="13"/>
      <c r="EKO72" s="13"/>
      <c r="EKP72" s="13"/>
      <c r="EKQ72" s="13"/>
      <c r="EKR72" s="13"/>
      <c r="EKS72" s="13"/>
      <c r="EKT72" s="13"/>
      <c r="EKU72" s="13"/>
      <c r="EKV72" s="13"/>
      <c r="EKW72" s="13"/>
      <c r="EKX72" s="13"/>
      <c r="EKY72" s="13"/>
      <c r="EKZ72" s="13"/>
      <c r="ELA72" s="13"/>
      <c r="ELB72" s="13"/>
      <c r="ELC72" s="13"/>
      <c r="ELD72" s="13"/>
      <c r="ELE72" s="13"/>
      <c r="ELF72" s="13"/>
      <c r="ELG72" s="13"/>
      <c r="ELH72" s="13"/>
      <c r="ELI72" s="13"/>
      <c r="ELJ72" s="13"/>
      <c r="ELK72" s="13"/>
      <c r="ELL72" s="13"/>
      <c r="ELM72" s="13"/>
      <c r="ELN72" s="13"/>
      <c r="ELO72" s="13"/>
      <c r="ELP72" s="13"/>
      <c r="ELQ72" s="13"/>
      <c r="ELR72" s="13"/>
      <c r="ELS72" s="13"/>
      <c r="ELT72" s="13"/>
      <c r="ELU72" s="13"/>
      <c r="ELV72" s="13"/>
      <c r="ELW72" s="13"/>
      <c r="ELX72" s="13"/>
      <c r="ELY72" s="13"/>
      <c r="ELZ72" s="13"/>
      <c r="EMA72" s="13"/>
      <c r="EMB72" s="13"/>
      <c r="EMC72" s="13"/>
      <c r="EMD72" s="13"/>
      <c r="EME72" s="13"/>
      <c r="EMF72" s="13"/>
      <c r="EMG72" s="13"/>
      <c r="EMH72" s="13"/>
      <c r="EMI72" s="13"/>
      <c r="EMJ72" s="13"/>
      <c r="EMK72" s="13"/>
      <c r="EML72" s="13"/>
      <c r="EMM72" s="13"/>
      <c r="EMN72" s="13"/>
      <c r="EMO72" s="13"/>
      <c r="EMP72" s="13"/>
      <c r="EMQ72" s="13"/>
      <c r="EMR72" s="13"/>
      <c r="EMS72" s="13"/>
      <c r="EMT72" s="13"/>
      <c r="EMU72" s="13"/>
      <c r="EMV72" s="13"/>
      <c r="EMW72" s="13"/>
      <c r="EMX72" s="13"/>
      <c r="EMY72" s="13"/>
      <c r="EMZ72" s="13"/>
      <c r="ENA72" s="13"/>
      <c r="ENB72" s="13"/>
      <c r="ENC72" s="13"/>
      <c r="END72" s="13"/>
      <c r="ENE72" s="13"/>
      <c r="ENF72" s="13"/>
      <c r="ENG72" s="13"/>
      <c r="ENH72" s="13"/>
      <c r="ENI72" s="13"/>
      <c r="ENJ72" s="13"/>
      <c r="ENK72" s="13"/>
      <c r="ENL72" s="13"/>
      <c r="ENM72" s="13"/>
      <c r="ENN72" s="13"/>
      <c r="ENO72" s="13"/>
      <c r="ENP72" s="13"/>
      <c r="ENQ72" s="13"/>
      <c r="ENR72" s="13"/>
      <c r="ENS72" s="13"/>
      <c r="ENT72" s="13"/>
      <c r="ENU72" s="13"/>
      <c r="ENV72" s="13"/>
      <c r="ENW72" s="13"/>
      <c r="ENX72" s="13"/>
      <c r="ENY72" s="13"/>
      <c r="ENZ72" s="13"/>
      <c r="EOA72" s="13"/>
      <c r="EOB72" s="13"/>
      <c r="EOC72" s="13"/>
      <c r="EOD72" s="13"/>
      <c r="EOE72" s="13"/>
      <c r="EOF72" s="13"/>
      <c r="EOG72" s="13"/>
      <c r="EOH72" s="13"/>
      <c r="EOI72" s="13"/>
      <c r="EOJ72" s="13"/>
      <c r="EOK72" s="13"/>
      <c r="EOL72" s="13"/>
      <c r="EOM72" s="13"/>
      <c r="EON72" s="13"/>
      <c r="EOO72" s="13"/>
      <c r="EOP72" s="13"/>
      <c r="EOQ72" s="13"/>
      <c r="EOR72" s="13"/>
      <c r="EOS72" s="13"/>
      <c r="EOT72" s="13"/>
      <c r="EOU72" s="13"/>
      <c r="EOV72" s="13"/>
      <c r="EOW72" s="13"/>
      <c r="EOX72" s="13"/>
      <c r="EOY72" s="13"/>
      <c r="EOZ72" s="13"/>
      <c r="EPA72" s="13"/>
      <c r="EPB72" s="13"/>
      <c r="EPC72" s="13"/>
      <c r="EPD72" s="13"/>
      <c r="EPE72" s="13"/>
      <c r="EPF72" s="13"/>
      <c r="EPG72" s="13"/>
      <c r="EPH72" s="13"/>
      <c r="EPI72" s="13"/>
      <c r="EPJ72" s="13"/>
      <c r="EPK72" s="13"/>
      <c r="EPL72" s="13"/>
      <c r="EPM72" s="13"/>
      <c r="EPN72" s="13"/>
      <c r="EPO72" s="13"/>
      <c r="EPP72" s="13"/>
      <c r="EPQ72" s="13"/>
      <c r="EPR72" s="13"/>
      <c r="EPS72" s="13"/>
      <c r="EPT72" s="13"/>
      <c r="EPU72" s="13"/>
      <c r="EPV72" s="13"/>
      <c r="EPW72" s="13"/>
      <c r="EPX72" s="13"/>
      <c r="EPY72" s="13"/>
      <c r="EPZ72" s="13"/>
      <c r="EQA72" s="13"/>
      <c r="EQB72" s="13"/>
      <c r="EQC72" s="13"/>
      <c r="EQD72" s="13"/>
      <c r="EQE72" s="13"/>
      <c r="EQF72" s="13"/>
      <c r="EQG72" s="13"/>
      <c r="EQH72" s="13"/>
      <c r="EQI72" s="13"/>
      <c r="EQJ72" s="13"/>
      <c r="EQK72" s="13"/>
      <c r="EQL72" s="13"/>
      <c r="EQM72" s="13"/>
      <c r="EQN72" s="13"/>
      <c r="EQO72" s="13"/>
      <c r="EQP72" s="13"/>
      <c r="EQQ72" s="13"/>
      <c r="EQR72" s="13"/>
      <c r="EQS72" s="13"/>
      <c r="EQT72" s="13"/>
      <c r="EQU72" s="13"/>
      <c r="EQV72" s="13"/>
      <c r="EQW72" s="13"/>
      <c r="EQX72" s="13"/>
      <c r="EQY72" s="13"/>
      <c r="EQZ72" s="13"/>
      <c r="ERA72" s="13"/>
      <c r="ERB72" s="13"/>
      <c r="ERC72" s="13"/>
      <c r="ERD72" s="13"/>
      <c r="ERE72" s="13"/>
      <c r="ERF72" s="13"/>
      <c r="ERG72" s="13"/>
      <c r="ERH72" s="13"/>
      <c r="ERI72" s="13"/>
      <c r="ERJ72" s="13"/>
      <c r="ERK72" s="13"/>
      <c r="ERL72" s="13"/>
      <c r="ERM72" s="13"/>
      <c r="ERN72" s="13"/>
      <c r="ERO72" s="13"/>
      <c r="ERP72" s="13"/>
      <c r="ERQ72" s="13"/>
      <c r="ERR72" s="13"/>
      <c r="ERS72" s="13"/>
      <c r="ERT72" s="13"/>
      <c r="ERU72" s="13"/>
      <c r="ERV72" s="13"/>
      <c r="ERW72" s="13"/>
      <c r="ERX72" s="13"/>
      <c r="ERY72" s="13"/>
      <c r="ERZ72" s="13"/>
      <c r="ESA72" s="13"/>
      <c r="ESB72" s="13"/>
      <c r="ESC72" s="13"/>
      <c r="ESD72" s="13"/>
      <c r="ESE72" s="13"/>
      <c r="ESF72" s="13"/>
      <c r="ESG72" s="13"/>
      <c r="ESH72" s="13"/>
      <c r="ESI72" s="13"/>
      <c r="ESJ72" s="13"/>
      <c r="ESK72" s="13"/>
      <c r="ESL72" s="13"/>
      <c r="ESM72" s="13"/>
      <c r="ESN72" s="13"/>
      <c r="ESO72" s="13"/>
      <c r="ESP72" s="13"/>
      <c r="ESQ72" s="13"/>
      <c r="ESR72" s="13"/>
      <c r="ESS72" s="13"/>
      <c r="EST72" s="13"/>
      <c r="ESU72" s="13"/>
      <c r="ESV72" s="13"/>
      <c r="ESW72" s="13"/>
      <c r="ESX72" s="13"/>
      <c r="ESY72" s="13"/>
      <c r="ESZ72" s="13"/>
      <c r="ETA72" s="13"/>
      <c r="ETB72" s="13"/>
      <c r="ETC72" s="13"/>
      <c r="ETD72" s="13"/>
      <c r="ETE72" s="13"/>
      <c r="ETF72" s="13"/>
      <c r="ETG72" s="13"/>
      <c r="ETH72" s="13"/>
      <c r="ETI72" s="13"/>
      <c r="ETJ72" s="13"/>
      <c r="ETK72" s="13"/>
      <c r="ETL72" s="13"/>
      <c r="ETM72" s="13"/>
      <c r="ETN72" s="13"/>
      <c r="ETO72" s="13"/>
      <c r="ETP72" s="13"/>
      <c r="ETQ72" s="13"/>
      <c r="ETR72" s="13"/>
      <c r="ETS72" s="13"/>
      <c r="ETT72" s="13"/>
      <c r="ETU72" s="13"/>
      <c r="ETV72" s="13"/>
      <c r="ETW72" s="13"/>
      <c r="ETX72" s="13"/>
      <c r="ETY72" s="13"/>
      <c r="ETZ72" s="13"/>
      <c r="EUA72" s="13"/>
      <c r="EUB72" s="13"/>
      <c r="EUC72" s="13"/>
      <c r="EUD72" s="13"/>
      <c r="EUE72" s="13"/>
      <c r="EUF72" s="13"/>
      <c r="EUG72" s="13"/>
      <c r="EUH72" s="13"/>
      <c r="EUI72" s="13"/>
      <c r="EUJ72" s="13"/>
      <c r="EUK72" s="13"/>
      <c r="EUL72" s="13"/>
      <c r="EUM72" s="13"/>
      <c r="EUN72" s="13"/>
      <c r="EUO72" s="13"/>
      <c r="EUP72" s="13"/>
      <c r="EUQ72" s="13"/>
      <c r="EUR72" s="13"/>
      <c r="EUS72" s="13"/>
      <c r="EUT72" s="13"/>
      <c r="EUU72" s="13"/>
      <c r="EUV72" s="13"/>
      <c r="EUW72" s="13"/>
      <c r="EUX72" s="13"/>
      <c r="EUY72" s="13"/>
      <c r="EUZ72" s="13"/>
      <c r="EVA72" s="13"/>
      <c r="EVB72" s="13"/>
      <c r="EVC72" s="13"/>
      <c r="EVD72" s="13"/>
      <c r="EVE72" s="13"/>
      <c r="EVF72" s="13"/>
      <c r="EVG72" s="13"/>
      <c r="EVH72" s="13"/>
      <c r="EVI72" s="13"/>
      <c r="EVJ72" s="13"/>
      <c r="EVK72" s="13"/>
      <c r="EVL72" s="13"/>
      <c r="EVM72" s="13"/>
      <c r="EVN72" s="13"/>
      <c r="EVO72" s="13"/>
      <c r="EVP72" s="13"/>
      <c r="EVQ72" s="13"/>
      <c r="EVR72" s="13"/>
      <c r="EVS72" s="13"/>
      <c r="EVT72" s="13"/>
      <c r="EVU72" s="13"/>
      <c r="EVV72" s="13"/>
      <c r="EVW72" s="13"/>
      <c r="EVX72" s="13"/>
      <c r="EVY72" s="13"/>
      <c r="EVZ72" s="13"/>
      <c r="EWA72" s="13"/>
      <c r="EWB72" s="13"/>
      <c r="EWC72" s="13"/>
      <c r="EWD72" s="13"/>
      <c r="EWE72" s="13"/>
      <c r="EWF72" s="13"/>
      <c r="EWG72" s="13"/>
      <c r="EWH72" s="13"/>
      <c r="EWI72" s="13"/>
      <c r="EWJ72" s="13"/>
      <c r="EWK72" s="13"/>
      <c r="EWL72" s="13"/>
      <c r="EWM72" s="13"/>
      <c r="EWN72" s="13"/>
      <c r="EWO72" s="13"/>
      <c r="EWP72" s="13"/>
      <c r="EWQ72" s="13"/>
      <c r="EWR72" s="13"/>
      <c r="EWS72" s="13"/>
      <c r="EWT72" s="13"/>
      <c r="EWU72" s="13"/>
      <c r="EWV72" s="13"/>
      <c r="EWW72" s="13"/>
      <c r="EWX72" s="13"/>
      <c r="EWY72" s="13"/>
      <c r="EWZ72" s="13"/>
      <c r="EXA72" s="13"/>
      <c r="EXB72" s="13"/>
      <c r="EXC72" s="13"/>
      <c r="EXD72" s="13"/>
      <c r="EXE72" s="13"/>
      <c r="EXF72" s="13"/>
      <c r="EXG72" s="13"/>
      <c r="EXH72" s="13"/>
      <c r="EXI72" s="13"/>
      <c r="EXJ72" s="13"/>
      <c r="EXK72" s="13"/>
      <c r="EXL72" s="13"/>
      <c r="EXM72" s="13"/>
      <c r="EXN72" s="13"/>
      <c r="EXO72" s="13"/>
      <c r="EXP72" s="13"/>
      <c r="EXQ72" s="13"/>
      <c r="EXR72" s="13"/>
      <c r="EXS72" s="13"/>
      <c r="EXT72" s="13"/>
      <c r="EXU72" s="13"/>
      <c r="EXV72" s="13"/>
      <c r="EXW72" s="13"/>
      <c r="EXX72" s="13"/>
      <c r="EXY72" s="13"/>
      <c r="EXZ72" s="13"/>
      <c r="EYA72" s="13"/>
      <c r="EYB72" s="13"/>
      <c r="EYC72" s="13"/>
      <c r="EYD72" s="13"/>
      <c r="EYE72" s="13"/>
      <c r="EYF72" s="13"/>
      <c r="EYG72" s="13"/>
      <c r="EYH72" s="13"/>
      <c r="EYI72" s="13"/>
      <c r="EYJ72" s="13"/>
      <c r="EYK72" s="13"/>
      <c r="EYL72" s="13"/>
      <c r="EYM72" s="13"/>
      <c r="EYN72" s="13"/>
      <c r="EYO72" s="13"/>
      <c r="EYP72" s="13"/>
      <c r="EYQ72" s="13"/>
      <c r="EYR72" s="13"/>
      <c r="EYS72" s="13"/>
      <c r="EYT72" s="13"/>
      <c r="EYU72" s="13"/>
      <c r="EYV72" s="13"/>
      <c r="EYW72" s="13"/>
      <c r="EYX72" s="13"/>
      <c r="EYY72" s="13"/>
      <c r="EYZ72" s="13"/>
      <c r="EZA72" s="13"/>
      <c r="EZB72" s="13"/>
      <c r="EZC72" s="13"/>
      <c r="EZD72" s="13"/>
      <c r="EZE72" s="13"/>
      <c r="EZF72" s="13"/>
      <c r="EZG72" s="13"/>
      <c r="EZH72" s="13"/>
      <c r="EZI72" s="13"/>
      <c r="EZJ72" s="13"/>
      <c r="EZK72" s="13"/>
      <c r="EZL72" s="13"/>
      <c r="EZM72" s="13"/>
      <c r="EZN72" s="13"/>
      <c r="EZO72" s="13"/>
      <c r="EZP72" s="13"/>
      <c r="EZQ72" s="13"/>
      <c r="EZR72" s="13"/>
      <c r="EZS72" s="13"/>
      <c r="EZT72" s="13"/>
      <c r="EZU72" s="13"/>
      <c r="EZV72" s="13"/>
      <c r="EZW72" s="13"/>
      <c r="EZX72" s="13"/>
      <c r="EZY72" s="13"/>
      <c r="EZZ72" s="13"/>
      <c r="FAA72" s="13"/>
      <c r="FAB72" s="13"/>
      <c r="FAC72" s="13"/>
      <c r="FAD72" s="13"/>
      <c r="FAE72" s="13"/>
      <c r="FAF72" s="13"/>
      <c r="FAG72" s="13"/>
      <c r="FAH72" s="13"/>
      <c r="FAI72" s="13"/>
      <c r="FAJ72" s="13"/>
      <c r="FAK72" s="13"/>
      <c r="FAL72" s="13"/>
      <c r="FAM72" s="13"/>
      <c r="FAN72" s="13"/>
      <c r="FAO72" s="13"/>
      <c r="FAP72" s="13"/>
      <c r="FAQ72" s="13"/>
      <c r="FAR72" s="13"/>
      <c r="FAS72" s="13"/>
      <c r="FAT72" s="13"/>
      <c r="FAU72" s="13"/>
      <c r="FAV72" s="13"/>
      <c r="FAW72" s="13"/>
      <c r="FAX72" s="13"/>
      <c r="FAY72" s="13"/>
      <c r="FAZ72" s="13"/>
      <c r="FBA72" s="13"/>
      <c r="FBB72" s="13"/>
      <c r="FBC72" s="13"/>
      <c r="FBD72" s="13"/>
      <c r="FBE72" s="13"/>
      <c r="FBF72" s="13"/>
      <c r="FBG72" s="13"/>
      <c r="FBH72" s="13"/>
      <c r="FBI72" s="13"/>
      <c r="FBJ72" s="13"/>
      <c r="FBK72" s="13"/>
      <c r="FBL72" s="13"/>
      <c r="FBM72" s="13"/>
      <c r="FBN72" s="13"/>
      <c r="FBO72" s="13"/>
      <c r="FBP72" s="13"/>
      <c r="FBQ72" s="13"/>
      <c r="FBR72" s="13"/>
      <c r="FBS72" s="13"/>
      <c r="FBT72" s="13"/>
      <c r="FBU72" s="13"/>
      <c r="FBV72" s="13"/>
      <c r="FBW72" s="13"/>
      <c r="FBX72" s="13"/>
      <c r="FBY72" s="13"/>
      <c r="FBZ72" s="13"/>
      <c r="FCA72" s="13"/>
      <c r="FCB72" s="13"/>
      <c r="FCC72" s="13"/>
      <c r="FCD72" s="13"/>
      <c r="FCE72" s="13"/>
      <c r="FCF72" s="13"/>
      <c r="FCG72" s="13"/>
      <c r="FCH72" s="13"/>
      <c r="FCI72" s="13"/>
      <c r="FCJ72" s="13"/>
      <c r="FCK72" s="13"/>
      <c r="FCL72" s="13"/>
      <c r="FCM72" s="13"/>
      <c r="FCN72" s="13"/>
      <c r="FCO72" s="13"/>
      <c r="FCP72" s="13"/>
      <c r="FCQ72" s="13"/>
      <c r="FCR72" s="13"/>
      <c r="FCS72" s="13"/>
      <c r="FCT72" s="13"/>
      <c r="FCU72" s="13"/>
      <c r="FCV72" s="13"/>
      <c r="FCW72" s="13"/>
      <c r="FCX72" s="13"/>
      <c r="FCY72" s="13"/>
      <c r="FCZ72" s="13"/>
      <c r="FDA72" s="13"/>
      <c r="FDB72" s="13"/>
      <c r="FDC72" s="13"/>
      <c r="FDD72" s="13"/>
      <c r="FDE72" s="13"/>
      <c r="FDF72" s="13"/>
      <c r="FDG72" s="13"/>
      <c r="FDH72" s="13"/>
      <c r="FDI72" s="13"/>
      <c r="FDJ72" s="13"/>
      <c r="FDK72" s="13"/>
      <c r="FDL72" s="13"/>
      <c r="FDM72" s="13"/>
      <c r="FDN72" s="13"/>
      <c r="FDO72" s="13"/>
      <c r="FDP72" s="13"/>
      <c r="FDQ72" s="13"/>
      <c r="FDR72" s="13"/>
      <c r="FDS72" s="13"/>
      <c r="FDT72" s="13"/>
      <c r="FDU72" s="13"/>
      <c r="FDV72" s="13"/>
      <c r="FDW72" s="13"/>
      <c r="FDX72" s="13"/>
      <c r="FDY72" s="13"/>
      <c r="FDZ72" s="13"/>
      <c r="FEA72" s="13"/>
      <c r="FEB72" s="13"/>
      <c r="FEC72" s="13"/>
      <c r="FED72" s="13"/>
      <c r="FEE72" s="13"/>
      <c r="FEF72" s="13"/>
      <c r="FEG72" s="13"/>
      <c r="FEH72" s="13"/>
      <c r="FEI72" s="13"/>
      <c r="FEJ72" s="13"/>
      <c r="FEK72" s="13"/>
      <c r="FEL72" s="13"/>
      <c r="FEM72" s="13"/>
      <c r="FEN72" s="13"/>
      <c r="FEO72" s="13"/>
      <c r="FEP72" s="13"/>
      <c r="FEQ72" s="13"/>
      <c r="FER72" s="13"/>
      <c r="FES72" s="13"/>
      <c r="FET72" s="13"/>
      <c r="FEU72" s="13"/>
      <c r="FEV72" s="13"/>
      <c r="FEW72" s="13"/>
      <c r="FEX72" s="13"/>
      <c r="FEY72" s="13"/>
      <c r="FEZ72" s="13"/>
      <c r="FFA72" s="13"/>
      <c r="FFB72" s="13"/>
      <c r="FFC72" s="13"/>
      <c r="FFD72" s="13"/>
      <c r="FFE72" s="13"/>
      <c r="FFF72" s="13"/>
      <c r="FFG72" s="13"/>
      <c r="FFH72" s="13"/>
      <c r="FFI72" s="13"/>
      <c r="FFJ72" s="13"/>
      <c r="FFK72" s="13"/>
      <c r="FFL72" s="13"/>
      <c r="FFM72" s="13"/>
      <c r="FFN72" s="13"/>
      <c r="FFO72" s="13"/>
      <c r="FFP72" s="13"/>
      <c r="FFQ72" s="13"/>
      <c r="FFR72" s="13"/>
      <c r="FFS72" s="13"/>
      <c r="FFT72" s="13"/>
      <c r="FFU72" s="13"/>
      <c r="FFV72" s="13"/>
      <c r="FFW72" s="13"/>
      <c r="FFX72" s="13"/>
      <c r="FFY72" s="13"/>
      <c r="FFZ72" s="13"/>
      <c r="FGA72" s="13"/>
      <c r="FGB72" s="13"/>
      <c r="FGC72" s="13"/>
      <c r="FGD72" s="13"/>
      <c r="FGE72" s="13"/>
      <c r="FGF72" s="13"/>
      <c r="FGG72" s="13"/>
      <c r="FGH72" s="13"/>
      <c r="FGI72" s="13"/>
      <c r="FGJ72" s="13"/>
      <c r="FGK72" s="13"/>
      <c r="FGL72" s="13"/>
      <c r="FGM72" s="13"/>
      <c r="FGN72" s="13"/>
      <c r="FGO72" s="13"/>
      <c r="FGP72" s="13"/>
      <c r="FGQ72" s="13"/>
      <c r="FGR72" s="13"/>
      <c r="FGS72" s="13"/>
      <c r="FGT72" s="13"/>
      <c r="FGU72" s="13"/>
      <c r="FGV72" s="13"/>
      <c r="FGW72" s="13"/>
      <c r="FGX72" s="13"/>
      <c r="FGY72" s="13"/>
      <c r="FGZ72" s="13"/>
      <c r="FHA72" s="13"/>
      <c r="FHB72" s="13"/>
      <c r="FHC72" s="13"/>
      <c r="FHD72" s="13"/>
      <c r="FHE72" s="13"/>
      <c r="FHF72" s="13"/>
      <c r="FHG72" s="13"/>
      <c r="FHH72" s="13"/>
      <c r="FHI72" s="13"/>
      <c r="FHJ72" s="13"/>
      <c r="FHK72" s="13"/>
      <c r="FHL72" s="13"/>
      <c r="FHM72" s="13"/>
      <c r="FHN72" s="13"/>
      <c r="FHO72" s="13"/>
      <c r="FHP72" s="13"/>
      <c r="FHQ72" s="13"/>
      <c r="FHR72" s="13"/>
      <c r="FHS72" s="13"/>
      <c r="FHT72" s="13"/>
      <c r="FHU72" s="13"/>
      <c r="FHV72" s="13"/>
      <c r="FHW72" s="13"/>
      <c r="FHX72" s="13"/>
      <c r="FHY72" s="13"/>
      <c r="FHZ72" s="13"/>
      <c r="FIA72" s="13"/>
      <c r="FIB72" s="13"/>
      <c r="FIC72" s="13"/>
      <c r="FID72" s="13"/>
      <c r="FIE72" s="13"/>
      <c r="FIF72" s="13"/>
      <c r="FIG72" s="13"/>
      <c r="FIH72" s="13"/>
      <c r="FII72" s="13"/>
      <c r="FIJ72" s="13"/>
      <c r="FIK72" s="13"/>
      <c r="FIL72" s="13"/>
      <c r="FIM72" s="13"/>
      <c r="FIN72" s="13"/>
      <c r="FIO72" s="13"/>
      <c r="FIP72" s="13"/>
      <c r="FIQ72" s="13"/>
      <c r="FIR72" s="13"/>
      <c r="FIS72" s="13"/>
      <c r="FIT72" s="13"/>
      <c r="FIU72" s="13"/>
      <c r="FIV72" s="13"/>
      <c r="FIW72" s="13"/>
      <c r="FIX72" s="13"/>
      <c r="FIY72" s="13"/>
      <c r="FIZ72" s="13"/>
      <c r="FJA72" s="13"/>
      <c r="FJB72" s="13"/>
      <c r="FJC72" s="13"/>
      <c r="FJD72" s="13"/>
      <c r="FJE72" s="13"/>
      <c r="FJF72" s="13"/>
      <c r="FJG72" s="13"/>
      <c r="FJH72" s="13"/>
      <c r="FJI72" s="13"/>
      <c r="FJJ72" s="13"/>
      <c r="FJK72" s="13"/>
      <c r="FJL72" s="13"/>
      <c r="FJM72" s="13"/>
      <c r="FJN72" s="13"/>
      <c r="FJO72" s="13"/>
      <c r="FJP72" s="13"/>
      <c r="FJQ72" s="13"/>
      <c r="FJR72" s="13"/>
      <c r="FJS72" s="13"/>
      <c r="FJT72" s="13"/>
      <c r="FJU72" s="13"/>
      <c r="FJV72" s="13"/>
      <c r="FJW72" s="13"/>
      <c r="FJX72" s="13"/>
      <c r="FJY72" s="13"/>
      <c r="FJZ72" s="13"/>
      <c r="FKA72" s="13"/>
      <c r="FKB72" s="13"/>
      <c r="FKC72" s="13"/>
      <c r="FKD72" s="13"/>
      <c r="FKE72" s="13"/>
      <c r="FKF72" s="13"/>
      <c r="FKG72" s="13"/>
      <c r="FKH72" s="13"/>
      <c r="FKI72" s="13"/>
      <c r="FKJ72" s="13"/>
      <c r="FKK72" s="13"/>
      <c r="FKL72" s="13"/>
      <c r="FKM72" s="13"/>
      <c r="FKN72" s="13"/>
      <c r="FKO72" s="13"/>
      <c r="FKP72" s="13"/>
      <c r="FKQ72" s="13"/>
      <c r="FKR72" s="13"/>
      <c r="FKS72" s="13"/>
      <c r="FKT72" s="13"/>
      <c r="FKU72" s="13"/>
      <c r="FKV72" s="13"/>
      <c r="FKW72" s="13"/>
      <c r="FKX72" s="13"/>
      <c r="FKY72" s="13"/>
      <c r="FKZ72" s="13"/>
      <c r="FLA72" s="13"/>
      <c r="FLB72" s="13"/>
      <c r="FLC72" s="13"/>
      <c r="FLD72" s="13"/>
      <c r="FLE72" s="13"/>
      <c r="FLF72" s="13"/>
      <c r="FLG72" s="13"/>
      <c r="FLH72" s="13"/>
      <c r="FLI72" s="13"/>
      <c r="FLJ72" s="13"/>
      <c r="FLK72" s="13"/>
      <c r="FLL72" s="13"/>
      <c r="FLM72" s="13"/>
      <c r="FLN72" s="13"/>
      <c r="FLO72" s="13"/>
      <c r="FLP72" s="13"/>
      <c r="FLQ72" s="13"/>
      <c r="FLR72" s="13"/>
      <c r="FLS72" s="13"/>
      <c r="FLT72" s="13"/>
      <c r="FLU72" s="13"/>
      <c r="FLV72" s="13"/>
      <c r="FLW72" s="13"/>
      <c r="FLX72" s="13"/>
      <c r="FLY72" s="13"/>
      <c r="FLZ72" s="13"/>
      <c r="FMA72" s="13"/>
      <c r="FMB72" s="13"/>
      <c r="FMC72" s="13"/>
      <c r="FMD72" s="13"/>
      <c r="FME72" s="13"/>
      <c r="FMF72" s="13"/>
      <c r="FMG72" s="13"/>
      <c r="FMH72" s="13"/>
      <c r="FMI72" s="13"/>
      <c r="FMJ72" s="13"/>
      <c r="FMK72" s="13"/>
      <c r="FML72" s="13"/>
      <c r="FMM72" s="13"/>
      <c r="FMN72" s="13"/>
      <c r="FMO72" s="13"/>
      <c r="FMP72" s="13"/>
      <c r="FMQ72" s="13"/>
      <c r="FMR72" s="13"/>
      <c r="FMS72" s="13"/>
      <c r="FMT72" s="13"/>
      <c r="FMU72" s="13"/>
      <c r="FMV72" s="13"/>
      <c r="FMW72" s="13"/>
      <c r="FMX72" s="13"/>
      <c r="FMY72" s="13"/>
      <c r="FMZ72" s="13"/>
      <c r="FNA72" s="13"/>
      <c r="FNB72" s="13"/>
      <c r="FNC72" s="13"/>
      <c r="FND72" s="13"/>
      <c r="FNE72" s="13"/>
      <c r="FNF72" s="13"/>
      <c r="FNG72" s="13"/>
      <c r="FNH72" s="13"/>
      <c r="FNI72" s="13"/>
      <c r="FNJ72" s="13"/>
      <c r="FNK72" s="13"/>
      <c r="FNL72" s="13"/>
      <c r="FNM72" s="13"/>
      <c r="FNN72" s="13"/>
      <c r="FNO72" s="13"/>
      <c r="FNP72" s="13"/>
      <c r="FNQ72" s="13"/>
      <c r="FNR72" s="13"/>
      <c r="FNS72" s="13"/>
      <c r="FNT72" s="13"/>
      <c r="FNU72" s="13"/>
      <c r="FNV72" s="13"/>
      <c r="FNW72" s="13"/>
      <c r="FNX72" s="13"/>
      <c r="FNY72" s="13"/>
      <c r="FNZ72" s="13"/>
      <c r="FOA72" s="13"/>
      <c r="FOB72" s="13"/>
      <c r="FOC72" s="13"/>
      <c r="FOD72" s="13"/>
      <c r="FOE72" s="13"/>
      <c r="FOF72" s="13"/>
      <c r="FOG72" s="13"/>
      <c r="FOH72" s="13"/>
      <c r="FOI72" s="13"/>
      <c r="FOJ72" s="13"/>
      <c r="FOK72" s="13"/>
      <c r="FOL72" s="13"/>
      <c r="FOM72" s="13"/>
      <c r="FON72" s="13"/>
      <c r="FOO72" s="13"/>
      <c r="FOP72" s="13"/>
      <c r="FOQ72" s="13"/>
      <c r="FOR72" s="13"/>
      <c r="FOS72" s="13"/>
      <c r="FOT72" s="13"/>
      <c r="FOU72" s="13"/>
      <c r="FOV72" s="13"/>
      <c r="FOW72" s="13"/>
      <c r="FOX72" s="13"/>
      <c r="FOY72" s="13"/>
      <c r="FOZ72" s="13"/>
      <c r="FPA72" s="13"/>
      <c r="FPB72" s="13"/>
      <c r="FPC72" s="13"/>
      <c r="FPD72" s="13"/>
      <c r="FPE72" s="13"/>
      <c r="FPF72" s="13"/>
      <c r="FPG72" s="13"/>
      <c r="FPH72" s="13"/>
      <c r="FPI72" s="13"/>
      <c r="FPJ72" s="13"/>
      <c r="FPK72" s="13"/>
      <c r="FPL72" s="13"/>
      <c r="FPM72" s="13"/>
      <c r="FPN72" s="13"/>
      <c r="FPO72" s="13"/>
      <c r="FPP72" s="13"/>
      <c r="FPQ72" s="13"/>
      <c r="FPR72" s="13"/>
      <c r="FPS72" s="13"/>
      <c r="FPT72" s="13"/>
      <c r="FPU72" s="13"/>
      <c r="FPV72" s="13"/>
      <c r="FPW72" s="13"/>
      <c r="FPX72" s="13"/>
      <c r="FPY72" s="13"/>
      <c r="FPZ72" s="13"/>
      <c r="FQA72" s="13"/>
      <c r="FQB72" s="13"/>
      <c r="FQC72" s="13"/>
      <c r="FQD72" s="13"/>
      <c r="FQE72" s="13"/>
      <c r="FQF72" s="13"/>
      <c r="FQG72" s="13"/>
      <c r="FQH72" s="13"/>
      <c r="FQI72" s="13"/>
      <c r="FQJ72" s="13"/>
      <c r="FQK72" s="13"/>
      <c r="FQL72" s="13"/>
      <c r="FQM72" s="13"/>
      <c r="FQN72" s="13"/>
      <c r="FQO72" s="13"/>
      <c r="FQP72" s="13"/>
      <c r="FQQ72" s="13"/>
      <c r="FQR72" s="13"/>
      <c r="FQS72" s="13"/>
      <c r="FQT72" s="13"/>
      <c r="FQU72" s="13"/>
      <c r="FQV72" s="13"/>
      <c r="FQW72" s="13"/>
      <c r="FQX72" s="13"/>
      <c r="FQY72" s="13"/>
      <c r="FQZ72" s="13"/>
      <c r="FRA72" s="13"/>
      <c r="FRB72" s="13"/>
      <c r="FRC72" s="13"/>
      <c r="FRD72" s="13"/>
      <c r="FRE72" s="13"/>
      <c r="FRF72" s="13"/>
      <c r="FRG72" s="13"/>
      <c r="FRH72" s="13"/>
      <c r="FRI72" s="13"/>
      <c r="FRJ72" s="13"/>
      <c r="FRK72" s="13"/>
      <c r="FRL72" s="13"/>
      <c r="FRM72" s="13"/>
      <c r="FRN72" s="13"/>
      <c r="FRO72" s="13"/>
      <c r="FRP72" s="13"/>
      <c r="FRQ72" s="13"/>
      <c r="FRR72" s="13"/>
      <c r="FRS72" s="13"/>
      <c r="FRT72" s="13"/>
      <c r="FRU72" s="13"/>
      <c r="FRV72" s="13"/>
      <c r="FRW72" s="13"/>
      <c r="FRX72" s="13"/>
      <c r="FRY72" s="13"/>
      <c r="FRZ72" s="13"/>
      <c r="FSA72" s="13"/>
      <c r="FSB72" s="13"/>
      <c r="FSC72" s="13"/>
      <c r="FSD72" s="13"/>
      <c r="FSE72" s="13"/>
      <c r="FSF72" s="13"/>
      <c r="FSG72" s="13"/>
      <c r="FSH72" s="13"/>
      <c r="FSI72" s="13"/>
      <c r="FSJ72" s="13"/>
      <c r="FSK72" s="13"/>
      <c r="FSL72" s="13"/>
      <c r="FSM72" s="13"/>
      <c r="FSN72" s="13"/>
      <c r="FSO72" s="13"/>
      <c r="FSP72" s="13"/>
      <c r="FSQ72" s="13"/>
      <c r="FSR72" s="13"/>
      <c r="FSS72" s="13"/>
      <c r="FST72" s="13"/>
      <c r="FSU72" s="13"/>
      <c r="FSV72" s="13"/>
      <c r="FSW72" s="13"/>
      <c r="FSX72" s="13"/>
      <c r="FSY72" s="13"/>
      <c r="FSZ72" s="13"/>
      <c r="FTA72" s="13"/>
      <c r="FTB72" s="13"/>
      <c r="FTC72" s="13"/>
      <c r="FTD72" s="13"/>
      <c r="FTE72" s="13"/>
      <c r="FTF72" s="13"/>
      <c r="FTG72" s="13"/>
      <c r="FTH72" s="13"/>
      <c r="FTI72" s="13"/>
      <c r="FTJ72" s="13"/>
      <c r="FTK72" s="13"/>
      <c r="FTL72" s="13"/>
      <c r="FTM72" s="13"/>
      <c r="FTN72" s="13"/>
      <c r="FTO72" s="13"/>
      <c r="FTP72" s="13"/>
      <c r="FTQ72" s="13"/>
      <c r="FTR72" s="13"/>
      <c r="FTS72" s="13"/>
      <c r="FTT72" s="13"/>
      <c r="FTU72" s="13"/>
      <c r="FTV72" s="13"/>
      <c r="FTW72" s="13"/>
      <c r="FTX72" s="13"/>
      <c r="FTY72" s="13"/>
      <c r="FTZ72" s="13"/>
      <c r="FUA72" s="13"/>
      <c r="FUB72" s="13"/>
      <c r="FUC72" s="13"/>
      <c r="FUD72" s="13"/>
      <c r="FUE72" s="13"/>
      <c r="FUF72" s="13"/>
      <c r="FUG72" s="13"/>
      <c r="FUH72" s="13"/>
      <c r="FUI72" s="13"/>
      <c r="FUJ72" s="13"/>
      <c r="FUK72" s="13"/>
      <c r="FUL72" s="13"/>
      <c r="FUM72" s="13"/>
      <c r="FUN72" s="13"/>
      <c r="FUO72" s="13"/>
      <c r="FUP72" s="13"/>
      <c r="FUQ72" s="13"/>
      <c r="FUR72" s="13"/>
      <c r="FUS72" s="13"/>
      <c r="FUT72" s="13"/>
      <c r="FUU72" s="13"/>
      <c r="FUV72" s="13"/>
      <c r="FUW72" s="13"/>
      <c r="FUX72" s="13"/>
      <c r="FUY72" s="13"/>
      <c r="FUZ72" s="13"/>
      <c r="FVA72" s="13"/>
      <c r="FVB72" s="13"/>
      <c r="FVC72" s="13"/>
      <c r="FVD72" s="13"/>
      <c r="FVE72" s="13"/>
      <c r="FVF72" s="13"/>
      <c r="FVG72" s="13"/>
      <c r="FVH72" s="13"/>
      <c r="FVI72" s="13"/>
      <c r="FVJ72" s="13"/>
      <c r="FVK72" s="13"/>
      <c r="FVL72" s="13"/>
      <c r="FVM72" s="13"/>
      <c r="FVN72" s="13"/>
      <c r="FVO72" s="13"/>
      <c r="FVP72" s="13"/>
      <c r="FVQ72" s="13"/>
      <c r="FVR72" s="13"/>
      <c r="FVS72" s="13"/>
      <c r="FVT72" s="13"/>
      <c r="FVU72" s="13"/>
      <c r="FVV72" s="13"/>
      <c r="FVW72" s="13"/>
      <c r="FVX72" s="13"/>
      <c r="FVY72" s="13"/>
      <c r="FVZ72" s="13"/>
      <c r="FWA72" s="13"/>
      <c r="FWB72" s="13"/>
      <c r="FWC72" s="13"/>
      <c r="FWD72" s="13"/>
      <c r="FWE72" s="13"/>
      <c r="FWF72" s="13"/>
      <c r="FWG72" s="13"/>
      <c r="FWH72" s="13"/>
      <c r="FWI72" s="13"/>
      <c r="FWJ72" s="13"/>
      <c r="FWK72" s="13"/>
      <c r="FWL72" s="13"/>
      <c r="FWM72" s="13"/>
      <c r="FWN72" s="13"/>
      <c r="FWO72" s="13"/>
      <c r="FWP72" s="13"/>
      <c r="FWQ72" s="13"/>
      <c r="FWR72" s="13"/>
      <c r="FWS72" s="13"/>
      <c r="FWT72" s="13"/>
      <c r="FWU72" s="13"/>
      <c r="FWV72" s="13"/>
      <c r="FWW72" s="13"/>
      <c r="FWX72" s="13"/>
      <c r="FWY72" s="13"/>
      <c r="FWZ72" s="13"/>
      <c r="FXA72" s="13"/>
      <c r="FXB72" s="13"/>
      <c r="FXC72" s="13"/>
      <c r="FXD72" s="13"/>
      <c r="FXE72" s="13"/>
      <c r="FXF72" s="13"/>
      <c r="FXG72" s="13"/>
      <c r="FXH72" s="13"/>
      <c r="FXI72" s="13"/>
      <c r="FXJ72" s="13"/>
      <c r="FXK72" s="13"/>
      <c r="FXL72" s="13"/>
      <c r="FXM72" s="13"/>
      <c r="FXN72" s="13"/>
      <c r="FXO72" s="13"/>
      <c r="FXP72" s="13"/>
      <c r="FXQ72" s="13"/>
      <c r="FXR72" s="13"/>
      <c r="FXS72" s="13"/>
      <c r="FXT72" s="13"/>
      <c r="FXU72" s="13"/>
      <c r="FXV72" s="13"/>
      <c r="FXW72" s="13"/>
      <c r="FXX72" s="13"/>
      <c r="FXY72" s="13"/>
      <c r="FXZ72" s="13"/>
      <c r="FYA72" s="13"/>
      <c r="FYB72" s="13"/>
      <c r="FYC72" s="13"/>
      <c r="FYD72" s="13"/>
      <c r="FYE72" s="13"/>
      <c r="FYF72" s="13"/>
      <c r="FYG72" s="13"/>
      <c r="FYH72" s="13"/>
      <c r="FYI72" s="13"/>
      <c r="FYJ72" s="13"/>
      <c r="FYK72" s="13"/>
      <c r="FYL72" s="13"/>
      <c r="FYM72" s="13"/>
      <c r="FYN72" s="13"/>
      <c r="FYO72" s="13"/>
      <c r="FYP72" s="13"/>
      <c r="FYQ72" s="13"/>
      <c r="FYR72" s="13"/>
      <c r="FYS72" s="13"/>
      <c r="FYT72" s="13"/>
      <c r="FYU72" s="13"/>
      <c r="FYV72" s="13"/>
      <c r="FYW72" s="13"/>
      <c r="FYX72" s="13"/>
      <c r="FYY72" s="13"/>
      <c r="FYZ72" s="13"/>
      <c r="FZA72" s="13"/>
      <c r="FZB72" s="13"/>
      <c r="FZC72" s="13"/>
      <c r="FZD72" s="13"/>
      <c r="FZE72" s="13"/>
      <c r="FZF72" s="13"/>
      <c r="FZG72" s="13"/>
      <c r="FZH72" s="13"/>
      <c r="FZI72" s="13"/>
      <c r="FZJ72" s="13"/>
      <c r="FZK72" s="13"/>
      <c r="FZL72" s="13"/>
      <c r="FZM72" s="13"/>
      <c r="FZN72" s="13"/>
      <c r="FZO72" s="13"/>
      <c r="FZP72" s="13"/>
      <c r="FZQ72" s="13"/>
      <c r="FZR72" s="13"/>
      <c r="FZS72" s="13"/>
      <c r="FZT72" s="13"/>
      <c r="FZU72" s="13"/>
      <c r="FZV72" s="13"/>
      <c r="FZW72" s="13"/>
      <c r="FZX72" s="13"/>
      <c r="FZY72" s="13"/>
      <c r="FZZ72" s="13"/>
      <c r="GAA72" s="13"/>
      <c r="GAB72" s="13"/>
      <c r="GAC72" s="13"/>
      <c r="GAD72" s="13"/>
      <c r="GAE72" s="13"/>
      <c r="GAF72" s="13"/>
      <c r="GAG72" s="13"/>
      <c r="GAH72" s="13"/>
      <c r="GAI72" s="13"/>
      <c r="GAJ72" s="13"/>
      <c r="GAK72" s="13"/>
      <c r="GAL72" s="13"/>
      <c r="GAM72" s="13"/>
      <c r="GAN72" s="13"/>
      <c r="GAO72" s="13"/>
      <c r="GAP72" s="13"/>
      <c r="GAQ72" s="13"/>
      <c r="GAR72" s="13"/>
      <c r="GAS72" s="13"/>
      <c r="GAT72" s="13"/>
      <c r="GAU72" s="13"/>
      <c r="GAV72" s="13"/>
      <c r="GAW72" s="13"/>
      <c r="GAX72" s="13"/>
      <c r="GAY72" s="13"/>
      <c r="GAZ72" s="13"/>
      <c r="GBA72" s="13"/>
      <c r="GBB72" s="13"/>
      <c r="GBC72" s="13"/>
      <c r="GBD72" s="13"/>
      <c r="GBE72" s="13"/>
      <c r="GBF72" s="13"/>
      <c r="GBG72" s="13"/>
      <c r="GBH72" s="13"/>
      <c r="GBI72" s="13"/>
      <c r="GBJ72" s="13"/>
      <c r="GBK72" s="13"/>
      <c r="GBL72" s="13"/>
      <c r="GBM72" s="13"/>
      <c r="GBN72" s="13"/>
      <c r="GBO72" s="13"/>
      <c r="GBP72" s="13"/>
      <c r="GBQ72" s="13"/>
      <c r="GBR72" s="13"/>
      <c r="GBS72" s="13"/>
      <c r="GBT72" s="13"/>
      <c r="GBU72" s="13"/>
      <c r="GBV72" s="13"/>
      <c r="GBW72" s="13"/>
      <c r="GBX72" s="13"/>
      <c r="GBY72" s="13"/>
      <c r="GBZ72" s="13"/>
      <c r="GCA72" s="13"/>
      <c r="GCB72" s="13"/>
      <c r="GCC72" s="13"/>
      <c r="GCD72" s="13"/>
      <c r="GCE72" s="13"/>
      <c r="GCF72" s="13"/>
      <c r="GCG72" s="13"/>
      <c r="GCH72" s="13"/>
      <c r="GCI72" s="13"/>
      <c r="GCJ72" s="13"/>
      <c r="GCK72" s="13"/>
      <c r="GCL72" s="13"/>
      <c r="GCM72" s="13"/>
      <c r="GCN72" s="13"/>
      <c r="GCO72" s="13"/>
      <c r="GCP72" s="13"/>
      <c r="GCQ72" s="13"/>
      <c r="GCR72" s="13"/>
      <c r="GCS72" s="13"/>
      <c r="GCT72" s="13"/>
      <c r="GCU72" s="13"/>
      <c r="GCV72" s="13"/>
      <c r="GCW72" s="13"/>
      <c r="GCX72" s="13"/>
      <c r="GCY72" s="13"/>
      <c r="GCZ72" s="13"/>
      <c r="GDA72" s="13"/>
      <c r="GDB72" s="13"/>
      <c r="GDC72" s="13"/>
      <c r="GDD72" s="13"/>
      <c r="GDE72" s="13"/>
      <c r="GDF72" s="13"/>
      <c r="GDG72" s="13"/>
      <c r="GDH72" s="13"/>
      <c r="GDI72" s="13"/>
      <c r="GDJ72" s="13"/>
      <c r="GDK72" s="13"/>
      <c r="GDL72" s="13"/>
      <c r="GDM72" s="13"/>
      <c r="GDN72" s="13"/>
      <c r="GDO72" s="13"/>
      <c r="GDP72" s="13"/>
      <c r="GDQ72" s="13"/>
      <c r="GDR72" s="13"/>
      <c r="GDS72" s="13"/>
      <c r="GDT72" s="13"/>
      <c r="GDU72" s="13"/>
      <c r="GDV72" s="13"/>
      <c r="GDW72" s="13"/>
      <c r="GDX72" s="13"/>
      <c r="GDY72" s="13"/>
      <c r="GDZ72" s="13"/>
      <c r="GEA72" s="13"/>
      <c r="GEB72" s="13"/>
      <c r="GEC72" s="13"/>
      <c r="GED72" s="13"/>
      <c r="GEE72" s="13"/>
      <c r="GEF72" s="13"/>
      <c r="GEG72" s="13"/>
      <c r="GEH72" s="13"/>
      <c r="GEI72" s="13"/>
      <c r="GEJ72" s="13"/>
      <c r="GEK72" s="13"/>
      <c r="GEL72" s="13"/>
      <c r="GEM72" s="13"/>
      <c r="GEN72" s="13"/>
      <c r="GEO72" s="13"/>
      <c r="GEP72" s="13"/>
      <c r="GEQ72" s="13"/>
      <c r="GER72" s="13"/>
      <c r="GES72" s="13"/>
      <c r="GET72" s="13"/>
      <c r="GEU72" s="13"/>
      <c r="GEV72" s="13"/>
      <c r="GEW72" s="13"/>
      <c r="GEX72" s="13"/>
      <c r="GEY72" s="13"/>
      <c r="GEZ72" s="13"/>
      <c r="GFA72" s="13"/>
      <c r="GFB72" s="13"/>
      <c r="GFC72" s="13"/>
      <c r="GFD72" s="13"/>
      <c r="GFE72" s="13"/>
      <c r="GFF72" s="13"/>
      <c r="GFG72" s="13"/>
      <c r="GFH72" s="13"/>
      <c r="GFI72" s="13"/>
      <c r="GFJ72" s="13"/>
      <c r="GFK72" s="13"/>
      <c r="GFL72" s="13"/>
      <c r="GFM72" s="13"/>
      <c r="GFN72" s="13"/>
      <c r="GFO72" s="13"/>
      <c r="GFP72" s="13"/>
      <c r="GFQ72" s="13"/>
      <c r="GFR72" s="13"/>
      <c r="GFS72" s="13"/>
      <c r="GFT72" s="13"/>
      <c r="GFU72" s="13"/>
      <c r="GFV72" s="13"/>
      <c r="GFW72" s="13"/>
      <c r="GFX72" s="13"/>
      <c r="GFY72" s="13"/>
      <c r="GFZ72" s="13"/>
      <c r="GGA72" s="13"/>
      <c r="GGB72" s="13"/>
      <c r="GGC72" s="13"/>
      <c r="GGD72" s="13"/>
      <c r="GGE72" s="13"/>
      <c r="GGF72" s="13"/>
      <c r="GGG72" s="13"/>
      <c r="GGH72" s="13"/>
      <c r="GGI72" s="13"/>
      <c r="GGJ72" s="13"/>
      <c r="GGK72" s="13"/>
      <c r="GGL72" s="13"/>
      <c r="GGM72" s="13"/>
      <c r="GGN72" s="13"/>
      <c r="GGO72" s="13"/>
      <c r="GGP72" s="13"/>
      <c r="GGQ72" s="13"/>
      <c r="GGR72" s="13"/>
      <c r="GGS72" s="13"/>
      <c r="GGT72" s="13"/>
      <c r="GGU72" s="13"/>
      <c r="GGV72" s="13"/>
      <c r="GGW72" s="13"/>
      <c r="GGX72" s="13"/>
      <c r="GGY72" s="13"/>
      <c r="GGZ72" s="13"/>
      <c r="GHA72" s="13"/>
      <c r="GHB72" s="13"/>
      <c r="GHC72" s="13"/>
      <c r="GHD72" s="13"/>
      <c r="GHE72" s="13"/>
      <c r="GHF72" s="13"/>
      <c r="GHG72" s="13"/>
      <c r="GHH72" s="13"/>
      <c r="GHI72" s="13"/>
      <c r="GHJ72" s="13"/>
      <c r="GHK72" s="13"/>
      <c r="GHL72" s="13"/>
      <c r="GHM72" s="13"/>
      <c r="GHN72" s="13"/>
      <c r="GHO72" s="13"/>
      <c r="GHP72" s="13"/>
      <c r="GHQ72" s="13"/>
      <c r="GHR72" s="13"/>
      <c r="GHS72" s="13"/>
      <c r="GHT72" s="13"/>
      <c r="GHU72" s="13"/>
      <c r="GHV72" s="13"/>
      <c r="GHW72" s="13"/>
      <c r="GHX72" s="13"/>
      <c r="GHY72" s="13"/>
      <c r="GHZ72" s="13"/>
      <c r="GIA72" s="13"/>
      <c r="GIB72" s="13"/>
      <c r="GIC72" s="13"/>
      <c r="GID72" s="13"/>
      <c r="GIE72" s="13"/>
      <c r="GIF72" s="13"/>
      <c r="GIG72" s="13"/>
      <c r="GIH72" s="13"/>
      <c r="GII72" s="13"/>
      <c r="GIJ72" s="13"/>
      <c r="GIK72" s="13"/>
      <c r="GIL72" s="13"/>
      <c r="GIM72" s="13"/>
      <c r="GIN72" s="13"/>
      <c r="GIO72" s="13"/>
      <c r="GIP72" s="13"/>
      <c r="GIQ72" s="13"/>
      <c r="GIR72" s="13"/>
      <c r="GIS72" s="13"/>
      <c r="GIT72" s="13"/>
      <c r="GIU72" s="13"/>
      <c r="GIV72" s="13"/>
      <c r="GIW72" s="13"/>
      <c r="GIX72" s="13"/>
      <c r="GIY72" s="13"/>
      <c r="GIZ72" s="13"/>
      <c r="GJA72" s="13"/>
      <c r="GJB72" s="13"/>
      <c r="GJC72" s="13"/>
      <c r="GJD72" s="13"/>
      <c r="GJE72" s="13"/>
      <c r="GJF72" s="13"/>
      <c r="GJG72" s="13"/>
      <c r="GJH72" s="13"/>
      <c r="GJI72" s="13"/>
      <c r="GJJ72" s="13"/>
      <c r="GJK72" s="13"/>
      <c r="GJL72" s="13"/>
      <c r="GJM72" s="13"/>
      <c r="GJN72" s="13"/>
      <c r="GJO72" s="13"/>
      <c r="GJP72" s="13"/>
      <c r="GJQ72" s="13"/>
      <c r="GJR72" s="13"/>
      <c r="GJS72" s="13"/>
      <c r="GJT72" s="13"/>
      <c r="GJU72" s="13"/>
      <c r="GJV72" s="13"/>
      <c r="GJW72" s="13"/>
      <c r="GJX72" s="13"/>
      <c r="GJY72" s="13"/>
      <c r="GJZ72" s="13"/>
      <c r="GKA72" s="13"/>
      <c r="GKB72" s="13"/>
      <c r="GKC72" s="13"/>
      <c r="GKD72" s="13"/>
      <c r="GKE72" s="13"/>
      <c r="GKF72" s="13"/>
      <c r="GKG72" s="13"/>
      <c r="GKH72" s="13"/>
      <c r="GKI72" s="13"/>
      <c r="GKJ72" s="13"/>
      <c r="GKK72" s="13"/>
      <c r="GKL72" s="13"/>
      <c r="GKM72" s="13"/>
      <c r="GKN72" s="13"/>
      <c r="GKO72" s="13"/>
      <c r="GKP72" s="13"/>
      <c r="GKQ72" s="13"/>
      <c r="GKR72" s="13"/>
      <c r="GKS72" s="13"/>
      <c r="GKT72" s="13"/>
      <c r="GKU72" s="13"/>
      <c r="GKV72" s="13"/>
      <c r="GKW72" s="13"/>
      <c r="GKX72" s="13"/>
      <c r="GKY72" s="13"/>
      <c r="GKZ72" s="13"/>
      <c r="GLA72" s="13"/>
      <c r="GLB72" s="13"/>
      <c r="GLC72" s="13"/>
      <c r="GLD72" s="13"/>
      <c r="GLE72" s="13"/>
      <c r="GLF72" s="13"/>
      <c r="GLG72" s="13"/>
      <c r="GLH72" s="13"/>
      <c r="GLI72" s="13"/>
      <c r="GLJ72" s="13"/>
      <c r="GLK72" s="13"/>
      <c r="GLL72" s="13"/>
      <c r="GLM72" s="13"/>
      <c r="GLN72" s="13"/>
      <c r="GLO72" s="13"/>
      <c r="GLP72" s="13"/>
      <c r="GLQ72" s="13"/>
      <c r="GLR72" s="13"/>
      <c r="GLS72" s="13"/>
      <c r="GLT72" s="13"/>
      <c r="GLU72" s="13"/>
      <c r="GLV72" s="13"/>
      <c r="GLW72" s="13"/>
      <c r="GLX72" s="13"/>
      <c r="GLY72" s="13"/>
      <c r="GLZ72" s="13"/>
      <c r="GMA72" s="13"/>
      <c r="GMB72" s="13"/>
      <c r="GMC72" s="13"/>
      <c r="GMD72" s="13"/>
      <c r="GME72" s="13"/>
      <c r="GMF72" s="13"/>
      <c r="GMG72" s="13"/>
      <c r="GMH72" s="13"/>
      <c r="GMI72" s="13"/>
      <c r="GMJ72" s="13"/>
      <c r="GMK72" s="13"/>
      <c r="GML72" s="13"/>
      <c r="GMM72" s="13"/>
      <c r="GMN72" s="13"/>
      <c r="GMO72" s="13"/>
      <c r="GMP72" s="13"/>
      <c r="GMQ72" s="13"/>
      <c r="GMR72" s="13"/>
      <c r="GMS72" s="13"/>
      <c r="GMT72" s="13"/>
      <c r="GMU72" s="13"/>
      <c r="GMV72" s="13"/>
      <c r="GMW72" s="13"/>
      <c r="GMX72" s="13"/>
      <c r="GMY72" s="13"/>
      <c r="GMZ72" s="13"/>
      <c r="GNA72" s="13"/>
      <c r="GNB72" s="13"/>
      <c r="GNC72" s="13"/>
      <c r="GND72" s="13"/>
      <c r="GNE72" s="13"/>
      <c r="GNF72" s="13"/>
      <c r="GNG72" s="13"/>
      <c r="GNH72" s="13"/>
      <c r="GNI72" s="13"/>
      <c r="GNJ72" s="13"/>
      <c r="GNK72" s="13"/>
      <c r="GNL72" s="13"/>
      <c r="GNM72" s="13"/>
      <c r="GNN72" s="13"/>
      <c r="GNO72" s="13"/>
      <c r="GNP72" s="13"/>
      <c r="GNQ72" s="13"/>
      <c r="GNR72" s="13"/>
      <c r="GNS72" s="13"/>
      <c r="GNT72" s="13"/>
      <c r="GNU72" s="13"/>
      <c r="GNV72" s="13"/>
      <c r="GNW72" s="13"/>
      <c r="GNX72" s="13"/>
      <c r="GNY72" s="13"/>
      <c r="GNZ72" s="13"/>
      <c r="GOA72" s="13"/>
      <c r="GOB72" s="13"/>
      <c r="GOC72" s="13"/>
      <c r="GOD72" s="13"/>
      <c r="GOE72" s="13"/>
      <c r="GOF72" s="13"/>
      <c r="GOG72" s="13"/>
      <c r="GOH72" s="13"/>
      <c r="GOI72" s="13"/>
      <c r="GOJ72" s="13"/>
      <c r="GOK72" s="13"/>
      <c r="GOL72" s="13"/>
      <c r="GOM72" s="13"/>
      <c r="GON72" s="13"/>
      <c r="GOO72" s="13"/>
      <c r="GOP72" s="13"/>
      <c r="GOQ72" s="13"/>
      <c r="GOR72" s="13"/>
      <c r="GOS72" s="13"/>
      <c r="GOT72" s="13"/>
      <c r="GOU72" s="13"/>
      <c r="GOV72" s="13"/>
      <c r="GOW72" s="13"/>
      <c r="GOX72" s="13"/>
      <c r="GOY72" s="13"/>
      <c r="GOZ72" s="13"/>
      <c r="GPA72" s="13"/>
      <c r="GPB72" s="13"/>
      <c r="GPC72" s="13"/>
      <c r="GPD72" s="13"/>
      <c r="GPE72" s="13"/>
      <c r="GPF72" s="13"/>
      <c r="GPG72" s="13"/>
      <c r="GPH72" s="13"/>
      <c r="GPI72" s="13"/>
      <c r="GPJ72" s="13"/>
      <c r="GPK72" s="13"/>
      <c r="GPL72" s="13"/>
      <c r="GPM72" s="13"/>
      <c r="GPN72" s="13"/>
      <c r="GPO72" s="13"/>
      <c r="GPP72" s="13"/>
      <c r="GPQ72" s="13"/>
      <c r="GPR72" s="13"/>
      <c r="GPS72" s="13"/>
      <c r="GPT72" s="13"/>
      <c r="GPU72" s="13"/>
      <c r="GPV72" s="13"/>
      <c r="GPW72" s="13"/>
      <c r="GPX72" s="13"/>
      <c r="GPY72" s="13"/>
      <c r="GPZ72" s="13"/>
      <c r="GQA72" s="13"/>
      <c r="GQB72" s="13"/>
      <c r="GQC72" s="13"/>
      <c r="GQD72" s="13"/>
      <c r="GQE72" s="13"/>
      <c r="GQF72" s="13"/>
      <c r="GQG72" s="13"/>
      <c r="GQH72" s="13"/>
      <c r="GQI72" s="13"/>
      <c r="GQJ72" s="13"/>
      <c r="GQK72" s="13"/>
      <c r="GQL72" s="13"/>
      <c r="GQM72" s="13"/>
      <c r="GQN72" s="13"/>
      <c r="GQO72" s="13"/>
      <c r="GQP72" s="13"/>
      <c r="GQQ72" s="13"/>
      <c r="GQR72" s="13"/>
      <c r="GQS72" s="13"/>
      <c r="GQT72" s="13"/>
      <c r="GQU72" s="13"/>
      <c r="GQV72" s="13"/>
      <c r="GQW72" s="13"/>
      <c r="GQX72" s="13"/>
      <c r="GQY72" s="13"/>
      <c r="GQZ72" s="13"/>
      <c r="GRA72" s="13"/>
      <c r="GRB72" s="13"/>
      <c r="GRC72" s="13"/>
      <c r="GRD72" s="13"/>
      <c r="GRE72" s="13"/>
      <c r="GRF72" s="13"/>
      <c r="GRG72" s="13"/>
      <c r="GRH72" s="13"/>
      <c r="GRI72" s="13"/>
      <c r="GRJ72" s="13"/>
      <c r="GRK72" s="13"/>
      <c r="GRL72" s="13"/>
      <c r="GRM72" s="13"/>
      <c r="GRN72" s="13"/>
      <c r="GRO72" s="13"/>
      <c r="GRP72" s="13"/>
      <c r="GRQ72" s="13"/>
      <c r="GRR72" s="13"/>
      <c r="GRS72" s="13"/>
      <c r="GRT72" s="13"/>
      <c r="GRU72" s="13"/>
      <c r="GRV72" s="13"/>
      <c r="GRW72" s="13"/>
      <c r="GRX72" s="13"/>
      <c r="GRY72" s="13"/>
      <c r="GRZ72" s="13"/>
      <c r="GSA72" s="13"/>
      <c r="GSB72" s="13"/>
      <c r="GSC72" s="13"/>
      <c r="GSD72" s="13"/>
      <c r="GSE72" s="13"/>
      <c r="GSF72" s="13"/>
      <c r="GSG72" s="13"/>
      <c r="GSH72" s="13"/>
      <c r="GSI72" s="13"/>
      <c r="GSJ72" s="13"/>
      <c r="GSK72" s="13"/>
      <c r="GSL72" s="13"/>
      <c r="GSM72" s="13"/>
      <c r="GSN72" s="13"/>
      <c r="GSO72" s="13"/>
      <c r="GSP72" s="13"/>
      <c r="GSQ72" s="13"/>
      <c r="GSR72" s="13"/>
      <c r="GSS72" s="13"/>
      <c r="GST72" s="13"/>
      <c r="GSU72" s="13"/>
      <c r="GSV72" s="13"/>
      <c r="GSW72" s="13"/>
      <c r="GSX72" s="13"/>
      <c r="GSY72" s="13"/>
      <c r="GSZ72" s="13"/>
      <c r="GTA72" s="13"/>
      <c r="GTB72" s="13"/>
      <c r="GTC72" s="13"/>
      <c r="GTD72" s="13"/>
      <c r="GTE72" s="13"/>
      <c r="GTF72" s="13"/>
      <c r="GTG72" s="13"/>
      <c r="GTH72" s="13"/>
      <c r="GTI72" s="13"/>
      <c r="GTJ72" s="13"/>
      <c r="GTK72" s="13"/>
      <c r="GTL72" s="13"/>
      <c r="GTM72" s="13"/>
      <c r="GTN72" s="13"/>
      <c r="GTO72" s="13"/>
      <c r="GTP72" s="13"/>
      <c r="GTQ72" s="13"/>
      <c r="GTR72" s="13"/>
      <c r="GTS72" s="13"/>
      <c r="GTT72" s="13"/>
      <c r="GTU72" s="13"/>
      <c r="GTV72" s="13"/>
      <c r="GTW72" s="13"/>
      <c r="GTX72" s="13"/>
      <c r="GTY72" s="13"/>
      <c r="GTZ72" s="13"/>
      <c r="GUA72" s="13"/>
      <c r="GUB72" s="13"/>
      <c r="GUC72" s="13"/>
      <c r="GUD72" s="13"/>
      <c r="GUE72" s="13"/>
      <c r="GUF72" s="13"/>
      <c r="GUG72" s="13"/>
      <c r="GUH72" s="13"/>
      <c r="GUI72" s="13"/>
      <c r="GUJ72" s="13"/>
      <c r="GUK72" s="13"/>
      <c r="GUL72" s="13"/>
      <c r="GUM72" s="13"/>
      <c r="GUN72" s="13"/>
      <c r="GUO72" s="13"/>
      <c r="GUP72" s="13"/>
      <c r="GUQ72" s="13"/>
      <c r="GUR72" s="13"/>
      <c r="GUS72" s="13"/>
      <c r="GUT72" s="13"/>
      <c r="GUU72" s="13"/>
      <c r="GUV72" s="13"/>
      <c r="GUW72" s="13"/>
      <c r="GUX72" s="13"/>
      <c r="GUY72" s="13"/>
      <c r="GUZ72" s="13"/>
      <c r="GVA72" s="13"/>
      <c r="GVB72" s="13"/>
      <c r="GVC72" s="13"/>
      <c r="GVD72" s="13"/>
      <c r="GVE72" s="13"/>
      <c r="GVF72" s="13"/>
      <c r="GVG72" s="13"/>
      <c r="GVH72" s="13"/>
      <c r="GVI72" s="13"/>
      <c r="GVJ72" s="13"/>
      <c r="GVK72" s="13"/>
      <c r="GVL72" s="13"/>
      <c r="GVM72" s="13"/>
      <c r="GVN72" s="13"/>
      <c r="GVO72" s="13"/>
      <c r="GVP72" s="13"/>
      <c r="GVQ72" s="13"/>
      <c r="GVR72" s="13"/>
      <c r="GVS72" s="13"/>
      <c r="GVT72" s="13"/>
      <c r="GVU72" s="13"/>
      <c r="GVV72" s="13"/>
      <c r="GVW72" s="13"/>
      <c r="GVX72" s="13"/>
      <c r="GVY72" s="13"/>
      <c r="GVZ72" s="13"/>
      <c r="GWA72" s="13"/>
      <c r="GWB72" s="13"/>
      <c r="GWC72" s="13"/>
      <c r="GWD72" s="13"/>
      <c r="GWE72" s="13"/>
      <c r="GWF72" s="13"/>
      <c r="GWG72" s="13"/>
      <c r="GWH72" s="13"/>
      <c r="GWI72" s="13"/>
      <c r="GWJ72" s="13"/>
      <c r="GWK72" s="13"/>
      <c r="GWL72" s="13"/>
      <c r="GWM72" s="13"/>
      <c r="GWN72" s="13"/>
      <c r="GWO72" s="13"/>
      <c r="GWP72" s="13"/>
      <c r="GWQ72" s="13"/>
      <c r="GWR72" s="13"/>
      <c r="GWS72" s="13"/>
      <c r="GWT72" s="13"/>
      <c r="GWU72" s="13"/>
      <c r="GWV72" s="13"/>
      <c r="GWW72" s="13"/>
      <c r="GWX72" s="13"/>
      <c r="GWY72" s="13"/>
      <c r="GWZ72" s="13"/>
      <c r="GXA72" s="13"/>
      <c r="GXB72" s="13"/>
      <c r="GXC72" s="13"/>
      <c r="GXD72" s="13"/>
      <c r="GXE72" s="13"/>
      <c r="GXF72" s="13"/>
      <c r="GXG72" s="13"/>
      <c r="GXH72" s="13"/>
      <c r="GXI72" s="13"/>
      <c r="GXJ72" s="13"/>
      <c r="GXK72" s="13"/>
      <c r="GXL72" s="13"/>
      <c r="GXM72" s="13"/>
      <c r="GXN72" s="13"/>
      <c r="GXO72" s="13"/>
      <c r="GXP72" s="13"/>
      <c r="GXQ72" s="13"/>
      <c r="GXR72" s="13"/>
      <c r="GXS72" s="13"/>
      <c r="GXT72" s="13"/>
      <c r="GXU72" s="13"/>
      <c r="GXV72" s="13"/>
      <c r="GXW72" s="13"/>
      <c r="GXX72" s="13"/>
      <c r="GXY72" s="13"/>
      <c r="GXZ72" s="13"/>
      <c r="GYA72" s="13"/>
      <c r="GYB72" s="13"/>
      <c r="GYC72" s="13"/>
      <c r="GYD72" s="13"/>
      <c r="GYE72" s="13"/>
      <c r="GYF72" s="13"/>
      <c r="GYG72" s="13"/>
      <c r="GYH72" s="13"/>
      <c r="GYI72" s="13"/>
      <c r="GYJ72" s="13"/>
      <c r="GYK72" s="13"/>
      <c r="GYL72" s="13"/>
      <c r="GYM72" s="13"/>
      <c r="GYN72" s="13"/>
      <c r="GYO72" s="13"/>
      <c r="GYP72" s="13"/>
      <c r="GYQ72" s="13"/>
      <c r="GYR72" s="13"/>
      <c r="GYS72" s="13"/>
      <c r="GYT72" s="13"/>
      <c r="GYU72" s="13"/>
      <c r="GYV72" s="13"/>
      <c r="GYW72" s="13"/>
      <c r="GYX72" s="13"/>
      <c r="GYY72" s="13"/>
      <c r="GYZ72" s="13"/>
      <c r="GZA72" s="13"/>
      <c r="GZB72" s="13"/>
      <c r="GZC72" s="13"/>
      <c r="GZD72" s="13"/>
      <c r="GZE72" s="13"/>
      <c r="GZF72" s="13"/>
      <c r="GZG72" s="13"/>
      <c r="GZH72" s="13"/>
      <c r="GZI72" s="13"/>
      <c r="GZJ72" s="13"/>
      <c r="GZK72" s="13"/>
      <c r="GZL72" s="13"/>
      <c r="GZM72" s="13"/>
      <c r="GZN72" s="13"/>
      <c r="GZO72" s="13"/>
      <c r="GZP72" s="13"/>
      <c r="GZQ72" s="13"/>
      <c r="GZR72" s="13"/>
      <c r="GZS72" s="13"/>
      <c r="GZT72" s="13"/>
      <c r="GZU72" s="13"/>
      <c r="GZV72" s="13"/>
      <c r="GZW72" s="13"/>
      <c r="GZX72" s="13"/>
      <c r="GZY72" s="13"/>
      <c r="GZZ72" s="13"/>
      <c r="HAA72" s="13"/>
      <c r="HAB72" s="13"/>
      <c r="HAC72" s="13"/>
      <c r="HAD72" s="13"/>
      <c r="HAE72" s="13"/>
      <c r="HAF72" s="13"/>
      <c r="HAG72" s="13"/>
      <c r="HAH72" s="13"/>
      <c r="HAI72" s="13"/>
      <c r="HAJ72" s="13"/>
      <c r="HAK72" s="13"/>
      <c r="HAL72" s="13"/>
      <c r="HAM72" s="13"/>
      <c r="HAN72" s="13"/>
      <c r="HAO72" s="13"/>
      <c r="HAP72" s="13"/>
      <c r="HAQ72" s="13"/>
      <c r="HAR72" s="13"/>
      <c r="HAS72" s="13"/>
      <c r="HAT72" s="13"/>
      <c r="HAU72" s="13"/>
      <c r="HAV72" s="13"/>
      <c r="HAW72" s="13"/>
      <c r="HAX72" s="13"/>
      <c r="HAY72" s="13"/>
      <c r="HAZ72" s="13"/>
      <c r="HBA72" s="13"/>
      <c r="HBB72" s="13"/>
      <c r="HBC72" s="13"/>
      <c r="HBD72" s="13"/>
      <c r="HBE72" s="13"/>
      <c r="HBF72" s="13"/>
      <c r="HBG72" s="13"/>
      <c r="HBH72" s="13"/>
      <c r="HBI72" s="13"/>
      <c r="HBJ72" s="13"/>
      <c r="HBK72" s="13"/>
      <c r="HBL72" s="13"/>
      <c r="HBM72" s="13"/>
      <c r="HBN72" s="13"/>
      <c r="HBO72" s="13"/>
      <c r="HBP72" s="13"/>
      <c r="HBQ72" s="13"/>
      <c r="HBR72" s="13"/>
      <c r="HBS72" s="13"/>
      <c r="HBT72" s="13"/>
      <c r="HBU72" s="13"/>
      <c r="HBV72" s="13"/>
      <c r="HBW72" s="13"/>
      <c r="HBX72" s="13"/>
      <c r="HBY72" s="13"/>
      <c r="HBZ72" s="13"/>
      <c r="HCA72" s="13"/>
      <c r="HCB72" s="13"/>
      <c r="HCC72" s="13"/>
      <c r="HCD72" s="13"/>
      <c r="HCE72" s="13"/>
      <c r="HCF72" s="13"/>
      <c r="HCG72" s="13"/>
      <c r="HCH72" s="13"/>
      <c r="HCI72" s="13"/>
      <c r="HCJ72" s="13"/>
      <c r="HCK72" s="13"/>
      <c r="HCL72" s="13"/>
      <c r="HCM72" s="13"/>
      <c r="HCN72" s="13"/>
      <c r="HCO72" s="13"/>
      <c r="HCP72" s="13"/>
      <c r="HCQ72" s="13"/>
      <c r="HCR72" s="13"/>
      <c r="HCS72" s="13"/>
      <c r="HCT72" s="13"/>
      <c r="HCU72" s="13"/>
      <c r="HCV72" s="13"/>
      <c r="HCW72" s="13"/>
      <c r="HCX72" s="13"/>
      <c r="HCY72" s="13"/>
      <c r="HCZ72" s="13"/>
      <c r="HDA72" s="13"/>
      <c r="HDB72" s="13"/>
      <c r="HDC72" s="13"/>
      <c r="HDD72" s="13"/>
      <c r="HDE72" s="13"/>
      <c r="HDF72" s="13"/>
      <c r="HDG72" s="13"/>
      <c r="HDH72" s="13"/>
      <c r="HDI72" s="13"/>
      <c r="HDJ72" s="13"/>
      <c r="HDK72" s="13"/>
      <c r="HDL72" s="13"/>
      <c r="HDM72" s="13"/>
      <c r="HDN72" s="13"/>
      <c r="HDO72" s="13"/>
      <c r="HDP72" s="13"/>
      <c r="HDQ72" s="13"/>
      <c r="HDR72" s="13"/>
      <c r="HDS72" s="13"/>
      <c r="HDT72" s="13"/>
      <c r="HDU72" s="13"/>
      <c r="HDV72" s="13"/>
      <c r="HDW72" s="13"/>
      <c r="HDX72" s="13"/>
      <c r="HDY72" s="13"/>
      <c r="HDZ72" s="13"/>
      <c r="HEA72" s="13"/>
      <c r="HEB72" s="13"/>
      <c r="HEC72" s="13"/>
      <c r="HED72" s="13"/>
      <c r="HEE72" s="13"/>
      <c r="HEF72" s="13"/>
      <c r="HEG72" s="13"/>
      <c r="HEH72" s="13"/>
      <c r="HEI72" s="13"/>
      <c r="HEJ72" s="13"/>
      <c r="HEK72" s="13"/>
      <c r="HEL72" s="13"/>
      <c r="HEM72" s="13"/>
      <c r="HEN72" s="13"/>
      <c r="HEO72" s="13"/>
      <c r="HEP72" s="13"/>
      <c r="HEQ72" s="13"/>
      <c r="HER72" s="13"/>
      <c r="HES72" s="13"/>
      <c r="HET72" s="13"/>
      <c r="HEU72" s="13"/>
      <c r="HEV72" s="13"/>
      <c r="HEW72" s="13"/>
      <c r="HEX72" s="13"/>
      <c r="HEY72" s="13"/>
      <c r="HEZ72" s="13"/>
      <c r="HFA72" s="13"/>
      <c r="HFB72" s="13"/>
      <c r="HFC72" s="13"/>
      <c r="HFD72" s="13"/>
      <c r="HFE72" s="13"/>
      <c r="HFF72" s="13"/>
      <c r="HFG72" s="13"/>
      <c r="HFH72" s="13"/>
      <c r="HFI72" s="13"/>
      <c r="HFJ72" s="13"/>
      <c r="HFK72" s="13"/>
      <c r="HFL72" s="13"/>
      <c r="HFM72" s="13"/>
      <c r="HFN72" s="13"/>
      <c r="HFO72" s="13"/>
      <c r="HFP72" s="13"/>
      <c r="HFQ72" s="13"/>
      <c r="HFR72" s="13"/>
      <c r="HFS72" s="13"/>
      <c r="HFT72" s="13"/>
      <c r="HFU72" s="13"/>
      <c r="HFV72" s="13"/>
      <c r="HFW72" s="13"/>
      <c r="HFX72" s="13"/>
      <c r="HFY72" s="13"/>
      <c r="HFZ72" s="13"/>
      <c r="HGA72" s="13"/>
      <c r="HGB72" s="13"/>
      <c r="HGC72" s="13"/>
      <c r="HGD72" s="13"/>
      <c r="HGE72" s="13"/>
      <c r="HGF72" s="13"/>
      <c r="HGG72" s="13"/>
      <c r="HGH72" s="13"/>
      <c r="HGI72" s="13"/>
      <c r="HGJ72" s="13"/>
      <c r="HGK72" s="13"/>
      <c r="HGL72" s="13"/>
      <c r="HGM72" s="13"/>
      <c r="HGN72" s="13"/>
      <c r="HGO72" s="13"/>
      <c r="HGP72" s="13"/>
      <c r="HGQ72" s="13"/>
      <c r="HGR72" s="13"/>
      <c r="HGS72" s="13"/>
      <c r="HGT72" s="13"/>
      <c r="HGU72" s="13"/>
      <c r="HGV72" s="13"/>
      <c r="HGW72" s="13"/>
      <c r="HGX72" s="13"/>
      <c r="HGY72" s="13"/>
      <c r="HGZ72" s="13"/>
      <c r="HHA72" s="13"/>
      <c r="HHB72" s="13"/>
      <c r="HHC72" s="13"/>
      <c r="HHD72" s="13"/>
      <c r="HHE72" s="13"/>
      <c r="HHF72" s="13"/>
      <c r="HHG72" s="13"/>
      <c r="HHH72" s="13"/>
      <c r="HHI72" s="13"/>
      <c r="HHJ72" s="13"/>
      <c r="HHK72" s="13"/>
      <c r="HHL72" s="13"/>
      <c r="HHM72" s="13"/>
      <c r="HHN72" s="13"/>
      <c r="HHO72" s="13"/>
      <c r="HHP72" s="13"/>
      <c r="HHQ72" s="13"/>
      <c r="HHR72" s="13"/>
      <c r="HHS72" s="13"/>
      <c r="HHT72" s="13"/>
      <c r="HHU72" s="13"/>
      <c r="HHV72" s="13"/>
      <c r="HHW72" s="13"/>
      <c r="HHX72" s="13"/>
      <c r="HHY72" s="13"/>
      <c r="HHZ72" s="13"/>
      <c r="HIA72" s="13"/>
      <c r="HIB72" s="13"/>
      <c r="HIC72" s="13"/>
      <c r="HID72" s="13"/>
      <c r="HIE72" s="13"/>
      <c r="HIF72" s="13"/>
      <c r="HIG72" s="13"/>
      <c r="HIH72" s="13"/>
      <c r="HII72" s="13"/>
      <c r="HIJ72" s="13"/>
      <c r="HIK72" s="13"/>
      <c r="HIL72" s="13"/>
      <c r="HIM72" s="13"/>
      <c r="HIN72" s="13"/>
      <c r="HIO72" s="13"/>
      <c r="HIP72" s="13"/>
      <c r="HIQ72" s="13"/>
      <c r="HIR72" s="13"/>
      <c r="HIS72" s="13"/>
      <c r="HIT72" s="13"/>
      <c r="HIU72" s="13"/>
      <c r="HIV72" s="13"/>
      <c r="HIW72" s="13"/>
      <c r="HIX72" s="13"/>
      <c r="HIY72" s="13"/>
      <c r="HIZ72" s="13"/>
      <c r="HJA72" s="13"/>
      <c r="HJB72" s="13"/>
      <c r="HJC72" s="13"/>
      <c r="HJD72" s="13"/>
      <c r="HJE72" s="13"/>
      <c r="HJF72" s="13"/>
      <c r="HJG72" s="13"/>
      <c r="HJH72" s="13"/>
      <c r="HJI72" s="13"/>
      <c r="HJJ72" s="13"/>
      <c r="HJK72" s="13"/>
      <c r="HJL72" s="13"/>
      <c r="HJM72" s="13"/>
      <c r="HJN72" s="13"/>
      <c r="HJO72" s="13"/>
      <c r="HJP72" s="13"/>
      <c r="HJQ72" s="13"/>
      <c r="HJR72" s="13"/>
      <c r="HJS72" s="13"/>
      <c r="HJT72" s="13"/>
      <c r="HJU72" s="13"/>
      <c r="HJV72" s="13"/>
      <c r="HJW72" s="13"/>
      <c r="HJX72" s="13"/>
      <c r="HJY72" s="13"/>
      <c r="HJZ72" s="13"/>
      <c r="HKA72" s="13"/>
      <c r="HKB72" s="13"/>
      <c r="HKC72" s="13"/>
      <c r="HKD72" s="13"/>
      <c r="HKE72" s="13"/>
      <c r="HKF72" s="13"/>
      <c r="HKG72" s="13"/>
      <c r="HKH72" s="13"/>
      <c r="HKI72" s="13"/>
      <c r="HKJ72" s="13"/>
      <c r="HKK72" s="13"/>
      <c r="HKL72" s="13"/>
      <c r="HKM72" s="13"/>
      <c r="HKN72" s="13"/>
      <c r="HKO72" s="13"/>
      <c r="HKP72" s="13"/>
      <c r="HKQ72" s="13"/>
      <c r="HKR72" s="13"/>
      <c r="HKS72" s="13"/>
      <c r="HKT72" s="13"/>
      <c r="HKU72" s="13"/>
      <c r="HKV72" s="13"/>
      <c r="HKW72" s="13"/>
      <c r="HKX72" s="13"/>
      <c r="HKY72" s="13"/>
      <c r="HKZ72" s="13"/>
      <c r="HLA72" s="13"/>
      <c r="HLB72" s="13"/>
      <c r="HLC72" s="13"/>
      <c r="HLD72" s="13"/>
      <c r="HLE72" s="13"/>
      <c r="HLF72" s="13"/>
      <c r="HLG72" s="13"/>
      <c r="HLH72" s="13"/>
      <c r="HLI72" s="13"/>
      <c r="HLJ72" s="13"/>
      <c r="HLK72" s="13"/>
      <c r="HLL72" s="13"/>
      <c r="HLM72" s="13"/>
      <c r="HLN72" s="13"/>
      <c r="HLO72" s="13"/>
      <c r="HLP72" s="13"/>
      <c r="HLQ72" s="13"/>
      <c r="HLR72" s="13"/>
      <c r="HLS72" s="13"/>
      <c r="HLT72" s="13"/>
      <c r="HLU72" s="13"/>
      <c r="HLV72" s="13"/>
      <c r="HLW72" s="13"/>
      <c r="HLX72" s="13"/>
      <c r="HLY72" s="13"/>
      <c r="HLZ72" s="13"/>
      <c r="HMA72" s="13"/>
      <c r="HMB72" s="13"/>
      <c r="HMC72" s="13"/>
      <c r="HMD72" s="13"/>
      <c r="HME72" s="13"/>
      <c r="HMF72" s="13"/>
      <c r="HMG72" s="13"/>
      <c r="HMH72" s="13"/>
      <c r="HMI72" s="13"/>
      <c r="HMJ72" s="13"/>
      <c r="HMK72" s="13"/>
      <c r="HML72" s="13"/>
      <c r="HMM72" s="13"/>
      <c r="HMN72" s="13"/>
      <c r="HMO72" s="13"/>
      <c r="HMP72" s="13"/>
      <c r="HMQ72" s="13"/>
      <c r="HMR72" s="13"/>
      <c r="HMS72" s="13"/>
      <c r="HMT72" s="13"/>
      <c r="HMU72" s="13"/>
      <c r="HMV72" s="13"/>
      <c r="HMW72" s="13"/>
      <c r="HMX72" s="13"/>
      <c r="HMY72" s="13"/>
      <c r="HMZ72" s="13"/>
      <c r="HNA72" s="13"/>
      <c r="HNB72" s="13"/>
      <c r="HNC72" s="13"/>
      <c r="HND72" s="13"/>
      <c r="HNE72" s="13"/>
      <c r="HNF72" s="13"/>
      <c r="HNG72" s="13"/>
      <c r="HNH72" s="13"/>
      <c r="HNI72" s="13"/>
      <c r="HNJ72" s="13"/>
      <c r="HNK72" s="13"/>
      <c r="HNL72" s="13"/>
      <c r="HNM72" s="13"/>
      <c r="HNN72" s="13"/>
      <c r="HNO72" s="13"/>
      <c r="HNP72" s="13"/>
      <c r="HNQ72" s="13"/>
      <c r="HNR72" s="13"/>
      <c r="HNS72" s="13"/>
      <c r="HNT72" s="13"/>
      <c r="HNU72" s="13"/>
      <c r="HNV72" s="13"/>
      <c r="HNW72" s="13"/>
      <c r="HNX72" s="13"/>
      <c r="HNY72" s="13"/>
      <c r="HNZ72" s="13"/>
      <c r="HOA72" s="13"/>
      <c r="HOB72" s="13"/>
      <c r="HOC72" s="13"/>
      <c r="HOD72" s="13"/>
      <c r="HOE72" s="13"/>
      <c r="HOF72" s="13"/>
      <c r="HOG72" s="13"/>
      <c r="HOH72" s="13"/>
      <c r="HOI72" s="13"/>
      <c r="HOJ72" s="13"/>
      <c r="HOK72" s="13"/>
      <c r="HOL72" s="13"/>
      <c r="HOM72" s="13"/>
      <c r="HON72" s="13"/>
      <c r="HOO72" s="13"/>
      <c r="HOP72" s="13"/>
      <c r="HOQ72" s="13"/>
      <c r="HOR72" s="13"/>
      <c r="HOS72" s="13"/>
      <c r="HOT72" s="13"/>
      <c r="HOU72" s="13"/>
      <c r="HOV72" s="13"/>
      <c r="HOW72" s="13"/>
      <c r="HOX72" s="13"/>
      <c r="HOY72" s="13"/>
      <c r="HOZ72" s="13"/>
      <c r="HPA72" s="13"/>
      <c r="HPB72" s="13"/>
      <c r="HPC72" s="13"/>
      <c r="HPD72" s="13"/>
      <c r="HPE72" s="13"/>
      <c r="HPF72" s="13"/>
      <c r="HPG72" s="13"/>
      <c r="HPH72" s="13"/>
      <c r="HPI72" s="13"/>
      <c r="HPJ72" s="13"/>
      <c r="HPK72" s="13"/>
      <c r="HPL72" s="13"/>
      <c r="HPM72" s="13"/>
      <c r="HPN72" s="13"/>
      <c r="HPO72" s="13"/>
      <c r="HPP72" s="13"/>
      <c r="HPQ72" s="13"/>
      <c r="HPR72" s="13"/>
      <c r="HPS72" s="13"/>
      <c r="HPT72" s="13"/>
      <c r="HPU72" s="13"/>
      <c r="HPV72" s="13"/>
      <c r="HPW72" s="13"/>
      <c r="HPX72" s="13"/>
      <c r="HPY72" s="13"/>
      <c r="HPZ72" s="13"/>
      <c r="HQA72" s="13"/>
      <c r="HQB72" s="13"/>
      <c r="HQC72" s="13"/>
      <c r="HQD72" s="13"/>
      <c r="HQE72" s="13"/>
      <c r="HQF72" s="13"/>
      <c r="HQG72" s="13"/>
      <c r="HQH72" s="13"/>
      <c r="HQI72" s="13"/>
      <c r="HQJ72" s="13"/>
      <c r="HQK72" s="13"/>
      <c r="HQL72" s="13"/>
      <c r="HQM72" s="13"/>
      <c r="HQN72" s="13"/>
      <c r="HQO72" s="13"/>
      <c r="HQP72" s="13"/>
      <c r="HQQ72" s="13"/>
      <c r="HQR72" s="13"/>
      <c r="HQS72" s="13"/>
      <c r="HQT72" s="13"/>
      <c r="HQU72" s="13"/>
      <c r="HQV72" s="13"/>
      <c r="HQW72" s="13"/>
      <c r="HQX72" s="13"/>
      <c r="HQY72" s="13"/>
      <c r="HQZ72" s="13"/>
      <c r="HRA72" s="13"/>
      <c r="HRB72" s="13"/>
      <c r="HRC72" s="13"/>
      <c r="HRD72" s="13"/>
      <c r="HRE72" s="13"/>
      <c r="HRF72" s="13"/>
      <c r="HRG72" s="13"/>
      <c r="HRH72" s="13"/>
      <c r="HRI72" s="13"/>
      <c r="HRJ72" s="13"/>
      <c r="HRK72" s="13"/>
      <c r="HRL72" s="13"/>
      <c r="HRM72" s="13"/>
      <c r="HRN72" s="13"/>
      <c r="HRO72" s="13"/>
      <c r="HRP72" s="13"/>
      <c r="HRQ72" s="13"/>
      <c r="HRR72" s="13"/>
      <c r="HRS72" s="13"/>
      <c r="HRT72" s="13"/>
      <c r="HRU72" s="13"/>
      <c r="HRV72" s="13"/>
      <c r="HRW72" s="13"/>
      <c r="HRX72" s="13"/>
      <c r="HRY72" s="13"/>
      <c r="HRZ72" s="13"/>
      <c r="HSA72" s="13"/>
      <c r="HSB72" s="13"/>
      <c r="HSC72" s="13"/>
      <c r="HSD72" s="13"/>
      <c r="HSE72" s="13"/>
      <c r="HSF72" s="13"/>
      <c r="HSG72" s="13"/>
      <c r="HSH72" s="13"/>
      <c r="HSI72" s="13"/>
      <c r="HSJ72" s="13"/>
      <c r="HSK72" s="13"/>
      <c r="HSL72" s="13"/>
      <c r="HSM72" s="13"/>
      <c r="HSN72" s="13"/>
      <c r="HSO72" s="13"/>
      <c r="HSP72" s="13"/>
      <c r="HSQ72" s="13"/>
      <c r="HSR72" s="13"/>
      <c r="HSS72" s="13"/>
      <c r="HST72" s="13"/>
      <c r="HSU72" s="13"/>
      <c r="HSV72" s="13"/>
      <c r="HSW72" s="13"/>
      <c r="HSX72" s="13"/>
      <c r="HSY72" s="13"/>
      <c r="HSZ72" s="13"/>
      <c r="HTA72" s="13"/>
      <c r="HTB72" s="13"/>
      <c r="HTC72" s="13"/>
      <c r="HTD72" s="13"/>
      <c r="HTE72" s="13"/>
      <c r="HTF72" s="13"/>
      <c r="HTG72" s="13"/>
      <c r="HTH72" s="13"/>
      <c r="HTI72" s="13"/>
      <c r="HTJ72" s="13"/>
      <c r="HTK72" s="13"/>
      <c r="HTL72" s="13"/>
      <c r="HTM72" s="13"/>
      <c r="HTN72" s="13"/>
      <c r="HTO72" s="13"/>
      <c r="HTP72" s="13"/>
      <c r="HTQ72" s="13"/>
      <c r="HTR72" s="13"/>
      <c r="HTS72" s="13"/>
      <c r="HTT72" s="13"/>
      <c r="HTU72" s="13"/>
      <c r="HTV72" s="13"/>
      <c r="HTW72" s="13"/>
      <c r="HTX72" s="13"/>
      <c r="HTY72" s="13"/>
      <c r="HTZ72" s="13"/>
      <c r="HUA72" s="13"/>
      <c r="HUB72" s="13"/>
      <c r="HUC72" s="13"/>
      <c r="HUD72" s="13"/>
      <c r="HUE72" s="13"/>
      <c r="HUF72" s="13"/>
      <c r="HUG72" s="13"/>
      <c r="HUH72" s="13"/>
      <c r="HUI72" s="13"/>
      <c r="HUJ72" s="13"/>
      <c r="HUK72" s="13"/>
      <c r="HUL72" s="13"/>
      <c r="HUM72" s="13"/>
      <c r="HUN72" s="13"/>
      <c r="HUO72" s="13"/>
      <c r="HUP72" s="13"/>
      <c r="HUQ72" s="13"/>
      <c r="HUR72" s="13"/>
      <c r="HUS72" s="13"/>
      <c r="HUT72" s="13"/>
      <c r="HUU72" s="13"/>
      <c r="HUV72" s="13"/>
      <c r="HUW72" s="13"/>
      <c r="HUX72" s="13"/>
      <c r="HUY72" s="13"/>
      <c r="HUZ72" s="13"/>
      <c r="HVA72" s="13"/>
      <c r="HVB72" s="13"/>
      <c r="HVC72" s="13"/>
      <c r="HVD72" s="13"/>
      <c r="HVE72" s="13"/>
      <c r="HVF72" s="13"/>
      <c r="HVG72" s="13"/>
      <c r="HVH72" s="13"/>
      <c r="HVI72" s="13"/>
      <c r="HVJ72" s="13"/>
      <c r="HVK72" s="13"/>
      <c r="HVL72" s="13"/>
      <c r="HVM72" s="13"/>
      <c r="HVN72" s="13"/>
      <c r="HVO72" s="13"/>
      <c r="HVP72" s="13"/>
      <c r="HVQ72" s="13"/>
      <c r="HVR72" s="13"/>
      <c r="HVS72" s="13"/>
      <c r="HVT72" s="13"/>
      <c r="HVU72" s="13"/>
      <c r="HVV72" s="13"/>
      <c r="HVW72" s="13"/>
      <c r="HVX72" s="13"/>
      <c r="HVY72" s="13"/>
      <c r="HVZ72" s="13"/>
      <c r="HWA72" s="13"/>
      <c r="HWB72" s="13"/>
      <c r="HWC72" s="13"/>
      <c r="HWD72" s="13"/>
      <c r="HWE72" s="13"/>
      <c r="HWF72" s="13"/>
      <c r="HWG72" s="13"/>
      <c r="HWH72" s="13"/>
      <c r="HWI72" s="13"/>
      <c r="HWJ72" s="13"/>
      <c r="HWK72" s="13"/>
      <c r="HWL72" s="13"/>
      <c r="HWM72" s="13"/>
      <c r="HWN72" s="13"/>
      <c r="HWO72" s="13"/>
      <c r="HWP72" s="13"/>
      <c r="HWQ72" s="13"/>
      <c r="HWR72" s="13"/>
      <c r="HWS72" s="13"/>
      <c r="HWT72" s="13"/>
      <c r="HWU72" s="13"/>
      <c r="HWV72" s="13"/>
      <c r="HWW72" s="13"/>
      <c r="HWX72" s="13"/>
      <c r="HWY72" s="13"/>
      <c r="HWZ72" s="13"/>
      <c r="HXA72" s="13"/>
      <c r="HXB72" s="13"/>
      <c r="HXC72" s="13"/>
      <c r="HXD72" s="13"/>
      <c r="HXE72" s="13"/>
      <c r="HXF72" s="13"/>
      <c r="HXG72" s="13"/>
      <c r="HXH72" s="13"/>
      <c r="HXI72" s="13"/>
      <c r="HXJ72" s="13"/>
      <c r="HXK72" s="13"/>
      <c r="HXL72" s="13"/>
      <c r="HXM72" s="13"/>
      <c r="HXN72" s="13"/>
      <c r="HXO72" s="13"/>
      <c r="HXP72" s="13"/>
      <c r="HXQ72" s="13"/>
      <c r="HXR72" s="13"/>
      <c r="HXS72" s="13"/>
      <c r="HXT72" s="13"/>
      <c r="HXU72" s="13"/>
      <c r="HXV72" s="13"/>
      <c r="HXW72" s="13"/>
      <c r="HXX72" s="13"/>
      <c r="HXY72" s="13"/>
      <c r="HXZ72" s="13"/>
      <c r="HYA72" s="13"/>
      <c r="HYB72" s="13"/>
      <c r="HYC72" s="13"/>
      <c r="HYD72" s="13"/>
      <c r="HYE72" s="13"/>
      <c r="HYF72" s="13"/>
      <c r="HYG72" s="13"/>
      <c r="HYH72" s="13"/>
      <c r="HYI72" s="13"/>
      <c r="HYJ72" s="13"/>
      <c r="HYK72" s="13"/>
      <c r="HYL72" s="13"/>
      <c r="HYM72" s="13"/>
      <c r="HYN72" s="13"/>
      <c r="HYO72" s="13"/>
      <c r="HYP72" s="13"/>
      <c r="HYQ72" s="13"/>
      <c r="HYR72" s="13"/>
      <c r="HYS72" s="13"/>
      <c r="HYT72" s="13"/>
      <c r="HYU72" s="13"/>
      <c r="HYV72" s="13"/>
      <c r="HYW72" s="13"/>
      <c r="HYX72" s="13"/>
      <c r="HYY72" s="13"/>
      <c r="HYZ72" s="13"/>
      <c r="HZA72" s="13"/>
      <c r="HZB72" s="13"/>
      <c r="HZC72" s="13"/>
      <c r="HZD72" s="13"/>
      <c r="HZE72" s="13"/>
      <c r="HZF72" s="13"/>
      <c r="HZG72" s="13"/>
      <c r="HZH72" s="13"/>
      <c r="HZI72" s="13"/>
      <c r="HZJ72" s="13"/>
      <c r="HZK72" s="13"/>
      <c r="HZL72" s="13"/>
      <c r="HZM72" s="13"/>
      <c r="HZN72" s="13"/>
      <c r="HZO72" s="13"/>
      <c r="HZP72" s="13"/>
      <c r="HZQ72" s="13"/>
      <c r="HZR72" s="13"/>
      <c r="HZS72" s="13"/>
      <c r="HZT72" s="13"/>
      <c r="HZU72" s="13"/>
      <c r="HZV72" s="13"/>
      <c r="HZW72" s="13"/>
      <c r="HZX72" s="13"/>
      <c r="HZY72" s="13"/>
      <c r="HZZ72" s="13"/>
      <c r="IAA72" s="13"/>
      <c r="IAB72" s="13"/>
      <c r="IAC72" s="13"/>
      <c r="IAD72" s="13"/>
      <c r="IAE72" s="13"/>
      <c r="IAF72" s="13"/>
      <c r="IAG72" s="13"/>
      <c r="IAH72" s="13"/>
      <c r="IAI72" s="13"/>
      <c r="IAJ72" s="13"/>
      <c r="IAK72" s="13"/>
      <c r="IAL72" s="13"/>
      <c r="IAM72" s="13"/>
      <c r="IAN72" s="13"/>
      <c r="IAO72" s="13"/>
      <c r="IAP72" s="13"/>
      <c r="IAQ72" s="13"/>
      <c r="IAR72" s="13"/>
      <c r="IAS72" s="13"/>
      <c r="IAT72" s="13"/>
      <c r="IAU72" s="13"/>
      <c r="IAV72" s="13"/>
      <c r="IAW72" s="13"/>
      <c r="IAX72" s="13"/>
      <c r="IAY72" s="13"/>
      <c r="IAZ72" s="13"/>
      <c r="IBA72" s="13"/>
      <c r="IBB72" s="13"/>
      <c r="IBC72" s="13"/>
      <c r="IBD72" s="13"/>
      <c r="IBE72" s="13"/>
      <c r="IBF72" s="13"/>
      <c r="IBG72" s="13"/>
      <c r="IBH72" s="13"/>
      <c r="IBI72" s="13"/>
      <c r="IBJ72" s="13"/>
      <c r="IBK72" s="13"/>
      <c r="IBL72" s="13"/>
      <c r="IBM72" s="13"/>
      <c r="IBN72" s="13"/>
      <c r="IBO72" s="13"/>
      <c r="IBP72" s="13"/>
      <c r="IBQ72" s="13"/>
      <c r="IBR72" s="13"/>
      <c r="IBS72" s="13"/>
      <c r="IBT72" s="13"/>
      <c r="IBU72" s="13"/>
      <c r="IBV72" s="13"/>
      <c r="IBW72" s="13"/>
      <c r="IBX72" s="13"/>
      <c r="IBY72" s="13"/>
      <c r="IBZ72" s="13"/>
      <c r="ICA72" s="13"/>
      <c r="ICB72" s="13"/>
      <c r="ICC72" s="13"/>
      <c r="ICD72" s="13"/>
      <c r="ICE72" s="13"/>
      <c r="ICF72" s="13"/>
      <c r="ICG72" s="13"/>
      <c r="ICH72" s="13"/>
      <c r="ICI72" s="13"/>
      <c r="ICJ72" s="13"/>
      <c r="ICK72" s="13"/>
      <c r="ICL72" s="13"/>
      <c r="ICM72" s="13"/>
      <c r="ICN72" s="13"/>
      <c r="ICO72" s="13"/>
      <c r="ICP72" s="13"/>
      <c r="ICQ72" s="13"/>
      <c r="ICR72" s="13"/>
      <c r="ICS72" s="13"/>
      <c r="ICT72" s="13"/>
      <c r="ICU72" s="13"/>
      <c r="ICV72" s="13"/>
      <c r="ICW72" s="13"/>
      <c r="ICX72" s="13"/>
      <c r="ICY72" s="13"/>
      <c r="ICZ72" s="13"/>
      <c r="IDA72" s="13"/>
      <c r="IDB72" s="13"/>
      <c r="IDC72" s="13"/>
      <c r="IDD72" s="13"/>
      <c r="IDE72" s="13"/>
      <c r="IDF72" s="13"/>
      <c r="IDG72" s="13"/>
      <c r="IDH72" s="13"/>
      <c r="IDI72" s="13"/>
      <c r="IDJ72" s="13"/>
      <c r="IDK72" s="13"/>
      <c r="IDL72" s="13"/>
      <c r="IDM72" s="13"/>
      <c r="IDN72" s="13"/>
      <c r="IDO72" s="13"/>
      <c r="IDP72" s="13"/>
      <c r="IDQ72" s="13"/>
      <c r="IDR72" s="13"/>
      <c r="IDS72" s="13"/>
      <c r="IDT72" s="13"/>
      <c r="IDU72" s="13"/>
      <c r="IDV72" s="13"/>
      <c r="IDW72" s="13"/>
      <c r="IDX72" s="13"/>
      <c r="IDY72" s="13"/>
      <c r="IDZ72" s="13"/>
      <c r="IEA72" s="13"/>
      <c r="IEB72" s="13"/>
      <c r="IEC72" s="13"/>
      <c r="IED72" s="13"/>
      <c r="IEE72" s="13"/>
      <c r="IEF72" s="13"/>
      <c r="IEG72" s="13"/>
      <c r="IEH72" s="13"/>
      <c r="IEI72" s="13"/>
      <c r="IEJ72" s="13"/>
      <c r="IEK72" s="13"/>
      <c r="IEL72" s="13"/>
      <c r="IEM72" s="13"/>
      <c r="IEN72" s="13"/>
      <c r="IEO72" s="13"/>
      <c r="IEP72" s="13"/>
      <c r="IEQ72" s="13"/>
      <c r="IER72" s="13"/>
      <c r="IES72" s="13"/>
      <c r="IET72" s="13"/>
      <c r="IEU72" s="13"/>
      <c r="IEV72" s="13"/>
      <c r="IEW72" s="13"/>
      <c r="IEX72" s="13"/>
      <c r="IEY72" s="13"/>
      <c r="IEZ72" s="13"/>
      <c r="IFA72" s="13"/>
      <c r="IFB72" s="13"/>
      <c r="IFC72" s="13"/>
      <c r="IFD72" s="13"/>
      <c r="IFE72" s="13"/>
      <c r="IFF72" s="13"/>
      <c r="IFG72" s="13"/>
      <c r="IFH72" s="13"/>
      <c r="IFI72" s="13"/>
      <c r="IFJ72" s="13"/>
      <c r="IFK72" s="13"/>
      <c r="IFL72" s="13"/>
      <c r="IFM72" s="13"/>
      <c r="IFN72" s="13"/>
      <c r="IFO72" s="13"/>
      <c r="IFP72" s="13"/>
      <c r="IFQ72" s="13"/>
      <c r="IFR72" s="13"/>
      <c r="IFS72" s="13"/>
      <c r="IFT72" s="13"/>
      <c r="IFU72" s="13"/>
      <c r="IFV72" s="13"/>
      <c r="IFW72" s="13"/>
      <c r="IFX72" s="13"/>
      <c r="IFY72" s="13"/>
      <c r="IFZ72" s="13"/>
      <c r="IGA72" s="13"/>
      <c r="IGB72" s="13"/>
      <c r="IGC72" s="13"/>
      <c r="IGD72" s="13"/>
      <c r="IGE72" s="13"/>
      <c r="IGF72" s="13"/>
      <c r="IGG72" s="13"/>
      <c r="IGH72" s="13"/>
      <c r="IGI72" s="13"/>
      <c r="IGJ72" s="13"/>
      <c r="IGK72" s="13"/>
      <c r="IGL72" s="13"/>
      <c r="IGM72" s="13"/>
      <c r="IGN72" s="13"/>
      <c r="IGO72" s="13"/>
      <c r="IGP72" s="13"/>
      <c r="IGQ72" s="13"/>
      <c r="IGR72" s="13"/>
      <c r="IGS72" s="13"/>
      <c r="IGT72" s="13"/>
      <c r="IGU72" s="13"/>
      <c r="IGV72" s="13"/>
      <c r="IGW72" s="13"/>
      <c r="IGX72" s="13"/>
      <c r="IGY72" s="13"/>
      <c r="IGZ72" s="13"/>
      <c r="IHA72" s="13"/>
      <c r="IHB72" s="13"/>
      <c r="IHC72" s="13"/>
      <c r="IHD72" s="13"/>
      <c r="IHE72" s="13"/>
      <c r="IHF72" s="13"/>
      <c r="IHG72" s="13"/>
      <c r="IHH72" s="13"/>
      <c r="IHI72" s="13"/>
      <c r="IHJ72" s="13"/>
      <c r="IHK72" s="13"/>
      <c r="IHL72" s="13"/>
      <c r="IHM72" s="13"/>
      <c r="IHN72" s="13"/>
      <c r="IHO72" s="13"/>
      <c r="IHP72" s="13"/>
      <c r="IHQ72" s="13"/>
      <c r="IHR72" s="13"/>
      <c r="IHS72" s="13"/>
      <c r="IHT72" s="13"/>
      <c r="IHU72" s="13"/>
      <c r="IHV72" s="13"/>
      <c r="IHW72" s="13"/>
      <c r="IHX72" s="13"/>
      <c r="IHY72" s="13"/>
      <c r="IHZ72" s="13"/>
      <c r="IIA72" s="13"/>
      <c r="IIB72" s="13"/>
      <c r="IIC72" s="13"/>
      <c r="IID72" s="13"/>
      <c r="IIE72" s="13"/>
      <c r="IIF72" s="13"/>
      <c r="IIG72" s="13"/>
      <c r="IIH72" s="13"/>
      <c r="III72" s="13"/>
      <c r="IIJ72" s="13"/>
      <c r="IIK72" s="13"/>
      <c r="IIL72" s="13"/>
      <c r="IIM72" s="13"/>
      <c r="IIN72" s="13"/>
      <c r="IIO72" s="13"/>
      <c r="IIP72" s="13"/>
      <c r="IIQ72" s="13"/>
      <c r="IIR72" s="13"/>
      <c r="IIS72" s="13"/>
      <c r="IIT72" s="13"/>
      <c r="IIU72" s="13"/>
      <c r="IIV72" s="13"/>
      <c r="IIW72" s="13"/>
      <c r="IIX72" s="13"/>
      <c r="IIY72" s="13"/>
      <c r="IIZ72" s="13"/>
      <c r="IJA72" s="13"/>
      <c r="IJB72" s="13"/>
      <c r="IJC72" s="13"/>
      <c r="IJD72" s="13"/>
      <c r="IJE72" s="13"/>
      <c r="IJF72" s="13"/>
      <c r="IJG72" s="13"/>
      <c r="IJH72" s="13"/>
      <c r="IJI72" s="13"/>
      <c r="IJJ72" s="13"/>
      <c r="IJK72" s="13"/>
      <c r="IJL72" s="13"/>
      <c r="IJM72" s="13"/>
      <c r="IJN72" s="13"/>
      <c r="IJO72" s="13"/>
      <c r="IJP72" s="13"/>
      <c r="IJQ72" s="13"/>
      <c r="IJR72" s="13"/>
      <c r="IJS72" s="13"/>
      <c r="IJT72" s="13"/>
      <c r="IJU72" s="13"/>
      <c r="IJV72" s="13"/>
      <c r="IJW72" s="13"/>
      <c r="IJX72" s="13"/>
      <c r="IJY72" s="13"/>
      <c r="IJZ72" s="13"/>
      <c r="IKA72" s="13"/>
      <c r="IKB72" s="13"/>
      <c r="IKC72" s="13"/>
      <c r="IKD72" s="13"/>
      <c r="IKE72" s="13"/>
      <c r="IKF72" s="13"/>
      <c r="IKG72" s="13"/>
      <c r="IKH72" s="13"/>
      <c r="IKI72" s="13"/>
      <c r="IKJ72" s="13"/>
      <c r="IKK72" s="13"/>
      <c r="IKL72" s="13"/>
      <c r="IKM72" s="13"/>
      <c r="IKN72" s="13"/>
      <c r="IKO72" s="13"/>
      <c r="IKP72" s="13"/>
      <c r="IKQ72" s="13"/>
      <c r="IKR72" s="13"/>
      <c r="IKS72" s="13"/>
      <c r="IKT72" s="13"/>
      <c r="IKU72" s="13"/>
      <c r="IKV72" s="13"/>
      <c r="IKW72" s="13"/>
      <c r="IKX72" s="13"/>
      <c r="IKY72" s="13"/>
      <c r="IKZ72" s="13"/>
      <c r="ILA72" s="13"/>
      <c r="ILB72" s="13"/>
      <c r="ILC72" s="13"/>
      <c r="ILD72" s="13"/>
      <c r="ILE72" s="13"/>
      <c r="ILF72" s="13"/>
      <c r="ILG72" s="13"/>
      <c r="ILH72" s="13"/>
      <c r="ILI72" s="13"/>
      <c r="ILJ72" s="13"/>
      <c r="ILK72" s="13"/>
      <c r="ILL72" s="13"/>
      <c r="ILM72" s="13"/>
      <c r="ILN72" s="13"/>
      <c r="ILO72" s="13"/>
      <c r="ILP72" s="13"/>
      <c r="ILQ72" s="13"/>
      <c r="ILR72" s="13"/>
      <c r="ILS72" s="13"/>
      <c r="ILT72" s="13"/>
      <c r="ILU72" s="13"/>
      <c r="ILV72" s="13"/>
      <c r="ILW72" s="13"/>
      <c r="ILX72" s="13"/>
      <c r="ILY72" s="13"/>
      <c r="ILZ72" s="13"/>
      <c r="IMA72" s="13"/>
      <c r="IMB72" s="13"/>
      <c r="IMC72" s="13"/>
      <c r="IMD72" s="13"/>
      <c r="IME72" s="13"/>
      <c r="IMF72" s="13"/>
      <c r="IMG72" s="13"/>
      <c r="IMH72" s="13"/>
      <c r="IMI72" s="13"/>
      <c r="IMJ72" s="13"/>
      <c r="IMK72" s="13"/>
      <c r="IML72" s="13"/>
      <c r="IMM72" s="13"/>
      <c r="IMN72" s="13"/>
      <c r="IMO72" s="13"/>
      <c r="IMP72" s="13"/>
      <c r="IMQ72" s="13"/>
      <c r="IMR72" s="13"/>
      <c r="IMS72" s="13"/>
      <c r="IMT72" s="13"/>
      <c r="IMU72" s="13"/>
      <c r="IMV72" s="13"/>
      <c r="IMW72" s="13"/>
      <c r="IMX72" s="13"/>
      <c r="IMY72" s="13"/>
      <c r="IMZ72" s="13"/>
      <c r="INA72" s="13"/>
      <c r="INB72" s="13"/>
      <c r="INC72" s="13"/>
      <c r="IND72" s="13"/>
      <c r="INE72" s="13"/>
      <c r="INF72" s="13"/>
      <c r="ING72" s="13"/>
      <c r="INH72" s="13"/>
      <c r="INI72" s="13"/>
      <c r="INJ72" s="13"/>
      <c r="INK72" s="13"/>
      <c r="INL72" s="13"/>
      <c r="INM72" s="13"/>
      <c r="INN72" s="13"/>
      <c r="INO72" s="13"/>
      <c r="INP72" s="13"/>
      <c r="INQ72" s="13"/>
      <c r="INR72" s="13"/>
      <c r="INS72" s="13"/>
      <c r="INT72" s="13"/>
      <c r="INU72" s="13"/>
      <c r="INV72" s="13"/>
      <c r="INW72" s="13"/>
      <c r="INX72" s="13"/>
      <c r="INY72" s="13"/>
      <c r="INZ72" s="13"/>
      <c r="IOA72" s="13"/>
      <c r="IOB72" s="13"/>
      <c r="IOC72" s="13"/>
      <c r="IOD72" s="13"/>
      <c r="IOE72" s="13"/>
      <c r="IOF72" s="13"/>
      <c r="IOG72" s="13"/>
      <c r="IOH72" s="13"/>
      <c r="IOI72" s="13"/>
      <c r="IOJ72" s="13"/>
      <c r="IOK72" s="13"/>
      <c r="IOL72" s="13"/>
      <c r="IOM72" s="13"/>
      <c r="ION72" s="13"/>
      <c r="IOO72" s="13"/>
      <c r="IOP72" s="13"/>
      <c r="IOQ72" s="13"/>
      <c r="IOR72" s="13"/>
      <c r="IOS72" s="13"/>
      <c r="IOT72" s="13"/>
      <c r="IOU72" s="13"/>
      <c r="IOV72" s="13"/>
      <c r="IOW72" s="13"/>
      <c r="IOX72" s="13"/>
      <c r="IOY72" s="13"/>
      <c r="IOZ72" s="13"/>
      <c r="IPA72" s="13"/>
      <c r="IPB72" s="13"/>
      <c r="IPC72" s="13"/>
      <c r="IPD72" s="13"/>
      <c r="IPE72" s="13"/>
      <c r="IPF72" s="13"/>
      <c r="IPG72" s="13"/>
      <c r="IPH72" s="13"/>
      <c r="IPI72" s="13"/>
      <c r="IPJ72" s="13"/>
      <c r="IPK72" s="13"/>
      <c r="IPL72" s="13"/>
      <c r="IPM72" s="13"/>
      <c r="IPN72" s="13"/>
      <c r="IPO72" s="13"/>
      <c r="IPP72" s="13"/>
      <c r="IPQ72" s="13"/>
      <c r="IPR72" s="13"/>
      <c r="IPS72" s="13"/>
      <c r="IPT72" s="13"/>
      <c r="IPU72" s="13"/>
      <c r="IPV72" s="13"/>
      <c r="IPW72" s="13"/>
      <c r="IPX72" s="13"/>
      <c r="IPY72" s="13"/>
      <c r="IPZ72" s="13"/>
      <c r="IQA72" s="13"/>
      <c r="IQB72" s="13"/>
      <c r="IQC72" s="13"/>
      <c r="IQD72" s="13"/>
      <c r="IQE72" s="13"/>
      <c r="IQF72" s="13"/>
      <c r="IQG72" s="13"/>
      <c r="IQH72" s="13"/>
      <c r="IQI72" s="13"/>
      <c r="IQJ72" s="13"/>
      <c r="IQK72" s="13"/>
      <c r="IQL72" s="13"/>
      <c r="IQM72" s="13"/>
      <c r="IQN72" s="13"/>
      <c r="IQO72" s="13"/>
      <c r="IQP72" s="13"/>
      <c r="IQQ72" s="13"/>
      <c r="IQR72" s="13"/>
      <c r="IQS72" s="13"/>
      <c r="IQT72" s="13"/>
      <c r="IQU72" s="13"/>
      <c r="IQV72" s="13"/>
      <c r="IQW72" s="13"/>
      <c r="IQX72" s="13"/>
      <c r="IQY72" s="13"/>
      <c r="IQZ72" s="13"/>
      <c r="IRA72" s="13"/>
      <c r="IRB72" s="13"/>
      <c r="IRC72" s="13"/>
      <c r="IRD72" s="13"/>
      <c r="IRE72" s="13"/>
      <c r="IRF72" s="13"/>
      <c r="IRG72" s="13"/>
      <c r="IRH72" s="13"/>
      <c r="IRI72" s="13"/>
      <c r="IRJ72" s="13"/>
      <c r="IRK72" s="13"/>
      <c r="IRL72" s="13"/>
      <c r="IRM72" s="13"/>
      <c r="IRN72" s="13"/>
      <c r="IRO72" s="13"/>
      <c r="IRP72" s="13"/>
      <c r="IRQ72" s="13"/>
      <c r="IRR72" s="13"/>
      <c r="IRS72" s="13"/>
      <c r="IRT72" s="13"/>
      <c r="IRU72" s="13"/>
      <c r="IRV72" s="13"/>
      <c r="IRW72" s="13"/>
      <c r="IRX72" s="13"/>
      <c r="IRY72" s="13"/>
      <c r="IRZ72" s="13"/>
      <c r="ISA72" s="13"/>
      <c r="ISB72" s="13"/>
      <c r="ISC72" s="13"/>
      <c r="ISD72" s="13"/>
      <c r="ISE72" s="13"/>
      <c r="ISF72" s="13"/>
      <c r="ISG72" s="13"/>
      <c r="ISH72" s="13"/>
      <c r="ISI72" s="13"/>
      <c r="ISJ72" s="13"/>
      <c r="ISK72" s="13"/>
      <c r="ISL72" s="13"/>
      <c r="ISM72" s="13"/>
      <c r="ISN72" s="13"/>
      <c r="ISO72" s="13"/>
      <c r="ISP72" s="13"/>
      <c r="ISQ72" s="13"/>
      <c r="ISR72" s="13"/>
      <c r="ISS72" s="13"/>
      <c r="IST72" s="13"/>
      <c r="ISU72" s="13"/>
      <c r="ISV72" s="13"/>
      <c r="ISW72" s="13"/>
      <c r="ISX72" s="13"/>
      <c r="ISY72" s="13"/>
      <c r="ISZ72" s="13"/>
      <c r="ITA72" s="13"/>
      <c r="ITB72" s="13"/>
      <c r="ITC72" s="13"/>
      <c r="ITD72" s="13"/>
      <c r="ITE72" s="13"/>
      <c r="ITF72" s="13"/>
      <c r="ITG72" s="13"/>
      <c r="ITH72" s="13"/>
      <c r="ITI72" s="13"/>
      <c r="ITJ72" s="13"/>
      <c r="ITK72" s="13"/>
      <c r="ITL72" s="13"/>
      <c r="ITM72" s="13"/>
      <c r="ITN72" s="13"/>
      <c r="ITO72" s="13"/>
      <c r="ITP72" s="13"/>
      <c r="ITQ72" s="13"/>
      <c r="ITR72" s="13"/>
      <c r="ITS72" s="13"/>
      <c r="ITT72" s="13"/>
      <c r="ITU72" s="13"/>
      <c r="ITV72" s="13"/>
      <c r="ITW72" s="13"/>
      <c r="ITX72" s="13"/>
      <c r="ITY72" s="13"/>
      <c r="ITZ72" s="13"/>
      <c r="IUA72" s="13"/>
      <c r="IUB72" s="13"/>
      <c r="IUC72" s="13"/>
      <c r="IUD72" s="13"/>
      <c r="IUE72" s="13"/>
      <c r="IUF72" s="13"/>
      <c r="IUG72" s="13"/>
      <c r="IUH72" s="13"/>
      <c r="IUI72" s="13"/>
      <c r="IUJ72" s="13"/>
      <c r="IUK72" s="13"/>
      <c r="IUL72" s="13"/>
      <c r="IUM72" s="13"/>
      <c r="IUN72" s="13"/>
      <c r="IUO72" s="13"/>
      <c r="IUP72" s="13"/>
      <c r="IUQ72" s="13"/>
      <c r="IUR72" s="13"/>
      <c r="IUS72" s="13"/>
      <c r="IUT72" s="13"/>
      <c r="IUU72" s="13"/>
      <c r="IUV72" s="13"/>
      <c r="IUW72" s="13"/>
      <c r="IUX72" s="13"/>
      <c r="IUY72" s="13"/>
      <c r="IUZ72" s="13"/>
      <c r="IVA72" s="13"/>
      <c r="IVB72" s="13"/>
      <c r="IVC72" s="13"/>
      <c r="IVD72" s="13"/>
      <c r="IVE72" s="13"/>
      <c r="IVF72" s="13"/>
      <c r="IVG72" s="13"/>
      <c r="IVH72" s="13"/>
      <c r="IVI72" s="13"/>
      <c r="IVJ72" s="13"/>
      <c r="IVK72" s="13"/>
      <c r="IVL72" s="13"/>
      <c r="IVM72" s="13"/>
      <c r="IVN72" s="13"/>
      <c r="IVO72" s="13"/>
      <c r="IVP72" s="13"/>
      <c r="IVQ72" s="13"/>
      <c r="IVR72" s="13"/>
      <c r="IVS72" s="13"/>
      <c r="IVT72" s="13"/>
      <c r="IVU72" s="13"/>
      <c r="IVV72" s="13"/>
      <c r="IVW72" s="13"/>
      <c r="IVX72" s="13"/>
      <c r="IVY72" s="13"/>
      <c r="IVZ72" s="13"/>
      <c r="IWA72" s="13"/>
      <c r="IWB72" s="13"/>
      <c r="IWC72" s="13"/>
      <c r="IWD72" s="13"/>
      <c r="IWE72" s="13"/>
      <c r="IWF72" s="13"/>
      <c r="IWG72" s="13"/>
      <c r="IWH72" s="13"/>
      <c r="IWI72" s="13"/>
      <c r="IWJ72" s="13"/>
      <c r="IWK72" s="13"/>
      <c r="IWL72" s="13"/>
      <c r="IWM72" s="13"/>
      <c r="IWN72" s="13"/>
      <c r="IWO72" s="13"/>
      <c r="IWP72" s="13"/>
      <c r="IWQ72" s="13"/>
      <c r="IWR72" s="13"/>
      <c r="IWS72" s="13"/>
      <c r="IWT72" s="13"/>
      <c r="IWU72" s="13"/>
      <c r="IWV72" s="13"/>
      <c r="IWW72" s="13"/>
      <c r="IWX72" s="13"/>
      <c r="IWY72" s="13"/>
      <c r="IWZ72" s="13"/>
      <c r="IXA72" s="13"/>
      <c r="IXB72" s="13"/>
      <c r="IXC72" s="13"/>
      <c r="IXD72" s="13"/>
      <c r="IXE72" s="13"/>
      <c r="IXF72" s="13"/>
      <c r="IXG72" s="13"/>
      <c r="IXH72" s="13"/>
      <c r="IXI72" s="13"/>
      <c r="IXJ72" s="13"/>
      <c r="IXK72" s="13"/>
      <c r="IXL72" s="13"/>
      <c r="IXM72" s="13"/>
      <c r="IXN72" s="13"/>
      <c r="IXO72" s="13"/>
      <c r="IXP72" s="13"/>
      <c r="IXQ72" s="13"/>
      <c r="IXR72" s="13"/>
      <c r="IXS72" s="13"/>
      <c r="IXT72" s="13"/>
      <c r="IXU72" s="13"/>
      <c r="IXV72" s="13"/>
      <c r="IXW72" s="13"/>
      <c r="IXX72" s="13"/>
      <c r="IXY72" s="13"/>
      <c r="IXZ72" s="13"/>
      <c r="IYA72" s="13"/>
      <c r="IYB72" s="13"/>
      <c r="IYC72" s="13"/>
      <c r="IYD72" s="13"/>
      <c r="IYE72" s="13"/>
      <c r="IYF72" s="13"/>
      <c r="IYG72" s="13"/>
      <c r="IYH72" s="13"/>
      <c r="IYI72" s="13"/>
      <c r="IYJ72" s="13"/>
      <c r="IYK72" s="13"/>
      <c r="IYL72" s="13"/>
      <c r="IYM72" s="13"/>
      <c r="IYN72" s="13"/>
      <c r="IYO72" s="13"/>
      <c r="IYP72" s="13"/>
      <c r="IYQ72" s="13"/>
      <c r="IYR72" s="13"/>
      <c r="IYS72" s="13"/>
      <c r="IYT72" s="13"/>
      <c r="IYU72" s="13"/>
      <c r="IYV72" s="13"/>
      <c r="IYW72" s="13"/>
      <c r="IYX72" s="13"/>
      <c r="IYY72" s="13"/>
      <c r="IYZ72" s="13"/>
      <c r="IZA72" s="13"/>
      <c r="IZB72" s="13"/>
      <c r="IZC72" s="13"/>
      <c r="IZD72" s="13"/>
      <c r="IZE72" s="13"/>
      <c r="IZF72" s="13"/>
      <c r="IZG72" s="13"/>
      <c r="IZH72" s="13"/>
      <c r="IZI72" s="13"/>
      <c r="IZJ72" s="13"/>
      <c r="IZK72" s="13"/>
      <c r="IZL72" s="13"/>
      <c r="IZM72" s="13"/>
      <c r="IZN72" s="13"/>
      <c r="IZO72" s="13"/>
      <c r="IZP72" s="13"/>
      <c r="IZQ72" s="13"/>
      <c r="IZR72" s="13"/>
      <c r="IZS72" s="13"/>
      <c r="IZT72" s="13"/>
      <c r="IZU72" s="13"/>
      <c r="IZV72" s="13"/>
      <c r="IZW72" s="13"/>
      <c r="IZX72" s="13"/>
      <c r="IZY72" s="13"/>
      <c r="IZZ72" s="13"/>
      <c r="JAA72" s="13"/>
      <c r="JAB72" s="13"/>
      <c r="JAC72" s="13"/>
      <c r="JAD72" s="13"/>
      <c r="JAE72" s="13"/>
      <c r="JAF72" s="13"/>
      <c r="JAG72" s="13"/>
      <c r="JAH72" s="13"/>
      <c r="JAI72" s="13"/>
      <c r="JAJ72" s="13"/>
      <c r="JAK72" s="13"/>
      <c r="JAL72" s="13"/>
      <c r="JAM72" s="13"/>
      <c r="JAN72" s="13"/>
      <c r="JAO72" s="13"/>
      <c r="JAP72" s="13"/>
      <c r="JAQ72" s="13"/>
      <c r="JAR72" s="13"/>
      <c r="JAS72" s="13"/>
      <c r="JAT72" s="13"/>
      <c r="JAU72" s="13"/>
      <c r="JAV72" s="13"/>
      <c r="JAW72" s="13"/>
      <c r="JAX72" s="13"/>
      <c r="JAY72" s="13"/>
      <c r="JAZ72" s="13"/>
      <c r="JBA72" s="13"/>
      <c r="JBB72" s="13"/>
      <c r="JBC72" s="13"/>
      <c r="JBD72" s="13"/>
      <c r="JBE72" s="13"/>
      <c r="JBF72" s="13"/>
      <c r="JBG72" s="13"/>
      <c r="JBH72" s="13"/>
      <c r="JBI72" s="13"/>
      <c r="JBJ72" s="13"/>
      <c r="JBK72" s="13"/>
      <c r="JBL72" s="13"/>
      <c r="JBM72" s="13"/>
      <c r="JBN72" s="13"/>
      <c r="JBO72" s="13"/>
      <c r="JBP72" s="13"/>
      <c r="JBQ72" s="13"/>
      <c r="JBR72" s="13"/>
      <c r="JBS72" s="13"/>
      <c r="JBT72" s="13"/>
      <c r="JBU72" s="13"/>
      <c r="JBV72" s="13"/>
      <c r="JBW72" s="13"/>
      <c r="JBX72" s="13"/>
      <c r="JBY72" s="13"/>
      <c r="JBZ72" s="13"/>
      <c r="JCA72" s="13"/>
      <c r="JCB72" s="13"/>
      <c r="JCC72" s="13"/>
      <c r="JCD72" s="13"/>
      <c r="JCE72" s="13"/>
      <c r="JCF72" s="13"/>
      <c r="JCG72" s="13"/>
      <c r="JCH72" s="13"/>
      <c r="JCI72" s="13"/>
      <c r="JCJ72" s="13"/>
      <c r="JCK72" s="13"/>
      <c r="JCL72" s="13"/>
      <c r="JCM72" s="13"/>
      <c r="JCN72" s="13"/>
      <c r="JCO72" s="13"/>
      <c r="JCP72" s="13"/>
      <c r="JCQ72" s="13"/>
      <c r="JCR72" s="13"/>
      <c r="JCS72" s="13"/>
      <c r="JCT72" s="13"/>
      <c r="JCU72" s="13"/>
      <c r="JCV72" s="13"/>
      <c r="JCW72" s="13"/>
      <c r="JCX72" s="13"/>
      <c r="JCY72" s="13"/>
      <c r="JCZ72" s="13"/>
      <c r="JDA72" s="13"/>
      <c r="JDB72" s="13"/>
      <c r="JDC72" s="13"/>
      <c r="JDD72" s="13"/>
      <c r="JDE72" s="13"/>
      <c r="JDF72" s="13"/>
      <c r="JDG72" s="13"/>
      <c r="JDH72" s="13"/>
      <c r="JDI72" s="13"/>
      <c r="JDJ72" s="13"/>
      <c r="JDK72" s="13"/>
      <c r="JDL72" s="13"/>
      <c r="JDM72" s="13"/>
      <c r="JDN72" s="13"/>
      <c r="JDO72" s="13"/>
      <c r="JDP72" s="13"/>
      <c r="JDQ72" s="13"/>
      <c r="JDR72" s="13"/>
      <c r="JDS72" s="13"/>
      <c r="JDT72" s="13"/>
      <c r="JDU72" s="13"/>
      <c r="JDV72" s="13"/>
      <c r="JDW72" s="13"/>
      <c r="JDX72" s="13"/>
      <c r="JDY72" s="13"/>
      <c r="JDZ72" s="13"/>
      <c r="JEA72" s="13"/>
      <c r="JEB72" s="13"/>
      <c r="JEC72" s="13"/>
      <c r="JED72" s="13"/>
      <c r="JEE72" s="13"/>
      <c r="JEF72" s="13"/>
      <c r="JEG72" s="13"/>
      <c r="JEH72" s="13"/>
      <c r="JEI72" s="13"/>
      <c r="JEJ72" s="13"/>
      <c r="JEK72" s="13"/>
      <c r="JEL72" s="13"/>
      <c r="JEM72" s="13"/>
      <c r="JEN72" s="13"/>
      <c r="JEO72" s="13"/>
      <c r="JEP72" s="13"/>
      <c r="JEQ72" s="13"/>
      <c r="JER72" s="13"/>
      <c r="JES72" s="13"/>
      <c r="JET72" s="13"/>
      <c r="JEU72" s="13"/>
      <c r="JEV72" s="13"/>
      <c r="JEW72" s="13"/>
      <c r="JEX72" s="13"/>
      <c r="JEY72" s="13"/>
      <c r="JEZ72" s="13"/>
      <c r="JFA72" s="13"/>
      <c r="JFB72" s="13"/>
      <c r="JFC72" s="13"/>
      <c r="JFD72" s="13"/>
      <c r="JFE72" s="13"/>
      <c r="JFF72" s="13"/>
      <c r="JFG72" s="13"/>
      <c r="JFH72" s="13"/>
      <c r="JFI72" s="13"/>
      <c r="JFJ72" s="13"/>
      <c r="JFK72" s="13"/>
      <c r="JFL72" s="13"/>
      <c r="JFM72" s="13"/>
      <c r="JFN72" s="13"/>
      <c r="JFO72" s="13"/>
      <c r="JFP72" s="13"/>
      <c r="JFQ72" s="13"/>
      <c r="JFR72" s="13"/>
      <c r="JFS72" s="13"/>
      <c r="JFT72" s="13"/>
      <c r="JFU72" s="13"/>
      <c r="JFV72" s="13"/>
      <c r="JFW72" s="13"/>
      <c r="JFX72" s="13"/>
      <c r="JFY72" s="13"/>
      <c r="JFZ72" s="13"/>
      <c r="JGA72" s="13"/>
      <c r="JGB72" s="13"/>
      <c r="JGC72" s="13"/>
      <c r="JGD72" s="13"/>
      <c r="JGE72" s="13"/>
      <c r="JGF72" s="13"/>
      <c r="JGG72" s="13"/>
      <c r="JGH72" s="13"/>
      <c r="JGI72" s="13"/>
      <c r="JGJ72" s="13"/>
      <c r="JGK72" s="13"/>
      <c r="JGL72" s="13"/>
      <c r="JGM72" s="13"/>
      <c r="JGN72" s="13"/>
      <c r="JGO72" s="13"/>
      <c r="JGP72" s="13"/>
      <c r="JGQ72" s="13"/>
      <c r="JGR72" s="13"/>
      <c r="JGS72" s="13"/>
      <c r="JGT72" s="13"/>
      <c r="JGU72" s="13"/>
      <c r="JGV72" s="13"/>
      <c r="JGW72" s="13"/>
      <c r="JGX72" s="13"/>
      <c r="JGY72" s="13"/>
      <c r="JGZ72" s="13"/>
      <c r="JHA72" s="13"/>
      <c r="JHB72" s="13"/>
      <c r="JHC72" s="13"/>
      <c r="JHD72" s="13"/>
      <c r="JHE72" s="13"/>
      <c r="JHF72" s="13"/>
      <c r="JHG72" s="13"/>
      <c r="JHH72" s="13"/>
      <c r="JHI72" s="13"/>
      <c r="JHJ72" s="13"/>
      <c r="JHK72" s="13"/>
      <c r="JHL72" s="13"/>
      <c r="JHM72" s="13"/>
      <c r="JHN72" s="13"/>
      <c r="JHO72" s="13"/>
      <c r="JHP72" s="13"/>
      <c r="JHQ72" s="13"/>
      <c r="JHR72" s="13"/>
      <c r="JHS72" s="13"/>
      <c r="JHT72" s="13"/>
      <c r="JHU72" s="13"/>
      <c r="JHV72" s="13"/>
      <c r="JHW72" s="13"/>
      <c r="JHX72" s="13"/>
      <c r="JHY72" s="13"/>
      <c r="JHZ72" s="13"/>
      <c r="JIA72" s="13"/>
      <c r="JIB72" s="13"/>
      <c r="JIC72" s="13"/>
      <c r="JID72" s="13"/>
      <c r="JIE72" s="13"/>
      <c r="JIF72" s="13"/>
      <c r="JIG72" s="13"/>
      <c r="JIH72" s="13"/>
      <c r="JII72" s="13"/>
      <c r="JIJ72" s="13"/>
      <c r="JIK72" s="13"/>
      <c r="JIL72" s="13"/>
      <c r="JIM72" s="13"/>
      <c r="JIN72" s="13"/>
      <c r="JIO72" s="13"/>
      <c r="JIP72" s="13"/>
      <c r="JIQ72" s="13"/>
      <c r="JIR72" s="13"/>
      <c r="JIS72" s="13"/>
      <c r="JIT72" s="13"/>
      <c r="JIU72" s="13"/>
      <c r="JIV72" s="13"/>
      <c r="JIW72" s="13"/>
      <c r="JIX72" s="13"/>
      <c r="JIY72" s="13"/>
      <c r="JIZ72" s="13"/>
      <c r="JJA72" s="13"/>
      <c r="JJB72" s="13"/>
      <c r="JJC72" s="13"/>
      <c r="JJD72" s="13"/>
      <c r="JJE72" s="13"/>
      <c r="JJF72" s="13"/>
      <c r="JJG72" s="13"/>
      <c r="JJH72" s="13"/>
      <c r="JJI72" s="13"/>
      <c r="JJJ72" s="13"/>
      <c r="JJK72" s="13"/>
      <c r="JJL72" s="13"/>
      <c r="JJM72" s="13"/>
      <c r="JJN72" s="13"/>
      <c r="JJO72" s="13"/>
      <c r="JJP72" s="13"/>
      <c r="JJQ72" s="13"/>
      <c r="JJR72" s="13"/>
      <c r="JJS72" s="13"/>
      <c r="JJT72" s="13"/>
      <c r="JJU72" s="13"/>
      <c r="JJV72" s="13"/>
      <c r="JJW72" s="13"/>
      <c r="JJX72" s="13"/>
      <c r="JJY72" s="13"/>
      <c r="JJZ72" s="13"/>
      <c r="JKA72" s="13"/>
      <c r="JKB72" s="13"/>
      <c r="JKC72" s="13"/>
      <c r="JKD72" s="13"/>
      <c r="JKE72" s="13"/>
      <c r="JKF72" s="13"/>
      <c r="JKG72" s="13"/>
      <c r="JKH72" s="13"/>
      <c r="JKI72" s="13"/>
      <c r="JKJ72" s="13"/>
      <c r="JKK72" s="13"/>
      <c r="JKL72" s="13"/>
      <c r="JKM72" s="13"/>
      <c r="JKN72" s="13"/>
      <c r="JKO72" s="13"/>
      <c r="JKP72" s="13"/>
      <c r="JKQ72" s="13"/>
      <c r="JKR72" s="13"/>
      <c r="JKS72" s="13"/>
      <c r="JKT72" s="13"/>
      <c r="JKU72" s="13"/>
      <c r="JKV72" s="13"/>
      <c r="JKW72" s="13"/>
      <c r="JKX72" s="13"/>
      <c r="JKY72" s="13"/>
      <c r="JKZ72" s="13"/>
      <c r="JLA72" s="13"/>
      <c r="JLB72" s="13"/>
      <c r="JLC72" s="13"/>
      <c r="JLD72" s="13"/>
      <c r="JLE72" s="13"/>
      <c r="JLF72" s="13"/>
      <c r="JLG72" s="13"/>
      <c r="JLH72" s="13"/>
      <c r="JLI72" s="13"/>
      <c r="JLJ72" s="13"/>
      <c r="JLK72" s="13"/>
      <c r="JLL72" s="13"/>
      <c r="JLM72" s="13"/>
      <c r="JLN72" s="13"/>
      <c r="JLO72" s="13"/>
      <c r="JLP72" s="13"/>
      <c r="JLQ72" s="13"/>
      <c r="JLR72" s="13"/>
      <c r="JLS72" s="13"/>
      <c r="JLT72" s="13"/>
      <c r="JLU72" s="13"/>
      <c r="JLV72" s="13"/>
      <c r="JLW72" s="13"/>
      <c r="JLX72" s="13"/>
      <c r="JLY72" s="13"/>
      <c r="JLZ72" s="13"/>
      <c r="JMA72" s="13"/>
      <c r="JMB72" s="13"/>
      <c r="JMC72" s="13"/>
      <c r="JMD72" s="13"/>
      <c r="JME72" s="13"/>
      <c r="JMF72" s="13"/>
      <c r="JMG72" s="13"/>
      <c r="JMH72" s="13"/>
      <c r="JMI72" s="13"/>
      <c r="JMJ72" s="13"/>
      <c r="JMK72" s="13"/>
      <c r="JML72" s="13"/>
      <c r="JMM72" s="13"/>
      <c r="JMN72" s="13"/>
      <c r="JMO72" s="13"/>
      <c r="JMP72" s="13"/>
      <c r="JMQ72" s="13"/>
      <c r="JMR72" s="13"/>
      <c r="JMS72" s="13"/>
      <c r="JMT72" s="13"/>
      <c r="JMU72" s="13"/>
      <c r="JMV72" s="13"/>
      <c r="JMW72" s="13"/>
      <c r="JMX72" s="13"/>
      <c r="JMY72" s="13"/>
      <c r="JMZ72" s="13"/>
      <c r="JNA72" s="13"/>
      <c r="JNB72" s="13"/>
      <c r="JNC72" s="13"/>
      <c r="JND72" s="13"/>
      <c r="JNE72" s="13"/>
      <c r="JNF72" s="13"/>
      <c r="JNG72" s="13"/>
      <c r="JNH72" s="13"/>
      <c r="JNI72" s="13"/>
      <c r="JNJ72" s="13"/>
      <c r="JNK72" s="13"/>
      <c r="JNL72" s="13"/>
      <c r="JNM72" s="13"/>
      <c r="JNN72" s="13"/>
      <c r="JNO72" s="13"/>
      <c r="JNP72" s="13"/>
      <c r="JNQ72" s="13"/>
      <c r="JNR72" s="13"/>
      <c r="JNS72" s="13"/>
      <c r="JNT72" s="13"/>
      <c r="JNU72" s="13"/>
      <c r="JNV72" s="13"/>
      <c r="JNW72" s="13"/>
      <c r="JNX72" s="13"/>
      <c r="JNY72" s="13"/>
      <c r="JNZ72" s="13"/>
      <c r="JOA72" s="13"/>
      <c r="JOB72" s="13"/>
      <c r="JOC72" s="13"/>
      <c r="JOD72" s="13"/>
      <c r="JOE72" s="13"/>
      <c r="JOF72" s="13"/>
      <c r="JOG72" s="13"/>
      <c r="JOH72" s="13"/>
      <c r="JOI72" s="13"/>
      <c r="JOJ72" s="13"/>
      <c r="JOK72" s="13"/>
      <c r="JOL72" s="13"/>
      <c r="JOM72" s="13"/>
      <c r="JON72" s="13"/>
      <c r="JOO72" s="13"/>
      <c r="JOP72" s="13"/>
      <c r="JOQ72" s="13"/>
      <c r="JOR72" s="13"/>
      <c r="JOS72" s="13"/>
      <c r="JOT72" s="13"/>
      <c r="JOU72" s="13"/>
      <c r="JOV72" s="13"/>
      <c r="JOW72" s="13"/>
      <c r="JOX72" s="13"/>
      <c r="JOY72" s="13"/>
      <c r="JOZ72" s="13"/>
      <c r="JPA72" s="13"/>
      <c r="JPB72" s="13"/>
      <c r="JPC72" s="13"/>
      <c r="JPD72" s="13"/>
      <c r="JPE72" s="13"/>
      <c r="JPF72" s="13"/>
      <c r="JPG72" s="13"/>
      <c r="JPH72" s="13"/>
      <c r="JPI72" s="13"/>
      <c r="JPJ72" s="13"/>
      <c r="JPK72" s="13"/>
      <c r="JPL72" s="13"/>
      <c r="JPM72" s="13"/>
      <c r="JPN72" s="13"/>
      <c r="JPO72" s="13"/>
      <c r="JPP72" s="13"/>
      <c r="JPQ72" s="13"/>
      <c r="JPR72" s="13"/>
      <c r="JPS72" s="13"/>
      <c r="JPT72" s="13"/>
      <c r="JPU72" s="13"/>
      <c r="JPV72" s="13"/>
      <c r="JPW72" s="13"/>
      <c r="JPX72" s="13"/>
      <c r="JPY72" s="13"/>
      <c r="JPZ72" s="13"/>
      <c r="JQA72" s="13"/>
      <c r="JQB72" s="13"/>
      <c r="JQC72" s="13"/>
      <c r="JQD72" s="13"/>
      <c r="JQE72" s="13"/>
      <c r="JQF72" s="13"/>
      <c r="JQG72" s="13"/>
      <c r="JQH72" s="13"/>
      <c r="JQI72" s="13"/>
      <c r="JQJ72" s="13"/>
      <c r="JQK72" s="13"/>
      <c r="JQL72" s="13"/>
      <c r="JQM72" s="13"/>
      <c r="JQN72" s="13"/>
      <c r="JQO72" s="13"/>
      <c r="JQP72" s="13"/>
      <c r="JQQ72" s="13"/>
      <c r="JQR72" s="13"/>
      <c r="JQS72" s="13"/>
      <c r="JQT72" s="13"/>
      <c r="JQU72" s="13"/>
      <c r="JQV72" s="13"/>
      <c r="JQW72" s="13"/>
      <c r="JQX72" s="13"/>
      <c r="JQY72" s="13"/>
      <c r="JQZ72" s="13"/>
      <c r="JRA72" s="13"/>
      <c r="JRB72" s="13"/>
      <c r="JRC72" s="13"/>
      <c r="JRD72" s="13"/>
      <c r="JRE72" s="13"/>
      <c r="JRF72" s="13"/>
      <c r="JRG72" s="13"/>
      <c r="JRH72" s="13"/>
      <c r="JRI72" s="13"/>
      <c r="JRJ72" s="13"/>
      <c r="JRK72" s="13"/>
      <c r="JRL72" s="13"/>
      <c r="JRM72" s="13"/>
      <c r="JRN72" s="13"/>
      <c r="JRO72" s="13"/>
      <c r="JRP72" s="13"/>
      <c r="JRQ72" s="13"/>
      <c r="JRR72" s="13"/>
      <c r="JRS72" s="13"/>
      <c r="JRT72" s="13"/>
      <c r="JRU72" s="13"/>
      <c r="JRV72" s="13"/>
      <c r="JRW72" s="13"/>
      <c r="JRX72" s="13"/>
      <c r="JRY72" s="13"/>
      <c r="JRZ72" s="13"/>
      <c r="JSA72" s="13"/>
      <c r="JSB72" s="13"/>
      <c r="JSC72" s="13"/>
      <c r="JSD72" s="13"/>
      <c r="JSE72" s="13"/>
      <c r="JSF72" s="13"/>
      <c r="JSG72" s="13"/>
      <c r="JSH72" s="13"/>
      <c r="JSI72" s="13"/>
      <c r="JSJ72" s="13"/>
      <c r="JSK72" s="13"/>
      <c r="JSL72" s="13"/>
      <c r="JSM72" s="13"/>
      <c r="JSN72" s="13"/>
      <c r="JSO72" s="13"/>
      <c r="JSP72" s="13"/>
      <c r="JSQ72" s="13"/>
      <c r="JSR72" s="13"/>
      <c r="JSS72" s="13"/>
      <c r="JST72" s="13"/>
      <c r="JSU72" s="13"/>
      <c r="JSV72" s="13"/>
      <c r="JSW72" s="13"/>
      <c r="JSX72" s="13"/>
      <c r="JSY72" s="13"/>
      <c r="JSZ72" s="13"/>
      <c r="JTA72" s="13"/>
      <c r="JTB72" s="13"/>
      <c r="JTC72" s="13"/>
      <c r="JTD72" s="13"/>
      <c r="JTE72" s="13"/>
      <c r="JTF72" s="13"/>
      <c r="JTG72" s="13"/>
      <c r="JTH72" s="13"/>
      <c r="JTI72" s="13"/>
      <c r="JTJ72" s="13"/>
      <c r="JTK72" s="13"/>
      <c r="JTL72" s="13"/>
      <c r="JTM72" s="13"/>
      <c r="JTN72" s="13"/>
      <c r="JTO72" s="13"/>
      <c r="JTP72" s="13"/>
      <c r="JTQ72" s="13"/>
      <c r="JTR72" s="13"/>
      <c r="JTS72" s="13"/>
      <c r="JTT72" s="13"/>
      <c r="JTU72" s="13"/>
      <c r="JTV72" s="13"/>
      <c r="JTW72" s="13"/>
      <c r="JTX72" s="13"/>
      <c r="JTY72" s="13"/>
      <c r="JTZ72" s="13"/>
      <c r="JUA72" s="13"/>
      <c r="JUB72" s="13"/>
      <c r="JUC72" s="13"/>
      <c r="JUD72" s="13"/>
      <c r="JUE72" s="13"/>
      <c r="JUF72" s="13"/>
      <c r="JUG72" s="13"/>
      <c r="JUH72" s="13"/>
      <c r="JUI72" s="13"/>
      <c r="JUJ72" s="13"/>
      <c r="JUK72" s="13"/>
      <c r="JUL72" s="13"/>
      <c r="JUM72" s="13"/>
      <c r="JUN72" s="13"/>
      <c r="JUO72" s="13"/>
      <c r="JUP72" s="13"/>
      <c r="JUQ72" s="13"/>
      <c r="JUR72" s="13"/>
      <c r="JUS72" s="13"/>
      <c r="JUT72" s="13"/>
      <c r="JUU72" s="13"/>
      <c r="JUV72" s="13"/>
      <c r="JUW72" s="13"/>
      <c r="JUX72" s="13"/>
      <c r="JUY72" s="13"/>
      <c r="JUZ72" s="13"/>
      <c r="JVA72" s="13"/>
      <c r="JVB72" s="13"/>
      <c r="JVC72" s="13"/>
      <c r="JVD72" s="13"/>
      <c r="JVE72" s="13"/>
      <c r="JVF72" s="13"/>
      <c r="JVG72" s="13"/>
      <c r="JVH72" s="13"/>
      <c r="JVI72" s="13"/>
      <c r="JVJ72" s="13"/>
      <c r="JVK72" s="13"/>
      <c r="JVL72" s="13"/>
      <c r="JVM72" s="13"/>
      <c r="JVN72" s="13"/>
      <c r="JVO72" s="13"/>
      <c r="JVP72" s="13"/>
      <c r="JVQ72" s="13"/>
      <c r="JVR72" s="13"/>
      <c r="JVS72" s="13"/>
      <c r="JVT72" s="13"/>
      <c r="JVU72" s="13"/>
      <c r="JVV72" s="13"/>
      <c r="JVW72" s="13"/>
      <c r="JVX72" s="13"/>
      <c r="JVY72" s="13"/>
      <c r="JVZ72" s="13"/>
      <c r="JWA72" s="13"/>
      <c r="JWB72" s="13"/>
      <c r="JWC72" s="13"/>
      <c r="JWD72" s="13"/>
      <c r="JWE72" s="13"/>
      <c r="JWF72" s="13"/>
      <c r="JWG72" s="13"/>
      <c r="JWH72" s="13"/>
      <c r="JWI72" s="13"/>
      <c r="JWJ72" s="13"/>
      <c r="JWK72" s="13"/>
      <c r="JWL72" s="13"/>
      <c r="JWM72" s="13"/>
      <c r="JWN72" s="13"/>
      <c r="JWO72" s="13"/>
      <c r="JWP72" s="13"/>
      <c r="JWQ72" s="13"/>
      <c r="JWR72" s="13"/>
      <c r="JWS72" s="13"/>
      <c r="JWT72" s="13"/>
      <c r="JWU72" s="13"/>
      <c r="JWV72" s="13"/>
      <c r="JWW72" s="13"/>
      <c r="JWX72" s="13"/>
      <c r="JWY72" s="13"/>
      <c r="JWZ72" s="13"/>
      <c r="JXA72" s="13"/>
      <c r="JXB72" s="13"/>
      <c r="JXC72" s="13"/>
      <c r="JXD72" s="13"/>
      <c r="JXE72" s="13"/>
      <c r="JXF72" s="13"/>
      <c r="JXG72" s="13"/>
      <c r="JXH72" s="13"/>
      <c r="JXI72" s="13"/>
      <c r="JXJ72" s="13"/>
      <c r="JXK72" s="13"/>
      <c r="JXL72" s="13"/>
      <c r="JXM72" s="13"/>
      <c r="JXN72" s="13"/>
      <c r="JXO72" s="13"/>
      <c r="JXP72" s="13"/>
      <c r="JXQ72" s="13"/>
      <c r="JXR72" s="13"/>
      <c r="JXS72" s="13"/>
      <c r="JXT72" s="13"/>
      <c r="JXU72" s="13"/>
      <c r="JXV72" s="13"/>
      <c r="JXW72" s="13"/>
      <c r="JXX72" s="13"/>
      <c r="JXY72" s="13"/>
      <c r="JXZ72" s="13"/>
      <c r="JYA72" s="13"/>
      <c r="JYB72" s="13"/>
      <c r="JYC72" s="13"/>
      <c r="JYD72" s="13"/>
      <c r="JYE72" s="13"/>
      <c r="JYF72" s="13"/>
      <c r="JYG72" s="13"/>
      <c r="JYH72" s="13"/>
      <c r="JYI72" s="13"/>
      <c r="JYJ72" s="13"/>
      <c r="JYK72" s="13"/>
      <c r="JYL72" s="13"/>
      <c r="JYM72" s="13"/>
      <c r="JYN72" s="13"/>
      <c r="JYO72" s="13"/>
      <c r="JYP72" s="13"/>
      <c r="JYQ72" s="13"/>
      <c r="JYR72" s="13"/>
      <c r="JYS72" s="13"/>
      <c r="JYT72" s="13"/>
      <c r="JYU72" s="13"/>
      <c r="JYV72" s="13"/>
      <c r="JYW72" s="13"/>
      <c r="JYX72" s="13"/>
      <c r="JYY72" s="13"/>
      <c r="JYZ72" s="13"/>
      <c r="JZA72" s="13"/>
      <c r="JZB72" s="13"/>
      <c r="JZC72" s="13"/>
      <c r="JZD72" s="13"/>
      <c r="JZE72" s="13"/>
      <c r="JZF72" s="13"/>
      <c r="JZG72" s="13"/>
      <c r="JZH72" s="13"/>
      <c r="JZI72" s="13"/>
      <c r="JZJ72" s="13"/>
      <c r="JZK72" s="13"/>
      <c r="JZL72" s="13"/>
      <c r="JZM72" s="13"/>
      <c r="JZN72" s="13"/>
      <c r="JZO72" s="13"/>
      <c r="JZP72" s="13"/>
      <c r="JZQ72" s="13"/>
      <c r="JZR72" s="13"/>
      <c r="JZS72" s="13"/>
      <c r="JZT72" s="13"/>
      <c r="JZU72" s="13"/>
      <c r="JZV72" s="13"/>
      <c r="JZW72" s="13"/>
      <c r="JZX72" s="13"/>
      <c r="JZY72" s="13"/>
      <c r="JZZ72" s="13"/>
      <c r="KAA72" s="13"/>
      <c r="KAB72" s="13"/>
      <c r="KAC72" s="13"/>
      <c r="KAD72" s="13"/>
      <c r="KAE72" s="13"/>
      <c r="KAF72" s="13"/>
      <c r="KAG72" s="13"/>
      <c r="KAH72" s="13"/>
      <c r="KAI72" s="13"/>
      <c r="KAJ72" s="13"/>
      <c r="KAK72" s="13"/>
      <c r="KAL72" s="13"/>
      <c r="KAM72" s="13"/>
      <c r="KAN72" s="13"/>
      <c r="KAO72" s="13"/>
      <c r="KAP72" s="13"/>
      <c r="KAQ72" s="13"/>
      <c r="KAR72" s="13"/>
      <c r="KAS72" s="13"/>
      <c r="KAT72" s="13"/>
      <c r="KAU72" s="13"/>
      <c r="KAV72" s="13"/>
      <c r="KAW72" s="13"/>
      <c r="KAX72" s="13"/>
      <c r="KAY72" s="13"/>
      <c r="KAZ72" s="13"/>
      <c r="KBA72" s="13"/>
      <c r="KBB72" s="13"/>
      <c r="KBC72" s="13"/>
      <c r="KBD72" s="13"/>
      <c r="KBE72" s="13"/>
      <c r="KBF72" s="13"/>
      <c r="KBG72" s="13"/>
      <c r="KBH72" s="13"/>
      <c r="KBI72" s="13"/>
      <c r="KBJ72" s="13"/>
      <c r="KBK72" s="13"/>
      <c r="KBL72" s="13"/>
      <c r="KBM72" s="13"/>
      <c r="KBN72" s="13"/>
      <c r="KBO72" s="13"/>
      <c r="KBP72" s="13"/>
      <c r="KBQ72" s="13"/>
      <c r="KBR72" s="13"/>
      <c r="KBS72" s="13"/>
      <c r="KBT72" s="13"/>
      <c r="KBU72" s="13"/>
      <c r="KBV72" s="13"/>
      <c r="KBW72" s="13"/>
      <c r="KBX72" s="13"/>
      <c r="KBY72" s="13"/>
      <c r="KBZ72" s="13"/>
      <c r="KCA72" s="13"/>
      <c r="KCB72" s="13"/>
      <c r="KCC72" s="13"/>
      <c r="KCD72" s="13"/>
      <c r="KCE72" s="13"/>
      <c r="KCF72" s="13"/>
      <c r="KCG72" s="13"/>
      <c r="KCH72" s="13"/>
      <c r="KCI72" s="13"/>
      <c r="KCJ72" s="13"/>
      <c r="KCK72" s="13"/>
      <c r="KCL72" s="13"/>
      <c r="KCM72" s="13"/>
      <c r="KCN72" s="13"/>
      <c r="KCO72" s="13"/>
      <c r="KCP72" s="13"/>
      <c r="KCQ72" s="13"/>
      <c r="KCR72" s="13"/>
      <c r="KCS72" s="13"/>
      <c r="KCT72" s="13"/>
      <c r="KCU72" s="13"/>
      <c r="KCV72" s="13"/>
      <c r="KCW72" s="13"/>
      <c r="KCX72" s="13"/>
      <c r="KCY72" s="13"/>
      <c r="KCZ72" s="13"/>
      <c r="KDA72" s="13"/>
      <c r="KDB72" s="13"/>
      <c r="KDC72" s="13"/>
      <c r="KDD72" s="13"/>
      <c r="KDE72" s="13"/>
      <c r="KDF72" s="13"/>
      <c r="KDG72" s="13"/>
      <c r="KDH72" s="13"/>
      <c r="KDI72" s="13"/>
      <c r="KDJ72" s="13"/>
      <c r="KDK72" s="13"/>
      <c r="KDL72" s="13"/>
      <c r="KDM72" s="13"/>
      <c r="KDN72" s="13"/>
      <c r="KDO72" s="13"/>
      <c r="KDP72" s="13"/>
      <c r="KDQ72" s="13"/>
      <c r="KDR72" s="13"/>
      <c r="KDS72" s="13"/>
      <c r="KDT72" s="13"/>
      <c r="KDU72" s="13"/>
      <c r="KDV72" s="13"/>
      <c r="KDW72" s="13"/>
      <c r="KDX72" s="13"/>
      <c r="KDY72" s="13"/>
      <c r="KDZ72" s="13"/>
      <c r="KEA72" s="13"/>
      <c r="KEB72" s="13"/>
      <c r="KEC72" s="13"/>
      <c r="KED72" s="13"/>
      <c r="KEE72" s="13"/>
      <c r="KEF72" s="13"/>
      <c r="KEG72" s="13"/>
      <c r="KEH72" s="13"/>
      <c r="KEI72" s="13"/>
      <c r="KEJ72" s="13"/>
      <c r="KEK72" s="13"/>
      <c r="KEL72" s="13"/>
      <c r="KEM72" s="13"/>
      <c r="KEN72" s="13"/>
      <c r="KEO72" s="13"/>
      <c r="KEP72" s="13"/>
      <c r="KEQ72" s="13"/>
      <c r="KER72" s="13"/>
      <c r="KES72" s="13"/>
      <c r="KET72" s="13"/>
      <c r="KEU72" s="13"/>
      <c r="KEV72" s="13"/>
      <c r="KEW72" s="13"/>
      <c r="KEX72" s="13"/>
      <c r="KEY72" s="13"/>
      <c r="KEZ72" s="13"/>
      <c r="KFA72" s="13"/>
      <c r="KFB72" s="13"/>
      <c r="KFC72" s="13"/>
      <c r="KFD72" s="13"/>
      <c r="KFE72" s="13"/>
      <c r="KFF72" s="13"/>
      <c r="KFG72" s="13"/>
      <c r="KFH72" s="13"/>
      <c r="KFI72" s="13"/>
      <c r="KFJ72" s="13"/>
      <c r="KFK72" s="13"/>
      <c r="KFL72" s="13"/>
      <c r="KFM72" s="13"/>
      <c r="KFN72" s="13"/>
      <c r="KFO72" s="13"/>
      <c r="KFP72" s="13"/>
      <c r="KFQ72" s="13"/>
      <c r="KFR72" s="13"/>
      <c r="KFS72" s="13"/>
      <c r="KFT72" s="13"/>
      <c r="KFU72" s="13"/>
      <c r="KFV72" s="13"/>
      <c r="KFW72" s="13"/>
      <c r="KFX72" s="13"/>
      <c r="KFY72" s="13"/>
      <c r="KFZ72" s="13"/>
      <c r="KGA72" s="13"/>
      <c r="KGB72" s="13"/>
      <c r="KGC72" s="13"/>
      <c r="KGD72" s="13"/>
      <c r="KGE72" s="13"/>
      <c r="KGF72" s="13"/>
      <c r="KGG72" s="13"/>
      <c r="KGH72" s="13"/>
      <c r="KGI72" s="13"/>
      <c r="KGJ72" s="13"/>
      <c r="KGK72" s="13"/>
      <c r="KGL72" s="13"/>
      <c r="KGM72" s="13"/>
      <c r="KGN72" s="13"/>
      <c r="KGO72" s="13"/>
      <c r="KGP72" s="13"/>
      <c r="KGQ72" s="13"/>
      <c r="KGR72" s="13"/>
      <c r="KGS72" s="13"/>
      <c r="KGT72" s="13"/>
      <c r="KGU72" s="13"/>
      <c r="KGV72" s="13"/>
      <c r="KGW72" s="13"/>
      <c r="KGX72" s="13"/>
      <c r="KGY72" s="13"/>
      <c r="KGZ72" s="13"/>
      <c r="KHA72" s="13"/>
      <c r="KHB72" s="13"/>
      <c r="KHC72" s="13"/>
      <c r="KHD72" s="13"/>
      <c r="KHE72" s="13"/>
      <c r="KHF72" s="13"/>
      <c r="KHG72" s="13"/>
      <c r="KHH72" s="13"/>
      <c r="KHI72" s="13"/>
      <c r="KHJ72" s="13"/>
      <c r="KHK72" s="13"/>
      <c r="KHL72" s="13"/>
      <c r="KHM72" s="13"/>
      <c r="KHN72" s="13"/>
      <c r="KHO72" s="13"/>
      <c r="KHP72" s="13"/>
      <c r="KHQ72" s="13"/>
      <c r="KHR72" s="13"/>
      <c r="KHS72" s="13"/>
      <c r="KHT72" s="13"/>
      <c r="KHU72" s="13"/>
      <c r="KHV72" s="13"/>
      <c r="KHW72" s="13"/>
      <c r="KHX72" s="13"/>
      <c r="KHY72" s="13"/>
      <c r="KHZ72" s="13"/>
      <c r="KIA72" s="13"/>
      <c r="KIB72" s="13"/>
      <c r="KIC72" s="13"/>
      <c r="KID72" s="13"/>
      <c r="KIE72" s="13"/>
      <c r="KIF72" s="13"/>
      <c r="KIG72" s="13"/>
      <c r="KIH72" s="13"/>
      <c r="KII72" s="13"/>
      <c r="KIJ72" s="13"/>
      <c r="KIK72" s="13"/>
      <c r="KIL72" s="13"/>
      <c r="KIM72" s="13"/>
      <c r="KIN72" s="13"/>
      <c r="KIO72" s="13"/>
      <c r="KIP72" s="13"/>
      <c r="KIQ72" s="13"/>
      <c r="KIR72" s="13"/>
      <c r="KIS72" s="13"/>
      <c r="KIT72" s="13"/>
      <c r="KIU72" s="13"/>
      <c r="KIV72" s="13"/>
      <c r="KIW72" s="13"/>
      <c r="KIX72" s="13"/>
      <c r="KIY72" s="13"/>
      <c r="KIZ72" s="13"/>
      <c r="KJA72" s="13"/>
      <c r="KJB72" s="13"/>
      <c r="KJC72" s="13"/>
      <c r="KJD72" s="13"/>
      <c r="KJE72" s="13"/>
      <c r="KJF72" s="13"/>
      <c r="KJG72" s="13"/>
      <c r="KJH72" s="13"/>
      <c r="KJI72" s="13"/>
      <c r="KJJ72" s="13"/>
      <c r="KJK72" s="13"/>
      <c r="KJL72" s="13"/>
      <c r="KJM72" s="13"/>
      <c r="KJN72" s="13"/>
      <c r="KJO72" s="13"/>
      <c r="KJP72" s="13"/>
      <c r="KJQ72" s="13"/>
      <c r="KJR72" s="13"/>
      <c r="KJS72" s="13"/>
      <c r="KJT72" s="13"/>
      <c r="KJU72" s="13"/>
      <c r="KJV72" s="13"/>
      <c r="KJW72" s="13"/>
      <c r="KJX72" s="13"/>
      <c r="KJY72" s="13"/>
      <c r="KJZ72" s="13"/>
      <c r="KKA72" s="13"/>
      <c r="KKB72" s="13"/>
      <c r="KKC72" s="13"/>
      <c r="KKD72" s="13"/>
      <c r="KKE72" s="13"/>
      <c r="KKF72" s="13"/>
      <c r="KKG72" s="13"/>
      <c r="KKH72" s="13"/>
      <c r="KKI72" s="13"/>
      <c r="KKJ72" s="13"/>
      <c r="KKK72" s="13"/>
      <c r="KKL72" s="13"/>
      <c r="KKM72" s="13"/>
      <c r="KKN72" s="13"/>
      <c r="KKO72" s="13"/>
      <c r="KKP72" s="13"/>
      <c r="KKQ72" s="13"/>
      <c r="KKR72" s="13"/>
      <c r="KKS72" s="13"/>
      <c r="KKT72" s="13"/>
      <c r="KKU72" s="13"/>
      <c r="KKV72" s="13"/>
      <c r="KKW72" s="13"/>
      <c r="KKX72" s="13"/>
      <c r="KKY72" s="13"/>
      <c r="KKZ72" s="13"/>
      <c r="KLA72" s="13"/>
      <c r="KLB72" s="13"/>
      <c r="KLC72" s="13"/>
      <c r="KLD72" s="13"/>
      <c r="KLE72" s="13"/>
      <c r="KLF72" s="13"/>
      <c r="KLG72" s="13"/>
      <c r="KLH72" s="13"/>
      <c r="KLI72" s="13"/>
      <c r="KLJ72" s="13"/>
      <c r="KLK72" s="13"/>
      <c r="KLL72" s="13"/>
      <c r="KLM72" s="13"/>
      <c r="KLN72" s="13"/>
      <c r="KLO72" s="13"/>
      <c r="KLP72" s="13"/>
      <c r="KLQ72" s="13"/>
      <c r="KLR72" s="13"/>
      <c r="KLS72" s="13"/>
      <c r="KLT72" s="13"/>
      <c r="KLU72" s="13"/>
      <c r="KLV72" s="13"/>
      <c r="KLW72" s="13"/>
      <c r="KLX72" s="13"/>
      <c r="KLY72" s="13"/>
      <c r="KLZ72" s="13"/>
      <c r="KMA72" s="13"/>
      <c r="KMB72" s="13"/>
      <c r="KMC72" s="13"/>
      <c r="KMD72" s="13"/>
      <c r="KME72" s="13"/>
      <c r="KMF72" s="13"/>
      <c r="KMG72" s="13"/>
      <c r="KMH72" s="13"/>
      <c r="KMI72" s="13"/>
      <c r="KMJ72" s="13"/>
      <c r="KMK72" s="13"/>
      <c r="KML72" s="13"/>
      <c r="KMM72" s="13"/>
      <c r="KMN72" s="13"/>
      <c r="KMO72" s="13"/>
      <c r="KMP72" s="13"/>
      <c r="KMQ72" s="13"/>
      <c r="KMR72" s="13"/>
      <c r="KMS72" s="13"/>
      <c r="KMT72" s="13"/>
      <c r="KMU72" s="13"/>
      <c r="KMV72" s="13"/>
      <c r="KMW72" s="13"/>
      <c r="KMX72" s="13"/>
      <c r="KMY72" s="13"/>
      <c r="KMZ72" s="13"/>
      <c r="KNA72" s="13"/>
      <c r="KNB72" s="13"/>
      <c r="KNC72" s="13"/>
      <c r="KND72" s="13"/>
      <c r="KNE72" s="13"/>
      <c r="KNF72" s="13"/>
      <c r="KNG72" s="13"/>
      <c r="KNH72" s="13"/>
      <c r="KNI72" s="13"/>
      <c r="KNJ72" s="13"/>
      <c r="KNK72" s="13"/>
      <c r="KNL72" s="13"/>
      <c r="KNM72" s="13"/>
      <c r="KNN72" s="13"/>
      <c r="KNO72" s="13"/>
      <c r="KNP72" s="13"/>
      <c r="KNQ72" s="13"/>
      <c r="KNR72" s="13"/>
      <c r="KNS72" s="13"/>
      <c r="KNT72" s="13"/>
      <c r="KNU72" s="13"/>
      <c r="KNV72" s="13"/>
      <c r="KNW72" s="13"/>
      <c r="KNX72" s="13"/>
      <c r="KNY72" s="13"/>
      <c r="KNZ72" s="13"/>
      <c r="KOA72" s="13"/>
      <c r="KOB72" s="13"/>
      <c r="KOC72" s="13"/>
      <c r="KOD72" s="13"/>
      <c r="KOE72" s="13"/>
      <c r="KOF72" s="13"/>
      <c r="KOG72" s="13"/>
      <c r="KOH72" s="13"/>
      <c r="KOI72" s="13"/>
      <c r="KOJ72" s="13"/>
      <c r="KOK72" s="13"/>
      <c r="KOL72" s="13"/>
      <c r="KOM72" s="13"/>
      <c r="KON72" s="13"/>
      <c r="KOO72" s="13"/>
      <c r="KOP72" s="13"/>
      <c r="KOQ72" s="13"/>
      <c r="KOR72" s="13"/>
      <c r="KOS72" s="13"/>
      <c r="KOT72" s="13"/>
      <c r="KOU72" s="13"/>
      <c r="KOV72" s="13"/>
      <c r="KOW72" s="13"/>
      <c r="KOX72" s="13"/>
      <c r="KOY72" s="13"/>
      <c r="KOZ72" s="13"/>
      <c r="KPA72" s="13"/>
      <c r="KPB72" s="13"/>
      <c r="KPC72" s="13"/>
      <c r="KPD72" s="13"/>
      <c r="KPE72" s="13"/>
      <c r="KPF72" s="13"/>
      <c r="KPG72" s="13"/>
      <c r="KPH72" s="13"/>
      <c r="KPI72" s="13"/>
      <c r="KPJ72" s="13"/>
      <c r="KPK72" s="13"/>
      <c r="KPL72" s="13"/>
      <c r="KPM72" s="13"/>
      <c r="KPN72" s="13"/>
      <c r="KPO72" s="13"/>
      <c r="KPP72" s="13"/>
      <c r="KPQ72" s="13"/>
      <c r="KPR72" s="13"/>
      <c r="KPS72" s="13"/>
      <c r="KPT72" s="13"/>
      <c r="KPU72" s="13"/>
      <c r="KPV72" s="13"/>
      <c r="KPW72" s="13"/>
      <c r="KPX72" s="13"/>
      <c r="KPY72" s="13"/>
      <c r="KPZ72" s="13"/>
      <c r="KQA72" s="13"/>
      <c r="KQB72" s="13"/>
      <c r="KQC72" s="13"/>
      <c r="KQD72" s="13"/>
      <c r="KQE72" s="13"/>
      <c r="KQF72" s="13"/>
      <c r="KQG72" s="13"/>
      <c r="KQH72" s="13"/>
      <c r="KQI72" s="13"/>
      <c r="KQJ72" s="13"/>
      <c r="KQK72" s="13"/>
      <c r="KQL72" s="13"/>
      <c r="KQM72" s="13"/>
      <c r="KQN72" s="13"/>
      <c r="KQO72" s="13"/>
      <c r="KQP72" s="13"/>
      <c r="KQQ72" s="13"/>
      <c r="KQR72" s="13"/>
      <c r="KQS72" s="13"/>
      <c r="KQT72" s="13"/>
      <c r="KQU72" s="13"/>
      <c r="KQV72" s="13"/>
      <c r="KQW72" s="13"/>
      <c r="KQX72" s="13"/>
      <c r="KQY72" s="13"/>
      <c r="KQZ72" s="13"/>
      <c r="KRA72" s="13"/>
      <c r="KRB72" s="13"/>
      <c r="KRC72" s="13"/>
      <c r="KRD72" s="13"/>
      <c r="KRE72" s="13"/>
      <c r="KRF72" s="13"/>
      <c r="KRG72" s="13"/>
      <c r="KRH72" s="13"/>
      <c r="KRI72" s="13"/>
      <c r="KRJ72" s="13"/>
      <c r="KRK72" s="13"/>
      <c r="KRL72" s="13"/>
      <c r="KRM72" s="13"/>
      <c r="KRN72" s="13"/>
      <c r="KRO72" s="13"/>
      <c r="KRP72" s="13"/>
      <c r="KRQ72" s="13"/>
      <c r="KRR72" s="13"/>
      <c r="KRS72" s="13"/>
      <c r="KRT72" s="13"/>
      <c r="KRU72" s="13"/>
      <c r="KRV72" s="13"/>
      <c r="KRW72" s="13"/>
      <c r="KRX72" s="13"/>
      <c r="KRY72" s="13"/>
      <c r="KRZ72" s="13"/>
      <c r="KSA72" s="13"/>
      <c r="KSB72" s="13"/>
      <c r="KSC72" s="13"/>
      <c r="KSD72" s="13"/>
      <c r="KSE72" s="13"/>
      <c r="KSF72" s="13"/>
      <c r="KSG72" s="13"/>
      <c r="KSH72" s="13"/>
      <c r="KSI72" s="13"/>
      <c r="KSJ72" s="13"/>
      <c r="KSK72" s="13"/>
      <c r="KSL72" s="13"/>
      <c r="KSM72" s="13"/>
      <c r="KSN72" s="13"/>
      <c r="KSO72" s="13"/>
      <c r="KSP72" s="13"/>
      <c r="KSQ72" s="13"/>
      <c r="KSR72" s="13"/>
      <c r="KSS72" s="13"/>
      <c r="KST72" s="13"/>
      <c r="KSU72" s="13"/>
      <c r="KSV72" s="13"/>
      <c r="KSW72" s="13"/>
      <c r="KSX72" s="13"/>
      <c r="KSY72" s="13"/>
      <c r="KSZ72" s="13"/>
      <c r="KTA72" s="13"/>
      <c r="KTB72" s="13"/>
      <c r="KTC72" s="13"/>
      <c r="KTD72" s="13"/>
      <c r="KTE72" s="13"/>
      <c r="KTF72" s="13"/>
      <c r="KTG72" s="13"/>
      <c r="KTH72" s="13"/>
      <c r="KTI72" s="13"/>
      <c r="KTJ72" s="13"/>
      <c r="KTK72" s="13"/>
      <c r="KTL72" s="13"/>
      <c r="KTM72" s="13"/>
      <c r="KTN72" s="13"/>
      <c r="KTO72" s="13"/>
      <c r="KTP72" s="13"/>
      <c r="KTQ72" s="13"/>
      <c r="KTR72" s="13"/>
      <c r="KTS72" s="13"/>
      <c r="KTT72" s="13"/>
      <c r="KTU72" s="13"/>
      <c r="KTV72" s="13"/>
      <c r="KTW72" s="13"/>
      <c r="KTX72" s="13"/>
      <c r="KTY72" s="13"/>
      <c r="KTZ72" s="13"/>
      <c r="KUA72" s="13"/>
      <c r="KUB72" s="13"/>
      <c r="KUC72" s="13"/>
      <c r="KUD72" s="13"/>
      <c r="KUE72" s="13"/>
      <c r="KUF72" s="13"/>
      <c r="KUG72" s="13"/>
      <c r="KUH72" s="13"/>
      <c r="KUI72" s="13"/>
      <c r="KUJ72" s="13"/>
      <c r="KUK72" s="13"/>
      <c r="KUL72" s="13"/>
      <c r="KUM72" s="13"/>
      <c r="KUN72" s="13"/>
      <c r="KUO72" s="13"/>
      <c r="KUP72" s="13"/>
      <c r="KUQ72" s="13"/>
      <c r="KUR72" s="13"/>
      <c r="KUS72" s="13"/>
      <c r="KUT72" s="13"/>
      <c r="KUU72" s="13"/>
      <c r="KUV72" s="13"/>
      <c r="KUW72" s="13"/>
      <c r="KUX72" s="13"/>
      <c r="KUY72" s="13"/>
      <c r="KUZ72" s="13"/>
      <c r="KVA72" s="13"/>
      <c r="KVB72" s="13"/>
      <c r="KVC72" s="13"/>
      <c r="KVD72" s="13"/>
      <c r="KVE72" s="13"/>
      <c r="KVF72" s="13"/>
      <c r="KVG72" s="13"/>
      <c r="KVH72" s="13"/>
      <c r="KVI72" s="13"/>
      <c r="KVJ72" s="13"/>
      <c r="KVK72" s="13"/>
      <c r="KVL72" s="13"/>
      <c r="KVM72" s="13"/>
      <c r="KVN72" s="13"/>
      <c r="KVO72" s="13"/>
      <c r="KVP72" s="13"/>
      <c r="KVQ72" s="13"/>
      <c r="KVR72" s="13"/>
      <c r="KVS72" s="13"/>
      <c r="KVT72" s="13"/>
      <c r="KVU72" s="13"/>
      <c r="KVV72" s="13"/>
      <c r="KVW72" s="13"/>
      <c r="KVX72" s="13"/>
      <c r="KVY72" s="13"/>
      <c r="KVZ72" s="13"/>
      <c r="KWA72" s="13"/>
      <c r="KWB72" s="13"/>
      <c r="KWC72" s="13"/>
      <c r="KWD72" s="13"/>
      <c r="KWE72" s="13"/>
      <c r="KWF72" s="13"/>
      <c r="KWG72" s="13"/>
      <c r="KWH72" s="13"/>
      <c r="KWI72" s="13"/>
      <c r="KWJ72" s="13"/>
      <c r="KWK72" s="13"/>
      <c r="KWL72" s="13"/>
      <c r="KWM72" s="13"/>
      <c r="KWN72" s="13"/>
      <c r="KWO72" s="13"/>
      <c r="KWP72" s="13"/>
      <c r="KWQ72" s="13"/>
      <c r="KWR72" s="13"/>
      <c r="KWS72" s="13"/>
      <c r="KWT72" s="13"/>
      <c r="KWU72" s="13"/>
      <c r="KWV72" s="13"/>
      <c r="KWW72" s="13"/>
      <c r="KWX72" s="13"/>
      <c r="KWY72" s="13"/>
      <c r="KWZ72" s="13"/>
      <c r="KXA72" s="13"/>
      <c r="KXB72" s="13"/>
      <c r="KXC72" s="13"/>
      <c r="KXD72" s="13"/>
      <c r="KXE72" s="13"/>
      <c r="KXF72" s="13"/>
      <c r="KXG72" s="13"/>
      <c r="KXH72" s="13"/>
      <c r="KXI72" s="13"/>
      <c r="KXJ72" s="13"/>
      <c r="KXK72" s="13"/>
      <c r="KXL72" s="13"/>
      <c r="KXM72" s="13"/>
      <c r="KXN72" s="13"/>
      <c r="KXO72" s="13"/>
      <c r="KXP72" s="13"/>
      <c r="KXQ72" s="13"/>
      <c r="KXR72" s="13"/>
      <c r="KXS72" s="13"/>
      <c r="KXT72" s="13"/>
      <c r="KXU72" s="13"/>
      <c r="KXV72" s="13"/>
      <c r="KXW72" s="13"/>
      <c r="KXX72" s="13"/>
      <c r="KXY72" s="13"/>
      <c r="KXZ72" s="13"/>
      <c r="KYA72" s="13"/>
      <c r="KYB72" s="13"/>
      <c r="KYC72" s="13"/>
      <c r="KYD72" s="13"/>
      <c r="KYE72" s="13"/>
      <c r="KYF72" s="13"/>
      <c r="KYG72" s="13"/>
      <c r="KYH72" s="13"/>
      <c r="KYI72" s="13"/>
      <c r="KYJ72" s="13"/>
      <c r="KYK72" s="13"/>
      <c r="KYL72" s="13"/>
      <c r="KYM72" s="13"/>
      <c r="KYN72" s="13"/>
      <c r="KYO72" s="13"/>
      <c r="KYP72" s="13"/>
      <c r="KYQ72" s="13"/>
      <c r="KYR72" s="13"/>
      <c r="KYS72" s="13"/>
      <c r="KYT72" s="13"/>
      <c r="KYU72" s="13"/>
      <c r="KYV72" s="13"/>
      <c r="KYW72" s="13"/>
      <c r="KYX72" s="13"/>
      <c r="KYY72" s="13"/>
      <c r="KYZ72" s="13"/>
      <c r="KZA72" s="13"/>
      <c r="KZB72" s="13"/>
      <c r="KZC72" s="13"/>
      <c r="KZD72" s="13"/>
      <c r="KZE72" s="13"/>
      <c r="KZF72" s="13"/>
      <c r="KZG72" s="13"/>
      <c r="KZH72" s="13"/>
      <c r="KZI72" s="13"/>
      <c r="KZJ72" s="13"/>
      <c r="KZK72" s="13"/>
      <c r="KZL72" s="13"/>
      <c r="KZM72" s="13"/>
      <c r="KZN72" s="13"/>
      <c r="KZO72" s="13"/>
      <c r="KZP72" s="13"/>
      <c r="KZQ72" s="13"/>
      <c r="KZR72" s="13"/>
      <c r="KZS72" s="13"/>
      <c r="KZT72" s="13"/>
      <c r="KZU72" s="13"/>
      <c r="KZV72" s="13"/>
      <c r="KZW72" s="13"/>
      <c r="KZX72" s="13"/>
      <c r="KZY72" s="13"/>
      <c r="KZZ72" s="13"/>
      <c r="LAA72" s="13"/>
      <c r="LAB72" s="13"/>
      <c r="LAC72" s="13"/>
      <c r="LAD72" s="13"/>
      <c r="LAE72" s="13"/>
      <c r="LAF72" s="13"/>
      <c r="LAG72" s="13"/>
      <c r="LAH72" s="13"/>
      <c r="LAI72" s="13"/>
      <c r="LAJ72" s="13"/>
      <c r="LAK72" s="13"/>
      <c r="LAL72" s="13"/>
      <c r="LAM72" s="13"/>
      <c r="LAN72" s="13"/>
      <c r="LAO72" s="13"/>
      <c r="LAP72" s="13"/>
      <c r="LAQ72" s="13"/>
      <c r="LAR72" s="13"/>
      <c r="LAS72" s="13"/>
      <c r="LAT72" s="13"/>
      <c r="LAU72" s="13"/>
      <c r="LAV72" s="13"/>
      <c r="LAW72" s="13"/>
      <c r="LAX72" s="13"/>
      <c r="LAY72" s="13"/>
      <c r="LAZ72" s="13"/>
      <c r="LBA72" s="13"/>
      <c r="LBB72" s="13"/>
      <c r="LBC72" s="13"/>
      <c r="LBD72" s="13"/>
      <c r="LBE72" s="13"/>
      <c r="LBF72" s="13"/>
      <c r="LBG72" s="13"/>
      <c r="LBH72" s="13"/>
      <c r="LBI72" s="13"/>
      <c r="LBJ72" s="13"/>
      <c r="LBK72" s="13"/>
      <c r="LBL72" s="13"/>
      <c r="LBM72" s="13"/>
      <c r="LBN72" s="13"/>
      <c r="LBO72" s="13"/>
      <c r="LBP72" s="13"/>
      <c r="LBQ72" s="13"/>
      <c r="LBR72" s="13"/>
      <c r="LBS72" s="13"/>
      <c r="LBT72" s="13"/>
      <c r="LBU72" s="13"/>
      <c r="LBV72" s="13"/>
      <c r="LBW72" s="13"/>
      <c r="LBX72" s="13"/>
      <c r="LBY72" s="13"/>
      <c r="LBZ72" s="13"/>
      <c r="LCA72" s="13"/>
      <c r="LCB72" s="13"/>
      <c r="LCC72" s="13"/>
      <c r="LCD72" s="13"/>
      <c r="LCE72" s="13"/>
      <c r="LCF72" s="13"/>
      <c r="LCG72" s="13"/>
      <c r="LCH72" s="13"/>
      <c r="LCI72" s="13"/>
      <c r="LCJ72" s="13"/>
      <c r="LCK72" s="13"/>
      <c r="LCL72" s="13"/>
      <c r="LCM72" s="13"/>
      <c r="LCN72" s="13"/>
      <c r="LCO72" s="13"/>
      <c r="LCP72" s="13"/>
      <c r="LCQ72" s="13"/>
      <c r="LCR72" s="13"/>
      <c r="LCS72" s="13"/>
      <c r="LCT72" s="13"/>
      <c r="LCU72" s="13"/>
      <c r="LCV72" s="13"/>
      <c r="LCW72" s="13"/>
      <c r="LCX72" s="13"/>
      <c r="LCY72" s="13"/>
      <c r="LCZ72" s="13"/>
      <c r="LDA72" s="13"/>
      <c r="LDB72" s="13"/>
      <c r="LDC72" s="13"/>
      <c r="LDD72" s="13"/>
      <c r="LDE72" s="13"/>
      <c r="LDF72" s="13"/>
      <c r="LDG72" s="13"/>
      <c r="LDH72" s="13"/>
      <c r="LDI72" s="13"/>
      <c r="LDJ72" s="13"/>
      <c r="LDK72" s="13"/>
      <c r="LDL72" s="13"/>
      <c r="LDM72" s="13"/>
      <c r="LDN72" s="13"/>
      <c r="LDO72" s="13"/>
      <c r="LDP72" s="13"/>
      <c r="LDQ72" s="13"/>
      <c r="LDR72" s="13"/>
      <c r="LDS72" s="13"/>
      <c r="LDT72" s="13"/>
      <c r="LDU72" s="13"/>
      <c r="LDV72" s="13"/>
      <c r="LDW72" s="13"/>
      <c r="LDX72" s="13"/>
      <c r="LDY72" s="13"/>
      <c r="LDZ72" s="13"/>
      <c r="LEA72" s="13"/>
      <c r="LEB72" s="13"/>
      <c r="LEC72" s="13"/>
      <c r="LED72" s="13"/>
      <c r="LEE72" s="13"/>
      <c r="LEF72" s="13"/>
      <c r="LEG72" s="13"/>
      <c r="LEH72" s="13"/>
      <c r="LEI72" s="13"/>
      <c r="LEJ72" s="13"/>
      <c r="LEK72" s="13"/>
      <c r="LEL72" s="13"/>
      <c r="LEM72" s="13"/>
      <c r="LEN72" s="13"/>
      <c r="LEO72" s="13"/>
      <c r="LEP72" s="13"/>
      <c r="LEQ72" s="13"/>
      <c r="LER72" s="13"/>
      <c r="LES72" s="13"/>
      <c r="LET72" s="13"/>
      <c r="LEU72" s="13"/>
      <c r="LEV72" s="13"/>
      <c r="LEW72" s="13"/>
      <c r="LEX72" s="13"/>
      <c r="LEY72" s="13"/>
      <c r="LEZ72" s="13"/>
      <c r="LFA72" s="13"/>
      <c r="LFB72" s="13"/>
      <c r="LFC72" s="13"/>
      <c r="LFD72" s="13"/>
      <c r="LFE72" s="13"/>
      <c r="LFF72" s="13"/>
      <c r="LFG72" s="13"/>
      <c r="LFH72" s="13"/>
      <c r="LFI72" s="13"/>
      <c r="LFJ72" s="13"/>
      <c r="LFK72" s="13"/>
      <c r="LFL72" s="13"/>
      <c r="LFM72" s="13"/>
      <c r="LFN72" s="13"/>
      <c r="LFO72" s="13"/>
      <c r="LFP72" s="13"/>
      <c r="LFQ72" s="13"/>
      <c r="LFR72" s="13"/>
      <c r="LFS72" s="13"/>
      <c r="LFT72" s="13"/>
      <c r="LFU72" s="13"/>
      <c r="LFV72" s="13"/>
      <c r="LFW72" s="13"/>
      <c r="LFX72" s="13"/>
      <c r="LFY72" s="13"/>
      <c r="LFZ72" s="13"/>
      <c r="LGA72" s="13"/>
      <c r="LGB72" s="13"/>
      <c r="LGC72" s="13"/>
      <c r="LGD72" s="13"/>
      <c r="LGE72" s="13"/>
      <c r="LGF72" s="13"/>
      <c r="LGG72" s="13"/>
      <c r="LGH72" s="13"/>
      <c r="LGI72" s="13"/>
      <c r="LGJ72" s="13"/>
      <c r="LGK72" s="13"/>
      <c r="LGL72" s="13"/>
      <c r="LGM72" s="13"/>
      <c r="LGN72" s="13"/>
      <c r="LGO72" s="13"/>
      <c r="LGP72" s="13"/>
      <c r="LGQ72" s="13"/>
      <c r="LGR72" s="13"/>
      <c r="LGS72" s="13"/>
      <c r="LGT72" s="13"/>
      <c r="LGU72" s="13"/>
      <c r="LGV72" s="13"/>
      <c r="LGW72" s="13"/>
      <c r="LGX72" s="13"/>
      <c r="LGY72" s="13"/>
      <c r="LGZ72" s="13"/>
      <c r="LHA72" s="13"/>
      <c r="LHB72" s="13"/>
      <c r="LHC72" s="13"/>
      <c r="LHD72" s="13"/>
      <c r="LHE72" s="13"/>
      <c r="LHF72" s="13"/>
      <c r="LHG72" s="13"/>
      <c r="LHH72" s="13"/>
      <c r="LHI72" s="13"/>
      <c r="LHJ72" s="13"/>
      <c r="LHK72" s="13"/>
      <c r="LHL72" s="13"/>
      <c r="LHM72" s="13"/>
      <c r="LHN72" s="13"/>
      <c r="LHO72" s="13"/>
      <c r="LHP72" s="13"/>
      <c r="LHQ72" s="13"/>
      <c r="LHR72" s="13"/>
      <c r="LHS72" s="13"/>
      <c r="LHT72" s="13"/>
      <c r="LHU72" s="13"/>
      <c r="LHV72" s="13"/>
      <c r="LHW72" s="13"/>
      <c r="LHX72" s="13"/>
      <c r="LHY72" s="13"/>
      <c r="LHZ72" s="13"/>
      <c r="LIA72" s="13"/>
      <c r="LIB72" s="13"/>
      <c r="LIC72" s="13"/>
      <c r="LID72" s="13"/>
      <c r="LIE72" s="13"/>
      <c r="LIF72" s="13"/>
      <c r="LIG72" s="13"/>
      <c r="LIH72" s="13"/>
      <c r="LII72" s="13"/>
      <c r="LIJ72" s="13"/>
      <c r="LIK72" s="13"/>
      <c r="LIL72" s="13"/>
      <c r="LIM72" s="13"/>
      <c r="LIN72" s="13"/>
      <c r="LIO72" s="13"/>
      <c r="LIP72" s="13"/>
      <c r="LIQ72" s="13"/>
      <c r="LIR72" s="13"/>
      <c r="LIS72" s="13"/>
      <c r="LIT72" s="13"/>
      <c r="LIU72" s="13"/>
      <c r="LIV72" s="13"/>
      <c r="LIW72" s="13"/>
      <c r="LIX72" s="13"/>
      <c r="LIY72" s="13"/>
      <c r="LIZ72" s="13"/>
      <c r="LJA72" s="13"/>
      <c r="LJB72" s="13"/>
      <c r="LJC72" s="13"/>
      <c r="LJD72" s="13"/>
      <c r="LJE72" s="13"/>
      <c r="LJF72" s="13"/>
      <c r="LJG72" s="13"/>
      <c r="LJH72" s="13"/>
      <c r="LJI72" s="13"/>
      <c r="LJJ72" s="13"/>
      <c r="LJK72" s="13"/>
      <c r="LJL72" s="13"/>
      <c r="LJM72" s="13"/>
      <c r="LJN72" s="13"/>
      <c r="LJO72" s="13"/>
      <c r="LJP72" s="13"/>
      <c r="LJQ72" s="13"/>
      <c r="LJR72" s="13"/>
      <c r="LJS72" s="13"/>
      <c r="LJT72" s="13"/>
      <c r="LJU72" s="13"/>
      <c r="LJV72" s="13"/>
      <c r="LJW72" s="13"/>
      <c r="LJX72" s="13"/>
      <c r="LJY72" s="13"/>
      <c r="LJZ72" s="13"/>
      <c r="LKA72" s="13"/>
      <c r="LKB72" s="13"/>
      <c r="LKC72" s="13"/>
      <c r="LKD72" s="13"/>
      <c r="LKE72" s="13"/>
      <c r="LKF72" s="13"/>
      <c r="LKG72" s="13"/>
      <c r="LKH72" s="13"/>
      <c r="LKI72" s="13"/>
      <c r="LKJ72" s="13"/>
      <c r="LKK72" s="13"/>
      <c r="LKL72" s="13"/>
      <c r="LKM72" s="13"/>
      <c r="LKN72" s="13"/>
      <c r="LKO72" s="13"/>
      <c r="LKP72" s="13"/>
      <c r="LKQ72" s="13"/>
      <c r="LKR72" s="13"/>
      <c r="LKS72" s="13"/>
      <c r="LKT72" s="13"/>
      <c r="LKU72" s="13"/>
      <c r="LKV72" s="13"/>
      <c r="LKW72" s="13"/>
      <c r="LKX72" s="13"/>
      <c r="LKY72" s="13"/>
      <c r="LKZ72" s="13"/>
      <c r="LLA72" s="13"/>
      <c r="LLB72" s="13"/>
      <c r="LLC72" s="13"/>
      <c r="LLD72" s="13"/>
      <c r="LLE72" s="13"/>
      <c r="LLF72" s="13"/>
      <c r="LLG72" s="13"/>
      <c r="LLH72" s="13"/>
      <c r="LLI72" s="13"/>
      <c r="LLJ72" s="13"/>
      <c r="LLK72" s="13"/>
      <c r="LLL72" s="13"/>
      <c r="LLM72" s="13"/>
      <c r="LLN72" s="13"/>
      <c r="LLO72" s="13"/>
      <c r="LLP72" s="13"/>
      <c r="LLQ72" s="13"/>
      <c r="LLR72" s="13"/>
      <c r="LLS72" s="13"/>
      <c r="LLT72" s="13"/>
      <c r="LLU72" s="13"/>
      <c r="LLV72" s="13"/>
      <c r="LLW72" s="13"/>
      <c r="LLX72" s="13"/>
      <c r="LLY72" s="13"/>
      <c r="LLZ72" s="13"/>
      <c r="LMA72" s="13"/>
      <c r="LMB72" s="13"/>
      <c r="LMC72" s="13"/>
      <c r="LMD72" s="13"/>
      <c r="LME72" s="13"/>
      <c r="LMF72" s="13"/>
      <c r="LMG72" s="13"/>
      <c r="LMH72" s="13"/>
      <c r="LMI72" s="13"/>
      <c r="LMJ72" s="13"/>
      <c r="LMK72" s="13"/>
      <c r="LML72" s="13"/>
      <c r="LMM72" s="13"/>
      <c r="LMN72" s="13"/>
      <c r="LMO72" s="13"/>
      <c r="LMP72" s="13"/>
      <c r="LMQ72" s="13"/>
      <c r="LMR72" s="13"/>
      <c r="LMS72" s="13"/>
      <c r="LMT72" s="13"/>
      <c r="LMU72" s="13"/>
      <c r="LMV72" s="13"/>
      <c r="LMW72" s="13"/>
      <c r="LMX72" s="13"/>
      <c r="LMY72" s="13"/>
      <c r="LMZ72" s="13"/>
      <c r="LNA72" s="13"/>
      <c r="LNB72" s="13"/>
      <c r="LNC72" s="13"/>
      <c r="LND72" s="13"/>
      <c r="LNE72" s="13"/>
      <c r="LNF72" s="13"/>
      <c r="LNG72" s="13"/>
      <c r="LNH72" s="13"/>
      <c r="LNI72" s="13"/>
      <c r="LNJ72" s="13"/>
      <c r="LNK72" s="13"/>
      <c r="LNL72" s="13"/>
      <c r="LNM72" s="13"/>
      <c r="LNN72" s="13"/>
      <c r="LNO72" s="13"/>
      <c r="LNP72" s="13"/>
      <c r="LNQ72" s="13"/>
      <c r="LNR72" s="13"/>
      <c r="LNS72" s="13"/>
      <c r="LNT72" s="13"/>
      <c r="LNU72" s="13"/>
      <c r="LNV72" s="13"/>
      <c r="LNW72" s="13"/>
      <c r="LNX72" s="13"/>
      <c r="LNY72" s="13"/>
      <c r="LNZ72" s="13"/>
      <c r="LOA72" s="13"/>
      <c r="LOB72" s="13"/>
      <c r="LOC72" s="13"/>
      <c r="LOD72" s="13"/>
      <c r="LOE72" s="13"/>
      <c r="LOF72" s="13"/>
      <c r="LOG72" s="13"/>
      <c r="LOH72" s="13"/>
      <c r="LOI72" s="13"/>
      <c r="LOJ72" s="13"/>
      <c r="LOK72" s="13"/>
      <c r="LOL72" s="13"/>
      <c r="LOM72" s="13"/>
      <c r="LON72" s="13"/>
      <c r="LOO72" s="13"/>
      <c r="LOP72" s="13"/>
      <c r="LOQ72" s="13"/>
      <c r="LOR72" s="13"/>
      <c r="LOS72" s="13"/>
      <c r="LOT72" s="13"/>
      <c r="LOU72" s="13"/>
      <c r="LOV72" s="13"/>
      <c r="LOW72" s="13"/>
      <c r="LOX72" s="13"/>
      <c r="LOY72" s="13"/>
      <c r="LOZ72" s="13"/>
      <c r="LPA72" s="13"/>
      <c r="LPB72" s="13"/>
      <c r="LPC72" s="13"/>
      <c r="LPD72" s="13"/>
      <c r="LPE72" s="13"/>
      <c r="LPF72" s="13"/>
      <c r="LPG72" s="13"/>
      <c r="LPH72" s="13"/>
      <c r="LPI72" s="13"/>
      <c r="LPJ72" s="13"/>
      <c r="LPK72" s="13"/>
      <c r="LPL72" s="13"/>
      <c r="LPM72" s="13"/>
      <c r="LPN72" s="13"/>
      <c r="LPO72" s="13"/>
      <c r="LPP72" s="13"/>
      <c r="LPQ72" s="13"/>
      <c r="LPR72" s="13"/>
      <c r="LPS72" s="13"/>
      <c r="LPT72" s="13"/>
      <c r="LPU72" s="13"/>
      <c r="LPV72" s="13"/>
      <c r="LPW72" s="13"/>
      <c r="LPX72" s="13"/>
      <c r="LPY72" s="13"/>
      <c r="LPZ72" s="13"/>
      <c r="LQA72" s="13"/>
      <c r="LQB72" s="13"/>
      <c r="LQC72" s="13"/>
      <c r="LQD72" s="13"/>
      <c r="LQE72" s="13"/>
      <c r="LQF72" s="13"/>
      <c r="LQG72" s="13"/>
      <c r="LQH72" s="13"/>
      <c r="LQI72" s="13"/>
      <c r="LQJ72" s="13"/>
      <c r="LQK72" s="13"/>
      <c r="LQL72" s="13"/>
      <c r="LQM72" s="13"/>
      <c r="LQN72" s="13"/>
      <c r="LQO72" s="13"/>
      <c r="LQP72" s="13"/>
      <c r="LQQ72" s="13"/>
      <c r="LQR72" s="13"/>
      <c r="LQS72" s="13"/>
      <c r="LQT72" s="13"/>
      <c r="LQU72" s="13"/>
      <c r="LQV72" s="13"/>
      <c r="LQW72" s="13"/>
      <c r="LQX72" s="13"/>
      <c r="LQY72" s="13"/>
      <c r="LQZ72" s="13"/>
      <c r="LRA72" s="13"/>
      <c r="LRB72" s="13"/>
      <c r="LRC72" s="13"/>
      <c r="LRD72" s="13"/>
      <c r="LRE72" s="13"/>
      <c r="LRF72" s="13"/>
      <c r="LRG72" s="13"/>
      <c r="LRH72" s="13"/>
      <c r="LRI72" s="13"/>
      <c r="LRJ72" s="13"/>
      <c r="LRK72" s="13"/>
      <c r="LRL72" s="13"/>
      <c r="LRM72" s="13"/>
      <c r="LRN72" s="13"/>
      <c r="LRO72" s="13"/>
      <c r="LRP72" s="13"/>
      <c r="LRQ72" s="13"/>
      <c r="LRR72" s="13"/>
      <c r="LRS72" s="13"/>
      <c r="LRT72" s="13"/>
      <c r="LRU72" s="13"/>
      <c r="LRV72" s="13"/>
      <c r="LRW72" s="13"/>
      <c r="LRX72" s="13"/>
      <c r="LRY72" s="13"/>
      <c r="LRZ72" s="13"/>
      <c r="LSA72" s="13"/>
      <c r="LSB72" s="13"/>
      <c r="LSC72" s="13"/>
      <c r="LSD72" s="13"/>
      <c r="LSE72" s="13"/>
      <c r="LSF72" s="13"/>
      <c r="LSG72" s="13"/>
      <c r="LSH72" s="13"/>
      <c r="LSI72" s="13"/>
      <c r="LSJ72" s="13"/>
      <c r="LSK72" s="13"/>
      <c r="LSL72" s="13"/>
      <c r="LSM72" s="13"/>
      <c r="LSN72" s="13"/>
      <c r="LSO72" s="13"/>
      <c r="LSP72" s="13"/>
      <c r="LSQ72" s="13"/>
      <c r="LSR72" s="13"/>
      <c r="LSS72" s="13"/>
      <c r="LST72" s="13"/>
      <c r="LSU72" s="13"/>
      <c r="LSV72" s="13"/>
      <c r="LSW72" s="13"/>
      <c r="LSX72" s="13"/>
      <c r="LSY72" s="13"/>
      <c r="LSZ72" s="13"/>
      <c r="LTA72" s="13"/>
      <c r="LTB72" s="13"/>
      <c r="LTC72" s="13"/>
      <c r="LTD72" s="13"/>
      <c r="LTE72" s="13"/>
      <c r="LTF72" s="13"/>
      <c r="LTG72" s="13"/>
      <c r="LTH72" s="13"/>
      <c r="LTI72" s="13"/>
      <c r="LTJ72" s="13"/>
      <c r="LTK72" s="13"/>
      <c r="LTL72" s="13"/>
      <c r="LTM72" s="13"/>
      <c r="LTN72" s="13"/>
      <c r="LTO72" s="13"/>
      <c r="LTP72" s="13"/>
      <c r="LTQ72" s="13"/>
      <c r="LTR72" s="13"/>
      <c r="LTS72" s="13"/>
      <c r="LTT72" s="13"/>
      <c r="LTU72" s="13"/>
      <c r="LTV72" s="13"/>
      <c r="LTW72" s="13"/>
      <c r="LTX72" s="13"/>
      <c r="LTY72" s="13"/>
      <c r="LTZ72" s="13"/>
      <c r="LUA72" s="13"/>
      <c r="LUB72" s="13"/>
      <c r="LUC72" s="13"/>
      <c r="LUD72" s="13"/>
      <c r="LUE72" s="13"/>
      <c r="LUF72" s="13"/>
      <c r="LUG72" s="13"/>
      <c r="LUH72" s="13"/>
      <c r="LUI72" s="13"/>
      <c r="LUJ72" s="13"/>
      <c r="LUK72" s="13"/>
      <c r="LUL72" s="13"/>
      <c r="LUM72" s="13"/>
      <c r="LUN72" s="13"/>
      <c r="LUO72" s="13"/>
      <c r="LUP72" s="13"/>
      <c r="LUQ72" s="13"/>
      <c r="LUR72" s="13"/>
      <c r="LUS72" s="13"/>
      <c r="LUT72" s="13"/>
      <c r="LUU72" s="13"/>
      <c r="LUV72" s="13"/>
      <c r="LUW72" s="13"/>
      <c r="LUX72" s="13"/>
      <c r="LUY72" s="13"/>
      <c r="LUZ72" s="13"/>
      <c r="LVA72" s="13"/>
      <c r="LVB72" s="13"/>
      <c r="LVC72" s="13"/>
      <c r="LVD72" s="13"/>
      <c r="LVE72" s="13"/>
      <c r="LVF72" s="13"/>
      <c r="LVG72" s="13"/>
      <c r="LVH72" s="13"/>
      <c r="LVI72" s="13"/>
      <c r="LVJ72" s="13"/>
      <c r="LVK72" s="13"/>
      <c r="LVL72" s="13"/>
      <c r="LVM72" s="13"/>
      <c r="LVN72" s="13"/>
      <c r="LVO72" s="13"/>
      <c r="LVP72" s="13"/>
      <c r="LVQ72" s="13"/>
      <c r="LVR72" s="13"/>
      <c r="LVS72" s="13"/>
      <c r="LVT72" s="13"/>
      <c r="LVU72" s="13"/>
      <c r="LVV72" s="13"/>
      <c r="LVW72" s="13"/>
      <c r="LVX72" s="13"/>
      <c r="LVY72" s="13"/>
      <c r="LVZ72" s="13"/>
      <c r="LWA72" s="13"/>
      <c r="LWB72" s="13"/>
      <c r="LWC72" s="13"/>
      <c r="LWD72" s="13"/>
      <c r="LWE72" s="13"/>
      <c r="LWF72" s="13"/>
      <c r="LWG72" s="13"/>
      <c r="LWH72" s="13"/>
      <c r="LWI72" s="13"/>
      <c r="LWJ72" s="13"/>
      <c r="LWK72" s="13"/>
      <c r="LWL72" s="13"/>
      <c r="LWM72" s="13"/>
      <c r="LWN72" s="13"/>
      <c r="LWO72" s="13"/>
      <c r="LWP72" s="13"/>
      <c r="LWQ72" s="13"/>
      <c r="LWR72" s="13"/>
      <c r="LWS72" s="13"/>
      <c r="LWT72" s="13"/>
      <c r="LWU72" s="13"/>
      <c r="LWV72" s="13"/>
      <c r="LWW72" s="13"/>
      <c r="LWX72" s="13"/>
      <c r="LWY72" s="13"/>
      <c r="LWZ72" s="13"/>
      <c r="LXA72" s="13"/>
      <c r="LXB72" s="13"/>
      <c r="LXC72" s="13"/>
      <c r="LXD72" s="13"/>
      <c r="LXE72" s="13"/>
      <c r="LXF72" s="13"/>
      <c r="LXG72" s="13"/>
      <c r="LXH72" s="13"/>
      <c r="LXI72" s="13"/>
      <c r="LXJ72" s="13"/>
      <c r="LXK72" s="13"/>
      <c r="LXL72" s="13"/>
      <c r="LXM72" s="13"/>
      <c r="LXN72" s="13"/>
      <c r="LXO72" s="13"/>
      <c r="LXP72" s="13"/>
      <c r="LXQ72" s="13"/>
      <c r="LXR72" s="13"/>
      <c r="LXS72" s="13"/>
      <c r="LXT72" s="13"/>
      <c r="LXU72" s="13"/>
      <c r="LXV72" s="13"/>
      <c r="LXW72" s="13"/>
      <c r="LXX72" s="13"/>
      <c r="LXY72" s="13"/>
      <c r="LXZ72" s="13"/>
      <c r="LYA72" s="13"/>
      <c r="LYB72" s="13"/>
      <c r="LYC72" s="13"/>
      <c r="LYD72" s="13"/>
      <c r="LYE72" s="13"/>
      <c r="LYF72" s="13"/>
      <c r="LYG72" s="13"/>
      <c r="LYH72" s="13"/>
      <c r="LYI72" s="13"/>
      <c r="LYJ72" s="13"/>
      <c r="LYK72" s="13"/>
      <c r="LYL72" s="13"/>
      <c r="LYM72" s="13"/>
      <c r="LYN72" s="13"/>
      <c r="LYO72" s="13"/>
      <c r="LYP72" s="13"/>
      <c r="LYQ72" s="13"/>
      <c r="LYR72" s="13"/>
      <c r="LYS72" s="13"/>
      <c r="LYT72" s="13"/>
      <c r="LYU72" s="13"/>
      <c r="LYV72" s="13"/>
      <c r="LYW72" s="13"/>
      <c r="LYX72" s="13"/>
      <c r="LYY72" s="13"/>
      <c r="LYZ72" s="13"/>
      <c r="LZA72" s="13"/>
      <c r="LZB72" s="13"/>
      <c r="LZC72" s="13"/>
      <c r="LZD72" s="13"/>
      <c r="LZE72" s="13"/>
      <c r="LZF72" s="13"/>
      <c r="LZG72" s="13"/>
      <c r="LZH72" s="13"/>
      <c r="LZI72" s="13"/>
      <c r="LZJ72" s="13"/>
      <c r="LZK72" s="13"/>
      <c r="LZL72" s="13"/>
      <c r="LZM72" s="13"/>
      <c r="LZN72" s="13"/>
      <c r="LZO72" s="13"/>
      <c r="LZP72" s="13"/>
      <c r="LZQ72" s="13"/>
      <c r="LZR72" s="13"/>
      <c r="LZS72" s="13"/>
      <c r="LZT72" s="13"/>
      <c r="LZU72" s="13"/>
      <c r="LZV72" s="13"/>
      <c r="LZW72" s="13"/>
      <c r="LZX72" s="13"/>
      <c r="LZY72" s="13"/>
      <c r="LZZ72" s="13"/>
      <c r="MAA72" s="13"/>
      <c r="MAB72" s="13"/>
      <c r="MAC72" s="13"/>
      <c r="MAD72" s="13"/>
      <c r="MAE72" s="13"/>
      <c r="MAF72" s="13"/>
      <c r="MAG72" s="13"/>
      <c r="MAH72" s="13"/>
      <c r="MAI72" s="13"/>
      <c r="MAJ72" s="13"/>
      <c r="MAK72" s="13"/>
      <c r="MAL72" s="13"/>
      <c r="MAM72" s="13"/>
      <c r="MAN72" s="13"/>
      <c r="MAO72" s="13"/>
      <c r="MAP72" s="13"/>
      <c r="MAQ72" s="13"/>
      <c r="MAR72" s="13"/>
      <c r="MAS72" s="13"/>
      <c r="MAT72" s="13"/>
      <c r="MAU72" s="13"/>
      <c r="MAV72" s="13"/>
      <c r="MAW72" s="13"/>
      <c r="MAX72" s="13"/>
      <c r="MAY72" s="13"/>
      <c r="MAZ72" s="13"/>
      <c r="MBA72" s="13"/>
      <c r="MBB72" s="13"/>
      <c r="MBC72" s="13"/>
      <c r="MBD72" s="13"/>
      <c r="MBE72" s="13"/>
      <c r="MBF72" s="13"/>
      <c r="MBG72" s="13"/>
      <c r="MBH72" s="13"/>
      <c r="MBI72" s="13"/>
      <c r="MBJ72" s="13"/>
      <c r="MBK72" s="13"/>
      <c r="MBL72" s="13"/>
      <c r="MBM72" s="13"/>
      <c r="MBN72" s="13"/>
      <c r="MBO72" s="13"/>
      <c r="MBP72" s="13"/>
      <c r="MBQ72" s="13"/>
      <c r="MBR72" s="13"/>
      <c r="MBS72" s="13"/>
      <c r="MBT72" s="13"/>
      <c r="MBU72" s="13"/>
      <c r="MBV72" s="13"/>
      <c r="MBW72" s="13"/>
      <c r="MBX72" s="13"/>
      <c r="MBY72" s="13"/>
      <c r="MBZ72" s="13"/>
      <c r="MCA72" s="13"/>
      <c r="MCB72" s="13"/>
      <c r="MCC72" s="13"/>
      <c r="MCD72" s="13"/>
      <c r="MCE72" s="13"/>
      <c r="MCF72" s="13"/>
      <c r="MCG72" s="13"/>
      <c r="MCH72" s="13"/>
      <c r="MCI72" s="13"/>
      <c r="MCJ72" s="13"/>
      <c r="MCK72" s="13"/>
      <c r="MCL72" s="13"/>
      <c r="MCM72" s="13"/>
      <c r="MCN72" s="13"/>
      <c r="MCO72" s="13"/>
      <c r="MCP72" s="13"/>
      <c r="MCQ72" s="13"/>
      <c r="MCR72" s="13"/>
      <c r="MCS72" s="13"/>
      <c r="MCT72" s="13"/>
      <c r="MCU72" s="13"/>
      <c r="MCV72" s="13"/>
      <c r="MCW72" s="13"/>
      <c r="MCX72" s="13"/>
      <c r="MCY72" s="13"/>
      <c r="MCZ72" s="13"/>
      <c r="MDA72" s="13"/>
      <c r="MDB72" s="13"/>
      <c r="MDC72" s="13"/>
      <c r="MDD72" s="13"/>
      <c r="MDE72" s="13"/>
      <c r="MDF72" s="13"/>
      <c r="MDG72" s="13"/>
      <c r="MDH72" s="13"/>
      <c r="MDI72" s="13"/>
      <c r="MDJ72" s="13"/>
      <c r="MDK72" s="13"/>
      <c r="MDL72" s="13"/>
      <c r="MDM72" s="13"/>
      <c r="MDN72" s="13"/>
      <c r="MDO72" s="13"/>
      <c r="MDP72" s="13"/>
      <c r="MDQ72" s="13"/>
      <c r="MDR72" s="13"/>
      <c r="MDS72" s="13"/>
      <c r="MDT72" s="13"/>
      <c r="MDU72" s="13"/>
      <c r="MDV72" s="13"/>
      <c r="MDW72" s="13"/>
      <c r="MDX72" s="13"/>
      <c r="MDY72" s="13"/>
      <c r="MDZ72" s="13"/>
      <c r="MEA72" s="13"/>
      <c r="MEB72" s="13"/>
      <c r="MEC72" s="13"/>
      <c r="MED72" s="13"/>
      <c r="MEE72" s="13"/>
      <c r="MEF72" s="13"/>
      <c r="MEG72" s="13"/>
      <c r="MEH72" s="13"/>
      <c r="MEI72" s="13"/>
      <c r="MEJ72" s="13"/>
      <c r="MEK72" s="13"/>
      <c r="MEL72" s="13"/>
      <c r="MEM72" s="13"/>
      <c r="MEN72" s="13"/>
      <c r="MEO72" s="13"/>
      <c r="MEP72" s="13"/>
      <c r="MEQ72" s="13"/>
      <c r="MER72" s="13"/>
      <c r="MES72" s="13"/>
      <c r="MET72" s="13"/>
      <c r="MEU72" s="13"/>
      <c r="MEV72" s="13"/>
      <c r="MEW72" s="13"/>
      <c r="MEX72" s="13"/>
      <c r="MEY72" s="13"/>
      <c r="MEZ72" s="13"/>
      <c r="MFA72" s="13"/>
      <c r="MFB72" s="13"/>
      <c r="MFC72" s="13"/>
      <c r="MFD72" s="13"/>
      <c r="MFE72" s="13"/>
      <c r="MFF72" s="13"/>
      <c r="MFG72" s="13"/>
      <c r="MFH72" s="13"/>
      <c r="MFI72" s="13"/>
      <c r="MFJ72" s="13"/>
      <c r="MFK72" s="13"/>
      <c r="MFL72" s="13"/>
      <c r="MFM72" s="13"/>
      <c r="MFN72" s="13"/>
      <c r="MFO72" s="13"/>
      <c r="MFP72" s="13"/>
      <c r="MFQ72" s="13"/>
      <c r="MFR72" s="13"/>
      <c r="MFS72" s="13"/>
      <c r="MFT72" s="13"/>
      <c r="MFU72" s="13"/>
      <c r="MFV72" s="13"/>
      <c r="MFW72" s="13"/>
      <c r="MFX72" s="13"/>
      <c r="MFY72" s="13"/>
      <c r="MFZ72" s="13"/>
      <c r="MGA72" s="13"/>
      <c r="MGB72" s="13"/>
      <c r="MGC72" s="13"/>
      <c r="MGD72" s="13"/>
      <c r="MGE72" s="13"/>
      <c r="MGF72" s="13"/>
      <c r="MGG72" s="13"/>
      <c r="MGH72" s="13"/>
      <c r="MGI72" s="13"/>
      <c r="MGJ72" s="13"/>
      <c r="MGK72" s="13"/>
      <c r="MGL72" s="13"/>
      <c r="MGM72" s="13"/>
      <c r="MGN72" s="13"/>
      <c r="MGO72" s="13"/>
      <c r="MGP72" s="13"/>
      <c r="MGQ72" s="13"/>
      <c r="MGR72" s="13"/>
      <c r="MGS72" s="13"/>
      <c r="MGT72" s="13"/>
      <c r="MGU72" s="13"/>
      <c r="MGV72" s="13"/>
      <c r="MGW72" s="13"/>
      <c r="MGX72" s="13"/>
      <c r="MGY72" s="13"/>
      <c r="MGZ72" s="13"/>
      <c r="MHA72" s="13"/>
      <c r="MHB72" s="13"/>
      <c r="MHC72" s="13"/>
      <c r="MHD72" s="13"/>
      <c r="MHE72" s="13"/>
      <c r="MHF72" s="13"/>
      <c r="MHG72" s="13"/>
      <c r="MHH72" s="13"/>
      <c r="MHI72" s="13"/>
      <c r="MHJ72" s="13"/>
      <c r="MHK72" s="13"/>
      <c r="MHL72" s="13"/>
      <c r="MHM72" s="13"/>
      <c r="MHN72" s="13"/>
      <c r="MHO72" s="13"/>
      <c r="MHP72" s="13"/>
      <c r="MHQ72" s="13"/>
      <c r="MHR72" s="13"/>
      <c r="MHS72" s="13"/>
      <c r="MHT72" s="13"/>
      <c r="MHU72" s="13"/>
      <c r="MHV72" s="13"/>
      <c r="MHW72" s="13"/>
      <c r="MHX72" s="13"/>
      <c r="MHY72" s="13"/>
      <c r="MHZ72" s="13"/>
      <c r="MIA72" s="13"/>
      <c r="MIB72" s="13"/>
      <c r="MIC72" s="13"/>
      <c r="MID72" s="13"/>
      <c r="MIE72" s="13"/>
      <c r="MIF72" s="13"/>
      <c r="MIG72" s="13"/>
      <c r="MIH72" s="13"/>
      <c r="MII72" s="13"/>
      <c r="MIJ72" s="13"/>
      <c r="MIK72" s="13"/>
      <c r="MIL72" s="13"/>
      <c r="MIM72" s="13"/>
      <c r="MIN72" s="13"/>
      <c r="MIO72" s="13"/>
      <c r="MIP72" s="13"/>
      <c r="MIQ72" s="13"/>
      <c r="MIR72" s="13"/>
      <c r="MIS72" s="13"/>
      <c r="MIT72" s="13"/>
      <c r="MIU72" s="13"/>
      <c r="MIV72" s="13"/>
      <c r="MIW72" s="13"/>
      <c r="MIX72" s="13"/>
      <c r="MIY72" s="13"/>
      <c r="MIZ72" s="13"/>
      <c r="MJA72" s="13"/>
      <c r="MJB72" s="13"/>
      <c r="MJC72" s="13"/>
      <c r="MJD72" s="13"/>
      <c r="MJE72" s="13"/>
      <c r="MJF72" s="13"/>
      <c r="MJG72" s="13"/>
      <c r="MJH72" s="13"/>
      <c r="MJI72" s="13"/>
      <c r="MJJ72" s="13"/>
      <c r="MJK72" s="13"/>
      <c r="MJL72" s="13"/>
      <c r="MJM72" s="13"/>
      <c r="MJN72" s="13"/>
      <c r="MJO72" s="13"/>
      <c r="MJP72" s="13"/>
      <c r="MJQ72" s="13"/>
      <c r="MJR72" s="13"/>
      <c r="MJS72" s="13"/>
      <c r="MJT72" s="13"/>
      <c r="MJU72" s="13"/>
      <c r="MJV72" s="13"/>
      <c r="MJW72" s="13"/>
      <c r="MJX72" s="13"/>
      <c r="MJY72" s="13"/>
      <c r="MJZ72" s="13"/>
      <c r="MKA72" s="13"/>
      <c r="MKB72" s="13"/>
      <c r="MKC72" s="13"/>
      <c r="MKD72" s="13"/>
      <c r="MKE72" s="13"/>
      <c r="MKF72" s="13"/>
      <c r="MKG72" s="13"/>
      <c r="MKH72" s="13"/>
      <c r="MKI72" s="13"/>
      <c r="MKJ72" s="13"/>
      <c r="MKK72" s="13"/>
      <c r="MKL72" s="13"/>
      <c r="MKM72" s="13"/>
      <c r="MKN72" s="13"/>
      <c r="MKO72" s="13"/>
      <c r="MKP72" s="13"/>
      <c r="MKQ72" s="13"/>
      <c r="MKR72" s="13"/>
      <c r="MKS72" s="13"/>
      <c r="MKT72" s="13"/>
      <c r="MKU72" s="13"/>
      <c r="MKV72" s="13"/>
      <c r="MKW72" s="13"/>
      <c r="MKX72" s="13"/>
      <c r="MKY72" s="13"/>
      <c r="MKZ72" s="13"/>
      <c r="MLA72" s="13"/>
      <c r="MLB72" s="13"/>
      <c r="MLC72" s="13"/>
      <c r="MLD72" s="13"/>
      <c r="MLE72" s="13"/>
      <c r="MLF72" s="13"/>
      <c r="MLG72" s="13"/>
      <c r="MLH72" s="13"/>
      <c r="MLI72" s="13"/>
      <c r="MLJ72" s="13"/>
      <c r="MLK72" s="13"/>
      <c r="MLL72" s="13"/>
      <c r="MLM72" s="13"/>
      <c r="MLN72" s="13"/>
      <c r="MLO72" s="13"/>
      <c r="MLP72" s="13"/>
      <c r="MLQ72" s="13"/>
      <c r="MLR72" s="13"/>
      <c r="MLS72" s="13"/>
      <c r="MLT72" s="13"/>
      <c r="MLU72" s="13"/>
      <c r="MLV72" s="13"/>
      <c r="MLW72" s="13"/>
      <c r="MLX72" s="13"/>
      <c r="MLY72" s="13"/>
      <c r="MLZ72" s="13"/>
      <c r="MMA72" s="13"/>
      <c r="MMB72" s="13"/>
      <c r="MMC72" s="13"/>
      <c r="MMD72" s="13"/>
      <c r="MME72" s="13"/>
      <c r="MMF72" s="13"/>
      <c r="MMG72" s="13"/>
      <c r="MMH72" s="13"/>
      <c r="MMI72" s="13"/>
      <c r="MMJ72" s="13"/>
      <c r="MMK72" s="13"/>
      <c r="MML72" s="13"/>
      <c r="MMM72" s="13"/>
      <c r="MMN72" s="13"/>
      <c r="MMO72" s="13"/>
      <c r="MMP72" s="13"/>
      <c r="MMQ72" s="13"/>
      <c r="MMR72" s="13"/>
      <c r="MMS72" s="13"/>
      <c r="MMT72" s="13"/>
      <c r="MMU72" s="13"/>
      <c r="MMV72" s="13"/>
      <c r="MMW72" s="13"/>
      <c r="MMX72" s="13"/>
      <c r="MMY72" s="13"/>
      <c r="MMZ72" s="13"/>
      <c r="MNA72" s="13"/>
      <c r="MNB72" s="13"/>
      <c r="MNC72" s="13"/>
      <c r="MND72" s="13"/>
      <c r="MNE72" s="13"/>
      <c r="MNF72" s="13"/>
      <c r="MNG72" s="13"/>
      <c r="MNH72" s="13"/>
      <c r="MNI72" s="13"/>
      <c r="MNJ72" s="13"/>
      <c r="MNK72" s="13"/>
      <c r="MNL72" s="13"/>
      <c r="MNM72" s="13"/>
      <c r="MNN72" s="13"/>
      <c r="MNO72" s="13"/>
      <c r="MNP72" s="13"/>
      <c r="MNQ72" s="13"/>
      <c r="MNR72" s="13"/>
      <c r="MNS72" s="13"/>
      <c r="MNT72" s="13"/>
      <c r="MNU72" s="13"/>
      <c r="MNV72" s="13"/>
      <c r="MNW72" s="13"/>
      <c r="MNX72" s="13"/>
      <c r="MNY72" s="13"/>
      <c r="MNZ72" s="13"/>
      <c r="MOA72" s="13"/>
      <c r="MOB72" s="13"/>
      <c r="MOC72" s="13"/>
      <c r="MOD72" s="13"/>
      <c r="MOE72" s="13"/>
      <c r="MOF72" s="13"/>
      <c r="MOG72" s="13"/>
      <c r="MOH72" s="13"/>
      <c r="MOI72" s="13"/>
      <c r="MOJ72" s="13"/>
      <c r="MOK72" s="13"/>
      <c r="MOL72" s="13"/>
      <c r="MOM72" s="13"/>
      <c r="MON72" s="13"/>
      <c r="MOO72" s="13"/>
      <c r="MOP72" s="13"/>
      <c r="MOQ72" s="13"/>
      <c r="MOR72" s="13"/>
      <c r="MOS72" s="13"/>
      <c r="MOT72" s="13"/>
      <c r="MOU72" s="13"/>
      <c r="MOV72" s="13"/>
      <c r="MOW72" s="13"/>
      <c r="MOX72" s="13"/>
      <c r="MOY72" s="13"/>
      <c r="MOZ72" s="13"/>
      <c r="MPA72" s="13"/>
      <c r="MPB72" s="13"/>
      <c r="MPC72" s="13"/>
      <c r="MPD72" s="13"/>
      <c r="MPE72" s="13"/>
      <c r="MPF72" s="13"/>
      <c r="MPG72" s="13"/>
      <c r="MPH72" s="13"/>
      <c r="MPI72" s="13"/>
      <c r="MPJ72" s="13"/>
      <c r="MPK72" s="13"/>
      <c r="MPL72" s="13"/>
      <c r="MPM72" s="13"/>
      <c r="MPN72" s="13"/>
      <c r="MPO72" s="13"/>
      <c r="MPP72" s="13"/>
      <c r="MPQ72" s="13"/>
      <c r="MPR72" s="13"/>
      <c r="MPS72" s="13"/>
      <c r="MPT72" s="13"/>
      <c r="MPU72" s="13"/>
      <c r="MPV72" s="13"/>
      <c r="MPW72" s="13"/>
      <c r="MPX72" s="13"/>
      <c r="MPY72" s="13"/>
      <c r="MPZ72" s="13"/>
      <c r="MQA72" s="13"/>
      <c r="MQB72" s="13"/>
      <c r="MQC72" s="13"/>
      <c r="MQD72" s="13"/>
      <c r="MQE72" s="13"/>
      <c r="MQF72" s="13"/>
      <c r="MQG72" s="13"/>
      <c r="MQH72" s="13"/>
      <c r="MQI72" s="13"/>
      <c r="MQJ72" s="13"/>
      <c r="MQK72" s="13"/>
      <c r="MQL72" s="13"/>
      <c r="MQM72" s="13"/>
      <c r="MQN72" s="13"/>
      <c r="MQO72" s="13"/>
      <c r="MQP72" s="13"/>
      <c r="MQQ72" s="13"/>
      <c r="MQR72" s="13"/>
      <c r="MQS72" s="13"/>
      <c r="MQT72" s="13"/>
      <c r="MQU72" s="13"/>
      <c r="MQV72" s="13"/>
      <c r="MQW72" s="13"/>
      <c r="MQX72" s="13"/>
      <c r="MQY72" s="13"/>
      <c r="MQZ72" s="13"/>
      <c r="MRA72" s="13"/>
      <c r="MRB72" s="13"/>
      <c r="MRC72" s="13"/>
      <c r="MRD72" s="13"/>
      <c r="MRE72" s="13"/>
      <c r="MRF72" s="13"/>
      <c r="MRG72" s="13"/>
      <c r="MRH72" s="13"/>
      <c r="MRI72" s="13"/>
      <c r="MRJ72" s="13"/>
      <c r="MRK72" s="13"/>
      <c r="MRL72" s="13"/>
      <c r="MRM72" s="13"/>
      <c r="MRN72" s="13"/>
      <c r="MRO72" s="13"/>
      <c r="MRP72" s="13"/>
      <c r="MRQ72" s="13"/>
      <c r="MRR72" s="13"/>
      <c r="MRS72" s="13"/>
      <c r="MRT72" s="13"/>
      <c r="MRU72" s="13"/>
      <c r="MRV72" s="13"/>
      <c r="MRW72" s="13"/>
      <c r="MRX72" s="13"/>
      <c r="MRY72" s="13"/>
      <c r="MRZ72" s="13"/>
      <c r="MSA72" s="13"/>
      <c r="MSB72" s="13"/>
      <c r="MSC72" s="13"/>
      <c r="MSD72" s="13"/>
      <c r="MSE72" s="13"/>
      <c r="MSF72" s="13"/>
      <c r="MSG72" s="13"/>
      <c r="MSH72" s="13"/>
      <c r="MSI72" s="13"/>
      <c r="MSJ72" s="13"/>
      <c r="MSK72" s="13"/>
      <c r="MSL72" s="13"/>
      <c r="MSM72" s="13"/>
      <c r="MSN72" s="13"/>
      <c r="MSO72" s="13"/>
      <c r="MSP72" s="13"/>
      <c r="MSQ72" s="13"/>
      <c r="MSR72" s="13"/>
      <c r="MSS72" s="13"/>
      <c r="MST72" s="13"/>
      <c r="MSU72" s="13"/>
      <c r="MSV72" s="13"/>
      <c r="MSW72" s="13"/>
      <c r="MSX72" s="13"/>
      <c r="MSY72" s="13"/>
      <c r="MSZ72" s="13"/>
      <c r="MTA72" s="13"/>
      <c r="MTB72" s="13"/>
      <c r="MTC72" s="13"/>
      <c r="MTD72" s="13"/>
      <c r="MTE72" s="13"/>
      <c r="MTF72" s="13"/>
      <c r="MTG72" s="13"/>
      <c r="MTH72" s="13"/>
      <c r="MTI72" s="13"/>
      <c r="MTJ72" s="13"/>
      <c r="MTK72" s="13"/>
      <c r="MTL72" s="13"/>
      <c r="MTM72" s="13"/>
      <c r="MTN72" s="13"/>
      <c r="MTO72" s="13"/>
      <c r="MTP72" s="13"/>
      <c r="MTQ72" s="13"/>
      <c r="MTR72" s="13"/>
      <c r="MTS72" s="13"/>
      <c r="MTT72" s="13"/>
      <c r="MTU72" s="13"/>
      <c r="MTV72" s="13"/>
      <c r="MTW72" s="13"/>
      <c r="MTX72" s="13"/>
      <c r="MTY72" s="13"/>
      <c r="MTZ72" s="13"/>
      <c r="MUA72" s="13"/>
      <c r="MUB72" s="13"/>
      <c r="MUC72" s="13"/>
      <c r="MUD72" s="13"/>
      <c r="MUE72" s="13"/>
      <c r="MUF72" s="13"/>
      <c r="MUG72" s="13"/>
      <c r="MUH72" s="13"/>
      <c r="MUI72" s="13"/>
      <c r="MUJ72" s="13"/>
      <c r="MUK72" s="13"/>
      <c r="MUL72" s="13"/>
      <c r="MUM72" s="13"/>
      <c r="MUN72" s="13"/>
      <c r="MUO72" s="13"/>
      <c r="MUP72" s="13"/>
      <c r="MUQ72" s="13"/>
      <c r="MUR72" s="13"/>
      <c r="MUS72" s="13"/>
      <c r="MUT72" s="13"/>
      <c r="MUU72" s="13"/>
      <c r="MUV72" s="13"/>
      <c r="MUW72" s="13"/>
      <c r="MUX72" s="13"/>
      <c r="MUY72" s="13"/>
      <c r="MUZ72" s="13"/>
      <c r="MVA72" s="13"/>
      <c r="MVB72" s="13"/>
      <c r="MVC72" s="13"/>
      <c r="MVD72" s="13"/>
      <c r="MVE72" s="13"/>
      <c r="MVF72" s="13"/>
      <c r="MVG72" s="13"/>
      <c r="MVH72" s="13"/>
      <c r="MVI72" s="13"/>
      <c r="MVJ72" s="13"/>
      <c r="MVK72" s="13"/>
      <c r="MVL72" s="13"/>
      <c r="MVM72" s="13"/>
      <c r="MVN72" s="13"/>
      <c r="MVO72" s="13"/>
      <c r="MVP72" s="13"/>
      <c r="MVQ72" s="13"/>
      <c r="MVR72" s="13"/>
      <c r="MVS72" s="13"/>
      <c r="MVT72" s="13"/>
      <c r="MVU72" s="13"/>
      <c r="MVV72" s="13"/>
      <c r="MVW72" s="13"/>
      <c r="MVX72" s="13"/>
      <c r="MVY72" s="13"/>
      <c r="MVZ72" s="13"/>
      <c r="MWA72" s="13"/>
      <c r="MWB72" s="13"/>
      <c r="MWC72" s="13"/>
      <c r="MWD72" s="13"/>
      <c r="MWE72" s="13"/>
      <c r="MWF72" s="13"/>
      <c r="MWG72" s="13"/>
      <c r="MWH72" s="13"/>
      <c r="MWI72" s="13"/>
      <c r="MWJ72" s="13"/>
      <c r="MWK72" s="13"/>
      <c r="MWL72" s="13"/>
      <c r="MWM72" s="13"/>
      <c r="MWN72" s="13"/>
      <c r="MWO72" s="13"/>
      <c r="MWP72" s="13"/>
      <c r="MWQ72" s="13"/>
      <c r="MWR72" s="13"/>
      <c r="MWS72" s="13"/>
      <c r="MWT72" s="13"/>
      <c r="MWU72" s="13"/>
      <c r="MWV72" s="13"/>
      <c r="MWW72" s="13"/>
      <c r="MWX72" s="13"/>
      <c r="MWY72" s="13"/>
      <c r="MWZ72" s="13"/>
      <c r="MXA72" s="13"/>
      <c r="MXB72" s="13"/>
      <c r="MXC72" s="13"/>
      <c r="MXD72" s="13"/>
      <c r="MXE72" s="13"/>
      <c r="MXF72" s="13"/>
      <c r="MXG72" s="13"/>
      <c r="MXH72" s="13"/>
      <c r="MXI72" s="13"/>
      <c r="MXJ72" s="13"/>
      <c r="MXK72" s="13"/>
      <c r="MXL72" s="13"/>
      <c r="MXM72" s="13"/>
      <c r="MXN72" s="13"/>
      <c r="MXO72" s="13"/>
      <c r="MXP72" s="13"/>
      <c r="MXQ72" s="13"/>
      <c r="MXR72" s="13"/>
      <c r="MXS72" s="13"/>
      <c r="MXT72" s="13"/>
      <c r="MXU72" s="13"/>
      <c r="MXV72" s="13"/>
      <c r="MXW72" s="13"/>
      <c r="MXX72" s="13"/>
      <c r="MXY72" s="13"/>
      <c r="MXZ72" s="13"/>
      <c r="MYA72" s="13"/>
      <c r="MYB72" s="13"/>
      <c r="MYC72" s="13"/>
      <c r="MYD72" s="13"/>
      <c r="MYE72" s="13"/>
      <c r="MYF72" s="13"/>
      <c r="MYG72" s="13"/>
      <c r="MYH72" s="13"/>
      <c r="MYI72" s="13"/>
      <c r="MYJ72" s="13"/>
      <c r="MYK72" s="13"/>
      <c r="MYL72" s="13"/>
      <c r="MYM72" s="13"/>
      <c r="MYN72" s="13"/>
      <c r="MYO72" s="13"/>
      <c r="MYP72" s="13"/>
      <c r="MYQ72" s="13"/>
      <c r="MYR72" s="13"/>
      <c r="MYS72" s="13"/>
      <c r="MYT72" s="13"/>
      <c r="MYU72" s="13"/>
      <c r="MYV72" s="13"/>
      <c r="MYW72" s="13"/>
      <c r="MYX72" s="13"/>
      <c r="MYY72" s="13"/>
      <c r="MYZ72" s="13"/>
      <c r="MZA72" s="13"/>
      <c r="MZB72" s="13"/>
      <c r="MZC72" s="13"/>
      <c r="MZD72" s="13"/>
      <c r="MZE72" s="13"/>
      <c r="MZF72" s="13"/>
      <c r="MZG72" s="13"/>
      <c r="MZH72" s="13"/>
      <c r="MZI72" s="13"/>
      <c r="MZJ72" s="13"/>
      <c r="MZK72" s="13"/>
      <c r="MZL72" s="13"/>
      <c r="MZM72" s="13"/>
      <c r="MZN72" s="13"/>
      <c r="MZO72" s="13"/>
      <c r="MZP72" s="13"/>
      <c r="MZQ72" s="13"/>
      <c r="MZR72" s="13"/>
      <c r="MZS72" s="13"/>
      <c r="MZT72" s="13"/>
      <c r="MZU72" s="13"/>
      <c r="MZV72" s="13"/>
      <c r="MZW72" s="13"/>
      <c r="MZX72" s="13"/>
      <c r="MZY72" s="13"/>
      <c r="MZZ72" s="13"/>
      <c r="NAA72" s="13"/>
      <c r="NAB72" s="13"/>
      <c r="NAC72" s="13"/>
      <c r="NAD72" s="13"/>
      <c r="NAE72" s="13"/>
      <c r="NAF72" s="13"/>
      <c r="NAG72" s="13"/>
      <c r="NAH72" s="13"/>
      <c r="NAI72" s="13"/>
      <c r="NAJ72" s="13"/>
      <c r="NAK72" s="13"/>
      <c r="NAL72" s="13"/>
      <c r="NAM72" s="13"/>
      <c r="NAN72" s="13"/>
      <c r="NAO72" s="13"/>
      <c r="NAP72" s="13"/>
      <c r="NAQ72" s="13"/>
      <c r="NAR72" s="13"/>
      <c r="NAS72" s="13"/>
      <c r="NAT72" s="13"/>
      <c r="NAU72" s="13"/>
      <c r="NAV72" s="13"/>
      <c r="NAW72" s="13"/>
      <c r="NAX72" s="13"/>
      <c r="NAY72" s="13"/>
      <c r="NAZ72" s="13"/>
      <c r="NBA72" s="13"/>
      <c r="NBB72" s="13"/>
      <c r="NBC72" s="13"/>
      <c r="NBD72" s="13"/>
      <c r="NBE72" s="13"/>
      <c r="NBF72" s="13"/>
      <c r="NBG72" s="13"/>
      <c r="NBH72" s="13"/>
      <c r="NBI72" s="13"/>
      <c r="NBJ72" s="13"/>
      <c r="NBK72" s="13"/>
      <c r="NBL72" s="13"/>
      <c r="NBM72" s="13"/>
      <c r="NBN72" s="13"/>
      <c r="NBO72" s="13"/>
      <c r="NBP72" s="13"/>
      <c r="NBQ72" s="13"/>
      <c r="NBR72" s="13"/>
      <c r="NBS72" s="13"/>
      <c r="NBT72" s="13"/>
      <c r="NBU72" s="13"/>
      <c r="NBV72" s="13"/>
      <c r="NBW72" s="13"/>
      <c r="NBX72" s="13"/>
      <c r="NBY72" s="13"/>
      <c r="NBZ72" s="13"/>
      <c r="NCA72" s="13"/>
      <c r="NCB72" s="13"/>
      <c r="NCC72" s="13"/>
      <c r="NCD72" s="13"/>
      <c r="NCE72" s="13"/>
      <c r="NCF72" s="13"/>
      <c r="NCG72" s="13"/>
      <c r="NCH72" s="13"/>
      <c r="NCI72" s="13"/>
      <c r="NCJ72" s="13"/>
      <c r="NCK72" s="13"/>
      <c r="NCL72" s="13"/>
      <c r="NCM72" s="13"/>
      <c r="NCN72" s="13"/>
      <c r="NCO72" s="13"/>
      <c r="NCP72" s="13"/>
      <c r="NCQ72" s="13"/>
      <c r="NCR72" s="13"/>
      <c r="NCS72" s="13"/>
      <c r="NCT72" s="13"/>
      <c r="NCU72" s="13"/>
      <c r="NCV72" s="13"/>
      <c r="NCW72" s="13"/>
      <c r="NCX72" s="13"/>
      <c r="NCY72" s="13"/>
      <c r="NCZ72" s="13"/>
      <c r="NDA72" s="13"/>
      <c r="NDB72" s="13"/>
      <c r="NDC72" s="13"/>
      <c r="NDD72" s="13"/>
      <c r="NDE72" s="13"/>
      <c r="NDF72" s="13"/>
      <c r="NDG72" s="13"/>
      <c r="NDH72" s="13"/>
      <c r="NDI72" s="13"/>
      <c r="NDJ72" s="13"/>
      <c r="NDK72" s="13"/>
      <c r="NDL72" s="13"/>
      <c r="NDM72" s="13"/>
      <c r="NDN72" s="13"/>
      <c r="NDO72" s="13"/>
      <c r="NDP72" s="13"/>
      <c r="NDQ72" s="13"/>
      <c r="NDR72" s="13"/>
      <c r="NDS72" s="13"/>
      <c r="NDT72" s="13"/>
      <c r="NDU72" s="13"/>
      <c r="NDV72" s="13"/>
      <c r="NDW72" s="13"/>
      <c r="NDX72" s="13"/>
      <c r="NDY72" s="13"/>
      <c r="NDZ72" s="13"/>
      <c r="NEA72" s="13"/>
      <c r="NEB72" s="13"/>
      <c r="NEC72" s="13"/>
      <c r="NED72" s="13"/>
      <c r="NEE72" s="13"/>
      <c r="NEF72" s="13"/>
      <c r="NEG72" s="13"/>
      <c r="NEH72" s="13"/>
      <c r="NEI72" s="13"/>
      <c r="NEJ72" s="13"/>
      <c r="NEK72" s="13"/>
      <c r="NEL72" s="13"/>
      <c r="NEM72" s="13"/>
      <c r="NEN72" s="13"/>
      <c r="NEO72" s="13"/>
      <c r="NEP72" s="13"/>
      <c r="NEQ72" s="13"/>
      <c r="NER72" s="13"/>
      <c r="NES72" s="13"/>
      <c r="NET72" s="13"/>
      <c r="NEU72" s="13"/>
      <c r="NEV72" s="13"/>
      <c r="NEW72" s="13"/>
      <c r="NEX72" s="13"/>
      <c r="NEY72" s="13"/>
      <c r="NEZ72" s="13"/>
      <c r="NFA72" s="13"/>
      <c r="NFB72" s="13"/>
      <c r="NFC72" s="13"/>
      <c r="NFD72" s="13"/>
      <c r="NFE72" s="13"/>
      <c r="NFF72" s="13"/>
      <c r="NFG72" s="13"/>
      <c r="NFH72" s="13"/>
      <c r="NFI72" s="13"/>
      <c r="NFJ72" s="13"/>
      <c r="NFK72" s="13"/>
      <c r="NFL72" s="13"/>
      <c r="NFM72" s="13"/>
      <c r="NFN72" s="13"/>
      <c r="NFO72" s="13"/>
      <c r="NFP72" s="13"/>
      <c r="NFQ72" s="13"/>
      <c r="NFR72" s="13"/>
      <c r="NFS72" s="13"/>
      <c r="NFT72" s="13"/>
      <c r="NFU72" s="13"/>
      <c r="NFV72" s="13"/>
      <c r="NFW72" s="13"/>
      <c r="NFX72" s="13"/>
      <c r="NFY72" s="13"/>
      <c r="NFZ72" s="13"/>
      <c r="NGA72" s="13"/>
      <c r="NGB72" s="13"/>
      <c r="NGC72" s="13"/>
      <c r="NGD72" s="13"/>
      <c r="NGE72" s="13"/>
      <c r="NGF72" s="13"/>
      <c r="NGG72" s="13"/>
      <c r="NGH72" s="13"/>
      <c r="NGI72" s="13"/>
      <c r="NGJ72" s="13"/>
      <c r="NGK72" s="13"/>
      <c r="NGL72" s="13"/>
      <c r="NGM72" s="13"/>
      <c r="NGN72" s="13"/>
      <c r="NGO72" s="13"/>
      <c r="NGP72" s="13"/>
      <c r="NGQ72" s="13"/>
      <c r="NGR72" s="13"/>
      <c r="NGS72" s="13"/>
      <c r="NGT72" s="13"/>
      <c r="NGU72" s="13"/>
      <c r="NGV72" s="13"/>
      <c r="NGW72" s="13"/>
      <c r="NGX72" s="13"/>
      <c r="NGY72" s="13"/>
      <c r="NGZ72" s="13"/>
      <c r="NHA72" s="13"/>
      <c r="NHB72" s="13"/>
      <c r="NHC72" s="13"/>
      <c r="NHD72" s="13"/>
      <c r="NHE72" s="13"/>
      <c r="NHF72" s="13"/>
      <c r="NHG72" s="13"/>
      <c r="NHH72" s="13"/>
      <c r="NHI72" s="13"/>
      <c r="NHJ72" s="13"/>
      <c r="NHK72" s="13"/>
      <c r="NHL72" s="13"/>
      <c r="NHM72" s="13"/>
      <c r="NHN72" s="13"/>
      <c r="NHO72" s="13"/>
      <c r="NHP72" s="13"/>
      <c r="NHQ72" s="13"/>
      <c r="NHR72" s="13"/>
      <c r="NHS72" s="13"/>
      <c r="NHT72" s="13"/>
      <c r="NHU72" s="13"/>
      <c r="NHV72" s="13"/>
      <c r="NHW72" s="13"/>
      <c r="NHX72" s="13"/>
      <c r="NHY72" s="13"/>
      <c r="NHZ72" s="13"/>
      <c r="NIA72" s="13"/>
      <c r="NIB72" s="13"/>
      <c r="NIC72" s="13"/>
      <c r="NID72" s="13"/>
      <c r="NIE72" s="13"/>
      <c r="NIF72" s="13"/>
      <c r="NIG72" s="13"/>
      <c r="NIH72" s="13"/>
      <c r="NII72" s="13"/>
      <c r="NIJ72" s="13"/>
      <c r="NIK72" s="13"/>
      <c r="NIL72" s="13"/>
      <c r="NIM72" s="13"/>
      <c r="NIN72" s="13"/>
      <c r="NIO72" s="13"/>
      <c r="NIP72" s="13"/>
      <c r="NIQ72" s="13"/>
      <c r="NIR72" s="13"/>
      <c r="NIS72" s="13"/>
      <c r="NIT72" s="13"/>
      <c r="NIU72" s="13"/>
      <c r="NIV72" s="13"/>
      <c r="NIW72" s="13"/>
      <c r="NIX72" s="13"/>
      <c r="NIY72" s="13"/>
      <c r="NIZ72" s="13"/>
      <c r="NJA72" s="13"/>
      <c r="NJB72" s="13"/>
      <c r="NJC72" s="13"/>
      <c r="NJD72" s="13"/>
      <c r="NJE72" s="13"/>
      <c r="NJF72" s="13"/>
      <c r="NJG72" s="13"/>
      <c r="NJH72" s="13"/>
      <c r="NJI72" s="13"/>
      <c r="NJJ72" s="13"/>
      <c r="NJK72" s="13"/>
      <c r="NJL72" s="13"/>
      <c r="NJM72" s="13"/>
      <c r="NJN72" s="13"/>
      <c r="NJO72" s="13"/>
      <c r="NJP72" s="13"/>
      <c r="NJQ72" s="13"/>
      <c r="NJR72" s="13"/>
      <c r="NJS72" s="13"/>
      <c r="NJT72" s="13"/>
      <c r="NJU72" s="13"/>
      <c r="NJV72" s="13"/>
      <c r="NJW72" s="13"/>
      <c r="NJX72" s="13"/>
      <c r="NJY72" s="13"/>
      <c r="NJZ72" s="13"/>
      <c r="NKA72" s="13"/>
      <c r="NKB72" s="13"/>
      <c r="NKC72" s="13"/>
      <c r="NKD72" s="13"/>
      <c r="NKE72" s="13"/>
      <c r="NKF72" s="13"/>
      <c r="NKG72" s="13"/>
      <c r="NKH72" s="13"/>
      <c r="NKI72" s="13"/>
      <c r="NKJ72" s="13"/>
      <c r="NKK72" s="13"/>
      <c r="NKL72" s="13"/>
      <c r="NKM72" s="13"/>
      <c r="NKN72" s="13"/>
      <c r="NKO72" s="13"/>
      <c r="NKP72" s="13"/>
      <c r="NKQ72" s="13"/>
      <c r="NKR72" s="13"/>
      <c r="NKS72" s="13"/>
      <c r="NKT72" s="13"/>
      <c r="NKU72" s="13"/>
      <c r="NKV72" s="13"/>
      <c r="NKW72" s="13"/>
      <c r="NKX72" s="13"/>
      <c r="NKY72" s="13"/>
      <c r="NKZ72" s="13"/>
      <c r="NLA72" s="13"/>
      <c r="NLB72" s="13"/>
      <c r="NLC72" s="13"/>
      <c r="NLD72" s="13"/>
      <c r="NLE72" s="13"/>
      <c r="NLF72" s="13"/>
      <c r="NLG72" s="13"/>
      <c r="NLH72" s="13"/>
      <c r="NLI72" s="13"/>
      <c r="NLJ72" s="13"/>
      <c r="NLK72" s="13"/>
      <c r="NLL72" s="13"/>
      <c r="NLM72" s="13"/>
      <c r="NLN72" s="13"/>
      <c r="NLO72" s="13"/>
      <c r="NLP72" s="13"/>
      <c r="NLQ72" s="13"/>
      <c r="NLR72" s="13"/>
      <c r="NLS72" s="13"/>
      <c r="NLT72" s="13"/>
      <c r="NLU72" s="13"/>
      <c r="NLV72" s="13"/>
      <c r="NLW72" s="13"/>
      <c r="NLX72" s="13"/>
      <c r="NLY72" s="13"/>
      <c r="NLZ72" s="13"/>
      <c r="NMA72" s="13"/>
      <c r="NMB72" s="13"/>
      <c r="NMC72" s="13"/>
      <c r="NMD72" s="13"/>
      <c r="NME72" s="13"/>
      <c r="NMF72" s="13"/>
      <c r="NMG72" s="13"/>
      <c r="NMH72" s="13"/>
      <c r="NMI72" s="13"/>
      <c r="NMJ72" s="13"/>
      <c r="NMK72" s="13"/>
      <c r="NML72" s="13"/>
      <c r="NMM72" s="13"/>
      <c r="NMN72" s="13"/>
      <c r="NMO72" s="13"/>
      <c r="NMP72" s="13"/>
      <c r="NMQ72" s="13"/>
      <c r="NMR72" s="13"/>
      <c r="NMS72" s="13"/>
      <c r="NMT72" s="13"/>
      <c r="NMU72" s="13"/>
      <c r="NMV72" s="13"/>
      <c r="NMW72" s="13"/>
      <c r="NMX72" s="13"/>
      <c r="NMY72" s="13"/>
      <c r="NMZ72" s="13"/>
      <c r="NNA72" s="13"/>
      <c r="NNB72" s="13"/>
      <c r="NNC72" s="13"/>
      <c r="NND72" s="13"/>
      <c r="NNE72" s="13"/>
      <c r="NNF72" s="13"/>
      <c r="NNG72" s="13"/>
      <c r="NNH72" s="13"/>
      <c r="NNI72" s="13"/>
      <c r="NNJ72" s="13"/>
      <c r="NNK72" s="13"/>
      <c r="NNL72" s="13"/>
      <c r="NNM72" s="13"/>
      <c r="NNN72" s="13"/>
      <c r="NNO72" s="13"/>
      <c r="NNP72" s="13"/>
      <c r="NNQ72" s="13"/>
      <c r="NNR72" s="13"/>
      <c r="NNS72" s="13"/>
      <c r="NNT72" s="13"/>
      <c r="NNU72" s="13"/>
      <c r="NNV72" s="13"/>
      <c r="NNW72" s="13"/>
      <c r="NNX72" s="13"/>
      <c r="NNY72" s="13"/>
      <c r="NNZ72" s="13"/>
      <c r="NOA72" s="13"/>
      <c r="NOB72" s="13"/>
      <c r="NOC72" s="13"/>
      <c r="NOD72" s="13"/>
      <c r="NOE72" s="13"/>
      <c r="NOF72" s="13"/>
      <c r="NOG72" s="13"/>
      <c r="NOH72" s="13"/>
      <c r="NOI72" s="13"/>
      <c r="NOJ72" s="13"/>
      <c r="NOK72" s="13"/>
      <c r="NOL72" s="13"/>
      <c r="NOM72" s="13"/>
      <c r="NON72" s="13"/>
      <c r="NOO72" s="13"/>
      <c r="NOP72" s="13"/>
      <c r="NOQ72" s="13"/>
      <c r="NOR72" s="13"/>
      <c r="NOS72" s="13"/>
      <c r="NOT72" s="13"/>
      <c r="NOU72" s="13"/>
      <c r="NOV72" s="13"/>
      <c r="NOW72" s="13"/>
      <c r="NOX72" s="13"/>
      <c r="NOY72" s="13"/>
      <c r="NOZ72" s="13"/>
      <c r="NPA72" s="13"/>
      <c r="NPB72" s="13"/>
      <c r="NPC72" s="13"/>
      <c r="NPD72" s="13"/>
      <c r="NPE72" s="13"/>
      <c r="NPF72" s="13"/>
      <c r="NPG72" s="13"/>
      <c r="NPH72" s="13"/>
      <c r="NPI72" s="13"/>
      <c r="NPJ72" s="13"/>
      <c r="NPK72" s="13"/>
      <c r="NPL72" s="13"/>
      <c r="NPM72" s="13"/>
      <c r="NPN72" s="13"/>
      <c r="NPO72" s="13"/>
      <c r="NPP72" s="13"/>
      <c r="NPQ72" s="13"/>
      <c r="NPR72" s="13"/>
      <c r="NPS72" s="13"/>
      <c r="NPT72" s="13"/>
      <c r="NPU72" s="13"/>
      <c r="NPV72" s="13"/>
      <c r="NPW72" s="13"/>
      <c r="NPX72" s="13"/>
      <c r="NPY72" s="13"/>
      <c r="NPZ72" s="13"/>
      <c r="NQA72" s="13"/>
      <c r="NQB72" s="13"/>
      <c r="NQC72" s="13"/>
      <c r="NQD72" s="13"/>
      <c r="NQE72" s="13"/>
      <c r="NQF72" s="13"/>
      <c r="NQG72" s="13"/>
      <c r="NQH72" s="13"/>
      <c r="NQI72" s="13"/>
      <c r="NQJ72" s="13"/>
      <c r="NQK72" s="13"/>
      <c r="NQL72" s="13"/>
      <c r="NQM72" s="13"/>
      <c r="NQN72" s="13"/>
      <c r="NQO72" s="13"/>
      <c r="NQP72" s="13"/>
      <c r="NQQ72" s="13"/>
      <c r="NQR72" s="13"/>
      <c r="NQS72" s="13"/>
      <c r="NQT72" s="13"/>
      <c r="NQU72" s="13"/>
      <c r="NQV72" s="13"/>
      <c r="NQW72" s="13"/>
      <c r="NQX72" s="13"/>
      <c r="NQY72" s="13"/>
      <c r="NQZ72" s="13"/>
      <c r="NRA72" s="13"/>
      <c r="NRB72" s="13"/>
      <c r="NRC72" s="13"/>
      <c r="NRD72" s="13"/>
      <c r="NRE72" s="13"/>
      <c r="NRF72" s="13"/>
      <c r="NRG72" s="13"/>
      <c r="NRH72" s="13"/>
      <c r="NRI72" s="13"/>
      <c r="NRJ72" s="13"/>
      <c r="NRK72" s="13"/>
      <c r="NRL72" s="13"/>
      <c r="NRM72" s="13"/>
      <c r="NRN72" s="13"/>
      <c r="NRO72" s="13"/>
      <c r="NRP72" s="13"/>
      <c r="NRQ72" s="13"/>
      <c r="NRR72" s="13"/>
      <c r="NRS72" s="13"/>
      <c r="NRT72" s="13"/>
      <c r="NRU72" s="13"/>
      <c r="NRV72" s="13"/>
      <c r="NRW72" s="13"/>
      <c r="NRX72" s="13"/>
      <c r="NRY72" s="13"/>
      <c r="NRZ72" s="13"/>
      <c r="NSA72" s="13"/>
      <c r="NSB72" s="13"/>
      <c r="NSC72" s="13"/>
      <c r="NSD72" s="13"/>
      <c r="NSE72" s="13"/>
      <c r="NSF72" s="13"/>
      <c r="NSG72" s="13"/>
      <c r="NSH72" s="13"/>
      <c r="NSI72" s="13"/>
      <c r="NSJ72" s="13"/>
      <c r="NSK72" s="13"/>
      <c r="NSL72" s="13"/>
      <c r="NSM72" s="13"/>
      <c r="NSN72" s="13"/>
      <c r="NSO72" s="13"/>
      <c r="NSP72" s="13"/>
      <c r="NSQ72" s="13"/>
      <c r="NSR72" s="13"/>
      <c r="NSS72" s="13"/>
      <c r="NST72" s="13"/>
      <c r="NSU72" s="13"/>
      <c r="NSV72" s="13"/>
      <c r="NSW72" s="13"/>
      <c r="NSX72" s="13"/>
      <c r="NSY72" s="13"/>
      <c r="NSZ72" s="13"/>
      <c r="NTA72" s="13"/>
      <c r="NTB72" s="13"/>
      <c r="NTC72" s="13"/>
      <c r="NTD72" s="13"/>
      <c r="NTE72" s="13"/>
      <c r="NTF72" s="13"/>
      <c r="NTG72" s="13"/>
      <c r="NTH72" s="13"/>
      <c r="NTI72" s="13"/>
      <c r="NTJ72" s="13"/>
      <c r="NTK72" s="13"/>
      <c r="NTL72" s="13"/>
      <c r="NTM72" s="13"/>
      <c r="NTN72" s="13"/>
      <c r="NTO72" s="13"/>
      <c r="NTP72" s="13"/>
      <c r="NTQ72" s="13"/>
      <c r="NTR72" s="13"/>
      <c r="NTS72" s="13"/>
      <c r="NTT72" s="13"/>
      <c r="NTU72" s="13"/>
      <c r="NTV72" s="13"/>
      <c r="NTW72" s="13"/>
      <c r="NTX72" s="13"/>
      <c r="NTY72" s="13"/>
      <c r="NTZ72" s="13"/>
      <c r="NUA72" s="13"/>
      <c r="NUB72" s="13"/>
      <c r="NUC72" s="13"/>
      <c r="NUD72" s="13"/>
      <c r="NUE72" s="13"/>
      <c r="NUF72" s="13"/>
      <c r="NUG72" s="13"/>
      <c r="NUH72" s="13"/>
      <c r="NUI72" s="13"/>
      <c r="NUJ72" s="13"/>
      <c r="NUK72" s="13"/>
      <c r="NUL72" s="13"/>
      <c r="NUM72" s="13"/>
      <c r="NUN72" s="13"/>
      <c r="NUO72" s="13"/>
      <c r="NUP72" s="13"/>
      <c r="NUQ72" s="13"/>
      <c r="NUR72" s="13"/>
      <c r="NUS72" s="13"/>
      <c r="NUT72" s="13"/>
      <c r="NUU72" s="13"/>
      <c r="NUV72" s="13"/>
      <c r="NUW72" s="13"/>
      <c r="NUX72" s="13"/>
      <c r="NUY72" s="13"/>
      <c r="NUZ72" s="13"/>
      <c r="NVA72" s="13"/>
      <c r="NVB72" s="13"/>
      <c r="NVC72" s="13"/>
      <c r="NVD72" s="13"/>
      <c r="NVE72" s="13"/>
      <c r="NVF72" s="13"/>
      <c r="NVG72" s="13"/>
      <c r="NVH72" s="13"/>
      <c r="NVI72" s="13"/>
      <c r="NVJ72" s="13"/>
      <c r="NVK72" s="13"/>
      <c r="NVL72" s="13"/>
      <c r="NVM72" s="13"/>
      <c r="NVN72" s="13"/>
      <c r="NVO72" s="13"/>
      <c r="NVP72" s="13"/>
      <c r="NVQ72" s="13"/>
      <c r="NVR72" s="13"/>
      <c r="NVS72" s="13"/>
      <c r="NVT72" s="13"/>
      <c r="NVU72" s="13"/>
      <c r="NVV72" s="13"/>
      <c r="NVW72" s="13"/>
      <c r="NVX72" s="13"/>
      <c r="NVY72" s="13"/>
      <c r="NVZ72" s="13"/>
      <c r="NWA72" s="13"/>
      <c r="NWB72" s="13"/>
      <c r="NWC72" s="13"/>
      <c r="NWD72" s="13"/>
      <c r="NWE72" s="13"/>
      <c r="NWF72" s="13"/>
      <c r="NWG72" s="13"/>
      <c r="NWH72" s="13"/>
      <c r="NWI72" s="13"/>
      <c r="NWJ72" s="13"/>
      <c r="NWK72" s="13"/>
      <c r="NWL72" s="13"/>
      <c r="NWM72" s="13"/>
      <c r="NWN72" s="13"/>
      <c r="NWO72" s="13"/>
      <c r="NWP72" s="13"/>
      <c r="NWQ72" s="13"/>
      <c r="NWR72" s="13"/>
      <c r="NWS72" s="13"/>
      <c r="NWT72" s="13"/>
      <c r="NWU72" s="13"/>
      <c r="NWV72" s="13"/>
      <c r="NWW72" s="13"/>
      <c r="NWX72" s="13"/>
      <c r="NWY72" s="13"/>
      <c r="NWZ72" s="13"/>
      <c r="NXA72" s="13"/>
      <c r="NXB72" s="13"/>
      <c r="NXC72" s="13"/>
      <c r="NXD72" s="13"/>
      <c r="NXE72" s="13"/>
      <c r="NXF72" s="13"/>
      <c r="NXG72" s="13"/>
      <c r="NXH72" s="13"/>
      <c r="NXI72" s="13"/>
      <c r="NXJ72" s="13"/>
      <c r="NXK72" s="13"/>
      <c r="NXL72" s="13"/>
      <c r="NXM72" s="13"/>
      <c r="NXN72" s="13"/>
      <c r="NXO72" s="13"/>
      <c r="NXP72" s="13"/>
      <c r="NXQ72" s="13"/>
      <c r="NXR72" s="13"/>
      <c r="NXS72" s="13"/>
      <c r="NXT72" s="13"/>
      <c r="NXU72" s="13"/>
      <c r="NXV72" s="13"/>
      <c r="NXW72" s="13"/>
      <c r="NXX72" s="13"/>
      <c r="NXY72" s="13"/>
      <c r="NXZ72" s="13"/>
      <c r="NYA72" s="13"/>
      <c r="NYB72" s="13"/>
      <c r="NYC72" s="13"/>
      <c r="NYD72" s="13"/>
      <c r="NYE72" s="13"/>
      <c r="NYF72" s="13"/>
      <c r="NYG72" s="13"/>
      <c r="NYH72" s="13"/>
      <c r="NYI72" s="13"/>
      <c r="NYJ72" s="13"/>
      <c r="NYK72" s="13"/>
      <c r="NYL72" s="13"/>
      <c r="NYM72" s="13"/>
      <c r="NYN72" s="13"/>
      <c r="NYO72" s="13"/>
      <c r="NYP72" s="13"/>
      <c r="NYQ72" s="13"/>
      <c r="NYR72" s="13"/>
      <c r="NYS72" s="13"/>
      <c r="NYT72" s="13"/>
      <c r="NYU72" s="13"/>
      <c r="NYV72" s="13"/>
      <c r="NYW72" s="13"/>
      <c r="NYX72" s="13"/>
      <c r="NYY72" s="13"/>
      <c r="NYZ72" s="13"/>
      <c r="NZA72" s="13"/>
      <c r="NZB72" s="13"/>
      <c r="NZC72" s="13"/>
      <c r="NZD72" s="13"/>
      <c r="NZE72" s="13"/>
      <c r="NZF72" s="13"/>
      <c r="NZG72" s="13"/>
      <c r="NZH72" s="13"/>
      <c r="NZI72" s="13"/>
      <c r="NZJ72" s="13"/>
      <c r="NZK72" s="13"/>
      <c r="NZL72" s="13"/>
      <c r="NZM72" s="13"/>
      <c r="NZN72" s="13"/>
      <c r="NZO72" s="13"/>
      <c r="NZP72" s="13"/>
      <c r="NZQ72" s="13"/>
      <c r="NZR72" s="13"/>
      <c r="NZS72" s="13"/>
      <c r="NZT72" s="13"/>
      <c r="NZU72" s="13"/>
      <c r="NZV72" s="13"/>
      <c r="NZW72" s="13"/>
      <c r="NZX72" s="13"/>
      <c r="NZY72" s="13"/>
      <c r="NZZ72" s="13"/>
      <c r="OAA72" s="13"/>
      <c r="OAB72" s="13"/>
      <c r="OAC72" s="13"/>
      <c r="OAD72" s="13"/>
      <c r="OAE72" s="13"/>
      <c r="OAF72" s="13"/>
      <c r="OAG72" s="13"/>
      <c r="OAH72" s="13"/>
      <c r="OAI72" s="13"/>
      <c r="OAJ72" s="13"/>
      <c r="OAK72" s="13"/>
      <c r="OAL72" s="13"/>
      <c r="OAM72" s="13"/>
      <c r="OAN72" s="13"/>
      <c r="OAO72" s="13"/>
      <c r="OAP72" s="13"/>
      <c r="OAQ72" s="13"/>
      <c r="OAR72" s="13"/>
      <c r="OAS72" s="13"/>
      <c r="OAT72" s="13"/>
      <c r="OAU72" s="13"/>
      <c r="OAV72" s="13"/>
      <c r="OAW72" s="13"/>
      <c r="OAX72" s="13"/>
      <c r="OAY72" s="13"/>
      <c r="OAZ72" s="13"/>
      <c r="OBA72" s="13"/>
      <c r="OBB72" s="13"/>
      <c r="OBC72" s="13"/>
      <c r="OBD72" s="13"/>
      <c r="OBE72" s="13"/>
      <c r="OBF72" s="13"/>
      <c r="OBG72" s="13"/>
      <c r="OBH72" s="13"/>
      <c r="OBI72" s="13"/>
      <c r="OBJ72" s="13"/>
      <c r="OBK72" s="13"/>
      <c r="OBL72" s="13"/>
      <c r="OBM72" s="13"/>
      <c r="OBN72" s="13"/>
      <c r="OBO72" s="13"/>
      <c r="OBP72" s="13"/>
      <c r="OBQ72" s="13"/>
      <c r="OBR72" s="13"/>
      <c r="OBS72" s="13"/>
      <c r="OBT72" s="13"/>
      <c r="OBU72" s="13"/>
      <c r="OBV72" s="13"/>
      <c r="OBW72" s="13"/>
      <c r="OBX72" s="13"/>
      <c r="OBY72" s="13"/>
      <c r="OBZ72" s="13"/>
      <c r="OCA72" s="13"/>
      <c r="OCB72" s="13"/>
      <c r="OCC72" s="13"/>
      <c r="OCD72" s="13"/>
      <c r="OCE72" s="13"/>
      <c r="OCF72" s="13"/>
      <c r="OCG72" s="13"/>
      <c r="OCH72" s="13"/>
      <c r="OCI72" s="13"/>
      <c r="OCJ72" s="13"/>
      <c r="OCK72" s="13"/>
      <c r="OCL72" s="13"/>
      <c r="OCM72" s="13"/>
      <c r="OCN72" s="13"/>
      <c r="OCO72" s="13"/>
      <c r="OCP72" s="13"/>
      <c r="OCQ72" s="13"/>
      <c r="OCR72" s="13"/>
      <c r="OCS72" s="13"/>
      <c r="OCT72" s="13"/>
      <c r="OCU72" s="13"/>
      <c r="OCV72" s="13"/>
      <c r="OCW72" s="13"/>
      <c r="OCX72" s="13"/>
      <c r="OCY72" s="13"/>
      <c r="OCZ72" s="13"/>
      <c r="ODA72" s="13"/>
      <c r="ODB72" s="13"/>
      <c r="ODC72" s="13"/>
      <c r="ODD72" s="13"/>
      <c r="ODE72" s="13"/>
      <c r="ODF72" s="13"/>
      <c r="ODG72" s="13"/>
      <c r="ODH72" s="13"/>
      <c r="ODI72" s="13"/>
      <c r="ODJ72" s="13"/>
      <c r="ODK72" s="13"/>
      <c r="ODL72" s="13"/>
      <c r="ODM72" s="13"/>
      <c r="ODN72" s="13"/>
      <c r="ODO72" s="13"/>
      <c r="ODP72" s="13"/>
      <c r="ODQ72" s="13"/>
      <c r="ODR72" s="13"/>
      <c r="ODS72" s="13"/>
      <c r="ODT72" s="13"/>
      <c r="ODU72" s="13"/>
      <c r="ODV72" s="13"/>
      <c r="ODW72" s="13"/>
      <c r="ODX72" s="13"/>
      <c r="ODY72" s="13"/>
      <c r="ODZ72" s="13"/>
      <c r="OEA72" s="13"/>
      <c r="OEB72" s="13"/>
      <c r="OEC72" s="13"/>
      <c r="OED72" s="13"/>
      <c r="OEE72" s="13"/>
      <c r="OEF72" s="13"/>
      <c r="OEG72" s="13"/>
      <c r="OEH72" s="13"/>
      <c r="OEI72" s="13"/>
      <c r="OEJ72" s="13"/>
      <c r="OEK72" s="13"/>
      <c r="OEL72" s="13"/>
      <c r="OEM72" s="13"/>
      <c r="OEN72" s="13"/>
      <c r="OEO72" s="13"/>
      <c r="OEP72" s="13"/>
      <c r="OEQ72" s="13"/>
      <c r="OER72" s="13"/>
      <c r="OES72" s="13"/>
      <c r="OET72" s="13"/>
      <c r="OEU72" s="13"/>
      <c r="OEV72" s="13"/>
      <c r="OEW72" s="13"/>
      <c r="OEX72" s="13"/>
      <c r="OEY72" s="13"/>
      <c r="OEZ72" s="13"/>
      <c r="OFA72" s="13"/>
      <c r="OFB72" s="13"/>
      <c r="OFC72" s="13"/>
      <c r="OFD72" s="13"/>
      <c r="OFE72" s="13"/>
      <c r="OFF72" s="13"/>
      <c r="OFG72" s="13"/>
      <c r="OFH72" s="13"/>
      <c r="OFI72" s="13"/>
      <c r="OFJ72" s="13"/>
      <c r="OFK72" s="13"/>
      <c r="OFL72" s="13"/>
      <c r="OFM72" s="13"/>
      <c r="OFN72" s="13"/>
      <c r="OFO72" s="13"/>
      <c r="OFP72" s="13"/>
      <c r="OFQ72" s="13"/>
      <c r="OFR72" s="13"/>
      <c r="OFS72" s="13"/>
      <c r="OFT72" s="13"/>
      <c r="OFU72" s="13"/>
      <c r="OFV72" s="13"/>
      <c r="OFW72" s="13"/>
      <c r="OFX72" s="13"/>
      <c r="OFY72" s="13"/>
      <c r="OFZ72" s="13"/>
      <c r="OGA72" s="13"/>
      <c r="OGB72" s="13"/>
      <c r="OGC72" s="13"/>
      <c r="OGD72" s="13"/>
      <c r="OGE72" s="13"/>
      <c r="OGF72" s="13"/>
      <c r="OGG72" s="13"/>
      <c r="OGH72" s="13"/>
      <c r="OGI72" s="13"/>
      <c r="OGJ72" s="13"/>
      <c r="OGK72" s="13"/>
      <c r="OGL72" s="13"/>
      <c r="OGM72" s="13"/>
      <c r="OGN72" s="13"/>
      <c r="OGO72" s="13"/>
      <c r="OGP72" s="13"/>
      <c r="OGQ72" s="13"/>
      <c r="OGR72" s="13"/>
      <c r="OGS72" s="13"/>
      <c r="OGT72" s="13"/>
      <c r="OGU72" s="13"/>
      <c r="OGV72" s="13"/>
      <c r="OGW72" s="13"/>
      <c r="OGX72" s="13"/>
      <c r="OGY72" s="13"/>
      <c r="OGZ72" s="13"/>
      <c r="OHA72" s="13"/>
      <c r="OHB72" s="13"/>
      <c r="OHC72" s="13"/>
      <c r="OHD72" s="13"/>
      <c r="OHE72" s="13"/>
      <c r="OHF72" s="13"/>
      <c r="OHG72" s="13"/>
      <c r="OHH72" s="13"/>
      <c r="OHI72" s="13"/>
      <c r="OHJ72" s="13"/>
      <c r="OHK72" s="13"/>
      <c r="OHL72" s="13"/>
      <c r="OHM72" s="13"/>
      <c r="OHN72" s="13"/>
      <c r="OHO72" s="13"/>
      <c r="OHP72" s="13"/>
      <c r="OHQ72" s="13"/>
      <c r="OHR72" s="13"/>
      <c r="OHS72" s="13"/>
      <c r="OHT72" s="13"/>
      <c r="OHU72" s="13"/>
      <c r="OHV72" s="13"/>
      <c r="OHW72" s="13"/>
      <c r="OHX72" s="13"/>
      <c r="OHY72" s="13"/>
      <c r="OHZ72" s="13"/>
      <c r="OIA72" s="13"/>
      <c r="OIB72" s="13"/>
      <c r="OIC72" s="13"/>
      <c r="OID72" s="13"/>
      <c r="OIE72" s="13"/>
      <c r="OIF72" s="13"/>
      <c r="OIG72" s="13"/>
      <c r="OIH72" s="13"/>
      <c r="OII72" s="13"/>
      <c r="OIJ72" s="13"/>
      <c r="OIK72" s="13"/>
      <c r="OIL72" s="13"/>
      <c r="OIM72" s="13"/>
      <c r="OIN72" s="13"/>
      <c r="OIO72" s="13"/>
      <c r="OIP72" s="13"/>
      <c r="OIQ72" s="13"/>
      <c r="OIR72" s="13"/>
      <c r="OIS72" s="13"/>
      <c r="OIT72" s="13"/>
      <c r="OIU72" s="13"/>
      <c r="OIV72" s="13"/>
      <c r="OIW72" s="13"/>
      <c r="OIX72" s="13"/>
      <c r="OIY72" s="13"/>
      <c r="OIZ72" s="13"/>
      <c r="OJA72" s="13"/>
      <c r="OJB72" s="13"/>
      <c r="OJC72" s="13"/>
      <c r="OJD72" s="13"/>
      <c r="OJE72" s="13"/>
      <c r="OJF72" s="13"/>
      <c r="OJG72" s="13"/>
      <c r="OJH72" s="13"/>
      <c r="OJI72" s="13"/>
      <c r="OJJ72" s="13"/>
      <c r="OJK72" s="13"/>
      <c r="OJL72" s="13"/>
      <c r="OJM72" s="13"/>
      <c r="OJN72" s="13"/>
      <c r="OJO72" s="13"/>
      <c r="OJP72" s="13"/>
      <c r="OJQ72" s="13"/>
      <c r="OJR72" s="13"/>
      <c r="OJS72" s="13"/>
      <c r="OJT72" s="13"/>
      <c r="OJU72" s="13"/>
      <c r="OJV72" s="13"/>
      <c r="OJW72" s="13"/>
      <c r="OJX72" s="13"/>
      <c r="OJY72" s="13"/>
      <c r="OJZ72" s="13"/>
      <c r="OKA72" s="13"/>
      <c r="OKB72" s="13"/>
      <c r="OKC72" s="13"/>
      <c r="OKD72" s="13"/>
      <c r="OKE72" s="13"/>
      <c r="OKF72" s="13"/>
      <c r="OKG72" s="13"/>
      <c r="OKH72" s="13"/>
      <c r="OKI72" s="13"/>
      <c r="OKJ72" s="13"/>
      <c r="OKK72" s="13"/>
      <c r="OKL72" s="13"/>
      <c r="OKM72" s="13"/>
      <c r="OKN72" s="13"/>
      <c r="OKO72" s="13"/>
      <c r="OKP72" s="13"/>
      <c r="OKQ72" s="13"/>
      <c r="OKR72" s="13"/>
      <c r="OKS72" s="13"/>
      <c r="OKT72" s="13"/>
      <c r="OKU72" s="13"/>
      <c r="OKV72" s="13"/>
      <c r="OKW72" s="13"/>
      <c r="OKX72" s="13"/>
      <c r="OKY72" s="13"/>
      <c r="OKZ72" s="13"/>
      <c r="OLA72" s="13"/>
      <c r="OLB72" s="13"/>
      <c r="OLC72" s="13"/>
      <c r="OLD72" s="13"/>
      <c r="OLE72" s="13"/>
      <c r="OLF72" s="13"/>
      <c r="OLG72" s="13"/>
      <c r="OLH72" s="13"/>
      <c r="OLI72" s="13"/>
      <c r="OLJ72" s="13"/>
      <c r="OLK72" s="13"/>
      <c r="OLL72" s="13"/>
      <c r="OLM72" s="13"/>
      <c r="OLN72" s="13"/>
      <c r="OLO72" s="13"/>
      <c r="OLP72" s="13"/>
      <c r="OLQ72" s="13"/>
      <c r="OLR72" s="13"/>
      <c r="OLS72" s="13"/>
      <c r="OLT72" s="13"/>
      <c r="OLU72" s="13"/>
      <c r="OLV72" s="13"/>
      <c r="OLW72" s="13"/>
      <c r="OLX72" s="13"/>
      <c r="OLY72" s="13"/>
      <c r="OLZ72" s="13"/>
      <c r="OMA72" s="13"/>
      <c r="OMB72" s="13"/>
      <c r="OMC72" s="13"/>
      <c r="OMD72" s="13"/>
      <c r="OME72" s="13"/>
      <c r="OMF72" s="13"/>
      <c r="OMG72" s="13"/>
      <c r="OMH72" s="13"/>
      <c r="OMI72" s="13"/>
      <c r="OMJ72" s="13"/>
      <c r="OMK72" s="13"/>
      <c r="OML72" s="13"/>
      <c r="OMM72" s="13"/>
      <c r="OMN72" s="13"/>
      <c r="OMO72" s="13"/>
      <c r="OMP72" s="13"/>
      <c r="OMQ72" s="13"/>
      <c r="OMR72" s="13"/>
      <c r="OMS72" s="13"/>
      <c r="OMT72" s="13"/>
      <c r="OMU72" s="13"/>
      <c r="OMV72" s="13"/>
      <c r="OMW72" s="13"/>
      <c r="OMX72" s="13"/>
      <c r="OMY72" s="13"/>
      <c r="OMZ72" s="13"/>
      <c r="ONA72" s="13"/>
      <c r="ONB72" s="13"/>
      <c r="ONC72" s="13"/>
      <c r="OND72" s="13"/>
      <c r="ONE72" s="13"/>
      <c r="ONF72" s="13"/>
      <c r="ONG72" s="13"/>
      <c r="ONH72" s="13"/>
      <c r="ONI72" s="13"/>
      <c r="ONJ72" s="13"/>
      <c r="ONK72" s="13"/>
      <c r="ONL72" s="13"/>
      <c r="ONM72" s="13"/>
      <c r="ONN72" s="13"/>
      <c r="ONO72" s="13"/>
      <c r="ONP72" s="13"/>
      <c r="ONQ72" s="13"/>
      <c r="ONR72" s="13"/>
      <c r="ONS72" s="13"/>
      <c r="ONT72" s="13"/>
      <c r="ONU72" s="13"/>
      <c r="ONV72" s="13"/>
      <c r="ONW72" s="13"/>
      <c r="ONX72" s="13"/>
      <c r="ONY72" s="13"/>
      <c r="ONZ72" s="13"/>
      <c r="OOA72" s="13"/>
      <c r="OOB72" s="13"/>
      <c r="OOC72" s="13"/>
      <c r="OOD72" s="13"/>
      <c r="OOE72" s="13"/>
      <c r="OOF72" s="13"/>
      <c r="OOG72" s="13"/>
      <c r="OOH72" s="13"/>
      <c r="OOI72" s="13"/>
      <c r="OOJ72" s="13"/>
      <c r="OOK72" s="13"/>
      <c r="OOL72" s="13"/>
      <c r="OOM72" s="13"/>
      <c r="OON72" s="13"/>
      <c r="OOO72" s="13"/>
      <c r="OOP72" s="13"/>
      <c r="OOQ72" s="13"/>
      <c r="OOR72" s="13"/>
      <c r="OOS72" s="13"/>
      <c r="OOT72" s="13"/>
      <c r="OOU72" s="13"/>
      <c r="OOV72" s="13"/>
      <c r="OOW72" s="13"/>
      <c r="OOX72" s="13"/>
      <c r="OOY72" s="13"/>
      <c r="OOZ72" s="13"/>
      <c r="OPA72" s="13"/>
      <c r="OPB72" s="13"/>
      <c r="OPC72" s="13"/>
      <c r="OPD72" s="13"/>
      <c r="OPE72" s="13"/>
      <c r="OPF72" s="13"/>
      <c r="OPG72" s="13"/>
      <c r="OPH72" s="13"/>
      <c r="OPI72" s="13"/>
      <c r="OPJ72" s="13"/>
      <c r="OPK72" s="13"/>
      <c r="OPL72" s="13"/>
      <c r="OPM72" s="13"/>
      <c r="OPN72" s="13"/>
      <c r="OPO72" s="13"/>
      <c r="OPP72" s="13"/>
      <c r="OPQ72" s="13"/>
      <c r="OPR72" s="13"/>
      <c r="OPS72" s="13"/>
      <c r="OPT72" s="13"/>
      <c r="OPU72" s="13"/>
      <c r="OPV72" s="13"/>
      <c r="OPW72" s="13"/>
      <c r="OPX72" s="13"/>
      <c r="OPY72" s="13"/>
      <c r="OPZ72" s="13"/>
      <c r="OQA72" s="13"/>
      <c r="OQB72" s="13"/>
      <c r="OQC72" s="13"/>
      <c r="OQD72" s="13"/>
      <c r="OQE72" s="13"/>
      <c r="OQF72" s="13"/>
      <c r="OQG72" s="13"/>
      <c r="OQH72" s="13"/>
      <c r="OQI72" s="13"/>
      <c r="OQJ72" s="13"/>
      <c r="OQK72" s="13"/>
      <c r="OQL72" s="13"/>
      <c r="OQM72" s="13"/>
      <c r="OQN72" s="13"/>
      <c r="OQO72" s="13"/>
      <c r="OQP72" s="13"/>
      <c r="OQQ72" s="13"/>
      <c r="OQR72" s="13"/>
      <c r="OQS72" s="13"/>
      <c r="OQT72" s="13"/>
      <c r="OQU72" s="13"/>
      <c r="OQV72" s="13"/>
      <c r="OQW72" s="13"/>
      <c r="OQX72" s="13"/>
      <c r="OQY72" s="13"/>
      <c r="OQZ72" s="13"/>
      <c r="ORA72" s="13"/>
      <c r="ORB72" s="13"/>
      <c r="ORC72" s="13"/>
      <c r="ORD72" s="13"/>
      <c r="ORE72" s="13"/>
      <c r="ORF72" s="13"/>
      <c r="ORG72" s="13"/>
      <c r="ORH72" s="13"/>
      <c r="ORI72" s="13"/>
      <c r="ORJ72" s="13"/>
      <c r="ORK72" s="13"/>
      <c r="ORL72" s="13"/>
      <c r="ORM72" s="13"/>
      <c r="ORN72" s="13"/>
      <c r="ORO72" s="13"/>
      <c r="ORP72" s="13"/>
      <c r="ORQ72" s="13"/>
      <c r="ORR72" s="13"/>
      <c r="ORS72" s="13"/>
      <c r="ORT72" s="13"/>
      <c r="ORU72" s="13"/>
      <c r="ORV72" s="13"/>
      <c r="ORW72" s="13"/>
      <c r="ORX72" s="13"/>
      <c r="ORY72" s="13"/>
      <c r="ORZ72" s="13"/>
      <c r="OSA72" s="13"/>
      <c r="OSB72" s="13"/>
      <c r="OSC72" s="13"/>
      <c r="OSD72" s="13"/>
      <c r="OSE72" s="13"/>
      <c r="OSF72" s="13"/>
      <c r="OSG72" s="13"/>
      <c r="OSH72" s="13"/>
      <c r="OSI72" s="13"/>
      <c r="OSJ72" s="13"/>
      <c r="OSK72" s="13"/>
      <c r="OSL72" s="13"/>
      <c r="OSM72" s="13"/>
      <c r="OSN72" s="13"/>
      <c r="OSO72" s="13"/>
      <c r="OSP72" s="13"/>
      <c r="OSQ72" s="13"/>
      <c r="OSR72" s="13"/>
      <c r="OSS72" s="13"/>
      <c r="OST72" s="13"/>
      <c r="OSU72" s="13"/>
      <c r="OSV72" s="13"/>
      <c r="OSW72" s="13"/>
      <c r="OSX72" s="13"/>
      <c r="OSY72" s="13"/>
      <c r="OSZ72" s="13"/>
      <c r="OTA72" s="13"/>
      <c r="OTB72" s="13"/>
      <c r="OTC72" s="13"/>
      <c r="OTD72" s="13"/>
      <c r="OTE72" s="13"/>
      <c r="OTF72" s="13"/>
      <c r="OTG72" s="13"/>
      <c r="OTH72" s="13"/>
      <c r="OTI72" s="13"/>
      <c r="OTJ72" s="13"/>
      <c r="OTK72" s="13"/>
      <c r="OTL72" s="13"/>
      <c r="OTM72" s="13"/>
      <c r="OTN72" s="13"/>
      <c r="OTO72" s="13"/>
      <c r="OTP72" s="13"/>
      <c r="OTQ72" s="13"/>
      <c r="OTR72" s="13"/>
      <c r="OTS72" s="13"/>
      <c r="OTT72" s="13"/>
      <c r="OTU72" s="13"/>
      <c r="OTV72" s="13"/>
      <c r="OTW72" s="13"/>
      <c r="OTX72" s="13"/>
      <c r="OTY72" s="13"/>
      <c r="OTZ72" s="13"/>
      <c r="OUA72" s="13"/>
      <c r="OUB72" s="13"/>
      <c r="OUC72" s="13"/>
      <c r="OUD72" s="13"/>
      <c r="OUE72" s="13"/>
      <c r="OUF72" s="13"/>
      <c r="OUG72" s="13"/>
      <c r="OUH72" s="13"/>
      <c r="OUI72" s="13"/>
      <c r="OUJ72" s="13"/>
      <c r="OUK72" s="13"/>
      <c r="OUL72" s="13"/>
      <c r="OUM72" s="13"/>
      <c r="OUN72" s="13"/>
      <c r="OUO72" s="13"/>
      <c r="OUP72" s="13"/>
      <c r="OUQ72" s="13"/>
      <c r="OUR72" s="13"/>
      <c r="OUS72" s="13"/>
      <c r="OUT72" s="13"/>
      <c r="OUU72" s="13"/>
      <c r="OUV72" s="13"/>
      <c r="OUW72" s="13"/>
      <c r="OUX72" s="13"/>
      <c r="OUY72" s="13"/>
      <c r="OUZ72" s="13"/>
      <c r="OVA72" s="13"/>
      <c r="OVB72" s="13"/>
      <c r="OVC72" s="13"/>
      <c r="OVD72" s="13"/>
      <c r="OVE72" s="13"/>
      <c r="OVF72" s="13"/>
      <c r="OVG72" s="13"/>
      <c r="OVH72" s="13"/>
      <c r="OVI72" s="13"/>
      <c r="OVJ72" s="13"/>
      <c r="OVK72" s="13"/>
      <c r="OVL72" s="13"/>
      <c r="OVM72" s="13"/>
      <c r="OVN72" s="13"/>
      <c r="OVO72" s="13"/>
      <c r="OVP72" s="13"/>
      <c r="OVQ72" s="13"/>
      <c r="OVR72" s="13"/>
      <c r="OVS72" s="13"/>
      <c r="OVT72" s="13"/>
      <c r="OVU72" s="13"/>
      <c r="OVV72" s="13"/>
      <c r="OVW72" s="13"/>
      <c r="OVX72" s="13"/>
      <c r="OVY72" s="13"/>
      <c r="OVZ72" s="13"/>
      <c r="OWA72" s="13"/>
      <c r="OWB72" s="13"/>
      <c r="OWC72" s="13"/>
      <c r="OWD72" s="13"/>
      <c r="OWE72" s="13"/>
      <c r="OWF72" s="13"/>
      <c r="OWG72" s="13"/>
      <c r="OWH72" s="13"/>
      <c r="OWI72" s="13"/>
      <c r="OWJ72" s="13"/>
      <c r="OWK72" s="13"/>
      <c r="OWL72" s="13"/>
      <c r="OWM72" s="13"/>
      <c r="OWN72" s="13"/>
      <c r="OWO72" s="13"/>
      <c r="OWP72" s="13"/>
      <c r="OWQ72" s="13"/>
      <c r="OWR72" s="13"/>
      <c r="OWS72" s="13"/>
      <c r="OWT72" s="13"/>
      <c r="OWU72" s="13"/>
      <c r="OWV72" s="13"/>
      <c r="OWW72" s="13"/>
      <c r="OWX72" s="13"/>
      <c r="OWY72" s="13"/>
      <c r="OWZ72" s="13"/>
      <c r="OXA72" s="13"/>
      <c r="OXB72" s="13"/>
      <c r="OXC72" s="13"/>
      <c r="OXD72" s="13"/>
      <c r="OXE72" s="13"/>
      <c r="OXF72" s="13"/>
      <c r="OXG72" s="13"/>
      <c r="OXH72" s="13"/>
      <c r="OXI72" s="13"/>
      <c r="OXJ72" s="13"/>
      <c r="OXK72" s="13"/>
      <c r="OXL72" s="13"/>
      <c r="OXM72" s="13"/>
      <c r="OXN72" s="13"/>
      <c r="OXO72" s="13"/>
      <c r="OXP72" s="13"/>
      <c r="OXQ72" s="13"/>
      <c r="OXR72" s="13"/>
      <c r="OXS72" s="13"/>
      <c r="OXT72" s="13"/>
      <c r="OXU72" s="13"/>
      <c r="OXV72" s="13"/>
      <c r="OXW72" s="13"/>
      <c r="OXX72" s="13"/>
      <c r="OXY72" s="13"/>
      <c r="OXZ72" s="13"/>
      <c r="OYA72" s="13"/>
      <c r="OYB72" s="13"/>
      <c r="OYC72" s="13"/>
      <c r="OYD72" s="13"/>
      <c r="OYE72" s="13"/>
      <c r="OYF72" s="13"/>
      <c r="OYG72" s="13"/>
      <c r="OYH72" s="13"/>
      <c r="OYI72" s="13"/>
      <c r="OYJ72" s="13"/>
      <c r="OYK72" s="13"/>
      <c r="OYL72" s="13"/>
      <c r="OYM72" s="13"/>
      <c r="OYN72" s="13"/>
      <c r="OYO72" s="13"/>
      <c r="OYP72" s="13"/>
      <c r="OYQ72" s="13"/>
      <c r="OYR72" s="13"/>
      <c r="OYS72" s="13"/>
      <c r="OYT72" s="13"/>
      <c r="OYU72" s="13"/>
      <c r="OYV72" s="13"/>
      <c r="OYW72" s="13"/>
      <c r="OYX72" s="13"/>
      <c r="OYY72" s="13"/>
      <c r="OYZ72" s="13"/>
      <c r="OZA72" s="13"/>
      <c r="OZB72" s="13"/>
      <c r="OZC72" s="13"/>
      <c r="OZD72" s="13"/>
      <c r="OZE72" s="13"/>
      <c r="OZF72" s="13"/>
      <c r="OZG72" s="13"/>
      <c r="OZH72" s="13"/>
      <c r="OZI72" s="13"/>
      <c r="OZJ72" s="13"/>
      <c r="OZK72" s="13"/>
      <c r="OZL72" s="13"/>
      <c r="OZM72" s="13"/>
      <c r="OZN72" s="13"/>
      <c r="OZO72" s="13"/>
      <c r="OZP72" s="13"/>
      <c r="OZQ72" s="13"/>
      <c r="OZR72" s="13"/>
      <c r="OZS72" s="13"/>
      <c r="OZT72" s="13"/>
      <c r="OZU72" s="13"/>
      <c r="OZV72" s="13"/>
      <c r="OZW72" s="13"/>
      <c r="OZX72" s="13"/>
      <c r="OZY72" s="13"/>
      <c r="OZZ72" s="13"/>
      <c r="PAA72" s="13"/>
      <c r="PAB72" s="13"/>
      <c r="PAC72" s="13"/>
      <c r="PAD72" s="13"/>
      <c r="PAE72" s="13"/>
      <c r="PAF72" s="13"/>
      <c r="PAG72" s="13"/>
      <c r="PAH72" s="13"/>
      <c r="PAI72" s="13"/>
      <c r="PAJ72" s="13"/>
      <c r="PAK72" s="13"/>
      <c r="PAL72" s="13"/>
      <c r="PAM72" s="13"/>
      <c r="PAN72" s="13"/>
      <c r="PAO72" s="13"/>
      <c r="PAP72" s="13"/>
      <c r="PAQ72" s="13"/>
      <c r="PAR72" s="13"/>
      <c r="PAS72" s="13"/>
      <c r="PAT72" s="13"/>
      <c r="PAU72" s="13"/>
      <c r="PAV72" s="13"/>
      <c r="PAW72" s="13"/>
      <c r="PAX72" s="13"/>
      <c r="PAY72" s="13"/>
      <c r="PAZ72" s="13"/>
      <c r="PBA72" s="13"/>
      <c r="PBB72" s="13"/>
      <c r="PBC72" s="13"/>
      <c r="PBD72" s="13"/>
      <c r="PBE72" s="13"/>
      <c r="PBF72" s="13"/>
      <c r="PBG72" s="13"/>
      <c r="PBH72" s="13"/>
      <c r="PBI72" s="13"/>
      <c r="PBJ72" s="13"/>
      <c r="PBK72" s="13"/>
      <c r="PBL72" s="13"/>
      <c r="PBM72" s="13"/>
      <c r="PBN72" s="13"/>
      <c r="PBO72" s="13"/>
      <c r="PBP72" s="13"/>
      <c r="PBQ72" s="13"/>
      <c r="PBR72" s="13"/>
      <c r="PBS72" s="13"/>
      <c r="PBT72" s="13"/>
      <c r="PBU72" s="13"/>
      <c r="PBV72" s="13"/>
      <c r="PBW72" s="13"/>
      <c r="PBX72" s="13"/>
      <c r="PBY72" s="13"/>
      <c r="PBZ72" s="13"/>
      <c r="PCA72" s="13"/>
      <c r="PCB72" s="13"/>
      <c r="PCC72" s="13"/>
      <c r="PCD72" s="13"/>
      <c r="PCE72" s="13"/>
      <c r="PCF72" s="13"/>
      <c r="PCG72" s="13"/>
      <c r="PCH72" s="13"/>
      <c r="PCI72" s="13"/>
      <c r="PCJ72" s="13"/>
      <c r="PCK72" s="13"/>
      <c r="PCL72" s="13"/>
      <c r="PCM72" s="13"/>
      <c r="PCN72" s="13"/>
      <c r="PCO72" s="13"/>
      <c r="PCP72" s="13"/>
      <c r="PCQ72" s="13"/>
      <c r="PCR72" s="13"/>
      <c r="PCS72" s="13"/>
      <c r="PCT72" s="13"/>
      <c r="PCU72" s="13"/>
      <c r="PCV72" s="13"/>
      <c r="PCW72" s="13"/>
      <c r="PCX72" s="13"/>
      <c r="PCY72" s="13"/>
      <c r="PCZ72" s="13"/>
      <c r="PDA72" s="13"/>
      <c r="PDB72" s="13"/>
      <c r="PDC72" s="13"/>
      <c r="PDD72" s="13"/>
      <c r="PDE72" s="13"/>
      <c r="PDF72" s="13"/>
      <c r="PDG72" s="13"/>
      <c r="PDH72" s="13"/>
      <c r="PDI72" s="13"/>
      <c r="PDJ72" s="13"/>
      <c r="PDK72" s="13"/>
      <c r="PDL72" s="13"/>
      <c r="PDM72" s="13"/>
      <c r="PDN72" s="13"/>
      <c r="PDO72" s="13"/>
      <c r="PDP72" s="13"/>
      <c r="PDQ72" s="13"/>
      <c r="PDR72" s="13"/>
      <c r="PDS72" s="13"/>
      <c r="PDT72" s="13"/>
      <c r="PDU72" s="13"/>
      <c r="PDV72" s="13"/>
      <c r="PDW72" s="13"/>
      <c r="PDX72" s="13"/>
      <c r="PDY72" s="13"/>
      <c r="PDZ72" s="13"/>
      <c r="PEA72" s="13"/>
      <c r="PEB72" s="13"/>
      <c r="PEC72" s="13"/>
      <c r="PED72" s="13"/>
      <c r="PEE72" s="13"/>
      <c r="PEF72" s="13"/>
      <c r="PEG72" s="13"/>
      <c r="PEH72" s="13"/>
      <c r="PEI72" s="13"/>
      <c r="PEJ72" s="13"/>
      <c r="PEK72" s="13"/>
      <c r="PEL72" s="13"/>
      <c r="PEM72" s="13"/>
      <c r="PEN72" s="13"/>
      <c r="PEO72" s="13"/>
      <c r="PEP72" s="13"/>
      <c r="PEQ72" s="13"/>
      <c r="PER72" s="13"/>
      <c r="PES72" s="13"/>
      <c r="PET72" s="13"/>
      <c r="PEU72" s="13"/>
      <c r="PEV72" s="13"/>
      <c r="PEW72" s="13"/>
      <c r="PEX72" s="13"/>
      <c r="PEY72" s="13"/>
      <c r="PEZ72" s="13"/>
      <c r="PFA72" s="13"/>
      <c r="PFB72" s="13"/>
      <c r="PFC72" s="13"/>
      <c r="PFD72" s="13"/>
      <c r="PFE72" s="13"/>
      <c r="PFF72" s="13"/>
      <c r="PFG72" s="13"/>
      <c r="PFH72" s="13"/>
      <c r="PFI72" s="13"/>
      <c r="PFJ72" s="13"/>
      <c r="PFK72" s="13"/>
      <c r="PFL72" s="13"/>
      <c r="PFM72" s="13"/>
      <c r="PFN72" s="13"/>
      <c r="PFO72" s="13"/>
      <c r="PFP72" s="13"/>
      <c r="PFQ72" s="13"/>
      <c r="PFR72" s="13"/>
      <c r="PFS72" s="13"/>
      <c r="PFT72" s="13"/>
      <c r="PFU72" s="13"/>
      <c r="PFV72" s="13"/>
      <c r="PFW72" s="13"/>
      <c r="PFX72" s="13"/>
      <c r="PFY72" s="13"/>
      <c r="PFZ72" s="13"/>
      <c r="PGA72" s="13"/>
      <c r="PGB72" s="13"/>
      <c r="PGC72" s="13"/>
      <c r="PGD72" s="13"/>
      <c r="PGE72" s="13"/>
      <c r="PGF72" s="13"/>
      <c r="PGG72" s="13"/>
      <c r="PGH72" s="13"/>
      <c r="PGI72" s="13"/>
      <c r="PGJ72" s="13"/>
      <c r="PGK72" s="13"/>
      <c r="PGL72" s="13"/>
      <c r="PGM72" s="13"/>
      <c r="PGN72" s="13"/>
      <c r="PGO72" s="13"/>
      <c r="PGP72" s="13"/>
      <c r="PGQ72" s="13"/>
      <c r="PGR72" s="13"/>
      <c r="PGS72" s="13"/>
      <c r="PGT72" s="13"/>
      <c r="PGU72" s="13"/>
      <c r="PGV72" s="13"/>
      <c r="PGW72" s="13"/>
      <c r="PGX72" s="13"/>
      <c r="PGY72" s="13"/>
      <c r="PGZ72" s="13"/>
      <c r="PHA72" s="13"/>
      <c r="PHB72" s="13"/>
      <c r="PHC72" s="13"/>
      <c r="PHD72" s="13"/>
      <c r="PHE72" s="13"/>
      <c r="PHF72" s="13"/>
      <c r="PHG72" s="13"/>
      <c r="PHH72" s="13"/>
      <c r="PHI72" s="13"/>
      <c r="PHJ72" s="13"/>
      <c r="PHK72" s="13"/>
      <c r="PHL72" s="13"/>
      <c r="PHM72" s="13"/>
      <c r="PHN72" s="13"/>
      <c r="PHO72" s="13"/>
      <c r="PHP72" s="13"/>
      <c r="PHQ72" s="13"/>
      <c r="PHR72" s="13"/>
      <c r="PHS72" s="13"/>
      <c r="PHT72" s="13"/>
      <c r="PHU72" s="13"/>
      <c r="PHV72" s="13"/>
      <c r="PHW72" s="13"/>
      <c r="PHX72" s="13"/>
      <c r="PHY72" s="13"/>
      <c r="PHZ72" s="13"/>
      <c r="PIA72" s="13"/>
      <c r="PIB72" s="13"/>
      <c r="PIC72" s="13"/>
      <c r="PID72" s="13"/>
      <c r="PIE72" s="13"/>
      <c r="PIF72" s="13"/>
      <c r="PIG72" s="13"/>
      <c r="PIH72" s="13"/>
      <c r="PII72" s="13"/>
      <c r="PIJ72" s="13"/>
      <c r="PIK72" s="13"/>
      <c r="PIL72" s="13"/>
      <c r="PIM72" s="13"/>
      <c r="PIN72" s="13"/>
      <c r="PIO72" s="13"/>
      <c r="PIP72" s="13"/>
      <c r="PIQ72" s="13"/>
      <c r="PIR72" s="13"/>
      <c r="PIS72" s="13"/>
      <c r="PIT72" s="13"/>
      <c r="PIU72" s="13"/>
      <c r="PIV72" s="13"/>
      <c r="PIW72" s="13"/>
      <c r="PIX72" s="13"/>
      <c r="PIY72" s="13"/>
      <c r="PIZ72" s="13"/>
      <c r="PJA72" s="13"/>
      <c r="PJB72" s="13"/>
      <c r="PJC72" s="13"/>
      <c r="PJD72" s="13"/>
      <c r="PJE72" s="13"/>
      <c r="PJF72" s="13"/>
      <c r="PJG72" s="13"/>
      <c r="PJH72" s="13"/>
      <c r="PJI72" s="13"/>
      <c r="PJJ72" s="13"/>
      <c r="PJK72" s="13"/>
      <c r="PJL72" s="13"/>
      <c r="PJM72" s="13"/>
      <c r="PJN72" s="13"/>
      <c r="PJO72" s="13"/>
      <c r="PJP72" s="13"/>
      <c r="PJQ72" s="13"/>
      <c r="PJR72" s="13"/>
      <c r="PJS72" s="13"/>
      <c r="PJT72" s="13"/>
      <c r="PJU72" s="13"/>
      <c r="PJV72" s="13"/>
      <c r="PJW72" s="13"/>
      <c r="PJX72" s="13"/>
      <c r="PJY72" s="13"/>
      <c r="PJZ72" s="13"/>
      <c r="PKA72" s="13"/>
      <c r="PKB72" s="13"/>
      <c r="PKC72" s="13"/>
      <c r="PKD72" s="13"/>
      <c r="PKE72" s="13"/>
      <c r="PKF72" s="13"/>
      <c r="PKG72" s="13"/>
      <c r="PKH72" s="13"/>
      <c r="PKI72" s="13"/>
      <c r="PKJ72" s="13"/>
      <c r="PKK72" s="13"/>
      <c r="PKL72" s="13"/>
      <c r="PKM72" s="13"/>
      <c r="PKN72" s="13"/>
      <c r="PKO72" s="13"/>
      <c r="PKP72" s="13"/>
      <c r="PKQ72" s="13"/>
      <c r="PKR72" s="13"/>
      <c r="PKS72" s="13"/>
      <c r="PKT72" s="13"/>
      <c r="PKU72" s="13"/>
      <c r="PKV72" s="13"/>
      <c r="PKW72" s="13"/>
      <c r="PKX72" s="13"/>
      <c r="PKY72" s="13"/>
      <c r="PKZ72" s="13"/>
      <c r="PLA72" s="13"/>
      <c r="PLB72" s="13"/>
      <c r="PLC72" s="13"/>
      <c r="PLD72" s="13"/>
      <c r="PLE72" s="13"/>
      <c r="PLF72" s="13"/>
      <c r="PLG72" s="13"/>
      <c r="PLH72" s="13"/>
      <c r="PLI72" s="13"/>
      <c r="PLJ72" s="13"/>
      <c r="PLK72" s="13"/>
      <c r="PLL72" s="13"/>
      <c r="PLM72" s="13"/>
      <c r="PLN72" s="13"/>
      <c r="PLO72" s="13"/>
      <c r="PLP72" s="13"/>
      <c r="PLQ72" s="13"/>
      <c r="PLR72" s="13"/>
      <c r="PLS72" s="13"/>
      <c r="PLT72" s="13"/>
      <c r="PLU72" s="13"/>
      <c r="PLV72" s="13"/>
      <c r="PLW72" s="13"/>
      <c r="PLX72" s="13"/>
      <c r="PLY72" s="13"/>
      <c r="PLZ72" s="13"/>
      <c r="PMA72" s="13"/>
      <c r="PMB72" s="13"/>
      <c r="PMC72" s="13"/>
      <c r="PMD72" s="13"/>
      <c r="PME72" s="13"/>
      <c r="PMF72" s="13"/>
      <c r="PMG72" s="13"/>
      <c r="PMH72" s="13"/>
      <c r="PMI72" s="13"/>
      <c r="PMJ72" s="13"/>
      <c r="PMK72" s="13"/>
      <c r="PML72" s="13"/>
      <c r="PMM72" s="13"/>
      <c r="PMN72" s="13"/>
      <c r="PMO72" s="13"/>
      <c r="PMP72" s="13"/>
      <c r="PMQ72" s="13"/>
      <c r="PMR72" s="13"/>
      <c r="PMS72" s="13"/>
      <c r="PMT72" s="13"/>
      <c r="PMU72" s="13"/>
      <c r="PMV72" s="13"/>
      <c r="PMW72" s="13"/>
      <c r="PMX72" s="13"/>
      <c r="PMY72" s="13"/>
      <c r="PMZ72" s="13"/>
      <c r="PNA72" s="13"/>
      <c r="PNB72" s="13"/>
      <c r="PNC72" s="13"/>
      <c r="PND72" s="13"/>
      <c r="PNE72" s="13"/>
      <c r="PNF72" s="13"/>
      <c r="PNG72" s="13"/>
      <c r="PNH72" s="13"/>
      <c r="PNI72" s="13"/>
      <c r="PNJ72" s="13"/>
      <c r="PNK72" s="13"/>
      <c r="PNL72" s="13"/>
      <c r="PNM72" s="13"/>
      <c r="PNN72" s="13"/>
      <c r="PNO72" s="13"/>
      <c r="PNP72" s="13"/>
      <c r="PNQ72" s="13"/>
      <c r="PNR72" s="13"/>
      <c r="PNS72" s="13"/>
      <c r="PNT72" s="13"/>
      <c r="PNU72" s="13"/>
      <c r="PNV72" s="13"/>
      <c r="PNW72" s="13"/>
      <c r="PNX72" s="13"/>
      <c r="PNY72" s="13"/>
      <c r="PNZ72" s="13"/>
      <c r="POA72" s="13"/>
      <c r="POB72" s="13"/>
      <c r="POC72" s="13"/>
      <c r="POD72" s="13"/>
      <c r="POE72" s="13"/>
      <c r="POF72" s="13"/>
      <c r="POG72" s="13"/>
      <c r="POH72" s="13"/>
      <c r="POI72" s="13"/>
      <c r="POJ72" s="13"/>
      <c r="POK72" s="13"/>
      <c r="POL72" s="13"/>
      <c r="POM72" s="13"/>
      <c r="PON72" s="13"/>
      <c r="POO72" s="13"/>
      <c r="POP72" s="13"/>
      <c r="POQ72" s="13"/>
      <c r="POR72" s="13"/>
      <c r="POS72" s="13"/>
      <c r="POT72" s="13"/>
      <c r="POU72" s="13"/>
      <c r="POV72" s="13"/>
      <c r="POW72" s="13"/>
      <c r="POX72" s="13"/>
      <c r="POY72" s="13"/>
      <c r="POZ72" s="13"/>
      <c r="PPA72" s="13"/>
      <c r="PPB72" s="13"/>
      <c r="PPC72" s="13"/>
      <c r="PPD72" s="13"/>
      <c r="PPE72" s="13"/>
      <c r="PPF72" s="13"/>
      <c r="PPG72" s="13"/>
      <c r="PPH72" s="13"/>
      <c r="PPI72" s="13"/>
      <c r="PPJ72" s="13"/>
      <c r="PPK72" s="13"/>
      <c r="PPL72" s="13"/>
      <c r="PPM72" s="13"/>
      <c r="PPN72" s="13"/>
      <c r="PPO72" s="13"/>
      <c r="PPP72" s="13"/>
      <c r="PPQ72" s="13"/>
      <c r="PPR72" s="13"/>
      <c r="PPS72" s="13"/>
      <c r="PPT72" s="13"/>
      <c r="PPU72" s="13"/>
      <c r="PPV72" s="13"/>
      <c r="PPW72" s="13"/>
      <c r="PPX72" s="13"/>
      <c r="PPY72" s="13"/>
      <c r="PPZ72" s="13"/>
      <c r="PQA72" s="13"/>
      <c r="PQB72" s="13"/>
      <c r="PQC72" s="13"/>
      <c r="PQD72" s="13"/>
      <c r="PQE72" s="13"/>
      <c r="PQF72" s="13"/>
      <c r="PQG72" s="13"/>
      <c r="PQH72" s="13"/>
      <c r="PQI72" s="13"/>
      <c r="PQJ72" s="13"/>
      <c r="PQK72" s="13"/>
      <c r="PQL72" s="13"/>
      <c r="PQM72" s="13"/>
      <c r="PQN72" s="13"/>
      <c r="PQO72" s="13"/>
      <c r="PQP72" s="13"/>
      <c r="PQQ72" s="13"/>
      <c r="PQR72" s="13"/>
      <c r="PQS72" s="13"/>
      <c r="PQT72" s="13"/>
      <c r="PQU72" s="13"/>
      <c r="PQV72" s="13"/>
      <c r="PQW72" s="13"/>
      <c r="PQX72" s="13"/>
      <c r="PQY72" s="13"/>
      <c r="PQZ72" s="13"/>
      <c r="PRA72" s="13"/>
      <c r="PRB72" s="13"/>
      <c r="PRC72" s="13"/>
      <c r="PRD72" s="13"/>
      <c r="PRE72" s="13"/>
      <c r="PRF72" s="13"/>
      <c r="PRG72" s="13"/>
      <c r="PRH72" s="13"/>
      <c r="PRI72" s="13"/>
      <c r="PRJ72" s="13"/>
      <c r="PRK72" s="13"/>
      <c r="PRL72" s="13"/>
      <c r="PRM72" s="13"/>
      <c r="PRN72" s="13"/>
      <c r="PRO72" s="13"/>
      <c r="PRP72" s="13"/>
      <c r="PRQ72" s="13"/>
      <c r="PRR72" s="13"/>
      <c r="PRS72" s="13"/>
      <c r="PRT72" s="13"/>
      <c r="PRU72" s="13"/>
      <c r="PRV72" s="13"/>
      <c r="PRW72" s="13"/>
      <c r="PRX72" s="13"/>
      <c r="PRY72" s="13"/>
      <c r="PRZ72" s="13"/>
      <c r="PSA72" s="13"/>
      <c r="PSB72" s="13"/>
      <c r="PSC72" s="13"/>
      <c r="PSD72" s="13"/>
      <c r="PSE72" s="13"/>
      <c r="PSF72" s="13"/>
      <c r="PSG72" s="13"/>
      <c r="PSH72" s="13"/>
      <c r="PSI72" s="13"/>
      <c r="PSJ72" s="13"/>
      <c r="PSK72" s="13"/>
      <c r="PSL72" s="13"/>
      <c r="PSM72" s="13"/>
      <c r="PSN72" s="13"/>
      <c r="PSO72" s="13"/>
      <c r="PSP72" s="13"/>
      <c r="PSQ72" s="13"/>
      <c r="PSR72" s="13"/>
      <c r="PSS72" s="13"/>
      <c r="PST72" s="13"/>
      <c r="PSU72" s="13"/>
      <c r="PSV72" s="13"/>
      <c r="PSW72" s="13"/>
      <c r="PSX72" s="13"/>
      <c r="PSY72" s="13"/>
      <c r="PSZ72" s="13"/>
      <c r="PTA72" s="13"/>
      <c r="PTB72" s="13"/>
      <c r="PTC72" s="13"/>
      <c r="PTD72" s="13"/>
      <c r="PTE72" s="13"/>
      <c r="PTF72" s="13"/>
      <c r="PTG72" s="13"/>
      <c r="PTH72" s="13"/>
      <c r="PTI72" s="13"/>
      <c r="PTJ72" s="13"/>
      <c r="PTK72" s="13"/>
      <c r="PTL72" s="13"/>
      <c r="PTM72" s="13"/>
      <c r="PTN72" s="13"/>
      <c r="PTO72" s="13"/>
      <c r="PTP72" s="13"/>
      <c r="PTQ72" s="13"/>
      <c r="PTR72" s="13"/>
      <c r="PTS72" s="13"/>
      <c r="PTT72" s="13"/>
      <c r="PTU72" s="13"/>
      <c r="PTV72" s="13"/>
      <c r="PTW72" s="13"/>
      <c r="PTX72" s="13"/>
      <c r="PTY72" s="13"/>
      <c r="PTZ72" s="13"/>
      <c r="PUA72" s="13"/>
      <c r="PUB72" s="13"/>
      <c r="PUC72" s="13"/>
      <c r="PUD72" s="13"/>
      <c r="PUE72" s="13"/>
      <c r="PUF72" s="13"/>
      <c r="PUG72" s="13"/>
      <c r="PUH72" s="13"/>
      <c r="PUI72" s="13"/>
      <c r="PUJ72" s="13"/>
      <c r="PUK72" s="13"/>
      <c r="PUL72" s="13"/>
      <c r="PUM72" s="13"/>
      <c r="PUN72" s="13"/>
      <c r="PUO72" s="13"/>
      <c r="PUP72" s="13"/>
      <c r="PUQ72" s="13"/>
      <c r="PUR72" s="13"/>
      <c r="PUS72" s="13"/>
      <c r="PUT72" s="13"/>
      <c r="PUU72" s="13"/>
      <c r="PUV72" s="13"/>
      <c r="PUW72" s="13"/>
      <c r="PUX72" s="13"/>
      <c r="PUY72" s="13"/>
      <c r="PUZ72" s="13"/>
      <c r="PVA72" s="13"/>
      <c r="PVB72" s="13"/>
      <c r="PVC72" s="13"/>
      <c r="PVD72" s="13"/>
      <c r="PVE72" s="13"/>
      <c r="PVF72" s="13"/>
      <c r="PVG72" s="13"/>
      <c r="PVH72" s="13"/>
      <c r="PVI72" s="13"/>
      <c r="PVJ72" s="13"/>
      <c r="PVK72" s="13"/>
      <c r="PVL72" s="13"/>
      <c r="PVM72" s="13"/>
      <c r="PVN72" s="13"/>
      <c r="PVO72" s="13"/>
      <c r="PVP72" s="13"/>
      <c r="PVQ72" s="13"/>
      <c r="PVR72" s="13"/>
      <c r="PVS72" s="13"/>
      <c r="PVT72" s="13"/>
      <c r="PVU72" s="13"/>
      <c r="PVV72" s="13"/>
      <c r="PVW72" s="13"/>
      <c r="PVX72" s="13"/>
      <c r="PVY72" s="13"/>
      <c r="PVZ72" s="13"/>
      <c r="PWA72" s="13"/>
      <c r="PWB72" s="13"/>
      <c r="PWC72" s="13"/>
      <c r="PWD72" s="13"/>
      <c r="PWE72" s="13"/>
      <c r="PWF72" s="13"/>
      <c r="PWG72" s="13"/>
      <c r="PWH72" s="13"/>
      <c r="PWI72" s="13"/>
      <c r="PWJ72" s="13"/>
      <c r="PWK72" s="13"/>
      <c r="PWL72" s="13"/>
      <c r="PWM72" s="13"/>
      <c r="PWN72" s="13"/>
      <c r="PWO72" s="13"/>
      <c r="PWP72" s="13"/>
      <c r="PWQ72" s="13"/>
      <c r="PWR72" s="13"/>
      <c r="PWS72" s="13"/>
      <c r="PWT72" s="13"/>
      <c r="PWU72" s="13"/>
      <c r="PWV72" s="13"/>
      <c r="PWW72" s="13"/>
      <c r="PWX72" s="13"/>
      <c r="PWY72" s="13"/>
      <c r="PWZ72" s="13"/>
      <c r="PXA72" s="13"/>
      <c r="PXB72" s="13"/>
      <c r="PXC72" s="13"/>
      <c r="PXD72" s="13"/>
      <c r="PXE72" s="13"/>
      <c r="PXF72" s="13"/>
      <c r="PXG72" s="13"/>
      <c r="PXH72" s="13"/>
      <c r="PXI72" s="13"/>
      <c r="PXJ72" s="13"/>
      <c r="PXK72" s="13"/>
      <c r="PXL72" s="13"/>
      <c r="PXM72" s="13"/>
      <c r="PXN72" s="13"/>
      <c r="PXO72" s="13"/>
      <c r="PXP72" s="13"/>
      <c r="PXQ72" s="13"/>
      <c r="PXR72" s="13"/>
      <c r="PXS72" s="13"/>
      <c r="PXT72" s="13"/>
      <c r="PXU72" s="13"/>
      <c r="PXV72" s="13"/>
      <c r="PXW72" s="13"/>
      <c r="PXX72" s="13"/>
      <c r="PXY72" s="13"/>
      <c r="PXZ72" s="13"/>
      <c r="PYA72" s="13"/>
      <c r="PYB72" s="13"/>
      <c r="PYC72" s="13"/>
      <c r="PYD72" s="13"/>
      <c r="PYE72" s="13"/>
      <c r="PYF72" s="13"/>
      <c r="PYG72" s="13"/>
      <c r="PYH72" s="13"/>
      <c r="PYI72" s="13"/>
      <c r="PYJ72" s="13"/>
      <c r="PYK72" s="13"/>
      <c r="PYL72" s="13"/>
      <c r="PYM72" s="13"/>
      <c r="PYN72" s="13"/>
      <c r="PYO72" s="13"/>
      <c r="PYP72" s="13"/>
      <c r="PYQ72" s="13"/>
      <c r="PYR72" s="13"/>
      <c r="PYS72" s="13"/>
      <c r="PYT72" s="13"/>
      <c r="PYU72" s="13"/>
      <c r="PYV72" s="13"/>
      <c r="PYW72" s="13"/>
      <c r="PYX72" s="13"/>
      <c r="PYY72" s="13"/>
      <c r="PYZ72" s="13"/>
      <c r="PZA72" s="13"/>
      <c r="PZB72" s="13"/>
      <c r="PZC72" s="13"/>
      <c r="PZD72" s="13"/>
      <c r="PZE72" s="13"/>
      <c r="PZF72" s="13"/>
      <c r="PZG72" s="13"/>
      <c r="PZH72" s="13"/>
      <c r="PZI72" s="13"/>
      <c r="PZJ72" s="13"/>
      <c r="PZK72" s="13"/>
      <c r="PZL72" s="13"/>
      <c r="PZM72" s="13"/>
      <c r="PZN72" s="13"/>
      <c r="PZO72" s="13"/>
      <c r="PZP72" s="13"/>
      <c r="PZQ72" s="13"/>
      <c r="PZR72" s="13"/>
      <c r="PZS72" s="13"/>
      <c r="PZT72" s="13"/>
      <c r="PZU72" s="13"/>
      <c r="PZV72" s="13"/>
      <c r="PZW72" s="13"/>
      <c r="PZX72" s="13"/>
      <c r="PZY72" s="13"/>
      <c r="PZZ72" s="13"/>
      <c r="QAA72" s="13"/>
      <c r="QAB72" s="13"/>
      <c r="QAC72" s="13"/>
      <c r="QAD72" s="13"/>
      <c r="QAE72" s="13"/>
      <c r="QAF72" s="13"/>
      <c r="QAG72" s="13"/>
      <c r="QAH72" s="13"/>
      <c r="QAI72" s="13"/>
      <c r="QAJ72" s="13"/>
      <c r="QAK72" s="13"/>
      <c r="QAL72" s="13"/>
      <c r="QAM72" s="13"/>
      <c r="QAN72" s="13"/>
      <c r="QAO72" s="13"/>
      <c r="QAP72" s="13"/>
      <c r="QAQ72" s="13"/>
      <c r="QAR72" s="13"/>
      <c r="QAS72" s="13"/>
      <c r="QAT72" s="13"/>
      <c r="QAU72" s="13"/>
      <c r="QAV72" s="13"/>
      <c r="QAW72" s="13"/>
      <c r="QAX72" s="13"/>
      <c r="QAY72" s="13"/>
      <c r="QAZ72" s="13"/>
      <c r="QBA72" s="13"/>
      <c r="QBB72" s="13"/>
      <c r="QBC72" s="13"/>
      <c r="QBD72" s="13"/>
      <c r="QBE72" s="13"/>
      <c r="QBF72" s="13"/>
      <c r="QBG72" s="13"/>
      <c r="QBH72" s="13"/>
      <c r="QBI72" s="13"/>
      <c r="QBJ72" s="13"/>
      <c r="QBK72" s="13"/>
      <c r="QBL72" s="13"/>
      <c r="QBM72" s="13"/>
      <c r="QBN72" s="13"/>
      <c r="QBO72" s="13"/>
      <c r="QBP72" s="13"/>
      <c r="QBQ72" s="13"/>
      <c r="QBR72" s="13"/>
      <c r="QBS72" s="13"/>
      <c r="QBT72" s="13"/>
      <c r="QBU72" s="13"/>
      <c r="QBV72" s="13"/>
      <c r="QBW72" s="13"/>
      <c r="QBX72" s="13"/>
      <c r="QBY72" s="13"/>
      <c r="QBZ72" s="13"/>
      <c r="QCA72" s="13"/>
      <c r="QCB72" s="13"/>
      <c r="QCC72" s="13"/>
      <c r="QCD72" s="13"/>
      <c r="QCE72" s="13"/>
      <c r="QCF72" s="13"/>
      <c r="QCG72" s="13"/>
      <c r="QCH72" s="13"/>
      <c r="QCI72" s="13"/>
      <c r="QCJ72" s="13"/>
      <c r="QCK72" s="13"/>
      <c r="QCL72" s="13"/>
      <c r="QCM72" s="13"/>
      <c r="QCN72" s="13"/>
      <c r="QCO72" s="13"/>
      <c r="QCP72" s="13"/>
      <c r="QCQ72" s="13"/>
      <c r="QCR72" s="13"/>
      <c r="QCS72" s="13"/>
      <c r="QCT72" s="13"/>
      <c r="QCU72" s="13"/>
      <c r="QCV72" s="13"/>
      <c r="QCW72" s="13"/>
      <c r="QCX72" s="13"/>
      <c r="QCY72" s="13"/>
      <c r="QCZ72" s="13"/>
      <c r="QDA72" s="13"/>
      <c r="QDB72" s="13"/>
      <c r="QDC72" s="13"/>
      <c r="QDD72" s="13"/>
      <c r="QDE72" s="13"/>
      <c r="QDF72" s="13"/>
      <c r="QDG72" s="13"/>
      <c r="QDH72" s="13"/>
      <c r="QDI72" s="13"/>
      <c r="QDJ72" s="13"/>
      <c r="QDK72" s="13"/>
      <c r="QDL72" s="13"/>
      <c r="QDM72" s="13"/>
      <c r="QDN72" s="13"/>
      <c r="QDO72" s="13"/>
      <c r="QDP72" s="13"/>
      <c r="QDQ72" s="13"/>
      <c r="QDR72" s="13"/>
      <c r="QDS72" s="13"/>
      <c r="QDT72" s="13"/>
      <c r="QDU72" s="13"/>
      <c r="QDV72" s="13"/>
      <c r="QDW72" s="13"/>
      <c r="QDX72" s="13"/>
      <c r="QDY72" s="13"/>
      <c r="QDZ72" s="13"/>
      <c r="QEA72" s="13"/>
      <c r="QEB72" s="13"/>
      <c r="QEC72" s="13"/>
      <c r="QED72" s="13"/>
      <c r="QEE72" s="13"/>
      <c r="QEF72" s="13"/>
      <c r="QEG72" s="13"/>
      <c r="QEH72" s="13"/>
      <c r="QEI72" s="13"/>
      <c r="QEJ72" s="13"/>
      <c r="QEK72" s="13"/>
      <c r="QEL72" s="13"/>
      <c r="QEM72" s="13"/>
      <c r="QEN72" s="13"/>
      <c r="QEO72" s="13"/>
      <c r="QEP72" s="13"/>
      <c r="QEQ72" s="13"/>
      <c r="QER72" s="13"/>
      <c r="QES72" s="13"/>
      <c r="QET72" s="13"/>
      <c r="QEU72" s="13"/>
      <c r="QEV72" s="13"/>
      <c r="QEW72" s="13"/>
      <c r="QEX72" s="13"/>
      <c r="QEY72" s="13"/>
      <c r="QEZ72" s="13"/>
      <c r="QFA72" s="13"/>
      <c r="QFB72" s="13"/>
      <c r="QFC72" s="13"/>
      <c r="QFD72" s="13"/>
      <c r="QFE72" s="13"/>
      <c r="QFF72" s="13"/>
      <c r="QFG72" s="13"/>
      <c r="QFH72" s="13"/>
      <c r="QFI72" s="13"/>
      <c r="QFJ72" s="13"/>
      <c r="QFK72" s="13"/>
      <c r="QFL72" s="13"/>
      <c r="QFM72" s="13"/>
      <c r="QFN72" s="13"/>
      <c r="QFO72" s="13"/>
      <c r="QFP72" s="13"/>
      <c r="QFQ72" s="13"/>
      <c r="QFR72" s="13"/>
      <c r="QFS72" s="13"/>
      <c r="QFT72" s="13"/>
      <c r="QFU72" s="13"/>
      <c r="QFV72" s="13"/>
      <c r="QFW72" s="13"/>
      <c r="QFX72" s="13"/>
      <c r="QFY72" s="13"/>
      <c r="QFZ72" s="13"/>
      <c r="QGA72" s="13"/>
      <c r="QGB72" s="13"/>
      <c r="QGC72" s="13"/>
      <c r="QGD72" s="13"/>
      <c r="QGE72" s="13"/>
      <c r="QGF72" s="13"/>
      <c r="QGG72" s="13"/>
      <c r="QGH72" s="13"/>
      <c r="QGI72" s="13"/>
      <c r="QGJ72" s="13"/>
      <c r="QGK72" s="13"/>
      <c r="QGL72" s="13"/>
      <c r="QGM72" s="13"/>
      <c r="QGN72" s="13"/>
      <c r="QGO72" s="13"/>
      <c r="QGP72" s="13"/>
      <c r="QGQ72" s="13"/>
      <c r="QGR72" s="13"/>
      <c r="QGS72" s="13"/>
      <c r="QGT72" s="13"/>
      <c r="QGU72" s="13"/>
      <c r="QGV72" s="13"/>
      <c r="QGW72" s="13"/>
      <c r="QGX72" s="13"/>
      <c r="QGY72" s="13"/>
      <c r="QGZ72" s="13"/>
      <c r="QHA72" s="13"/>
      <c r="QHB72" s="13"/>
      <c r="QHC72" s="13"/>
      <c r="QHD72" s="13"/>
      <c r="QHE72" s="13"/>
      <c r="QHF72" s="13"/>
      <c r="QHG72" s="13"/>
      <c r="QHH72" s="13"/>
      <c r="QHI72" s="13"/>
      <c r="QHJ72" s="13"/>
      <c r="QHK72" s="13"/>
      <c r="QHL72" s="13"/>
      <c r="QHM72" s="13"/>
      <c r="QHN72" s="13"/>
      <c r="QHO72" s="13"/>
      <c r="QHP72" s="13"/>
      <c r="QHQ72" s="13"/>
      <c r="QHR72" s="13"/>
      <c r="QHS72" s="13"/>
      <c r="QHT72" s="13"/>
      <c r="QHU72" s="13"/>
      <c r="QHV72" s="13"/>
      <c r="QHW72" s="13"/>
      <c r="QHX72" s="13"/>
      <c r="QHY72" s="13"/>
      <c r="QHZ72" s="13"/>
      <c r="QIA72" s="13"/>
      <c r="QIB72" s="13"/>
      <c r="QIC72" s="13"/>
      <c r="QID72" s="13"/>
      <c r="QIE72" s="13"/>
      <c r="QIF72" s="13"/>
      <c r="QIG72" s="13"/>
      <c r="QIH72" s="13"/>
      <c r="QII72" s="13"/>
      <c r="QIJ72" s="13"/>
      <c r="QIK72" s="13"/>
      <c r="QIL72" s="13"/>
      <c r="QIM72" s="13"/>
      <c r="QIN72" s="13"/>
      <c r="QIO72" s="13"/>
      <c r="QIP72" s="13"/>
      <c r="QIQ72" s="13"/>
      <c r="QIR72" s="13"/>
      <c r="QIS72" s="13"/>
      <c r="QIT72" s="13"/>
      <c r="QIU72" s="13"/>
      <c r="QIV72" s="13"/>
      <c r="QIW72" s="13"/>
      <c r="QIX72" s="13"/>
      <c r="QIY72" s="13"/>
      <c r="QIZ72" s="13"/>
      <c r="QJA72" s="13"/>
      <c r="QJB72" s="13"/>
      <c r="QJC72" s="13"/>
      <c r="QJD72" s="13"/>
      <c r="QJE72" s="13"/>
      <c r="QJF72" s="13"/>
      <c r="QJG72" s="13"/>
      <c r="QJH72" s="13"/>
      <c r="QJI72" s="13"/>
      <c r="QJJ72" s="13"/>
      <c r="QJK72" s="13"/>
      <c r="QJL72" s="13"/>
      <c r="QJM72" s="13"/>
      <c r="QJN72" s="13"/>
      <c r="QJO72" s="13"/>
      <c r="QJP72" s="13"/>
      <c r="QJQ72" s="13"/>
      <c r="QJR72" s="13"/>
      <c r="QJS72" s="13"/>
      <c r="QJT72" s="13"/>
      <c r="QJU72" s="13"/>
      <c r="QJV72" s="13"/>
      <c r="QJW72" s="13"/>
      <c r="QJX72" s="13"/>
      <c r="QJY72" s="13"/>
      <c r="QJZ72" s="13"/>
      <c r="QKA72" s="13"/>
      <c r="QKB72" s="13"/>
      <c r="QKC72" s="13"/>
      <c r="QKD72" s="13"/>
      <c r="QKE72" s="13"/>
      <c r="QKF72" s="13"/>
      <c r="QKG72" s="13"/>
      <c r="QKH72" s="13"/>
      <c r="QKI72" s="13"/>
      <c r="QKJ72" s="13"/>
      <c r="QKK72" s="13"/>
      <c r="QKL72" s="13"/>
      <c r="QKM72" s="13"/>
      <c r="QKN72" s="13"/>
      <c r="QKO72" s="13"/>
      <c r="QKP72" s="13"/>
      <c r="QKQ72" s="13"/>
      <c r="QKR72" s="13"/>
      <c r="QKS72" s="13"/>
      <c r="QKT72" s="13"/>
      <c r="QKU72" s="13"/>
      <c r="QKV72" s="13"/>
      <c r="QKW72" s="13"/>
      <c r="QKX72" s="13"/>
      <c r="QKY72" s="13"/>
      <c r="QKZ72" s="13"/>
      <c r="QLA72" s="13"/>
      <c r="QLB72" s="13"/>
      <c r="QLC72" s="13"/>
      <c r="QLD72" s="13"/>
      <c r="QLE72" s="13"/>
      <c r="QLF72" s="13"/>
      <c r="QLG72" s="13"/>
      <c r="QLH72" s="13"/>
      <c r="QLI72" s="13"/>
      <c r="QLJ72" s="13"/>
      <c r="QLK72" s="13"/>
      <c r="QLL72" s="13"/>
      <c r="QLM72" s="13"/>
      <c r="QLN72" s="13"/>
      <c r="QLO72" s="13"/>
      <c r="QLP72" s="13"/>
      <c r="QLQ72" s="13"/>
      <c r="QLR72" s="13"/>
      <c r="QLS72" s="13"/>
      <c r="QLT72" s="13"/>
      <c r="QLU72" s="13"/>
      <c r="QLV72" s="13"/>
      <c r="QLW72" s="13"/>
      <c r="QLX72" s="13"/>
      <c r="QLY72" s="13"/>
      <c r="QLZ72" s="13"/>
      <c r="QMA72" s="13"/>
      <c r="QMB72" s="13"/>
      <c r="QMC72" s="13"/>
      <c r="QMD72" s="13"/>
      <c r="QME72" s="13"/>
      <c r="QMF72" s="13"/>
      <c r="QMG72" s="13"/>
      <c r="QMH72" s="13"/>
      <c r="QMI72" s="13"/>
      <c r="QMJ72" s="13"/>
      <c r="QMK72" s="13"/>
      <c r="QML72" s="13"/>
      <c r="QMM72" s="13"/>
      <c r="QMN72" s="13"/>
      <c r="QMO72" s="13"/>
      <c r="QMP72" s="13"/>
      <c r="QMQ72" s="13"/>
      <c r="QMR72" s="13"/>
      <c r="QMS72" s="13"/>
      <c r="QMT72" s="13"/>
      <c r="QMU72" s="13"/>
      <c r="QMV72" s="13"/>
      <c r="QMW72" s="13"/>
      <c r="QMX72" s="13"/>
      <c r="QMY72" s="13"/>
      <c r="QMZ72" s="13"/>
      <c r="QNA72" s="13"/>
      <c r="QNB72" s="13"/>
      <c r="QNC72" s="13"/>
      <c r="QND72" s="13"/>
      <c r="QNE72" s="13"/>
      <c r="QNF72" s="13"/>
      <c r="QNG72" s="13"/>
      <c r="QNH72" s="13"/>
      <c r="QNI72" s="13"/>
      <c r="QNJ72" s="13"/>
      <c r="QNK72" s="13"/>
      <c r="QNL72" s="13"/>
      <c r="QNM72" s="13"/>
      <c r="QNN72" s="13"/>
      <c r="QNO72" s="13"/>
      <c r="QNP72" s="13"/>
      <c r="QNQ72" s="13"/>
      <c r="QNR72" s="13"/>
      <c r="QNS72" s="13"/>
      <c r="QNT72" s="13"/>
      <c r="QNU72" s="13"/>
      <c r="QNV72" s="13"/>
      <c r="QNW72" s="13"/>
      <c r="QNX72" s="13"/>
      <c r="QNY72" s="13"/>
      <c r="QNZ72" s="13"/>
      <c r="QOA72" s="13"/>
      <c r="QOB72" s="13"/>
      <c r="QOC72" s="13"/>
      <c r="QOD72" s="13"/>
      <c r="QOE72" s="13"/>
      <c r="QOF72" s="13"/>
      <c r="QOG72" s="13"/>
      <c r="QOH72" s="13"/>
      <c r="QOI72" s="13"/>
      <c r="QOJ72" s="13"/>
      <c r="QOK72" s="13"/>
      <c r="QOL72" s="13"/>
      <c r="QOM72" s="13"/>
      <c r="QON72" s="13"/>
      <c r="QOO72" s="13"/>
      <c r="QOP72" s="13"/>
      <c r="QOQ72" s="13"/>
      <c r="QOR72" s="13"/>
      <c r="QOS72" s="13"/>
      <c r="QOT72" s="13"/>
      <c r="QOU72" s="13"/>
      <c r="QOV72" s="13"/>
      <c r="QOW72" s="13"/>
      <c r="QOX72" s="13"/>
      <c r="QOY72" s="13"/>
      <c r="QOZ72" s="13"/>
      <c r="QPA72" s="13"/>
      <c r="QPB72" s="13"/>
      <c r="QPC72" s="13"/>
      <c r="QPD72" s="13"/>
      <c r="QPE72" s="13"/>
      <c r="QPF72" s="13"/>
      <c r="QPG72" s="13"/>
      <c r="QPH72" s="13"/>
      <c r="QPI72" s="13"/>
      <c r="QPJ72" s="13"/>
      <c r="QPK72" s="13"/>
      <c r="QPL72" s="13"/>
      <c r="QPM72" s="13"/>
      <c r="QPN72" s="13"/>
      <c r="QPO72" s="13"/>
      <c r="QPP72" s="13"/>
      <c r="QPQ72" s="13"/>
      <c r="QPR72" s="13"/>
      <c r="QPS72" s="13"/>
      <c r="QPT72" s="13"/>
      <c r="QPU72" s="13"/>
      <c r="QPV72" s="13"/>
      <c r="QPW72" s="13"/>
      <c r="QPX72" s="13"/>
      <c r="QPY72" s="13"/>
      <c r="QPZ72" s="13"/>
      <c r="QQA72" s="13"/>
      <c r="QQB72" s="13"/>
      <c r="QQC72" s="13"/>
      <c r="QQD72" s="13"/>
      <c r="QQE72" s="13"/>
      <c r="QQF72" s="13"/>
      <c r="QQG72" s="13"/>
      <c r="QQH72" s="13"/>
      <c r="QQI72" s="13"/>
      <c r="QQJ72" s="13"/>
      <c r="QQK72" s="13"/>
      <c r="QQL72" s="13"/>
      <c r="QQM72" s="13"/>
      <c r="QQN72" s="13"/>
      <c r="QQO72" s="13"/>
      <c r="QQP72" s="13"/>
      <c r="QQQ72" s="13"/>
      <c r="QQR72" s="13"/>
      <c r="QQS72" s="13"/>
      <c r="QQT72" s="13"/>
      <c r="QQU72" s="13"/>
      <c r="QQV72" s="13"/>
      <c r="QQW72" s="13"/>
      <c r="QQX72" s="13"/>
      <c r="QQY72" s="13"/>
      <c r="QQZ72" s="13"/>
      <c r="QRA72" s="13"/>
      <c r="QRB72" s="13"/>
      <c r="QRC72" s="13"/>
      <c r="QRD72" s="13"/>
      <c r="QRE72" s="13"/>
      <c r="QRF72" s="13"/>
      <c r="QRG72" s="13"/>
      <c r="QRH72" s="13"/>
      <c r="QRI72" s="13"/>
      <c r="QRJ72" s="13"/>
      <c r="QRK72" s="13"/>
      <c r="QRL72" s="13"/>
      <c r="QRM72" s="13"/>
      <c r="QRN72" s="13"/>
      <c r="QRO72" s="13"/>
      <c r="QRP72" s="13"/>
      <c r="QRQ72" s="13"/>
      <c r="QRR72" s="13"/>
      <c r="QRS72" s="13"/>
      <c r="QRT72" s="13"/>
      <c r="QRU72" s="13"/>
      <c r="QRV72" s="13"/>
      <c r="QRW72" s="13"/>
      <c r="QRX72" s="13"/>
      <c r="QRY72" s="13"/>
      <c r="QRZ72" s="13"/>
      <c r="QSA72" s="13"/>
      <c r="QSB72" s="13"/>
      <c r="QSC72" s="13"/>
      <c r="QSD72" s="13"/>
      <c r="QSE72" s="13"/>
      <c r="QSF72" s="13"/>
      <c r="QSG72" s="13"/>
      <c r="QSH72" s="13"/>
      <c r="QSI72" s="13"/>
      <c r="QSJ72" s="13"/>
      <c r="QSK72" s="13"/>
      <c r="QSL72" s="13"/>
      <c r="QSM72" s="13"/>
      <c r="QSN72" s="13"/>
      <c r="QSO72" s="13"/>
      <c r="QSP72" s="13"/>
      <c r="QSQ72" s="13"/>
      <c r="QSR72" s="13"/>
      <c r="QSS72" s="13"/>
      <c r="QST72" s="13"/>
      <c r="QSU72" s="13"/>
      <c r="QSV72" s="13"/>
      <c r="QSW72" s="13"/>
      <c r="QSX72" s="13"/>
      <c r="QSY72" s="13"/>
      <c r="QSZ72" s="13"/>
      <c r="QTA72" s="13"/>
      <c r="QTB72" s="13"/>
      <c r="QTC72" s="13"/>
      <c r="QTD72" s="13"/>
      <c r="QTE72" s="13"/>
      <c r="QTF72" s="13"/>
      <c r="QTG72" s="13"/>
      <c r="QTH72" s="13"/>
      <c r="QTI72" s="13"/>
      <c r="QTJ72" s="13"/>
      <c r="QTK72" s="13"/>
      <c r="QTL72" s="13"/>
      <c r="QTM72" s="13"/>
      <c r="QTN72" s="13"/>
      <c r="QTO72" s="13"/>
      <c r="QTP72" s="13"/>
      <c r="QTQ72" s="13"/>
      <c r="QTR72" s="13"/>
      <c r="QTS72" s="13"/>
      <c r="QTT72" s="13"/>
      <c r="QTU72" s="13"/>
      <c r="QTV72" s="13"/>
      <c r="QTW72" s="13"/>
      <c r="QTX72" s="13"/>
      <c r="QTY72" s="13"/>
      <c r="QTZ72" s="13"/>
      <c r="QUA72" s="13"/>
      <c r="QUB72" s="13"/>
      <c r="QUC72" s="13"/>
      <c r="QUD72" s="13"/>
      <c r="QUE72" s="13"/>
      <c r="QUF72" s="13"/>
      <c r="QUG72" s="13"/>
      <c r="QUH72" s="13"/>
      <c r="QUI72" s="13"/>
      <c r="QUJ72" s="13"/>
      <c r="QUK72" s="13"/>
      <c r="QUL72" s="13"/>
      <c r="QUM72" s="13"/>
      <c r="QUN72" s="13"/>
      <c r="QUO72" s="13"/>
      <c r="QUP72" s="13"/>
      <c r="QUQ72" s="13"/>
      <c r="QUR72" s="13"/>
      <c r="QUS72" s="13"/>
      <c r="QUT72" s="13"/>
      <c r="QUU72" s="13"/>
      <c r="QUV72" s="13"/>
      <c r="QUW72" s="13"/>
      <c r="QUX72" s="13"/>
      <c r="QUY72" s="13"/>
      <c r="QUZ72" s="13"/>
      <c r="QVA72" s="13"/>
      <c r="QVB72" s="13"/>
      <c r="QVC72" s="13"/>
      <c r="QVD72" s="13"/>
      <c r="QVE72" s="13"/>
      <c r="QVF72" s="13"/>
      <c r="QVG72" s="13"/>
      <c r="QVH72" s="13"/>
      <c r="QVI72" s="13"/>
      <c r="QVJ72" s="13"/>
      <c r="QVK72" s="13"/>
      <c r="QVL72" s="13"/>
      <c r="QVM72" s="13"/>
      <c r="QVN72" s="13"/>
      <c r="QVO72" s="13"/>
      <c r="QVP72" s="13"/>
      <c r="QVQ72" s="13"/>
      <c r="QVR72" s="13"/>
      <c r="QVS72" s="13"/>
      <c r="QVT72" s="13"/>
      <c r="QVU72" s="13"/>
      <c r="QVV72" s="13"/>
      <c r="QVW72" s="13"/>
      <c r="QVX72" s="13"/>
      <c r="QVY72" s="13"/>
      <c r="QVZ72" s="13"/>
      <c r="QWA72" s="13"/>
      <c r="QWB72" s="13"/>
      <c r="QWC72" s="13"/>
      <c r="QWD72" s="13"/>
      <c r="QWE72" s="13"/>
      <c r="QWF72" s="13"/>
      <c r="QWG72" s="13"/>
      <c r="QWH72" s="13"/>
      <c r="QWI72" s="13"/>
      <c r="QWJ72" s="13"/>
      <c r="QWK72" s="13"/>
      <c r="QWL72" s="13"/>
      <c r="QWM72" s="13"/>
      <c r="QWN72" s="13"/>
      <c r="QWO72" s="13"/>
      <c r="QWP72" s="13"/>
      <c r="QWQ72" s="13"/>
      <c r="QWR72" s="13"/>
      <c r="QWS72" s="13"/>
      <c r="QWT72" s="13"/>
      <c r="QWU72" s="13"/>
      <c r="QWV72" s="13"/>
      <c r="QWW72" s="13"/>
      <c r="QWX72" s="13"/>
      <c r="QWY72" s="13"/>
      <c r="QWZ72" s="13"/>
      <c r="QXA72" s="13"/>
      <c r="QXB72" s="13"/>
      <c r="QXC72" s="13"/>
      <c r="QXD72" s="13"/>
      <c r="QXE72" s="13"/>
      <c r="QXF72" s="13"/>
      <c r="QXG72" s="13"/>
      <c r="QXH72" s="13"/>
      <c r="QXI72" s="13"/>
      <c r="QXJ72" s="13"/>
      <c r="QXK72" s="13"/>
      <c r="QXL72" s="13"/>
      <c r="QXM72" s="13"/>
      <c r="QXN72" s="13"/>
      <c r="QXO72" s="13"/>
      <c r="QXP72" s="13"/>
      <c r="QXQ72" s="13"/>
      <c r="QXR72" s="13"/>
      <c r="QXS72" s="13"/>
      <c r="QXT72" s="13"/>
      <c r="QXU72" s="13"/>
      <c r="QXV72" s="13"/>
      <c r="QXW72" s="13"/>
      <c r="QXX72" s="13"/>
      <c r="QXY72" s="13"/>
      <c r="QXZ72" s="13"/>
      <c r="QYA72" s="13"/>
      <c r="QYB72" s="13"/>
      <c r="QYC72" s="13"/>
      <c r="QYD72" s="13"/>
      <c r="QYE72" s="13"/>
      <c r="QYF72" s="13"/>
      <c r="QYG72" s="13"/>
      <c r="QYH72" s="13"/>
      <c r="QYI72" s="13"/>
      <c r="QYJ72" s="13"/>
      <c r="QYK72" s="13"/>
      <c r="QYL72" s="13"/>
      <c r="QYM72" s="13"/>
      <c r="QYN72" s="13"/>
      <c r="QYO72" s="13"/>
      <c r="QYP72" s="13"/>
      <c r="QYQ72" s="13"/>
      <c r="QYR72" s="13"/>
      <c r="QYS72" s="13"/>
      <c r="QYT72" s="13"/>
      <c r="QYU72" s="13"/>
      <c r="QYV72" s="13"/>
      <c r="QYW72" s="13"/>
      <c r="QYX72" s="13"/>
      <c r="QYY72" s="13"/>
      <c r="QYZ72" s="13"/>
      <c r="QZA72" s="13"/>
      <c r="QZB72" s="13"/>
      <c r="QZC72" s="13"/>
      <c r="QZD72" s="13"/>
      <c r="QZE72" s="13"/>
      <c r="QZF72" s="13"/>
      <c r="QZG72" s="13"/>
      <c r="QZH72" s="13"/>
      <c r="QZI72" s="13"/>
      <c r="QZJ72" s="13"/>
      <c r="QZK72" s="13"/>
      <c r="QZL72" s="13"/>
      <c r="QZM72" s="13"/>
      <c r="QZN72" s="13"/>
      <c r="QZO72" s="13"/>
      <c r="QZP72" s="13"/>
      <c r="QZQ72" s="13"/>
      <c r="QZR72" s="13"/>
      <c r="QZS72" s="13"/>
      <c r="QZT72" s="13"/>
      <c r="QZU72" s="13"/>
      <c r="QZV72" s="13"/>
      <c r="QZW72" s="13"/>
      <c r="QZX72" s="13"/>
      <c r="QZY72" s="13"/>
      <c r="QZZ72" s="13"/>
      <c r="RAA72" s="13"/>
      <c r="RAB72" s="13"/>
      <c r="RAC72" s="13"/>
      <c r="RAD72" s="13"/>
      <c r="RAE72" s="13"/>
      <c r="RAF72" s="13"/>
      <c r="RAG72" s="13"/>
      <c r="RAH72" s="13"/>
      <c r="RAI72" s="13"/>
      <c r="RAJ72" s="13"/>
      <c r="RAK72" s="13"/>
      <c r="RAL72" s="13"/>
      <c r="RAM72" s="13"/>
      <c r="RAN72" s="13"/>
      <c r="RAO72" s="13"/>
      <c r="RAP72" s="13"/>
      <c r="RAQ72" s="13"/>
      <c r="RAR72" s="13"/>
      <c r="RAS72" s="13"/>
      <c r="RAT72" s="13"/>
      <c r="RAU72" s="13"/>
      <c r="RAV72" s="13"/>
      <c r="RAW72" s="13"/>
      <c r="RAX72" s="13"/>
      <c r="RAY72" s="13"/>
      <c r="RAZ72" s="13"/>
      <c r="RBA72" s="13"/>
      <c r="RBB72" s="13"/>
      <c r="RBC72" s="13"/>
      <c r="RBD72" s="13"/>
      <c r="RBE72" s="13"/>
      <c r="RBF72" s="13"/>
      <c r="RBG72" s="13"/>
      <c r="RBH72" s="13"/>
      <c r="RBI72" s="13"/>
      <c r="RBJ72" s="13"/>
      <c r="RBK72" s="13"/>
      <c r="RBL72" s="13"/>
      <c r="RBM72" s="13"/>
      <c r="RBN72" s="13"/>
      <c r="RBO72" s="13"/>
      <c r="RBP72" s="13"/>
      <c r="RBQ72" s="13"/>
      <c r="RBR72" s="13"/>
      <c r="RBS72" s="13"/>
      <c r="RBT72" s="13"/>
      <c r="RBU72" s="13"/>
      <c r="RBV72" s="13"/>
      <c r="RBW72" s="13"/>
      <c r="RBX72" s="13"/>
      <c r="RBY72" s="13"/>
      <c r="RBZ72" s="13"/>
      <c r="RCA72" s="13"/>
      <c r="RCB72" s="13"/>
      <c r="RCC72" s="13"/>
      <c r="RCD72" s="13"/>
      <c r="RCE72" s="13"/>
      <c r="RCF72" s="13"/>
      <c r="RCG72" s="13"/>
      <c r="RCH72" s="13"/>
      <c r="RCI72" s="13"/>
      <c r="RCJ72" s="13"/>
      <c r="RCK72" s="13"/>
      <c r="RCL72" s="13"/>
      <c r="RCM72" s="13"/>
      <c r="RCN72" s="13"/>
      <c r="RCO72" s="13"/>
      <c r="RCP72" s="13"/>
      <c r="RCQ72" s="13"/>
      <c r="RCR72" s="13"/>
      <c r="RCS72" s="13"/>
      <c r="RCT72" s="13"/>
      <c r="RCU72" s="13"/>
      <c r="RCV72" s="13"/>
      <c r="RCW72" s="13"/>
      <c r="RCX72" s="13"/>
      <c r="RCY72" s="13"/>
      <c r="RCZ72" s="13"/>
      <c r="RDA72" s="13"/>
      <c r="RDB72" s="13"/>
      <c r="RDC72" s="13"/>
      <c r="RDD72" s="13"/>
      <c r="RDE72" s="13"/>
      <c r="RDF72" s="13"/>
      <c r="RDG72" s="13"/>
      <c r="RDH72" s="13"/>
      <c r="RDI72" s="13"/>
      <c r="RDJ72" s="13"/>
      <c r="RDK72" s="13"/>
      <c r="RDL72" s="13"/>
      <c r="RDM72" s="13"/>
      <c r="RDN72" s="13"/>
      <c r="RDO72" s="13"/>
      <c r="RDP72" s="13"/>
      <c r="RDQ72" s="13"/>
      <c r="RDR72" s="13"/>
      <c r="RDS72" s="13"/>
      <c r="RDT72" s="13"/>
      <c r="RDU72" s="13"/>
      <c r="RDV72" s="13"/>
      <c r="RDW72" s="13"/>
      <c r="RDX72" s="13"/>
      <c r="RDY72" s="13"/>
      <c r="RDZ72" s="13"/>
      <c r="REA72" s="13"/>
      <c r="REB72" s="13"/>
      <c r="REC72" s="13"/>
      <c r="RED72" s="13"/>
      <c r="REE72" s="13"/>
      <c r="REF72" s="13"/>
      <c r="REG72" s="13"/>
      <c r="REH72" s="13"/>
      <c r="REI72" s="13"/>
      <c r="REJ72" s="13"/>
      <c r="REK72" s="13"/>
      <c r="REL72" s="13"/>
      <c r="REM72" s="13"/>
      <c r="REN72" s="13"/>
      <c r="REO72" s="13"/>
      <c r="REP72" s="13"/>
      <c r="REQ72" s="13"/>
      <c r="RER72" s="13"/>
      <c r="RES72" s="13"/>
      <c r="RET72" s="13"/>
      <c r="REU72" s="13"/>
      <c r="REV72" s="13"/>
      <c r="REW72" s="13"/>
      <c r="REX72" s="13"/>
      <c r="REY72" s="13"/>
      <c r="REZ72" s="13"/>
      <c r="RFA72" s="13"/>
      <c r="RFB72" s="13"/>
      <c r="RFC72" s="13"/>
      <c r="RFD72" s="13"/>
      <c r="RFE72" s="13"/>
      <c r="RFF72" s="13"/>
      <c r="RFG72" s="13"/>
      <c r="RFH72" s="13"/>
      <c r="RFI72" s="13"/>
      <c r="RFJ72" s="13"/>
      <c r="RFK72" s="13"/>
      <c r="RFL72" s="13"/>
      <c r="RFM72" s="13"/>
      <c r="RFN72" s="13"/>
      <c r="RFO72" s="13"/>
      <c r="RFP72" s="13"/>
      <c r="RFQ72" s="13"/>
      <c r="RFR72" s="13"/>
      <c r="RFS72" s="13"/>
      <c r="RFT72" s="13"/>
      <c r="RFU72" s="13"/>
      <c r="RFV72" s="13"/>
      <c r="RFW72" s="13"/>
      <c r="RFX72" s="13"/>
      <c r="RFY72" s="13"/>
      <c r="RFZ72" s="13"/>
      <c r="RGA72" s="13"/>
      <c r="RGB72" s="13"/>
      <c r="RGC72" s="13"/>
      <c r="RGD72" s="13"/>
      <c r="RGE72" s="13"/>
      <c r="RGF72" s="13"/>
      <c r="RGG72" s="13"/>
      <c r="RGH72" s="13"/>
      <c r="RGI72" s="13"/>
      <c r="RGJ72" s="13"/>
      <c r="RGK72" s="13"/>
      <c r="RGL72" s="13"/>
      <c r="RGM72" s="13"/>
      <c r="RGN72" s="13"/>
      <c r="RGO72" s="13"/>
      <c r="RGP72" s="13"/>
      <c r="RGQ72" s="13"/>
      <c r="RGR72" s="13"/>
      <c r="RGS72" s="13"/>
      <c r="RGT72" s="13"/>
      <c r="RGU72" s="13"/>
      <c r="RGV72" s="13"/>
      <c r="RGW72" s="13"/>
      <c r="RGX72" s="13"/>
      <c r="RGY72" s="13"/>
      <c r="RGZ72" s="13"/>
      <c r="RHA72" s="13"/>
      <c r="RHB72" s="13"/>
      <c r="RHC72" s="13"/>
      <c r="RHD72" s="13"/>
      <c r="RHE72" s="13"/>
      <c r="RHF72" s="13"/>
      <c r="RHG72" s="13"/>
      <c r="RHH72" s="13"/>
      <c r="RHI72" s="13"/>
      <c r="RHJ72" s="13"/>
      <c r="RHK72" s="13"/>
      <c r="RHL72" s="13"/>
      <c r="RHM72" s="13"/>
      <c r="RHN72" s="13"/>
      <c r="RHO72" s="13"/>
      <c r="RHP72" s="13"/>
      <c r="RHQ72" s="13"/>
      <c r="RHR72" s="13"/>
      <c r="RHS72" s="13"/>
      <c r="RHT72" s="13"/>
      <c r="RHU72" s="13"/>
      <c r="RHV72" s="13"/>
      <c r="RHW72" s="13"/>
      <c r="RHX72" s="13"/>
      <c r="RHY72" s="13"/>
      <c r="RHZ72" s="13"/>
      <c r="RIA72" s="13"/>
      <c r="RIB72" s="13"/>
      <c r="RIC72" s="13"/>
      <c r="RID72" s="13"/>
      <c r="RIE72" s="13"/>
      <c r="RIF72" s="13"/>
      <c r="RIG72" s="13"/>
      <c r="RIH72" s="13"/>
      <c r="RII72" s="13"/>
      <c r="RIJ72" s="13"/>
      <c r="RIK72" s="13"/>
      <c r="RIL72" s="13"/>
      <c r="RIM72" s="13"/>
      <c r="RIN72" s="13"/>
      <c r="RIO72" s="13"/>
      <c r="RIP72" s="13"/>
      <c r="RIQ72" s="13"/>
      <c r="RIR72" s="13"/>
      <c r="RIS72" s="13"/>
      <c r="RIT72" s="13"/>
      <c r="RIU72" s="13"/>
      <c r="RIV72" s="13"/>
      <c r="RIW72" s="13"/>
      <c r="RIX72" s="13"/>
      <c r="RIY72" s="13"/>
      <c r="RIZ72" s="13"/>
      <c r="RJA72" s="13"/>
      <c r="RJB72" s="13"/>
      <c r="RJC72" s="13"/>
      <c r="RJD72" s="13"/>
      <c r="RJE72" s="13"/>
      <c r="RJF72" s="13"/>
      <c r="RJG72" s="13"/>
      <c r="RJH72" s="13"/>
      <c r="RJI72" s="13"/>
      <c r="RJJ72" s="13"/>
      <c r="RJK72" s="13"/>
      <c r="RJL72" s="13"/>
      <c r="RJM72" s="13"/>
      <c r="RJN72" s="13"/>
      <c r="RJO72" s="13"/>
      <c r="RJP72" s="13"/>
      <c r="RJQ72" s="13"/>
      <c r="RJR72" s="13"/>
      <c r="RJS72" s="13"/>
      <c r="RJT72" s="13"/>
      <c r="RJU72" s="13"/>
      <c r="RJV72" s="13"/>
      <c r="RJW72" s="13"/>
      <c r="RJX72" s="13"/>
      <c r="RJY72" s="13"/>
      <c r="RJZ72" s="13"/>
      <c r="RKA72" s="13"/>
      <c r="RKB72" s="13"/>
      <c r="RKC72" s="13"/>
      <c r="RKD72" s="13"/>
      <c r="RKE72" s="13"/>
      <c r="RKF72" s="13"/>
      <c r="RKG72" s="13"/>
      <c r="RKH72" s="13"/>
      <c r="RKI72" s="13"/>
      <c r="RKJ72" s="13"/>
      <c r="RKK72" s="13"/>
      <c r="RKL72" s="13"/>
      <c r="RKM72" s="13"/>
      <c r="RKN72" s="13"/>
      <c r="RKO72" s="13"/>
      <c r="RKP72" s="13"/>
      <c r="RKQ72" s="13"/>
      <c r="RKR72" s="13"/>
      <c r="RKS72" s="13"/>
      <c r="RKT72" s="13"/>
      <c r="RKU72" s="13"/>
      <c r="RKV72" s="13"/>
      <c r="RKW72" s="13"/>
      <c r="RKX72" s="13"/>
      <c r="RKY72" s="13"/>
      <c r="RKZ72" s="13"/>
      <c r="RLA72" s="13"/>
      <c r="RLB72" s="13"/>
      <c r="RLC72" s="13"/>
      <c r="RLD72" s="13"/>
      <c r="RLE72" s="13"/>
      <c r="RLF72" s="13"/>
      <c r="RLG72" s="13"/>
      <c r="RLH72" s="13"/>
      <c r="RLI72" s="13"/>
      <c r="RLJ72" s="13"/>
      <c r="RLK72" s="13"/>
      <c r="RLL72" s="13"/>
      <c r="RLM72" s="13"/>
      <c r="RLN72" s="13"/>
      <c r="RLO72" s="13"/>
      <c r="RLP72" s="13"/>
      <c r="RLQ72" s="13"/>
      <c r="RLR72" s="13"/>
      <c r="RLS72" s="13"/>
      <c r="RLT72" s="13"/>
      <c r="RLU72" s="13"/>
      <c r="RLV72" s="13"/>
      <c r="RLW72" s="13"/>
      <c r="RLX72" s="13"/>
      <c r="RLY72" s="13"/>
      <c r="RLZ72" s="13"/>
      <c r="RMA72" s="13"/>
      <c r="RMB72" s="13"/>
      <c r="RMC72" s="13"/>
      <c r="RMD72" s="13"/>
      <c r="RME72" s="13"/>
      <c r="RMF72" s="13"/>
      <c r="RMG72" s="13"/>
      <c r="RMH72" s="13"/>
      <c r="RMI72" s="13"/>
      <c r="RMJ72" s="13"/>
      <c r="RMK72" s="13"/>
      <c r="RML72" s="13"/>
      <c r="RMM72" s="13"/>
      <c r="RMN72" s="13"/>
      <c r="RMO72" s="13"/>
      <c r="RMP72" s="13"/>
      <c r="RMQ72" s="13"/>
      <c r="RMR72" s="13"/>
      <c r="RMS72" s="13"/>
      <c r="RMT72" s="13"/>
      <c r="RMU72" s="13"/>
      <c r="RMV72" s="13"/>
      <c r="RMW72" s="13"/>
      <c r="RMX72" s="13"/>
      <c r="RMY72" s="13"/>
      <c r="RMZ72" s="13"/>
      <c r="RNA72" s="13"/>
      <c r="RNB72" s="13"/>
      <c r="RNC72" s="13"/>
      <c r="RND72" s="13"/>
      <c r="RNE72" s="13"/>
      <c r="RNF72" s="13"/>
      <c r="RNG72" s="13"/>
      <c r="RNH72" s="13"/>
      <c r="RNI72" s="13"/>
      <c r="RNJ72" s="13"/>
      <c r="RNK72" s="13"/>
      <c r="RNL72" s="13"/>
      <c r="RNM72" s="13"/>
      <c r="RNN72" s="13"/>
      <c r="RNO72" s="13"/>
      <c r="RNP72" s="13"/>
      <c r="RNQ72" s="13"/>
      <c r="RNR72" s="13"/>
      <c r="RNS72" s="13"/>
      <c r="RNT72" s="13"/>
      <c r="RNU72" s="13"/>
      <c r="RNV72" s="13"/>
      <c r="RNW72" s="13"/>
      <c r="RNX72" s="13"/>
      <c r="RNY72" s="13"/>
      <c r="RNZ72" s="13"/>
      <c r="ROA72" s="13"/>
      <c r="ROB72" s="13"/>
      <c r="ROC72" s="13"/>
      <c r="ROD72" s="13"/>
      <c r="ROE72" s="13"/>
      <c r="ROF72" s="13"/>
      <c r="ROG72" s="13"/>
      <c r="ROH72" s="13"/>
      <c r="ROI72" s="13"/>
      <c r="ROJ72" s="13"/>
      <c r="ROK72" s="13"/>
      <c r="ROL72" s="13"/>
      <c r="ROM72" s="13"/>
      <c r="RON72" s="13"/>
      <c r="ROO72" s="13"/>
      <c r="ROP72" s="13"/>
      <c r="ROQ72" s="13"/>
      <c r="ROR72" s="13"/>
      <c r="ROS72" s="13"/>
      <c r="ROT72" s="13"/>
      <c r="ROU72" s="13"/>
      <c r="ROV72" s="13"/>
      <c r="ROW72" s="13"/>
      <c r="ROX72" s="13"/>
      <c r="ROY72" s="13"/>
      <c r="ROZ72" s="13"/>
      <c r="RPA72" s="13"/>
      <c r="RPB72" s="13"/>
      <c r="RPC72" s="13"/>
      <c r="RPD72" s="13"/>
      <c r="RPE72" s="13"/>
      <c r="RPF72" s="13"/>
      <c r="RPG72" s="13"/>
      <c r="RPH72" s="13"/>
      <c r="RPI72" s="13"/>
      <c r="RPJ72" s="13"/>
      <c r="RPK72" s="13"/>
      <c r="RPL72" s="13"/>
      <c r="RPM72" s="13"/>
      <c r="RPN72" s="13"/>
      <c r="RPO72" s="13"/>
      <c r="RPP72" s="13"/>
      <c r="RPQ72" s="13"/>
      <c r="RPR72" s="13"/>
      <c r="RPS72" s="13"/>
      <c r="RPT72" s="13"/>
      <c r="RPU72" s="13"/>
      <c r="RPV72" s="13"/>
      <c r="RPW72" s="13"/>
      <c r="RPX72" s="13"/>
      <c r="RPY72" s="13"/>
      <c r="RPZ72" s="13"/>
      <c r="RQA72" s="13"/>
      <c r="RQB72" s="13"/>
      <c r="RQC72" s="13"/>
      <c r="RQD72" s="13"/>
      <c r="RQE72" s="13"/>
      <c r="RQF72" s="13"/>
      <c r="RQG72" s="13"/>
      <c r="RQH72" s="13"/>
      <c r="RQI72" s="13"/>
      <c r="RQJ72" s="13"/>
      <c r="RQK72" s="13"/>
      <c r="RQL72" s="13"/>
      <c r="RQM72" s="13"/>
      <c r="RQN72" s="13"/>
      <c r="RQO72" s="13"/>
      <c r="RQP72" s="13"/>
      <c r="RQQ72" s="13"/>
      <c r="RQR72" s="13"/>
      <c r="RQS72" s="13"/>
      <c r="RQT72" s="13"/>
      <c r="RQU72" s="13"/>
      <c r="RQV72" s="13"/>
      <c r="RQW72" s="13"/>
      <c r="RQX72" s="13"/>
      <c r="RQY72" s="13"/>
      <c r="RQZ72" s="13"/>
      <c r="RRA72" s="13"/>
      <c r="RRB72" s="13"/>
      <c r="RRC72" s="13"/>
      <c r="RRD72" s="13"/>
      <c r="RRE72" s="13"/>
      <c r="RRF72" s="13"/>
      <c r="RRG72" s="13"/>
      <c r="RRH72" s="13"/>
      <c r="RRI72" s="13"/>
      <c r="RRJ72" s="13"/>
      <c r="RRK72" s="13"/>
      <c r="RRL72" s="13"/>
      <c r="RRM72" s="13"/>
      <c r="RRN72" s="13"/>
      <c r="RRO72" s="13"/>
      <c r="RRP72" s="13"/>
      <c r="RRQ72" s="13"/>
      <c r="RRR72" s="13"/>
      <c r="RRS72" s="13"/>
      <c r="RRT72" s="13"/>
      <c r="RRU72" s="13"/>
      <c r="RRV72" s="13"/>
      <c r="RRW72" s="13"/>
      <c r="RRX72" s="13"/>
      <c r="RRY72" s="13"/>
      <c r="RRZ72" s="13"/>
      <c r="RSA72" s="13"/>
      <c r="RSB72" s="13"/>
      <c r="RSC72" s="13"/>
      <c r="RSD72" s="13"/>
      <c r="RSE72" s="13"/>
      <c r="RSF72" s="13"/>
      <c r="RSG72" s="13"/>
      <c r="RSH72" s="13"/>
      <c r="RSI72" s="13"/>
      <c r="RSJ72" s="13"/>
      <c r="RSK72" s="13"/>
      <c r="RSL72" s="13"/>
      <c r="RSM72" s="13"/>
      <c r="RSN72" s="13"/>
      <c r="RSO72" s="13"/>
      <c r="RSP72" s="13"/>
      <c r="RSQ72" s="13"/>
      <c r="RSR72" s="13"/>
      <c r="RSS72" s="13"/>
      <c r="RST72" s="13"/>
      <c r="RSU72" s="13"/>
      <c r="RSV72" s="13"/>
      <c r="RSW72" s="13"/>
      <c r="RSX72" s="13"/>
      <c r="RSY72" s="13"/>
      <c r="RSZ72" s="13"/>
      <c r="RTA72" s="13"/>
      <c r="RTB72" s="13"/>
      <c r="RTC72" s="13"/>
      <c r="RTD72" s="13"/>
      <c r="RTE72" s="13"/>
      <c r="RTF72" s="13"/>
      <c r="RTG72" s="13"/>
      <c r="RTH72" s="13"/>
      <c r="RTI72" s="13"/>
      <c r="RTJ72" s="13"/>
      <c r="RTK72" s="13"/>
      <c r="RTL72" s="13"/>
      <c r="RTM72" s="13"/>
      <c r="RTN72" s="13"/>
      <c r="RTO72" s="13"/>
      <c r="RTP72" s="13"/>
      <c r="RTQ72" s="13"/>
      <c r="RTR72" s="13"/>
      <c r="RTS72" s="13"/>
      <c r="RTT72" s="13"/>
      <c r="RTU72" s="13"/>
      <c r="RTV72" s="13"/>
      <c r="RTW72" s="13"/>
      <c r="RTX72" s="13"/>
      <c r="RTY72" s="13"/>
      <c r="RTZ72" s="13"/>
      <c r="RUA72" s="13"/>
      <c r="RUB72" s="13"/>
      <c r="RUC72" s="13"/>
      <c r="RUD72" s="13"/>
      <c r="RUE72" s="13"/>
      <c r="RUF72" s="13"/>
      <c r="RUG72" s="13"/>
      <c r="RUH72" s="13"/>
      <c r="RUI72" s="13"/>
      <c r="RUJ72" s="13"/>
      <c r="RUK72" s="13"/>
      <c r="RUL72" s="13"/>
      <c r="RUM72" s="13"/>
      <c r="RUN72" s="13"/>
      <c r="RUO72" s="13"/>
      <c r="RUP72" s="13"/>
      <c r="RUQ72" s="13"/>
      <c r="RUR72" s="13"/>
      <c r="RUS72" s="13"/>
      <c r="RUT72" s="13"/>
      <c r="RUU72" s="13"/>
      <c r="RUV72" s="13"/>
      <c r="RUW72" s="13"/>
      <c r="RUX72" s="13"/>
      <c r="RUY72" s="13"/>
      <c r="RUZ72" s="13"/>
      <c r="RVA72" s="13"/>
      <c r="RVB72" s="13"/>
      <c r="RVC72" s="13"/>
      <c r="RVD72" s="13"/>
      <c r="RVE72" s="13"/>
      <c r="RVF72" s="13"/>
      <c r="RVG72" s="13"/>
      <c r="RVH72" s="13"/>
      <c r="RVI72" s="13"/>
      <c r="RVJ72" s="13"/>
      <c r="RVK72" s="13"/>
      <c r="RVL72" s="13"/>
      <c r="RVM72" s="13"/>
      <c r="RVN72" s="13"/>
      <c r="RVO72" s="13"/>
      <c r="RVP72" s="13"/>
      <c r="RVQ72" s="13"/>
      <c r="RVR72" s="13"/>
      <c r="RVS72" s="13"/>
      <c r="RVT72" s="13"/>
      <c r="RVU72" s="13"/>
      <c r="RVV72" s="13"/>
      <c r="RVW72" s="13"/>
      <c r="RVX72" s="13"/>
      <c r="RVY72" s="13"/>
      <c r="RVZ72" s="13"/>
      <c r="RWA72" s="13"/>
      <c r="RWB72" s="13"/>
      <c r="RWC72" s="13"/>
      <c r="RWD72" s="13"/>
      <c r="RWE72" s="13"/>
      <c r="RWF72" s="13"/>
      <c r="RWG72" s="13"/>
      <c r="RWH72" s="13"/>
      <c r="RWI72" s="13"/>
      <c r="RWJ72" s="13"/>
      <c r="RWK72" s="13"/>
      <c r="RWL72" s="13"/>
      <c r="RWM72" s="13"/>
      <c r="RWN72" s="13"/>
      <c r="RWO72" s="13"/>
      <c r="RWP72" s="13"/>
      <c r="RWQ72" s="13"/>
      <c r="RWR72" s="13"/>
      <c r="RWS72" s="13"/>
      <c r="RWT72" s="13"/>
      <c r="RWU72" s="13"/>
      <c r="RWV72" s="13"/>
      <c r="RWW72" s="13"/>
      <c r="RWX72" s="13"/>
      <c r="RWY72" s="13"/>
      <c r="RWZ72" s="13"/>
      <c r="RXA72" s="13"/>
      <c r="RXB72" s="13"/>
      <c r="RXC72" s="13"/>
      <c r="RXD72" s="13"/>
      <c r="RXE72" s="13"/>
      <c r="RXF72" s="13"/>
      <c r="RXG72" s="13"/>
      <c r="RXH72" s="13"/>
      <c r="RXI72" s="13"/>
      <c r="RXJ72" s="13"/>
      <c r="RXK72" s="13"/>
      <c r="RXL72" s="13"/>
      <c r="RXM72" s="13"/>
      <c r="RXN72" s="13"/>
      <c r="RXO72" s="13"/>
      <c r="RXP72" s="13"/>
      <c r="RXQ72" s="13"/>
      <c r="RXR72" s="13"/>
      <c r="RXS72" s="13"/>
      <c r="RXT72" s="13"/>
      <c r="RXU72" s="13"/>
      <c r="RXV72" s="13"/>
      <c r="RXW72" s="13"/>
      <c r="RXX72" s="13"/>
      <c r="RXY72" s="13"/>
      <c r="RXZ72" s="13"/>
      <c r="RYA72" s="13"/>
      <c r="RYB72" s="13"/>
      <c r="RYC72" s="13"/>
      <c r="RYD72" s="13"/>
      <c r="RYE72" s="13"/>
      <c r="RYF72" s="13"/>
      <c r="RYG72" s="13"/>
      <c r="RYH72" s="13"/>
      <c r="RYI72" s="13"/>
      <c r="RYJ72" s="13"/>
      <c r="RYK72" s="13"/>
      <c r="RYL72" s="13"/>
      <c r="RYM72" s="13"/>
      <c r="RYN72" s="13"/>
      <c r="RYO72" s="13"/>
      <c r="RYP72" s="13"/>
      <c r="RYQ72" s="13"/>
      <c r="RYR72" s="13"/>
      <c r="RYS72" s="13"/>
      <c r="RYT72" s="13"/>
      <c r="RYU72" s="13"/>
      <c r="RYV72" s="13"/>
      <c r="RYW72" s="13"/>
      <c r="RYX72" s="13"/>
      <c r="RYY72" s="13"/>
      <c r="RYZ72" s="13"/>
      <c r="RZA72" s="13"/>
      <c r="RZB72" s="13"/>
      <c r="RZC72" s="13"/>
      <c r="RZD72" s="13"/>
      <c r="RZE72" s="13"/>
      <c r="RZF72" s="13"/>
      <c r="RZG72" s="13"/>
      <c r="RZH72" s="13"/>
      <c r="RZI72" s="13"/>
      <c r="RZJ72" s="13"/>
      <c r="RZK72" s="13"/>
      <c r="RZL72" s="13"/>
      <c r="RZM72" s="13"/>
      <c r="RZN72" s="13"/>
      <c r="RZO72" s="13"/>
      <c r="RZP72" s="13"/>
      <c r="RZQ72" s="13"/>
      <c r="RZR72" s="13"/>
      <c r="RZS72" s="13"/>
      <c r="RZT72" s="13"/>
      <c r="RZU72" s="13"/>
      <c r="RZV72" s="13"/>
      <c r="RZW72" s="13"/>
      <c r="RZX72" s="13"/>
      <c r="RZY72" s="13"/>
      <c r="RZZ72" s="13"/>
      <c r="SAA72" s="13"/>
      <c r="SAB72" s="13"/>
      <c r="SAC72" s="13"/>
      <c r="SAD72" s="13"/>
      <c r="SAE72" s="13"/>
      <c r="SAF72" s="13"/>
      <c r="SAG72" s="13"/>
      <c r="SAH72" s="13"/>
      <c r="SAI72" s="13"/>
      <c r="SAJ72" s="13"/>
      <c r="SAK72" s="13"/>
      <c r="SAL72" s="13"/>
      <c r="SAM72" s="13"/>
      <c r="SAN72" s="13"/>
      <c r="SAO72" s="13"/>
      <c r="SAP72" s="13"/>
      <c r="SAQ72" s="13"/>
      <c r="SAR72" s="13"/>
      <c r="SAS72" s="13"/>
      <c r="SAT72" s="13"/>
      <c r="SAU72" s="13"/>
      <c r="SAV72" s="13"/>
      <c r="SAW72" s="13"/>
      <c r="SAX72" s="13"/>
      <c r="SAY72" s="13"/>
      <c r="SAZ72" s="13"/>
      <c r="SBA72" s="13"/>
      <c r="SBB72" s="13"/>
      <c r="SBC72" s="13"/>
      <c r="SBD72" s="13"/>
      <c r="SBE72" s="13"/>
      <c r="SBF72" s="13"/>
      <c r="SBG72" s="13"/>
      <c r="SBH72" s="13"/>
      <c r="SBI72" s="13"/>
      <c r="SBJ72" s="13"/>
      <c r="SBK72" s="13"/>
      <c r="SBL72" s="13"/>
      <c r="SBM72" s="13"/>
      <c r="SBN72" s="13"/>
      <c r="SBO72" s="13"/>
      <c r="SBP72" s="13"/>
      <c r="SBQ72" s="13"/>
      <c r="SBR72" s="13"/>
      <c r="SBS72" s="13"/>
      <c r="SBT72" s="13"/>
      <c r="SBU72" s="13"/>
      <c r="SBV72" s="13"/>
      <c r="SBW72" s="13"/>
      <c r="SBX72" s="13"/>
      <c r="SBY72" s="13"/>
      <c r="SBZ72" s="13"/>
      <c r="SCA72" s="13"/>
      <c r="SCB72" s="13"/>
      <c r="SCC72" s="13"/>
      <c r="SCD72" s="13"/>
      <c r="SCE72" s="13"/>
      <c r="SCF72" s="13"/>
      <c r="SCG72" s="13"/>
      <c r="SCH72" s="13"/>
      <c r="SCI72" s="13"/>
      <c r="SCJ72" s="13"/>
      <c r="SCK72" s="13"/>
      <c r="SCL72" s="13"/>
      <c r="SCM72" s="13"/>
      <c r="SCN72" s="13"/>
      <c r="SCO72" s="13"/>
      <c r="SCP72" s="13"/>
      <c r="SCQ72" s="13"/>
      <c r="SCR72" s="13"/>
      <c r="SCS72" s="13"/>
      <c r="SCT72" s="13"/>
      <c r="SCU72" s="13"/>
      <c r="SCV72" s="13"/>
      <c r="SCW72" s="13"/>
      <c r="SCX72" s="13"/>
      <c r="SCY72" s="13"/>
      <c r="SCZ72" s="13"/>
      <c r="SDA72" s="13"/>
      <c r="SDB72" s="13"/>
      <c r="SDC72" s="13"/>
      <c r="SDD72" s="13"/>
      <c r="SDE72" s="13"/>
      <c r="SDF72" s="13"/>
      <c r="SDG72" s="13"/>
      <c r="SDH72" s="13"/>
      <c r="SDI72" s="13"/>
      <c r="SDJ72" s="13"/>
      <c r="SDK72" s="13"/>
      <c r="SDL72" s="13"/>
      <c r="SDM72" s="13"/>
      <c r="SDN72" s="13"/>
      <c r="SDO72" s="13"/>
      <c r="SDP72" s="13"/>
      <c r="SDQ72" s="13"/>
      <c r="SDR72" s="13"/>
      <c r="SDS72" s="13"/>
      <c r="SDT72" s="13"/>
      <c r="SDU72" s="13"/>
      <c r="SDV72" s="13"/>
      <c r="SDW72" s="13"/>
      <c r="SDX72" s="13"/>
      <c r="SDY72" s="13"/>
      <c r="SDZ72" s="13"/>
      <c r="SEA72" s="13"/>
      <c r="SEB72" s="13"/>
      <c r="SEC72" s="13"/>
      <c r="SED72" s="13"/>
      <c r="SEE72" s="13"/>
      <c r="SEF72" s="13"/>
      <c r="SEG72" s="13"/>
      <c r="SEH72" s="13"/>
      <c r="SEI72" s="13"/>
      <c r="SEJ72" s="13"/>
      <c r="SEK72" s="13"/>
      <c r="SEL72" s="13"/>
      <c r="SEM72" s="13"/>
      <c r="SEN72" s="13"/>
      <c r="SEO72" s="13"/>
      <c r="SEP72" s="13"/>
      <c r="SEQ72" s="13"/>
      <c r="SER72" s="13"/>
      <c r="SES72" s="13"/>
      <c r="SET72" s="13"/>
      <c r="SEU72" s="13"/>
      <c r="SEV72" s="13"/>
      <c r="SEW72" s="13"/>
      <c r="SEX72" s="13"/>
      <c r="SEY72" s="13"/>
      <c r="SEZ72" s="13"/>
      <c r="SFA72" s="13"/>
      <c r="SFB72" s="13"/>
      <c r="SFC72" s="13"/>
      <c r="SFD72" s="13"/>
      <c r="SFE72" s="13"/>
      <c r="SFF72" s="13"/>
      <c r="SFG72" s="13"/>
      <c r="SFH72" s="13"/>
      <c r="SFI72" s="13"/>
      <c r="SFJ72" s="13"/>
      <c r="SFK72" s="13"/>
      <c r="SFL72" s="13"/>
      <c r="SFM72" s="13"/>
      <c r="SFN72" s="13"/>
      <c r="SFO72" s="13"/>
      <c r="SFP72" s="13"/>
      <c r="SFQ72" s="13"/>
      <c r="SFR72" s="13"/>
      <c r="SFS72" s="13"/>
      <c r="SFT72" s="13"/>
      <c r="SFU72" s="13"/>
      <c r="SFV72" s="13"/>
      <c r="SFW72" s="13"/>
      <c r="SFX72" s="13"/>
      <c r="SFY72" s="13"/>
      <c r="SFZ72" s="13"/>
      <c r="SGA72" s="13"/>
      <c r="SGB72" s="13"/>
      <c r="SGC72" s="13"/>
      <c r="SGD72" s="13"/>
      <c r="SGE72" s="13"/>
      <c r="SGF72" s="13"/>
      <c r="SGG72" s="13"/>
      <c r="SGH72" s="13"/>
      <c r="SGI72" s="13"/>
      <c r="SGJ72" s="13"/>
      <c r="SGK72" s="13"/>
      <c r="SGL72" s="13"/>
      <c r="SGM72" s="13"/>
      <c r="SGN72" s="13"/>
      <c r="SGO72" s="13"/>
      <c r="SGP72" s="13"/>
      <c r="SGQ72" s="13"/>
      <c r="SGR72" s="13"/>
      <c r="SGS72" s="13"/>
      <c r="SGT72" s="13"/>
      <c r="SGU72" s="13"/>
      <c r="SGV72" s="13"/>
      <c r="SGW72" s="13"/>
      <c r="SGX72" s="13"/>
      <c r="SGY72" s="13"/>
      <c r="SGZ72" s="13"/>
      <c r="SHA72" s="13"/>
      <c r="SHB72" s="13"/>
      <c r="SHC72" s="13"/>
      <c r="SHD72" s="13"/>
      <c r="SHE72" s="13"/>
      <c r="SHF72" s="13"/>
      <c r="SHG72" s="13"/>
      <c r="SHH72" s="13"/>
      <c r="SHI72" s="13"/>
      <c r="SHJ72" s="13"/>
      <c r="SHK72" s="13"/>
      <c r="SHL72" s="13"/>
      <c r="SHM72" s="13"/>
      <c r="SHN72" s="13"/>
      <c r="SHO72" s="13"/>
      <c r="SHP72" s="13"/>
      <c r="SHQ72" s="13"/>
      <c r="SHR72" s="13"/>
      <c r="SHS72" s="13"/>
      <c r="SHT72" s="13"/>
      <c r="SHU72" s="13"/>
      <c r="SHV72" s="13"/>
      <c r="SHW72" s="13"/>
      <c r="SHX72" s="13"/>
      <c r="SHY72" s="13"/>
      <c r="SHZ72" s="13"/>
      <c r="SIA72" s="13"/>
      <c r="SIB72" s="13"/>
      <c r="SIC72" s="13"/>
      <c r="SID72" s="13"/>
      <c r="SIE72" s="13"/>
      <c r="SIF72" s="13"/>
      <c r="SIG72" s="13"/>
      <c r="SIH72" s="13"/>
      <c r="SII72" s="13"/>
      <c r="SIJ72" s="13"/>
      <c r="SIK72" s="13"/>
      <c r="SIL72" s="13"/>
      <c r="SIM72" s="13"/>
      <c r="SIN72" s="13"/>
      <c r="SIO72" s="13"/>
      <c r="SIP72" s="13"/>
      <c r="SIQ72" s="13"/>
      <c r="SIR72" s="13"/>
      <c r="SIS72" s="13"/>
      <c r="SIT72" s="13"/>
      <c r="SIU72" s="13"/>
      <c r="SIV72" s="13"/>
      <c r="SIW72" s="13"/>
      <c r="SIX72" s="13"/>
      <c r="SIY72" s="13"/>
      <c r="SIZ72" s="13"/>
      <c r="SJA72" s="13"/>
      <c r="SJB72" s="13"/>
      <c r="SJC72" s="13"/>
      <c r="SJD72" s="13"/>
      <c r="SJE72" s="13"/>
      <c r="SJF72" s="13"/>
      <c r="SJG72" s="13"/>
      <c r="SJH72" s="13"/>
      <c r="SJI72" s="13"/>
      <c r="SJJ72" s="13"/>
      <c r="SJK72" s="13"/>
      <c r="SJL72" s="13"/>
      <c r="SJM72" s="13"/>
      <c r="SJN72" s="13"/>
      <c r="SJO72" s="13"/>
      <c r="SJP72" s="13"/>
      <c r="SJQ72" s="13"/>
      <c r="SJR72" s="13"/>
      <c r="SJS72" s="13"/>
      <c r="SJT72" s="13"/>
      <c r="SJU72" s="13"/>
      <c r="SJV72" s="13"/>
      <c r="SJW72" s="13"/>
      <c r="SJX72" s="13"/>
      <c r="SJY72" s="13"/>
      <c r="SJZ72" s="13"/>
      <c r="SKA72" s="13"/>
      <c r="SKB72" s="13"/>
      <c r="SKC72" s="13"/>
      <c r="SKD72" s="13"/>
      <c r="SKE72" s="13"/>
      <c r="SKF72" s="13"/>
      <c r="SKG72" s="13"/>
      <c r="SKH72" s="13"/>
      <c r="SKI72" s="13"/>
      <c r="SKJ72" s="13"/>
      <c r="SKK72" s="13"/>
      <c r="SKL72" s="13"/>
      <c r="SKM72" s="13"/>
      <c r="SKN72" s="13"/>
      <c r="SKO72" s="13"/>
      <c r="SKP72" s="13"/>
      <c r="SKQ72" s="13"/>
      <c r="SKR72" s="13"/>
      <c r="SKS72" s="13"/>
      <c r="SKT72" s="13"/>
      <c r="SKU72" s="13"/>
      <c r="SKV72" s="13"/>
      <c r="SKW72" s="13"/>
      <c r="SKX72" s="13"/>
      <c r="SKY72" s="13"/>
      <c r="SKZ72" s="13"/>
      <c r="SLA72" s="13"/>
      <c r="SLB72" s="13"/>
      <c r="SLC72" s="13"/>
      <c r="SLD72" s="13"/>
      <c r="SLE72" s="13"/>
      <c r="SLF72" s="13"/>
      <c r="SLG72" s="13"/>
      <c r="SLH72" s="13"/>
      <c r="SLI72" s="13"/>
      <c r="SLJ72" s="13"/>
      <c r="SLK72" s="13"/>
      <c r="SLL72" s="13"/>
      <c r="SLM72" s="13"/>
      <c r="SLN72" s="13"/>
      <c r="SLO72" s="13"/>
      <c r="SLP72" s="13"/>
      <c r="SLQ72" s="13"/>
      <c r="SLR72" s="13"/>
      <c r="SLS72" s="13"/>
      <c r="SLT72" s="13"/>
      <c r="SLU72" s="13"/>
      <c r="SLV72" s="13"/>
      <c r="SLW72" s="13"/>
      <c r="SLX72" s="13"/>
      <c r="SLY72" s="13"/>
      <c r="SLZ72" s="13"/>
      <c r="SMA72" s="13"/>
      <c r="SMB72" s="13"/>
      <c r="SMC72" s="13"/>
      <c r="SMD72" s="13"/>
      <c r="SME72" s="13"/>
      <c r="SMF72" s="13"/>
      <c r="SMG72" s="13"/>
      <c r="SMH72" s="13"/>
      <c r="SMI72" s="13"/>
      <c r="SMJ72" s="13"/>
      <c r="SMK72" s="13"/>
      <c r="SML72" s="13"/>
      <c r="SMM72" s="13"/>
      <c r="SMN72" s="13"/>
      <c r="SMO72" s="13"/>
      <c r="SMP72" s="13"/>
      <c r="SMQ72" s="13"/>
      <c r="SMR72" s="13"/>
      <c r="SMS72" s="13"/>
      <c r="SMT72" s="13"/>
      <c r="SMU72" s="13"/>
      <c r="SMV72" s="13"/>
      <c r="SMW72" s="13"/>
      <c r="SMX72" s="13"/>
      <c r="SMY72" s="13"/>
      <c r="SMZ72" s="13"/>
      <c r="SNA72" s="13"/>
      <c r="SNB72" s="13"/>
      <c r="SNC72" s="13"/>
      <c r="SND72" s="13"/>
      <c r="SNE72" s="13"/>
      <c r="SNF72" s="13"/>
      <c r="SNG72" s="13"/>
      <c r="SNH72" s="13"/>
      <c r="SNI72" s="13"/>
      <c r="SNJ72" s="13"/>
      <c r="SNK72" s="13"/>
      <c r="SNL72" s="13"/>
      <c r="SNM72" s="13"/>
      <c r="SNN72" s="13"/>
      <c r="SNO72" s="13"/>
      <c r="SNP72" s="13"/>
      <c r="SNQ72" s="13"/>
      <c r="SNR72" s="13"/>
      <c r="SNS72" s="13"/>
      <c r="SNT72" s="13"/>
      <c r="SNU72" s="13"/>
      <c r="SNV72" s="13"/>
      <c r="SNW72" s="13"/>
      <c r="SNX72" s="13"/>
      <c r="SNY72" s="13"/>
      <c r="SNZ72" s="13"/>
      <c r="SOA72" s="13"/>
      <c r="SOB72" s="13"/>
      <c r="SOC72" s="13"/>
      <c r="SOD72" s="13"/>
      <c r="SOE72" s="13"/>
      <c r="SOF72" s="13"/>
      <c r="SOG72" s="13"/>
      <c r="SOH72" s="13"/>
      <c r="SOI72" s="13"/>
      <c r="SOJ72" s="13"/>
      <c r="SOK72" s="13"/>
      <c r="SOL72" s="13"/>
      <c r="SOM72" s="13"/>
      <c r="SON72" s="13"/>
      <c r="SOO72" s="13"/>
      <c r="SOP72" s="13"/>
      <c r="SOQ72" s="13"/>
      <c r="SOR72" s="13"/>
      <c r="SOS72" s="13"/>
      <c r="SOT72" s="13"/>
      <c r="SOU72" s="13"/>
      <c r="SOV72" s="13"/>
      <c r="SOW72" s="13"/>
      <c r="SOX72" s="13"/>
      <c r="SOY72" s="13"/>
      <c r="SOZ72" s="13"/>
      <c r="SPA72" s="13"/>
      <c r="SPB72" s="13"/>
      <c r="SPC72" s="13"/>
      <c r="SPD72" s="13"/>
      <c r="SPE72" s="13"/>
      <c r="SPF72" s="13"/>
      <c r="SPG72" s="13"/>
      <c r="SPH72" s="13"/>
      <c r="SPI72" s="13"/>
      <c r="SPJ72" s="13"/>
      <c r="SPK72" s="13"/>
      <c r="SPL72" s="13"/>
      <c r="SPM72" s="13"/>
      <c r="SPN72" s="13"/>
      <c r="SPO72" s="13"/>
      <c r="SPP72" s="13"/>
      <c r="SPQ72" s="13"/>
      <c r="SPR72" s="13"/>
      <c r="SPS72" s="13"/>
      <c r="SPT72" s="13"/>
      <c r="SPU72" s="13"/>
      <c r="SPV72" s="13"/>
      <c r="SPW72" s="13"/>
      <c r="SPX72" s="13"/>
      <c r="SPY72" s="13"/>
      <c r="SPZ72" s="13"/>
      <c r="SQA72" s="13"/>
      <c r="SQB72" s="13"/>
      <c r="SQC72" s="13"/>
      <c r="SQD72" s="13"/>
      <c r="SQE72" s="13"/>
      <c r="SQF72" s="13"/>
      <c r="SQG72" s="13"/>
      <c r="SQH72" s="13"/>
      <c r="SQI72" s="13"/>
      <c r="SQJ72" s="13"/>
      <c r="SQK72" s="13"/>
      <c r="SQL72" s="13"/>
      <c r="SQM72" s="13"/>
      <c r="SQN72" s="13"/>
      <c r="SQO72" s="13"/>
      <c r="SQP72" s="13"/>
      <c r="SQQ72" s="13"/>
      <c r="SQR72" s="13"/>
      <c r="SQS72" s="13"/>
      <c r="SQT72" s="13"/>
      <c r="SQU72" s="13"/>
      <c r="SQV72" s="13"/>
      <c r="SQW72" s="13"/>
      <c r="SQX72" s="13"/>
      <c r="SQY72" s="13"/>
      <c r="SQZ72" s="13"/>
      <c r="SRA72" s="13"/>
      <c r="SRB72" s="13"/>
      <c r="SRC72" s="13"/>
      <c r="SRD72" s="13"/>
      <c r="SRE72" s="13"/>
      <c r="SRF72" s="13"/>
      <c r="SRG72" s="13"/>
      <c r="SRH72" s="13"/>
      <c r="SRI72" s="13"/>
      <c r="SRJ72" s="13"/>
      <c r="SRK72" s="13"/>
      <c r="SRL72" s="13"/>
      <c r="SRM72" s="13"/>
      <c r="SRN72" s="13"/>
      <c r="SRO72" s="13"/>
      <c r="SRP72" s="13"/>
      <c r="SRQ72" s="13"/>
      <c r="SRR72" s="13"/>
      <c r="SRS72" s="13"/>
      <c r="SRT72" s="13"/>
      <c r="SRU72" s="13"/>
      <c r="SRV72" s="13"/>
      <c r="SRW72" s="13"/>
      <c r="SRX72" s="13"/>
      <c r="SRY72" s="13"/>
      <c r="SRZ72" s="13"/>
      <c r="SSA72" s="13"/>
      <c r="SSB72" s="13"/>
      <c r="SSC72" s="13"/>
      <c r="SSD72" s="13"/>
      <c r="SSE72" s="13"/>
      <c r="SSF72" s="13"/>
      <c r="SSG72" s="13"/>
      <c r="SSH72" s="13"/>
      <c r="SSI72" s="13"/>
      <c r="SSJ72" s="13"/>
      <c r="SSK72" s="13"/>
      <c r="SSL72" s="13"/>
      <c r="SSM72" s="13"/>
      <c r="SSN72" s="13"/>
      <c r="SSO72" s="13"/>
      <c r="SSP72" s="13"/>
      <c r="SSQ72" s="13"/>
      <c r="SSR72" s="13"/>
      <c r="SSS72" s="13"/>
      <c r="SST72" s="13"/>
      <c r="SSU72" s="13"/>
      <c r="SSV72" s="13"/>
      <c r="SSW72" s="13"/>
      <c r="SSX72" s="13"/>
      <c r="SSY72" s="13"/>
      <c r="SSZ72" s="13"/>
      <c r="STA72" s="13"/>
      <c r="STB72" s="13"/>
      <c r="STC72" s="13"/>
      <c r="STD72" s="13"/>
      <c r="STE72" s="13"/>
      <c r="STF72" s="13"/>
      <c r="STG72" s="13"/>
      <c r="STH72" s="13"/>
      <c r="STI72" s="13"/>
      <c r="STJ72" s="13"/>
      <c r="STK72" s="13"/>
      <c r="STL72" s="13"/>
      <c r="STM72" s="13"/>
      <c r="STN72" s="13"/>
      <c r="STO72" s="13"/>
      <c r="STP72" s="13"/>
      <c r="STQ72" s="13"/>
      <c r="STR72" s="13"/>
      <c r="STS72" s="13"/>
      <c r="STT72" s="13"/>
      <c r="STU72" s="13"/>
      <c r="STV72" s="13"/>
      <c r="STW72" s="13"/>
      <c r="STX72" s="13"/>
      <c r="STY72" s="13"/>
      <c r="STZ72" s="13"/>
      <c r="SUA72" s="13"/>
      <c r="SUB72" s="13"/>
      <c r="SUC72" s="13"/>
      <c r="SUD72" s="13"/>
      <c r="SUE72" s="13"/>
      <c r="SUF72" s="13"/>
      <c r="SUG72" s="13"/>
      <c r="SUH72" s="13"/>
      <c r="SUI72" s="13"/>
      <c r="SUJ72" s="13"/>
      <c r="SUK72" s="13"/>
      <c r="SUL72" s="13"/>
      <c r="SUM72" s="13"/>
      <c r="SUN72" s="13"/>
      <c r="SUO72" s="13"/>
      <c r="SUP72" s="13"/>
      <c r="SUQ72" s="13"/>
      <c r="SUR72" s="13"/>
      <c r="SUS72" s="13"/>
      <c r="SUT72" s="13"/>
      <c r="SUU72" s="13"/>
      <c r="SUV72" s="13"/>
      <c r="SUW72" s="13"/>
      <c r="SUX72" s="13"/>
      <c r="SUY72" s="13"/>
      <c r="SUZ72" s="13"/>
      <c r="SVA72" s="13"/>
      <c r="SVB72" s="13"/>
      <c r="SVC72" s="13"/>
      <c r="SVD72" s="13"/>
      <c r="SVE72" s="13"/>
      <c r="SVF72" s="13"/>
      <c r="SVG72" s="13"/>
      <c r="SVH72" s="13"/>
      <c r="SVI72" s="13"/>
      <c r="SVJ72" s="13"/>
      <c r="SVK72" s="13"/>
      <c r="SVL72" s="13"/>
      <c r="SVM72" s="13"/>
      <c r="SVN72" s="13"/>
      <c r="SVO72" s="13"/>
      <c r="SVP72" s="13"/>
      <c r="SVQ72" s="13"/>
      <c r="SVR72" s="13"/>
      <c r="SVS72" s="13"/>
      <c r="SVT72" s="13"/>
      <c r="SVU72" s="13"/>
      <c r="SVV72" s="13"/>
      <c r="SVW72" s="13"/>
      <c r="SVX72" s="13"/>
      <c r="SVY72" s="13"/>
      <c r="SVZ72" s="13"/>
      <c r="SWA72" s="13"/>
      <c r="SWB72" s="13"/>
      <c r="SWC72" s="13"/>
      <c r="SWD72" s="13"/>
      <c r="SWE72" s="13"/>
      <c r="SWF72" s="13"/>
      <c r="SWG72" s="13"/>
      <c r="SWH72" s="13"/>
      <c r="SWI72" s="13"/>
      <c r="SWJ72" s="13"/>
      <c r="SWK72" s="13"/>
      <c r="SWL72" s="13"/>
      <c r="SWM72" s="13"/>
      <c r="SWN72" s="13"/>
      <c r="SWO72" s="13"/>
      <c r="SWP72" s="13"/>
      <c r="SWQ72" s="13"/>
      <c r="SWR72" s="13"/>
      <c r="SWS72" s="13"/>
      <c r="SWT72" s="13"/>
      <c r="SWU72" s="13"/>
      <c r="SWV72" s="13"/>
      <c r="SWW72" s="13"/>
      <c r="SWX72" s="13"/>
      <c r="SWY72" s="13"/>
      <c r="SWZ72" s="13"/>
      <c r="SXA72" s="13"/>
      <c r="SXB72" s="13"/>
      <c r="SXC72" s="13"/>
      <c r="SXD72" s="13"/>
      <c r="SXE72" s="13"/>
      <c r="SXF72" s="13"/>
      <c r="SXG72" s="13"/>
      <c r="SXH72" s="13"/>
      <c r="SXI72" s="13"/>
      <c r="SXJ72" s="13"/>
      <c r="SXK72" s="13"/>
      <c r="SXL72" s="13"/>
      <c r="SXM72" s="13"/>
      <c r="SXN72" s="13"/>
      <c r="SXO72" s="13"/>
      <c r="SXP72" s="13"/>
      <c r="SXQ72" s="13"/>
      <c r="SXR72" s="13"/>
      <c r="SXS72" s="13"/>
      <c r="SXT72" s="13"/>
      <c r="SXU72" s="13"/>
      <c r="SXV72" s="13"/>
      <c r="SXW72" s="13"/>
      <c r="SXX72" s="13"/>
      <c r="SXY72" s="13"/>
      <c r="SXZ72" s="13"/>
      <c r="SYA72" s="13"/>
      <c r="SYB72" s="13"/>
      <c r="SYC72" s="13"/>
      <c r="SYD72" s="13"/>
      <c r="SYE72" s="13"/>
      <c r="SYF72" s="13"/>
      <c r="SYG72" s="13"/>
      <c r="SYH72" s="13"/>
      <c r="SYI72" s="13"/>
      <c r="SYJ72" s="13"/>
      <c r="SYK72" s="13"/>
      <c r="SYL72" s="13"/>
      <c r="SYM72" s="13"/>
      <c r="SYN72" s="13"/>
      <c r="SYO72" s="13"/>
      <c r="SYP72" s="13"/>
      <c r="SYQ72" s="13"/>
      <c r="SYR72" s="13"/>
      <c r="SYS72" s="13"/>
      <c r="SYT72" s="13"/>
      <c r="SYU72" s="13"/>
      <c r="SYV72" s="13"/>
      <c r="SYW72" s="13"/>
      <c r="SYX72" s="13"/>
      <c r="SYY72" s="13"/>
      <c r="SYZ72" s="13"/>
      <c r="SZA72" s="13"/>
      <c r="SZB72" s="13"/>
      <c r="SZC72" s="13"/>
      <c r="SZD72" s="13"/>
      <c r="SZE72" s="13"/>
      <c r="SZF72" s="13"/>
      <c r="SZG72" s="13"/>
      <c r="SZH72" s="13"/>
      <c r="SZI72" s="13"/>
      <c r="SZJ72" s="13"/>
      <c r="SZK72" s="13"/>
      <c r="SZL72" s="13"/>
      <c r="SZM72" s="13"/>
      <c r="SZN72" s="13"/>
      <c r="SZO72" s="13"/>
      <c r="SZP72" s="13"/>
      <c r="SZQ72" s="13"/>
      <c r="SZR72" s="13"/>
      <c r="SZS72" s="13"/>
      <c r="SZT72" s="13"/>
      <c r="SZU72" s="13"/>
      <c r="SZV72" s="13"/>
      <c r="SZW72" s="13"/>
      <c r="SZX72" s="13"/>
      <c r="SZY72" s="13"/>
      <c r="SZZ72" s="13"/>
      <c r="TAA72" s="13"/>
      <c r="TAB72" s="13"/>
      <c r="TAC72" s="13"/>
      <c r="TAD72" s="13"/>
      <c r="TAE72" s="13"/>
      <c r="TAF72" s="13"/>
      <c r="TAG72" s="13"/>
      <c r="TAH72" s="13"/>
      <c r="TAI72" s="13"/>
      <c r="TAJ72" s="13"/>
      <c r="TAK72" s="13"/>
      <c r="TAL72" s="13"/>
      <c r="TAM72" s="13"/>
      <c r="TAN72" s="13"/>
      <c r="TAO72" s="13"/>
      <c r="TAP72" s="13"/>
      <c r="TAQ72" s="13"/>
      <c r="TAR72" s="13"/>
      <c r="TAS72" s="13"/>
      <c r="TAT72" s="13"/>
      <c r="TAU72" s="13"/>
      <c r="TAV72" s="13"/>
      <c r="TAW72" s="13"/>
      <c r="TAX72" s="13"/>
      <c r="TAY72" s="13"/>
      <c r="TAZ72" s="13"/>
      <c r="TBA72" s="13"/>
      <c r="TBB72" s="13"/>
      <c r="TBC72" s="13"/>
      <c r="TBD72" s="13"/>
      <c r="TBE72" s="13"/>
      <c r="TBF72" s="13"/>
      <c r="TBG72" s="13"/>
      <c r="TBH72" s="13"/>
      <c r="TBI72" s="13"/>
      <c r="TBJ72" s="13"/>
      <c r="TBK72" s="13"/>
      <c r="TBL72" s="13"/>
      <c r="TBM72" s="13"/>
      <c r="TBN72" s="13"/>
      <c r="TBO72" s="13"/>
      <c r="TBP72" s="13"/>
      <c r="TBQ72" s="13"/>
      <c r="TBR72" s="13"/>
      <c r="TBS72" s="13"/>
      <c r="TBT72" s="13"/>
      <c r="TBU72" s="13"/>
      <c r="TBV72" s="13"/>
      <c r="TBW72" s="13"/>
      <c r="TBX72" s="13"/>
      <c r="TBY72" s="13"/>
      <c r="TBZ72" s="13"/>
      <c r="TCA72" s="13"/>
      <c r="TCB72" s="13"/>
      <c r="TCC72" s="13"/>
      <c r="TCD72" s="13"/>
      <c r="TCE72" s="13"/>
      <c r="TCF72" s="13"/>
      <c r="TCG72" s="13"/>
      <c r="TCH72" s="13"/>
      <c r="TCI72" s="13"/>
      <c r="TCJ72" s="13"/>
      <c r="TCK72" s="13"/>
      <c r="TCL72" s="13"/>
      <c r="TCM72" s="13"/>
      <c r="TCN72" s="13"/>
      <c r="TCO72" s="13"/>
      <c r="TCP72" s="13"/>
      <c r="TCQ72" s="13"/>
      <c r="TCR72" s="13"/>
      <c r="TCS72" s="13"/>
      <c r="TCT72" s="13"/>
      <c r="TCU72" s="13"/>
      <c r="TCV72" s="13"/>
      <c r="TCW72" s="13"/>
      <c r="TCX72" s="13"/>
      <c r="TCY72" s="13"/>
      <c r="TCZ72" s="13"/>
      <c r="TDA72" s="13"/>
      <c r="TDB72" s="13"/>
      <c r="TDC72" s="13"/>
      <c r="TDD72" s="13"/>
      <c r="TDE72" s="13"/>
      <c r="TDF72" s="13"/>
      <c r="TDG72" s="13"/>
      <c r="TDH72" s="13"/>
      <c r="TDI72" s="13"/>
      <c r="TDJ72" s="13"/>
      <c r="TDK72" s="13"/>
      <c r="TDL72" s="13"/>
      <c r="TDM72" s="13"/>
      <c r="TDN72" s="13"/>
      <c r="TDO72" s="13"/>
      <c r="TDP72" s="13"/>
      <c r="TDQ72" s="13"/>
      <c r="TDR72" s="13"/>
      <c r="TDS72" s="13"/>
      <c r="TDT72" s="13"/>
      <c r="TDU72" s="13"/>
      <c r="TDV72" s="13"/>
      <c r="TDW72" s="13"/>
      <c r="TDX72" s="13"/>
      <c r="TDY72" s="13"/>
      <c r="TDZ72" s="13"/>
      <c r="TEA72" s="13"/>
      <c r="TEB72" s="13"/>
      <c r="TEC72" s="13"/>
      <c r="TED72" s="13"/>
      <c r="TEE72" s="13"/>
      <c r="TEF72" s="13"/>
      <c r="TEG72" s="13"/>
      <c r="TEH72" s="13"/>
      <c r="TEI72" s="13"/>
      <c r="TEJ72" s="13"/>
      <c r="TEK72" s="13"/>
      <c r="TEL72" s="13"/>
      <c r="TEM72" s="13"/>
      <c r="TEN72" s="13"/>
      <c r="TEO72" s="13"/>
      <c r="TEP72" s="13"/>
      <c r="TEQ72" s="13"/>
      <c r="TER72" s="13"/>
      <c r="TES72" s="13"/>
      <c r="TET72" s="13"/>
      <c r="TEU72" s="13"/>
      <c r="TEV72" s="13"/>
      <c r="TEW72" s="13"/>
      <c r="TEX72" s="13"/>
      <c r="TEY72" s="13"/>
      <c r="TEZ72" s="13"/>
      <c r="TFA72" s="13"/>
      <c r="TFB72" s="13"/>
      <c r="TFC72" s="13"/>
      <c r="TFD72" s="13"/>
      <c r="TFE72" s="13"/>
      <c r="TFF72" s="13"/>
      <c r="TFG72" s="13"/>
      <c r="TFH72" s="13"/>
      <c r="TFI72" s="13"/>
      <c r="TFJ72" s="13"/>
      <c r="TFK72" s="13"/>
      <c r="TFL72" s="13"/>
      <c r="TFM72" s="13"/>
      <c r="TFN72" s="13"/>
      <c r="TFO72" s="13"/>
      <c r="TFP72" s="13"/>
      <c r="TFQ72" s="13"/>
      <c r="TFR72" s="13"/>
      <c r="TFS72" s="13"/>
      <c r="TFT72" s="13"/>
      <c r="TFU72" s="13"/>
      <c r="TFV72" s="13"/>
      <c r="TFW72" s="13"/>
      <c r="TFX72" s="13"/>
      <c r="TFY72" s="13"/>
      <c r="TFZ72" s="13"/>
      <c r="TGA72" s="13"/>
      <c r="TGB72" s="13"/>
      <c r="TGC72" s="13"/>
      <c r="TGD72" s="13"/>
      <c r="TGE72" s="13"/>
      <c r="TGF72" s="13"/>
      <c r="TGG72" s="13"/>
      <c r="TGH72" s="13"/>
      <c r="TGI72" s="13"/>
      <c r="TGJ72" s="13"/>
      <c r="TGK72" s="13"/>
      <c r="TGL72" s="13"/>
      <c r="TGM72" s="13"/>
      <c r="TGN72" s="13"/>
      <c r="TGO72" s="13"/>
      <c r="TGP72" s="13"/>
      <c r="TGQ72" s="13"/>
      <c r="TGR72" s="13"/>
      <c r="TGS72" s="13"/>
      <c r="TGT72" s="13"/>
      <c r="TGU72" s="13"/>
      <c r="TGV72" s="13"/>
      <c r="TGW72" s="13"/>
      <c r="TGX72" s="13"/>
      <c r="TGY72" s="13"/>
      <c r="TGZ72" s="13"/>
      <c r="THA72" s="13"/>
      <c r="THB72" s="13"/>
      <c r="THC72" s="13"/>
      <c r="THD72" s="13"/>
      <c r="THE72" s="13"/>
      <c r="THF72" s="13"/>
      <c r="THG72" s="13"/>
      <c r="THH72" s="13"/>
      <c r="THI72" s="13"/>
      <c r="THJ72" s="13"/>
      <c r="THK72" s="13"/>
      <c r="THL72" s="13"/>
      <c r="THM72" s="13"/>
      <c r="THN72" s="13"/>
      <c r="THO72" s="13"/>
      <c r="THP72" s="13"/>
      <c r="THQ72" s="13"/>
      <c r="THR72" s="13"/>
      <c r="THS72" s="13"/>
      <c r="THT72" s="13"/>
      <c r="THU72" s="13"/>
      <c r="THV72" s="13"/>
      <c r="THW72" s="13"/>
      <c r="THX72" s="13"/>
      <c r="THY72" s="13"/>
      <c r="THZ72" s="13"/>
      <c r="TIA72" s="13"/>
      <c r="TIB72" s="13"/>
      <c r="TIC72" s="13"/>
      <c r="TID72" s="13"/>
      <c r="TIE72" s="13"/>
      <c r="TIF72" s="13"/>
      <c r="TIG72" s="13"/>
      <c r="TIH72" s="13"/>
      <c r="TII72" s="13"/>
      <c r="TIJ72" s="13"/>
      <c r="TIK72" s="13"/>
      <c r="TIL72" s="13"/>
      <c r="TIM72" s="13"/>
      <c r="TIN72" s="13"/>
      <c r="TIO72" s="13"/>
      <c r="TIP72" s="13"/>
      <c r="TIQ72" s="13"/>
      <c r="TIR72" s="13"/>
      <c r="TIS72" s="13"/>
      <c r="TIT72" s="13"/>
      <c r="TIU72" s="13"/>
      <c r="TIV72" s="13"/>
      <c r="TIW72" s="13"/>
      <c r="TIX72" s="13"/>
      <c r="TIY72" s="13"/>
      <c r="TIZ72" s="13"/>
      <c r="TJA72" s="13"/>
      <c r="TJB72" s="13"/>
      <c r="TJC72" s="13"/>
      <c r="TJD72" s="13"/>
      <c r="TJE72" s="13"/>
      <c r="TJF72" s="13"/>
      <c r="TJG72" s="13"/>
      <c r="TJH72" s="13"/>
      <c r="TJI72" s="13"/>
      <c r="TJJ72" s="13"/>
      <c r="TJK72" s="13"/>
      <c r="TJL72" s="13"/>
      <c r="TJM72" s="13"/>
      <c r="TJN72" s="13"/>
      <c r="TJO72" s="13"/>
      <c r="TJP72" s="13"/>
      <c r="TJQ72" s="13"/>
      <c r="TJR72" s="13"/>
      <c r="TJS72" s="13"/>
      <c r="TJT72" s="13"/>
      <c r="TJU72" s="13"/>
      <c r="TJV72" s="13"/>
      <c r="TJW72" s="13"/>
      <c r="TJX72" s="13"/>
      <c r="TJY72" s="13"/>
      <c r="TJZ72" s="13"/>
      <c r="TKA72" s="13"/>
      <c r="TKB72" s="13"/>
      <c r="TKC72" s="13"/>
      <c r="TKD72" s="13"/>
      <c r="TKE72" s="13"/>
      <c r="TKF72" s="13"/>
      <c r="TKG72" s="13"/>
      <c r="TKH72" s="13"/>
      <c r="TKI72" s="13"/>
      <c r="TKJ72" s="13"/>
      <c r="TKK72" s="13"/>
      <c r="TKL72" s="13"/>
      <c r="TKM72" s="13"/>
      <c r="TKN72" s="13"/>
      <c r="TKO72" s="13"/>
      <c r="TKP72" s="13"/>
      <c r="TKQ72" s="13"/>
      <c r="TKR72" s="13"/>
      <c r="TKS72" s="13"/>
      <c r="TKT72" s="13"/>
      <c r="TKU72" s="13"/>
      <c r="TKV72" s="13"/>
      <c r="TKW72" s="13"/>
      <c r="TKX72" s="13"/>
      <c r="TKY72" s="13"/>
      <c r="TKZ72" s="13"/>
      <c r="TLA72" s="13"/>
      <c r="TLB72" s="13"/>
      <c r="TLC72" s="13"/>
      <c r="TLD72" s="13"/>
      <c r="TLE72" s="13"/>
      <c r="TLF72" s="13"/>
      <c r="TLG72" s="13"/>
      <c r="TLH72" s="13"/>
      <c r="TLI72" s="13"/>
      <c r="TLJ72" s="13"/>
      <c r="TLK72" s="13"/>
      <c r="TLL72" s="13"/>
      <c r="TLM72" s="13"/>
      <c r="TLN72" s="13"/>
      <c r="TLO72" s="13"/>
      <c r="TLP72" s="13"/>
      <c r="TLQ72" s="13"/>
      <c r="TLR72" s="13"/>
      <c r="TLS72" s="13"/>
      <c r="TLT72" s="13"/>
      <c r="TLU72" s="13"/>
      <c r="TLV72" s="13"/>
      <c r="TLW72" s="13"/>
      <c r="TLX72" s="13"/>
      <c r="TLY72" s="13"/>
      <c r="TLZ72" s="13"/>
      <c r="TMA72" s="13"/>
      <c r="TMB72" s="13"/>
      <c r="TMC72" s="13"/>
      <c r="TMD72" s="13"/>
      <c r="TME72" s="13"/>
      <c r="TMF72" s="13"/>
      <c r="TMG72" s="13"/>
      <c r="TMH72" s="13"/>
      <c r="TMI72" s="13"/>
      <c r="TMJ72" s="13"/>
      <c r="TMK72" s="13"/>
      <c r="TML72" s="13"/>
      <c r="TMM72" s="13"/>
      <c r="TMN72" s="13"/>
      <c r="TMO72" s="13"/>
      <c r="TMP72" s="13"/>
      <c r="TMQ72" s="13"/>
      <c r="TMR72" s="13"/>
      <c r="TMS72" s="13"/>
      <c r="TMT72" s="13"/>
      <c r="TMU72" s="13"/>
      <c r="TMV72" s="13"/>
      <c r="TMW72" s="13"/>
      <c r="TMX72" s="13"/>
      <c r="TMY72" s="13"/>
      <c r="TMZ72" s="13"/>
      <c r="TNA72" s="13"/>
      <c r="TNB72" s="13"/>
      <c r="TNC72" s="13"/>
      <c r="TND72" s="13"/>
      <c r="TNE72" s="13"/>
      <c r="TNF72" s="13"/>
      <c r="TNG72" s="13"/>
      <c r="TNH72" s="13"/>
      <c r="TNI72" s="13"/>
      <c r="TNJ72" s="13"/>
      <c r="TNK72" s="13"/>
      <c r="TNL72" s="13"/>
      <c r="TNM72" s="13"/>
      <c r="TNN72" s="13"/>
      <c r="TNO72" s="13"/>
      <c r="TNP72" s="13"/>
      <c r="TNQ72" s="13"/>
      <c r="TNR72" s="13"/>
      <c r="TNS72" s="13"/>
      <c r="TNT72" s="13"/>
      <c r="TNU72" s="13"/>
      <c r="TNV72" s="13"/>
      <c r="TNW72" s="13"/>
      <c r="TNX72" s="13"/>
      <c r="TNY72" s="13"/>
      <c r="TNZ72" s="13"/>
      <c r="TOA72" s="13"/>
      <c r="TOB72" s="13"/>
      <c r="TOC72" s="13"/>
      <c r="TOD72" s="13"/>
      <c r="TOE72" s="13"/>
      <c r="TOF72" s="13"/>
      <c r="TOG72" s="13"/>
      <c r="TOH72" s="13"/>
      <c r="TOI72" s="13"/>
      <c r="TOJ72" s="13"/>
      <c r="TOK72" s="13"/>
      <c r="TOL72" s="13"/>
      <c r="TOM72" s="13"/>
      <c r="TON72" s="13"/>
      <c r="TOO72" s="13"/>
      <c r="TOP72" s="13"/>
      <c r="TOQ72" s="13"/>
      <c r="TOR72" s="13"/>
      <c r="TOS72" s="13"/>
      <c r="TOT72" s="13"/>
      <c r="TOU72" s="13"/>
      <c r="TOV72" s="13"/>
      <c r="TOW72" s="13"/>
      <c r="TOX72" s="13"/>
      <c r="TOY72" s="13"/>
      <c r="TOZ72" s="13"/>
      <c r="TPA72" s="13"/>
      <c r="TPB72" s="13"/>
      <c r="TPC72" s="13"/>
      <c r="TPD72" s="13"/>
      <c r="TPE72" s="13"/>
      <c r="TPF72" s="13"/>
      <c r="TPG72" s="13"/>
      <c r="TPH72" s="13"/>
      <c r="TPI72" s="13"/>
      <c r="TPJ72" s="13"/>
      <c r="TPK72" s="13"/>
      <c r="TPL72" s="13"/>
      <c r="TPM72" s="13"/>
      <c r="TPN72" s="13"/>
      <c r="TPO72" s="13"/>
      <c r="TPP72" s="13"/>
      <c r="TPQ72" s="13"/>
      <c r="TPR72" s="13"/>
      <c r="TPS72" s="13"/>
      <c r="TPT72" s="13"/>
      <c r="TPU72" s="13"/>
      <c r="TPV72" s="13"/>
      <c r="TPW72" s="13"/>
      <c r="TPX72" s="13"/>
      <c r="TPY72" s="13"/>
      <c r="TPZ72" s="13"/>
      <c r="TQA72" s="13"/>
      <c r="TQB72" s="13"/>
      <c r="TQC72" s="13"/>
      <c r="TQD72" s="13"/>
      <c r="TQE72" s="13"/>
      <c r="TQF72" s="13"/>
      <c r="TQG72" s="13"/>
      <c r="TQH72" s="13"/>
      <c r="TQI72" s="13"/>
      <c r="TQJ72" s="13"/>
      <c r="TQK72" s="13"/>
      <c r="TQL72" s="13"/>
      <c r="TQM72" s="13"/>
      <c r="TQN72" s="13"/>
      <c r="TQO72" s="13"/>
      <c r="TQP72" s="13"/>
      <c r="TQQ72" s="13"/>
      <c r="TQR72" s="13"/>
      <c r="TQS72" s="13"/>
      <c r="TQT72" s="13"/>
      <c r="TQU72" s="13"/>
      <c r="TQV72" s="13"/>
      <c r="TQW72" s="13"/>
      <c r="TQX72" s="13"/>
      <c r="TQY72" s="13"/>
      <c r="TQZ72" s="13"/>
      <c r="TRA72" s="13"/>
      <c r="TRB72" s="13"/>
      <c r="TRC72" s="13"/>
      <c r="TRD72" s="13"/>
      <c r="TRE72" s="13"/>
      <c r="TRF72" s="13"/>
      <c r="TRG72" s="13"/>
      <c r="TRH72" s="13"/>
      <c r="TRI72" s="13"/>
      <c r="TRJ72" s="13"/>
      <c r="TRK72" s="13"/>
      <c r="TRL72" s="13"/>
      <c r="TRM72" s="13"/>
      <c r="TRN72" s="13"/>
      <c r="TRO72" s="13"/>
      <c r="TRP72" s="13"/>
      <c r="TRQ72" s="13"/>
      <c r="TRR72" s="13"/>
      <c r="TRS72" s="13"/>
      <c r="TRT72" s="13"/>
      <c r="TRU72" s="13"/>
      <c r="TRV72" s="13"/>
      <c r="TRW72" s="13"/>
      <c r="TRX72" s="13"/>
      <c r="TRY72" s="13"/>
      <c r="TRZ72" s="13"/>
      <c r="TSA72" s="13"/>
      <c r="TSB72" s="13"/>
      <c r="TSC72" s="13"/>
      <c r="TSD72" s="13"/>
      <c r="TSE72" s="13"/>
      <c r="TSF72" s="13"/>
      <c r="TSG72" s="13"/>
      <c r="TSH72" s="13"/>
      <c r="TSI72" s="13"/>
      <c r="TSJ72" s="13"/>
      <c r="TSK72" s="13"/>
      <c r="TSL72" s="13"/>
      <c r="TSM72" s="13"/>
      <c r="TSN72" s="13"/>
      <c r="TSO72" s="13"/>
      <c r="TSP72" s="13"/>
      <c r="TSQ72" s="13"/>
      <c r="TSR72" s="13"/>
      <c r="TSS72" s="13"/>
      <c r="TST72" s="13"/>
      <c r="TSU72" s="13"/>
      <c r="TSV72" s="13"/>
      <c r="TSW72" s="13"/>
      <c r="TSX72" s="13"/>
      <c r="TSY72" s="13"/>
      <c r="TSZ72" s="13"/>
      <c r="TTA72" s="13"/>
      <c r="TTB72" s="13"/>
      <c r="TTC72" s="13"/>
      <c r="TTD72" s="13"/>
      <c r="TTE72" s="13"/>
      <c r="TTF72" s="13"/>
      <c r="TTG72" s="13"/>
      <c r="TTH72" s="13"/>
      <c r="TTI72" s="13"/>
      <c r="TTJ72" s="13"/>
      <c r="TTK72" s="13"/>
      <c r="TTL72" s="13"/>
      <c r="TTM72" s="13"/>
      <c r="TTN72" s="13"/>
      <c r="TTO72" s="13"/>
      <c r="TTP72" s="13"/>
      <c r="TTQ72" s="13"/>
      <c r="TTR72" s="13"/>
      <c r="TTS72" s="13"/>
      <c r="TTT72" s="13"/>
      <c r="TTU72" s="13"/>
      <c r="TTV72" s="13"/>
      <c r="TTW72" s="13"/>
      <c r="TTX72" s="13"/>
      <c r="TTY72" s="13"/>
      <c r="TTZ72" s="13"/>
      <c r="TUA72" s="13"/>
      <c r="TUB72" s="13"/>
      <c r="TUC72" s="13"/>
      <c r="TUD72" s="13"/>
      <c r="TUE72" s="13"/>
      <c r="TUF72" s="13"/>
      <c r="TUG72" s="13"/>
      <c r="TUH72" s="13"/>
      <c r="TUI72" s="13"/>
      <c r="TUJ72" s="13"/>
      <c r="TUK72" s="13"/>
      <c r="TUL72" s="13"/>
      <c r="TUM72" s="13"/>
      <c r="TUN72" s="13"/>
      <c r="TUO72" s="13"/>
      <c r="TUP72" s="13"/>
      <c r="TUQ72" s="13"/>
      <c r="TUR72" s="13"/>
      <c r="TUS72" s="13"/>
      <c r="TUT72" s="13"/>
      <c r="TUU72" s="13"/>
      <c r="TUV72" s="13"/>
      <c r="TUW72" s="13"/>
      <c r="TUX72" s="13"/>
      <c r="TUY72" s="13"/>
      <c r="TUZ72" s="13"/>
      <c r="TVA72" s="13"/>
      <c r="TVB72" s="13"/>
      <c r="TVC72" s="13"/>
      <c r="TVD72" s="13"/>
      <c r="TVE72" s="13"/>
      <c r="TVF72" s="13"/>
      <c r="TVG72" s="13"/>
      <c r="TVH72" s="13"/>
      <c r="TVI72" s="13"/>
      <c r="TVJ72" s="13"/>
      <c r="TVK72" s="13"/>
      <c r="TVL72" s="13"/>
      <c r="TVM72" s="13"/>
      <c r="TVN72" s="13"/>
      <c r="TVO72" s="13"/>
      <c r="TVP72" s="13"/>
      <c r="TVQ72" s="13"/>
      <c r="TVR72" s="13"/>
      <c r="TVS72" s="13"/>
      <c r="TVT72" s="13"/>
      <c r="TVU72" s="13"/>
      <c r="TVV72" s="13"/>
      <c r="TVW72" s="13"/>
      <c r="TVX72" s="13"/>
      <c r="TVY72" s="13"/>
      <c r="TVZ72" s="13"/>
      <c r="TWA72" s="13"/>
      <c r="TWB72" s="13"/>
      <c r="TWC72" s="13"/>
      <c r="TWD72" s="13"/>
      <c r="TWE72" s="13"/>
      <c r="TWF72" s="13"/>
      <c r="TWG72" s="13"/>
      <c r="TWH72" s="13"/>
      <c r="TWI72" s="13"/>
      <c r="TWJ72" s="13"/>
      <c r="TWK72" s="13"/>
      <c r="TWL72" s="13"/>
      <c r="TWM72" s="13"/>
      <c r="TWN72" s="13"/>
      <c r="TWO72" s="13"/>
      <c r="TWP72" s="13"/>
      <c r="TWQ72" s="13"/>
      <c r="TWR72" s="13"/>
      <c r="TWS72" s="13"/>
      <c r="TWT72" s="13"/>
      <c r="TWU72" s="13"/>
      <c r="TWV72" s="13"/>
      <c r="TWW72" s="13"/>
      <c r="TWX72" s="13"/>
      <c r="TWY72" s="13"/>
      <c r="TWZ72" s="13"/>
      <c r="TXA72" s="13"/>
      <c r="TXB72" s="13"/>
      <c r="TXC72" s="13"/>
      <c r="TXD72" s="13"/>
      <c r="TXE72" s="13"/>
      <c r="TXF72" s="13"/>
      <c r="TXG72" s="13"/>
      <c r="TXH72" s="13"/>
      <c r="TXI72" s="13"/>
      <c r="TXJ72" s="13"/>
      <c r="TXK72" s="13"/>
      <c r="TXL72" s="13"/>
      <c r="TXM72" s="13"/>
      <c r="TXN72" s="13"/>
      <c r="TXO72" s="13"/>
      <c r="TXP72" s="13"/>
      <c r="TXQ72" s="13"/>
      <c r="TXR72" s="13"/>
      <c r="TXS72" s="13"/>
      <c r="TXT72" s="13"/>
      <c r="TXU72" s="13"/>
      <c r="TXV72" s="13"/>
      <c r="TXW72" s="13"/>
      <c r="TXX72" s="13"/>
      <c r="TXY72" s="13"/>
      <c r="TXZ72" s="13"/>
      <c r="TYA72" s="13"/>
      <c r="TYB72" s="13"/>
      <c r="TYC72" s="13"/>
      <c r="TYD72" s="13"/>
      <c r="TYE72" s="13"/>
      <c r="TYF72" s="13"/>
      <c r="TYG72" s="13"/>
      <c r="TYH72" s="13"/>
      <c r="TYI72" s="13"/>
      <c r="TYJ72" s="13"/>
      <c r="TYK72" s="13"/>
      <c r="TYL72" s="13"/>
      <c r="TYM72" s="13"/>
      <c r="TYN72" s="13"/>
      <c r="TYO72" s="13"/>
      <c r="TYP72" s="13"/>
      <c r="TYQ72" s="13"/>
      <c r="TYR72" s="13"/>
      <c r="TYS72" s="13"/>
      <c r="TYT72" s="13"/>
      <c r="TYU72" s="13"/>
      <c r="TYV72" s="13"/>
      <c r="TYW72" s="13"/>
      <c r="TYX72" s="13"/>
      <c r="TYY72" s="13"/>
      <c r="TYZ72" s="13"/>
      <c r="TZA72" s="13"/>
      <c r="TZB72" s="13"/>
      <c r="TZC72" s="13"/>
      <c r="TZD72" s="13"/>
      <c r="TZE72" s="13"/>
      <c r="TZF72" s="13"/>
      <c r="TZG72" s="13"/>
      <c r="TZH72" s="13"/>
      <c r="TZI72" s="13"/>
      <c r="TZJ72" s="13"/>
      <c r="TZK72" s="13"/>
      <c r="TZL72" s="13"/>
      <c r="TZM72" s="13"/>
      <c r="TZN72" s="13"/>
      <c r="TZO72" s="13"/>
      <c r="TZP72" s="13"/>
      <c r="TZQ72" s="13"/>
      <c r="TZR72" s="13"/>
      <c r="TZS72" s="13"/>
      <c r="TZT72" s="13"/>
      <c r="TZU72" s="13"/>
      <c r="TZV72" s="13"/>
      <c r="TZW72" s="13"/>
      <c r="TZX72" s="13"/>
      <c r="TZY72" s="13"/>
      <c r="TZZ72" s="13"/>
      <c r="UAA72" s="13"/>
      <c r="UAB72" s="13"/>
      <c r="UAC72" s="13"/>
      <c r="UAD72" s="13"/>
      <c r="UAE72" s="13"/>
      <c r="UAF72" s="13"/>
      <c r="UAG72" s="13"/>
      <c r="UAH72" s="13"/>
      <c r="UAI72" s="13"/>
      <c r="UAJ72" s="13"/>
      <c r="UAK72" s="13"/>
      <c r="UAL72" s="13"/>
      <c r="UAM72" s="13"/>
      <c r="UAN72" s="13"/>
      <c r="UAO72" s="13"/>
      <c r="UAP72" s="13"/>
      <c r="UAQ72" s="13"/>
      <c r="UAR72" s="13"/>
      <c r="UAS72" s="13"/>
      <c r="UAT72" s="13"/>
      <c r="UAU72" s="13"/>
      <c r="UAV72" s="13"/>
      <c r="UAW72" s="13"/>
      <c r="UAX72" s="13"/>
      <c r="UAY72" s="13"/>
      <c r="UAZ72" s="13"/>
      <c r="UBA72" s="13"/>
      <c r="UBB72" s="13"/>
      <c r="UBC72" s="13"/>
      <c r="UBD72" s="13"/>
      <c r="UBE72" s="13"/>
      <c r="UBF72" s="13"/>
      <c r="UBG72" s="13"/>
      <c r="UBH72" s="13"/>
      <c r="UBI72" s="13"/>
      <c r="UBJ72" s="13"/>
      <c r="UBK72" s="13"/>
      <c r="UBL72" s="13"/>
      <c r="UBM72" s="13"/>
      <c r="UBN72" s="13"/>
      <c r="UBO72" s="13"/>
      <c r="UBP72" s="13"/>
      <c r="UBQ72" s="13"/>
      <c r="UBR72" s="13"/>
      <c r="UBS72" s="13"/>
      <c r="UBT72" s="13"/>
      <c r="UBU72" s="13"/>
      <c r="UBV72" s="13"/>
      <c r="UBW72" s="13"/>
      <c r="UBX72" s="13"/>
      <c r="UBY72" s="13"/>
      <c r="UBZ72" s="13"/>
      <c r="UCA72" s="13"/>
      <c r="UCB72" s="13"/>
      <c r="UCC72" s="13"/>
      <c r="UCD72" s="13"/>
      <c r="UCE72" s="13"/>
      <c r="UCF72" s="13"/>
      <c r="UCG72" s="13"/>
      <c r="UCH72" s="13"/>
      <c r="UCI72" s="13"/>
      <c r="UCJ72" s="13"/>
      <c r="UCK72" s="13"/>
      <c r="UCL72" s="13"/>
      <c r="UCM72" s="13"/>
      <c r="UCN72" s="13"/>
      <c r="UCO72" s="13"/>
      <c r="UCP72" s="13"/>
      <c r="UCQ72" s="13"/>
      <c r="UCR72" s="13"/>
      <c r="UCS72" s="13"/>
      <c r="UCT72" s="13"/>
      <c r="UCU72" s="13"/>
      <c r="UCV72" s="13"/>
      <c r="UCW72" s="13"/>
      <c r="UCX72" s="13"/>
      <c r="UCY72" s="13"/>
      <c r="UCZ72" s="13"/>
      <c r="UDA72" s="13"/>
      <c r="UDB72" s="13"/>
      <c r="UDC72" s="13"/>
      <c r="UDD72" s="13"/>
      <c r="UDE72" s="13"/>
      <c r="UDF72" s="13"/>
      <c r="UDG72" s="13"/>
      <c r="UDH72" s="13"/>
      <c r="UDI72" s="13"/>
      <c r="UDJ72" s="13"/>
      <c r="UDK72" s="13"/>
      <c r="UDL72" s="13"/>
      <c r="UDM72" s="13"/>
      <c r="UDN72" s="13"/>
      <c r="UDO72" s="13"/>
      <c r="UDP72" s="13"/>
      <c r="UDQ72" s="13"/>
      <c r="UDR72" s="13"/>
      <c r="UDS72" s="13"/>
      <c r="UDT72" s="13"/>
      <c r="UDU72" s="13"/>
      <c r="UDV72" s="13"/>
      <c r="UDW72" s="13"/>
      <c r="UDX72" s="13"/>
      <c r="UDY72" s="13"/>
      <c r="UDZ72" s="13"/>
      <c r="UEA72" s="13"/>
      <c r="UEB72" s="13"/>
      <c r="UEC72" s="13"/>
      <c r="UED72" s="13"/>
      <c r="UEE72" s="13"/>
      <c r="UEF72" s="13"/>
      <c r="UEG72" s="13"/>
      <c r="UEH72" s="13"/>
      <c r="UEI72" s="13"/>
      <c r="UEJ72" s="13"/>
      <c r="UEK72" s="13"/>
      <c r="UEL72" s="13"/>
      <c r="UEM72" s="13"/>
      <c r="UEN72" s="13"/>
      <c r="UEO72" s="13"/>
      <c r="UEP72" s="13"/>
      <c r="UEQ72" s="13"/>
      <c r="UER72" s="13"/>
      <c r="UES72" s="13"/>
      <c r="UET72" s="13"/>
      <c r="UEU72" s="13"/>
      <c r="UEV72" s="13"/>
      <c r="UEW72" s="13"/>
      <c r="UEX72" s="13"/>
      <c r="UEY72" s="13"/>
      <c r="UEZ72" s="13"/>
      <c r="UFA72" s="13"/>
      <c r="UFB72" s="13"/>
      <c r="UFC72" s="13"/>
      <c r="UFD72" s="13"/>
      <c r="UFE72" s="13"/>
      <c r="UFF72" s="13"/>
      <c r="UFG72" s="13"/>
      <c r="UFH72" s="13"/>
      <c r="UFI72" s="13"/>
      <c r="UFJ72" s="13"/>
      <c r="UFK72" s="13"/>
      <c r="UFL72" s="13"/>
      <c r="UFM72" s="13"/>
      <c r="UFN72" s="13"/>
      <c r="UFO72" s="13"/>
      <c r="UFP72" s="13"/>
      <c r="UFQ72" s="13"/>
      <c r="UFR72" s="13"/>
      <c r="UFS72" s="13"/>
      <c r="UFT72" s="13"/>
      <c r="UFU72" s="13"/>
      <c r="UFV72" s="13"/>
      <c r="UFW72" s="13"/>
      <c r="UFX72" s="13"/>
      <c r="UFY72" s="13"/>
      <c r="UFZ72" s="13"/>
      <c r="UGA72" s="13"/>
      <c r="UGB72" s="13"/>
      <c r="UGC72" s="13"/>
      <c r="UGD72" s="13"/>
      <c r="UGE72" s="13"/>
      <c r="UGF72" s="13"/>
      <c r="UGG72" s="13"/>
      <c r="UGH72" s="13"/>
      <c r="UGI72" s="13"/>
      <c r="UGJ72" s="13"/>
      <c r="UGK72" s="13"/>
      <c r="UGL72" s="13"/>
      <c r="UGM72" s="13"/>
      <c r="UGN72" s="13"/>
      <c r="UGO72" s="13"/>
      <c r="UGP72" s="13"/>
      <c r="UGQ72" s="13"/>
      <c r="UGR72" s="13"/>
      <c r="UGS72" s="13"/>
      <c r="UGT72" s="13"/>
      <c r="UGU72" s="13"/>
      <c r="UGV72" s="13"/>
      <c r="UGW72" s="13"/>
      <c r="UGX72" s="13"/>
      <c r="UGY72" s="13"/>
      <c r="UGZ72" s="13"/>
      <c r="UHA72" s="13"/>
      <c r="UHB72" s="13"/>
      <c r="UHC72" s="13"/>
      <c r="UHD72" s="13"/>
      <c r="UHE72" s="13"/>
      <c r="UHF72" s="13"/>
      <c r="UHG72" s="13"/>
      <c r="UHH72" s="13"/>
      <c r="UHI72" s="13"/>
      <c r="UHJ72" s="13"/>
      <c r="UHK72" s="13"/>
      <c r="UHL72" s="13"/>
      <c r="UHM72" s="13"/>
      <c r="UHN72" s="13"/>
      <c r="UHO72" s="13"/>
      <c r="UHP72" s="13"/>
      <c r="UHQ72" s="13"/>
      <c r="UHR72" s="13"/>
      <c r="UHS72" s="13"/>
      <c r="UHT72" s="13"/>
      <c r="UHU72" s="13"/>
      <c r="UHV72" s="13"/>
      <c r="UHW72" s="13"/>
      <c r="UHX72" s="13"/>
      <c r="UHY72" s="13"/>
      <c r="UHZ72" s="13"/>
      <c r="UIA72" s="13"/>
      <c r="UIB72" s="13"/>
      <c r="UIC72" s="13"/>
      <c r="UID72" s="13"/>
      <c r="UIE72" s="13"/>
      <c r="UIF72" s="13"/>
      <c r="UIG72" s="13"/>
      <c r="UIH72" s="13"/>
      <c r="UII72" s="13"/>
      <c r="UIJ72" s="13"/>
      <c r="UIK72" s="13"/>
      <c r="UIL72" s="13"/>
      <c r="UIM72" s="13"/>
      <c r="UIN72" s="13"/>
      <c r="UIO72" s="13"/>
      <c r="UIP72" s="13"/>
      <c r="UIQ72" s="13"/>
      <c r="UIR72" s="13"/>
      <c r="UIS72" s="13"/>
      <c r="UIT72" s="13"/>
      <c r="UIU72" s="13"/>
      <c r="UIV72" s="13"/>
      <c r="UIW72" s="13"/>
      <c r="UIX72" s="13"/>
      <c r="UIY72" s="13"/>
      <c r="UIZ72" s="13"/>
      <c r="UJA72" s="13"/>
      <c r="UJB72" s="13"/>
      <c r="UJC72" s="13"/>
      <c r="UJD72" s="13"/>
      <c r="UJE72" s="13"/>
      <c r="UJF72" s="13"/>
      <c r="UJG72" s="13"/>
      <c r="UJH72" s="13"/>
      <c r="UJI72" s="13"/>
      <c r="UJJ72" s="13"/>
      <c r="UJK72" s="13"/>
      <c r="UJL72" s="13"/>
      <c r="UJM72" s="13"/>
      <c r="UJN72" s="13"/>
      <c r="UJO72" s="13"/>
      <c r="UJP72" s="13"/>
      <c r="UJQ72" s="13"/>
      <c r="UJR72" s="13"/>
      <c r="UJS72" s="13"/>
      <c r="UJT72" s="13"/>
      <c r="UJU72" s="13"/>
      <c r="UJV72" s="13"/>
      <c r="UJW72" s="13"/>
      <c r="UJX72" s="13"/>
      <c r="UJY72" s="13"/>
      <c r="UJZ72" s="13"/>
      <c r="UKA72" s="13"/>
      <c r="UKB72" s="13"/>
      <c r="UKC72" s="13"/>
      <c r="UKD72" s="13"/>
      <c r="UKE72" s="13"/>
      <c r="UKF72" s="13"/>
      <c r="UKG72" s="13"/>
      <c r="UKH72" s="13"/>
      <c r="UKI72" s="13"/>
      <c r="UKJ72" s="13"/>
      <c r="UKK72" s="13"/>
      <c r="UKL72" s="13"/>
      <c r="UKM72" s="13"/>
      <c r="UKN72" s="13"/>
      <c r="UKO72" s="13"/>
      <c r="UKP72" s="13"/>
      <c r="UKQ72" s="13"/>
      <c r="UKR72" s="13"/>
      <c r="UKS72" s="13"/>
      <c r="UKT72" s="13"/>
      <c r="UKU72" s="13"/>
      <c r="UKV72" s="13"/>
      <c r="UKW72" s="13"/>
      <c r="UKX72" s="13"/>
      <c r="UKY72" s="13"/>
      <c r="UKZ72" s="13"/>
      <c r="ULA72" s="13"/>
      <c r="ULB72" s="13"/>
      <c r="ULC72" s="13"/>
      <c r="ULD72" s="13"/>
      <c r="ULE72" s="13"/>
      <c r="ULF72" s="13"/>
      <c r="ULG72" s="13"/>
      <c r="ULH72" s="13"/>
      <c r="ULI72" s="13"/>
      <c r="ULJ72" s="13"/>
      <c r="ULK72" s="13"/>
      <c r="ULL72" s="13"/>
      <c r="ULM72" s="13"/>
      <c r="ULN72" s="13"/>
      <c r="ULO72" s="13"/>
      <c r="ULP72" s="13"/>
      <c r="ULQ72" s="13"/>
      <c r="ULR72" s="13"/>
      <c r="ULS72" s="13"/>
      <c r="ULT72" s="13"/>
      <c r="ULU72" s="13"/>
      <c r="ULV72" s="13"/>
      <c r="ULW72" s="13"/>
      <c r="ULX72" s="13"/>
      <c r="ULY72" s="13"/>
      <c r="ULZ72" s="13"/>
      <c r="UMA72" s="13"/>
      <c r="UMB72" s="13"/>
      <c r="UMC72" s="13"/>
      <c r="UMD72" s="13"/>
      <c r="UME72" s="13"/>
      <c r="UMF72" s="13"/>
      <c r="UMG72" s="13"/>
      <c r="UMH72" s="13"/>
      <c r="UMI72" s="13"/>
      <c r="UMJ72" s="13"/>
      <c r="UMK72" s="13"/>
      <c r="UML72" s="13"/>
      <c r="UMM72" s="13"/>
      <c r="UMN72" s="13"/>
      <c r="UMO72" s="13"/>
      <c r="UMP72" s="13"/>
      <c r="UMQ72" s="13"/>
      <c r="UMR72" s="13"/>
      <c r="UMS72" s="13"/>
      <c r="UMT72" s="13"/>
      <c r="UMU72" s="13"/>
      <c r="UMV72" s="13"/>
      <c r="UMW72" s="13"/>
      <c r="UMX72" s="13"/>
      <c r="UMY72" s="13"/>
      <c r="UMZ72" s="13"/>
      <c r="UNA72" s="13"/>
      <c r="UNB72" s="13"/>
      <c r="UNC72" s="13"/>
      <c r="UND72" s="13"/>
      <c r="UNE72" s="13"/>
      <c r="UNF72" s="13"/>
      <c r="UNG72" s="13"/>
      <c r="UNH72" s="13"/>
      <c r="UNI72" s="13"/>
      <c r="UNJ72" s="13"/>
      <c r="UNK72" s="13"/>
      <c r="UNL72" s="13"/>
      <c r="UNM72" s="13"/>
      <c r="UNN72" s="13"/>
      <c r="UNO72" s="13"/>
      <c r="UNP72" s="13"/>
      <c r="UNQ72" s="13"/>
      <c r="UNR72" s="13"/>
      <c r="UNS72" s="13"/>
      <c r="UNT72" s="13"/>
      <c r="UNU72" s="13"/>
      <c r="UNV72" s="13"/>
      <c r="UNW72" s="13"/>
      <c r="UNX72" s="13"/>
      <c r="UNY72" s="13"/>
      <c r="UNZ72" s="13"/>
      <c r="UOA72" s="13"/>
      <c r="UOB72" s="13"/>
      <c r="UOC72" s="13"/>
      <c r="UOD72" s="13"/>
      <c r="UOE72" s="13"/>
      <c r="UOF72" s="13"/>
      <c r="UOG72" s="13"/>
      <c r="UOH72" s="13"/>
      <c r="UOI72" s="13"/>
      <c r="UOJ72" s="13"/>
      <c r="UOK72" s="13"/>
      <c r="UOL72" s="13"/>
      <c r="UOM72" s="13"/>
      <c r="UON72" s="13"/>
      <c r="UOO72" s="13"/>
      <c r="UOP72" s="13"/>
      <c r="UOQ72" s="13"/>
      <c r="UOR72" s="13"/>
      <c r="UOS72" s="13"/>
      <c r="UOT72" s="13"/>
      <c r="UOU72" s="13"/>
      <c r="UOV72" s="13"/>
      <c r="UOW72" s="13"/>
      <c r="UOX72" s="13"/>
      <c r="UOY72" s="13"/>
      <c r="UOZ72" s="13"/>
      <c r="UPA72" s="13"/>
      <c r="UPB72" s="13"/>
      <c r="UPC72" s="13"/>
      <c r="UPD72" s="13"/>
      <c r="UPE72" s="13"/>
      <c r="UPF72" s="13"/>
      <c r="UPG72" s="13"/>
      <c r="UPH72" s="13"/>
      <c r="UPI72" s="13"/>
      <c r="UPJ72" s="13"/>
      <c r="UPK72" s="13"/>
      <c r="UPL72" s="13"/>
      <c r="UPM72" s="13"/>
      <c r="UPN72" s="13"/>
      <c r="UPO72" s="13"/>
      <c r="UPP72" s="13"/>
      <c r="UPQ72" s="13"/>
      <c r="UPR72" s="13"/>
      <c r="UPS72" s="13"/>
      <c r="UPT72" s="13"/>
      <c r="UPU72" s="13"/>
      <c r="UPV72" s="13"/>
      <c r="UPW72" s="13"/>
      <c r="UPX72" s="13"/>
      <c r="UPY72" s="13"/>
      <c r="UPZ72" s="13"/>
      <c r="UQA72" s="13"/>
      <c r="UQB72" s="13"/>
      <c r="UQC72" s="13"/>
      <c r="UQD72" s="13"/>
      <c r="UQE72" s="13"/>
      <c r="UQF72" s="13"/>
      <c r="UQG72" s="13"/>
      <c r="UQH72" s="13"/>
      <c r="UQI72" s="13"/>
      <c r="UQJ72" s="13"/>
      <c r="UQK72" s="13"/>
      <c r="UQL72" s="13"/>
      <c r="UQM72" s="13"/>
      <c r="UQN72" s="13"/>
      <c r="UQO72" s="13"/>
      <c r="UQP72" s="13"/>
      <c r="UQQ72" s="13"/>
      <c r="UQR72" s="13"/>
      <c r="UQS72" s="13"/>
      <c r="UQT72" s="13"/>
      <c r="UQU72" s="13"/>
      <c r="UQV72" s="13"/>
      <c r="UQW72" s="13"/>
      <c r="UQX72" s="13"/>
      <c r="UQY72" s="13"/>
      <c r="UQZ72" s="13"/>
      <c r="URA72" s="13"/>
      <c r="URB72" s="13"/>
      <c r="URC72" s="13"/>
      <c r="URD72" s="13"/>
      <c r="URE72" s="13"/>
      <c r="URF72" s="13"/>
      <c r="URG72" s="13"/>
      <c r="URH72" s="13"/>
      <c r="URI72" s="13"/>
      <c r="URJ72" s="13"/>
      <c r="URK72" s="13"/>
      <c r="URL72" s="13"/>
      <c r="URM72" s="13"/>
      <c r="URN72" s="13"/>
      <c r="URO72" s="13"/>
      <c r="URP72" s="13"/>
      <c r="URQ72" s="13"/>
      <c r="URR72" s="13"/>
      <c r="URS72" s="13"/>
      <c r="URT72" s="13"/>
      <c r="URU72" s="13"/>
      <c r="URV72" s="13"/>
      <c r="URW72" s="13"/>
      <c r="URX72" s="13"/>
      <c r="URY72" s="13"/>
      <c r="URZ72" s="13"/>
      <c r="USA72" s="13"/>
      <c r="USB72" s="13"/>
      <c r="USC72" s="13"/>
      <c r="USD72" s="13"/>
      <c r="USE72" s="13"/>
      <c r="USF72" s="13"/>
      <c r="USG72" s="13"/>
      <c r="USH72" s="13"/>
      <c r="USI72" s="13"/>
      <c r="USJ72" s="13"/>
      <c r="USK72" s="13"/>
      <c r="USL72" s="13"/>
      <c r="USM72" s="13"/>
      <c r="USN72" s="13"/>
      <c r="USO72" s="13"/>
      <c r="USP72" s="13"/>
      <c r="USQ72" s="13"/>
      <c r="USR72" s="13"/>
      <c r="USS72" s="13"/>
      <c r="UST72" s="13"/>
      <c r="USU72" s="13"/>
      <c r="USV72" s="13"/>
      <c r="USW72" s="13"/>
      <c r="USX72" s="13"/>
      <c r="USY72" s="13"/>
      <c r="USZ72" s="13"/>
      <c r="UTA72" s="13"/>
      <c r="UTB72" s="13"/>
      <c r="UTC72" s="13"/>
      <c r="UTD72" s="13"/>
      <c r="UTE72" s="13"/>
      <c r="UTF72" s="13"/>
      <c r="UTG72" s="13"/>
      <c r="UTH72" s="13"/>
      <c r="UTI72" s="13"/>
      <c r="UTJ72" s="13"/>
      <c r="UTK72" s="13"/>
      <c r="UTL72" s="13"/>
      <c r="UTM72" s="13"/>
      <c r="UTN72" s="13"/>
      <c r="UTO72" s="13"/>
      <c r="UTP72" s="13"/>
      <c r="UTQ72" s="13"/>
      <c r="UTR72" s="13"/>
      <c r="UTS72" s="13"/>
      <c r="UTT72" s="13"/>
      <c r="UTU72" s="13"/>
      <c r="UTV72" s="13"/>
      <c r="UTW72" s="13"/>
      <c r="UTX72" s="13"/>
      <c r="UTY72" s="13"/>
      <c r="UTZ72" s="13"/>
      <c r="UUA72" s="13"/>
      <c r="UUB72" s="13"/>
      <c r="UUC72" s="13"/>
      <c r="UUD72" s="13"/>
      <c r="UUE72" s="13"/>
      <c r="UUF72" s="13"/>
      <c r="UUG72" s="13"/>
      <c r="UUH72" s="13"/>
      <c r="UUI72" s="13"/>
      <c r="UUJ72" s="13"/>
      <c r="UUK72" s="13"/>
      <c r="UUL72" s="13"/>
      <c r="UUM72" s="13"/>
      <c r="UUN72" s="13"/>
      <c r="UUO72" s="13"/>
      <c r="UUP72" s="13"/>
      <c r="UUQ72" s="13"/>
      <c r="UUR72" s="13"/>
      <c r="UUS72" s="13"/>
      <c r="UUT72" s="13"/>
      <c r="UUU72" s="13"/>
      <c r="UUV72" s="13"/>
      <c r="UUW72" s="13"/>
      <c r="UUX72" s="13"/>
      <c r="UUY72" s="13"/>
      <c r="UUZ72" s="13"/>
      <c r="UVA72" s="13"/>
      <c r="UVB72" s="13"/>
      <c r="UVC72" s="13"/>
      <c r="UVD72" s="13"/>
      <c r="UVE72" s="13"/>
      <c r="UVF72" s="13"/>
      <c r="UVG72" s="13"/>
      <c r="UVH72" s="13"/>
      <c r="UVI72" s="13"/>
      <c r="UVJ72" s="13"/>
      <c r="UVK72" s="13"/>
      <c r="UVL72" s="13"/>
      <c r="UVM72" s="13"/>
      <c r="UVN72" s="13"/>
      <c r="UVO72" s="13"/>
      <c r="UVP72" s="13"/>
      <c r="UVQ72" s="13"/>
      <c r="UVR72" s="13"/>
      <c r="UVS72" s="13"/>
      <c r="UVT72" s="13"/>
      <c r="UVU72" s="13"/>
      <c r="UVV72" s="13"/>
      <c r="UVW72" s="13"/>
      <c r="UVX72" s="13"/>
      <c r="UVY72" s="13"/>
      <c r="UVZ72" s="13"/>
      <c r="UWA72" s="13"/>
      <c r="UWB72" s="13"/>
      <c r="UWC72" s="13"/>
      <c r="UWD72" s="13"/>
      <c r="UWE72" s="13"/>
      <c r="UWF72" s="13"/>
      <c r="UWG72" s="13"/>
      <c r="UWH72" s="13"/>
      <c r="UWI72" s="13"/>
      <c r="UWJ72" s="13"/>
      <c r="UWK72" s="13"/>
      <c r="UWL72" s="13"/>
      <c r="UWM72" s="13"/>
      <c r="UWN72" s="13"/>
      <c r="UWO72" s="13"/>
      <c r="UWP72" s="13"/>
      <c r="UWQ72" s="13"/>
      <c r="UWR72" s="13"/>
      <c r="UWS72" s="13"/>
      <c r="UWT72" s="13"/>
      <c r="UWU72" s="13"/>
      <c r="UWV72" s="13"/>
      <c r="UWW72" s="13"/>
      <c r="UWX72" s="13"/>
      <c r="UWY72" s="13"/>
      <c r="UWZ72" s="13"/>
      <c r="UXA72" s="13"/>
      <c r="UXB72" s="13"/>
      <c r="UXC72" s="13"/>
      <c r="UXD72" s="13"/>
      <c r="UXE72" s="13"/>
      <c r="UXF72" s="13"/>
      <c r="UXG72" s="13"/>
      <c r="UXH72" s="13"/>
      <c r="UXI72" s="13"/>
      <c r="UXJ72" s="13"/>
      <c r="UXK72" s="13"/>
      <c r="UXL72" s="13"/>
      <c r="UXM72" s="13"/>
      <c r="UXN72" s="13"/>
      <c r="UXO72" s="13"/>
      <c r="UXP72" s="13"/>
      <c r="UXQ72" s="13"/>
      <c r="UXR72" s="13"/>
      <c r="UXS72" s="13"/>
      <c r="UXT72" s="13"/>
      <c r="UXU72" s="13"/>
      <c r="UXV72" s="13"/>
      <c r="UXW72" s="13"/>
      <c r="UXX72" s="13"/>
      <c r="UXY72" s="13"/>
      <c r="UXZ72" s="13"/>
      <c r="UYA72" s="13"/>
      <c r="UYB72" s="13"/>
      <c r="UYC72" s="13"/>
      <c r="UYD72" s="13"/>
      <c r="UYE72" s="13"/>
      <c r="UYF72" s="13"/>
      <c r="UYG72" s="13"/>
      <c r="UYH72" s="13"/>
      <c r="UYI72" s="13"/>
      <c r="UYJ72" s="13"/>
      <c r="UYK72" s="13"/>
      <c r="UYL72" s="13"/>
      <c r="UYM72" s="13"/>
      <c r="UYN72" s="13"/>
      <c r="UYO72" s="13"/>
      <c r="UYP72" s="13"/>
      <c r="UYQ72" s="13"/>
      <c r="UYR72" s="13"/>
      <c r="UYS72" s="13"/>
      <c r="UYT72" s="13"/>
      <c r="UYU72" s="13"/>
      <c r="UYV72" s="13"/>
      <c r="UYW72" s="13"/>
      <c r="UYX72" s="13"/>
      <c r="UYY72" s="13"/>
      <c r="UYZ72" s="13"/>
      <c r="UZA72" s="13"/>
      <c r="UZB72" s="13"/>
      <c r="UZC72" s="13"/>
      <c r="UZD72" s="13"/>
      <c r="UZE72" s="13"/>
      <c r="UZF72" s="13"/>
      <c r="UZG72" s="13"/>
      <c r="UZH72" s="13"/>
      <c r="UZI72" s="13"/>
      <c r="UZJ72" s="13"/>
      <c r="UZK72" s="13"/>
      <c r="UZL72" s="13"/>
      <c r="UZM72" s="13"/>
      <c r="UZN72" s="13"/>
      <c r="UZO72" s="13"/>
      <c r="UZP72" s="13"/>
      <c r="UZQ72" s="13"/>
      <c r="UZR72" s="13"/>
      <c r="UZS72" s="13"/>
      <c r="UZT72" s="13"/>
      <c r="UZU72" s="13"/>
      <c r="UZV72" s="13"/>
      <c r="UZW72" s="13"/>
      <c r="UZX72" s="13"/>
      <c r="UZY72" s="13"/>
      <c r="UZZ72" s="13"/>
      <c r="VAA72" s="13"/>
      <c r="VAB72" s="13"/>
      <c r="VAC72" s="13"/>
      <c r="VAD72" s="13"/>
      <c r="VAE72" s="13"/>
      <c r="VAF72" s="13"/>
      <c r="VAG72" s="13"/>
      <c r="VAH72" s="13"/>
      <c r="VAI72" s="13"/>
      <c r="VAJ72" s="13"/>
      <c r="VAK72" s="13"/>
      <c r="VAL72" s="13"/>
      <c r="VAM72" s="13"/>
      <c r="VAN72" s="13"/>
      <c r="VAO72" s="13"/>
      <c r="VAP72" s="13"/>
      <c r="VAQ72" s="13"/>
      <c r="VAR72" s="13"/>
      <c r="VAS72" s="13"/>
      <c r="VAT72" s="13"/>
      <c r="VAU72" s="13"/>
      <c r="VAV72" s="13"/>
      <c r="VAW72" s="13"/>
      <c r="VAX72" s="13"/>
      <c r="VAY72" s="13"/>
      <c r="VAZ72" s="13"/>
      <c r="VBA72" s="13"/>
      <c r="VBB72" s="13"/>
      <c r="VBC72" s="13"/>
      <c r="VBD72" s="13"/>
      <c r="VBE72" s="13"/>
      <c r="VBF72" s="13"/>
      <c r="VBG72" s="13"/>
      <c r="VBH72" s="13"/>
      <c r="VBI72" s="13"/>
      <c r="VBJ72" s="13"/>
      <c r="VBK72" s="13"/>
      <c r="VBL72" s="13"/>
      <c r="VBM72" s="13"/>
      <c r="VBN72" s="13"/>
      <c r="VBO72" s="13"/>
      <c r="VBP72" s="13"/>
      <c r="VBQ72" s="13"/>
      <c r="VBR72" s="13"/>
      <c r="VBS72" s="13"/>
      <c r="VBT72" s="13"/>
      <c r="VBU72" s="13"/>
      <c r="VBV72" s="13"/>
      <c r="VBW72" s="13"/>
      <c r="VBX72" s="13"/>
      <c r="VBY72" s="13"/>
      <c r="VBZ72" s="13"/>
      <c r="VCA72" s="13"/>
      <c r="VCB72" s="13"/>
      <c r="VCC72" s="13"/>
      <c r="VCD72" s="13"/>
      <c r="VCE72" s="13"/>
      <c r="VCF72" s="13"/>
      <c r="VCG72" s="13"/>
      <c r="VCH72" s="13"/>
      <c r="VCI72" s="13"/>
      <c r="VCJ72" s="13"/>
      <c r="VCK72" s="13"/>
      <c r="VCL72" s="13"/>
      <c r="VCM72" s="13"/>
      <c r="VCN72" s="13"/>
      <c r="VCO72" s="13"/>
      <c r="VCP72" s="13"/>
      <c r="VCQ72" s="13"/>
      <c r="VCR72" s="13"/>
      <c r="VCS72" s="13"/>
      <c r="VCT72" s="13"/>
      <c r="VCU72" s="13"/>
      <c r="VCV72" s="13"/>
      <c r="VCW72" s="13"/>
      <c r="VCX72" s="13"/>
      <c r="VCY72" s="13"/>
      <c r="VCZ72" s="13"/>
      <c r="VDA72" s="13"/>
      <c r="VDB72" s="13"/>
      <c r="VDC72" s="13"/>
      <c r="VDD72" s="13"/>
      <c r="VDE72" s="13"/>
      <c r="VDF72" s="13"/>
      <c r="VDG72" s="13"/>
      <c r="VDH72" s="13"/>
      <c r="VDI72" s="13"/>
      <c r="VDJ72" s="13"/>
      <c r="VDK72" s="13"/>
      <c r="VDL72" s="13"/>
      <c r="VDM72" s="13"/>
      <c r="VDN72" s="13"/>
      <c r="VDO72" s="13"/>
      <c r="VDP72" s="13"/>
      <c r="VDQ72" s="13"/>
      <c r="VDR72" s="13"/>
      <c r="VDS72" s="13"/>
      <c r="VDT72" s="13"/>
      <c r="VDU72" s="13"/>
      <c r="VDV72" s="13"/>
      <c r="VDW72" s="13"/>
      <c r="VDX72" s="13"/>
      <c r="VDY72" s="13"/>
      <c r="VDZ72" s="13"/>
      <c r="VEA72" s="13"/>
      <c r="VEB72" s="13"/>
      <c r="VEC72" s="13"/>
      <c r="VED72" s="13"/>
      <c r="VEE72" s="13"/>
      <c r="VEF72" s="13"/>
      <c r="VEG72" s="13"/>
      <c r="VEH72" s="13"/>
      <c r="VEI72" s="13"/>
      <c r="VEJ72" s="13"/>
      <c r="VEK72" s="13"/>
      <c r="VEL72" s="13"/>
      <c r="VEM72" s="13"/>
      <c r="VEN72" s="13"/>
      <c r="VEO72" s="13"/>
      <c r="VEP72" s="13"/>
      <c r="VEQ72" s="13"/>
      <c r="VER72" s="13"/>
      <c r="VES72" s="13"/>
      <c r="VET72" s="13"/>
      <c r="VEU72" s="13"/>
      <c r="VEV72" s="13"/>
      <c r="VEW72" s="13"/>
      <c r="VEX72" s="13"/>
      <c r="VEY72" s="13"/>
      <c r="VEZ72" s="13"/>
      <c r="VFA72" s="13"/>
      <c r="VFB72" s="13"/>
      <c r="VFC72" s="13"/>
      <c r="VFD72" s="13"/>
      <c r="VFE72" s="13"/>
      <c r="VFF72" s="13"/>
      <c r="VFG72" s="13"/>
      <c r="VFH72" s="13"/>
      <c r="VFI72" s="13"/>
      <c r="VFJ72" s="13"/>
      <c r="VFK72" s="13"/>
      <c r="VFL72" s="13"/>
      <c r="VFM72" s="13"/>
      <c r="VFN72" s="13"/>
      <c r="VFO72" s="13"/>
      <c r="VFP72" s="13"/>
      <c r="VFQ72" s="13"/>
      <c r="VFR72" s="13"/>
      <c r="VFS72" s="13"/>
      <c r="VFT72" s="13"/>
      <c r="VFU72" s="13"/>
      <c r="VFV72" s="13"/>
      <c r="VFW72" s="13"/>
      <c r="VFX72" s="13"/>
      <c r="VFY72" s="13"/>
      <c r="VFZ72" s="13"/>
      <c r="VGA72" s="13"/>
      <c r="VGB72" s="13"/>
      <c r="VGC72" s="13"/>
      <c r="VGD72" s="13"/>
      <c r="VGE72" s="13"/>
      <c r="VGF72" s="13"/>
      <c r="VGG72" s="13"/>
      <c r="VGH72" s="13"/>
      <c r="VGI72" s="13"/>
      <c r="VGJ72" s="13"/>
      <c r="VGK72" s="13"/>
      <c r="VGL72" s="13"/>
      <c r="VGM72" s="13"/>
      <c r="VGN72" s="13"/>
      <c r="VGO72" s="13"/>
      <c r="VGP72" s="13"/>
      <c r="VGQ72" s="13"/>
      <c r="VGR72" s="13"/>
      <c r="VGS72" s="13"/>
      <c r="VGT72" s="13"/>
      <c r="VGU72" s="13"/>
      <c r="VGV72" s="13"/>
      <c r="VGW72" s="13"/>
      <c r="VGX72" s="13"/>
      <c r="VGY72" s="13"/>
      <c r="VGZ72" s="13"/>
      <c r="VHA72" s="13"/>
      <c r="VHB72" s="13"/>
      <c r="VHC72" s="13"/>
      <c r="VHD72" s="13"/>
      <c r="VHE72" s="13"/>
      <c r="VHF72" s="13"/>
      <c r="VHG72" s="13"/>
      <c r="VHH72" s="13"/>
      <c r="VHI72" s="13"/>
      <c r="VHJ72" s="13"/>
      <c r="VHK72" s="13"/>
      <c r="VHL72" s="13"/>
      <c r="VHM72" s="13"/>
      <c r="VHN72" s="13"/>
      <c r="VHO72" s="13"/>
      <c r="VHP72" s="13"/>
      <c r="VHQ72" s="13"/>
      <c r="VHR72" s="13"/>
      <c r="VHS72" s="13"/>
      <c r="VHT72" s="13"/>
      <c r="VHU72" s="13"/>
      <c r="VHV72" s="13"/>
      <c r="VHW72" s="13"/>
      <c r="VHX72" s="13"/>
      <c r="VHY72" s="13"/>
      <c r="VHZ72" s="13"/>
      <c r="VIA72" s="13"/>
      <c r="VIB72" s="13"/>
      <c r="VIC72" s="13"/>
      <c r="VID72" s="13"/>
      <c r="VIE72" s="13"/>
      <c r="VIF72" s="13"/>
      <c r="VIG72" s="13"/>
      <c r="VIH72" s="13"/>
      <c r="VII72" s="13"/>
      <c r="VIJ72" s="13"/>
      <c r="VIK72" s="13"/>
      <c r="VIL72" s="13"/>
      <c r="VIM72" s="13"/>
      <c r="VIN72" s="13"/>
      <c r="VIO72" s="13"/>
      <c r="VIP72" s="13"/>
      <c r="VIQ72" s="13"/>
      <c r="VIR72" s="13"/>
      <c r="VIS72" s="13"/>
      <c r="VIT72" s="13"/>
      <c r="VIU72" s="13"/>
      <c r="VIV72" s="13"/>
      <c r="VIW72" s="13"/>
      <c r="VIX72" s="13"/>
      <c r="VIY72" s="13"/>
      <c r="VIZ72" s="13"/>
      <c r="VJA72" s="13"/>
      <c r="VJB72" s="13"/>
      <c r="VJC72" s="13"/>
      <c r="VJD72" s="13"/>
      <c r="VJE72" s="13"/>
      <c r="VJF72" s="13"/>
      <c r="VJG72" s="13"/>
      <c r="VJH72" s="13"/>
      <c r="VJI72" s="13"/>
      <c r="VJJ72" s="13"/>
      <c r="VJK72" s="13"/>
      <c r="VJL72" s="13"/>
      <c r="VJM72" s="13"/>
      <c r="VJN72" s="13"/>
      <c r="VJO72" s="13"/>
      <c r="VJP72" s="13"/>
      <c r="VJQ72" s="13"/>
      <c r="VJR72" s="13"/>
      <c r="VJS72" s="13"/>
      <c r="VJT72" s="13"/>
      <c r="VJU72" s="13"/>
      <c r="VJV72" s="13"/>
      <c r="VJW72" s="13"/>
      <c r="VJX72" s="13"/>
      <c r="VJY72" s="13"/>
      <c r="VJZ72" s="13"/>
      <c r="VKA72" s="13"/>
      <c r="VKB72" s="13"/>
      <c r="VKC72" s="13"/>
      <c r="VKD72" s="13"/>
      <c r="VKE72" s="13"/>
      <c r="VKF72" s="13"/>
      <c r="VKG72" s="13"/>
      <c r="VKH72" s="13"/>
      <c r="VKI72" s="13"/>
      <c r="VKJ72" s="13"/>
      <c r="VKK72" s="13"/>
      <c r="VKL72" s="13"/>
      <c r="VKM72" s="13"/>
      <c r="VKN72" s="13"/>
      <c r="VKO72" s="13"/>
      <c r="VKP72" s="13"/>
      <c r="VKQ72" s="13"/>
      <c r="VKR72" s="13"/>
      <c r="VKS72" s="13"/>
      <c r="VKT72" s="13"/>
      <c r="VKU72" s="13"/>
      <c r="VKV72" s="13"/>
      <c r="VKW72" s="13"/>
      <c r="VKX72" s="13"/>
      <c r="VKY72" s="13"/>
      <c r="VKZ72" s="13"/>
      <c r="VLA72" s="13"/>
      <c r="VLB72" s="13"/>
      <c r="VLC72" s="13"/>
      <c r="VLD72" s="13"/>
      <c r="VLE72" s="13"/>
      <c r="VLF72" s="13"/>
      <c r="VLG72" s="13"/>
      <c r="VLH72" s="13"/>
      <c r="VLI72" s="13"/>
      <c r="VLJ72" s="13"/>
      <c r="VLK72" s="13"/>
      <c r="VLL72" s="13"/>
      <c r="VLM72" s="13"/>
      <c r="VLN72" s="13"/>
      <c r="VLO72" s="13"/>
      <c r="VLP72" s="13"/>
      <c r="VLQ72" s="13"/>
      <c r="VLR72" s="13"/>
      <c r="VLS72" s="13"/>
      <c r="VLT72" s="13"/>
      <c r="VLU72" s="13"/>
      <c r="VLV72" s="13"/>
      <c r="VLW72" s="13"/>
      <c r="VLX72" s="13"/>
      <c r="VLY72" s="13"/>
      <c r="VLZ72" s="13"/>
      <c r="VMA72" s="13"/>
      <c r="VMB72" s="13"/>
      <c r="VMC72" s="13"/>
      <c r="VMD72" s="13"/>
      <c r="VME72" s="13"/>
      <c r="VMF72" s="13"/>
      <c r="VMG72" s="13"/>
      <c r="VMH72" s="13"/>
      <c r="VMI72" s="13"/>
      <c r="VMJ72" s="13"/>
      <c r="VMK72" s="13"/>
      <c r="VML72" s="13"/>
      <c r="VMM72" s="13"/>
      <c r="VMN72" s="13"/>
      <c r="VMO72" s="13"/>
      <c r="VMP72" s="13"/>
      <c r="VMQ72" s="13"/>
      <c r="VMR72" s="13"/>
      <c r="VMS72" s="13"/>
      <c r="VMT72" s="13"/>
      <c r="VMU72" s="13"/>
      <c r="VMV72" s="13"/>
      <c r="VMW72" s="13"/>
      <c r="VMX72" s="13"/>
      <c r="VMY72" s="13"/>
      <c r="VMZ72" s="13"/>
      <c r="VNA72" s="13"/>
      <c r="VNB72" s="13"/>
      <c r="VNC72" s="13"/>
      <c r="VND72" s="13"/>
      <c r="VNE72" s="13"/>
      <c r="VNF72" s="13"/>
      <c r="VNG72" s="13"/>
      <c r="VNH72" s="13"/>
      <c r="VNI72" s="13"/>
      <c r="VNJ72" s="13"/>
      <c r="VNK72" s="13"/>
      <c r="VNL72" s="13"/>
      <c r="VNM72" s="13"/>
      <c r="VNN72" s="13"/>
      <c r="VNO72" s="13"/>
      <c r="VNP72" s="13"/>
      <c r="VNQ72" s="13"/>
      <c r="VNR72" s="13"/>
      <c r="VNS72" s="13"/>
      <c r="VNT72" s="13"/>
      <c r="VNU72" s="13"/>
      <c r="VNV72" s="13"/>
      <c r="VNW72" s="13"/>
      <c r="VNX72" s="13"/>
      <c r="VNY72" s="13"/>
      <c r="VNZ72" s="13"/>
      <c r="VOA72" s="13"/>
      <c r="VOB72" s="13"/>
      <c r="VOC72" s="13"/>
      <c r="VOD72" s="13"/>
      <c r="VOE72" s="13"/>
      <c r="VOF72" s="13"/>
      <c r="VOG72" s="13"/>
      <c r="VOH72" s="13"/>
      <c r="VOI72" s="13"/>
      <c r="VOJ72" s="13"/>
      <c r="VOK72" s="13"/>
      <c r="VOL72" s="13"/>
      <c r="VOM72" s="13"/>
      <c r="VON72" s="13"/>
      <c r="VOO72" s="13"/>
      <c r="VOP72" s="13"/>
      <c r="VOQ72" s="13"/>
      <c r="VOR72" s="13"/>
      <c r="VOS72" s="13"/>
      <c r="VOT72" s="13"/>
      <c r="VOU72" s="13"/>
      <c r="VOV72" s="13"/>
      <c r="VOW72" s="13"/>
      <c r="VOX72" s="13"/>
      <c r="VOY72" s="13"/>
      <c r="VOZ72" s="13"/>
      <c r="VPA72" s="13"/>
      <c r="VPB72" s="13"/>
      <c r="VPC72" s="13"/>
      <c r="VPD72" s="13"/>
      <c r="VPE72" s="13"/>
      <c r="VPF72" s="13"/>
      <c r="VPG72" s="13"/>
      <c r="VPH72" s="13"/>
      <c r="VPI72" s="13"/>
      <c r="VPJ72" s="13"/>
      <c r="VPK72" s="13"/>
      <c r="VPL72" s="13"/>
      <c r="VPM72" s="13"/>
      <c r="VPN72" s="13"/>
      <c r="VPO72" s="13"/>
      <c r="VPP72" s="13"/>
      <c r="VPQ72" s="13"/>
      <c r="VPR72" s="13"/>
      <c r="VPS72" s="13"/>
      <c r="VPT72" s="13"/>
      <c r="VPU72" s="13"/>
      <c r="VPV72" s="13"/>
      <c r="VPW72" s="13"/>
      <c r="VPX72" s="13"/>
      <c r="VPY72" s="13"/>
      <c r="VPZ72" s="13"/>
      <c r="VQA72" s="13"/>
      <c r="VQB72" s="13"/>
      <c r="VQC72" s="13"/>
      <c r="VQD72" s="13"/>
      <c r="VQE72" s="13"/>
      <c r="VQF72" s="13"/>
      <c r="VQG72" s="13"/>
      <c r="VQH72" s="13"/>
      <c r="VQI72" s="13"/>
      <c r="VQJ72" s="13"/>
      <c r="VQK72" s="13"/>
      <c r="VQL72" s="13"/>
      <c r="VQM72" s="13"/>
      <c r="VQN72" s="13"/>
      <c r="VQO72" s="13"/>
      <c r="VQP72" s="13"/>
      <c r="VQQ72" s="13"/>
      <c r="VQR72" s="13"/>
      <c r="VQS72" s="13"/>
      <c r="VQT72" s="13"/>
      <c r="VQU72" s="13"/>
      <c r="VQV72" s="13"/>
      <c r="VQW72" s="13"/>
      <c r="VQX72" s="13"/>
      <c r="VQY72" s="13"/>
      <c r="VQZ72" s="13"/>
      <c r="VRA72" s="13"/>
      <c r="VRB72" s="13"/>
      <c r="VRC72" s="13"/>
      <c r="VRD72" s="13"/>
      <c r="VRE72" s="13"/>
      <c r="VRF72" s="13"/>
      <c r="VRG72" s="13"/>
      <c r="VRH72" s="13"/>
      <c r="VRI72" s="13"/>
      <c r="VRJ72" s="13"/>
      <c r="VRK72" s="13"/>
      <c r="VRL72" s="13"/>
      <c r="VRM72" s="13"/>
      <c r="VRN72" s="13"/>
      <c r="VRO72" s="13"/>
      <c r="VRP72" s="13"/>
      <c r="VRQ72" s="13"/>
      <c r="VRR72" s="13"/>
      <c r="VRS72" s="13"/>
      <c r="VRT72" s="13"/>
      <c r="VRU72" s="13"/>
      <c r="VRV72" s="13"/>
      <c r="VRW72" s="13"/>
      <c r="VRX72" s="13"/>
      <c r="VRY72" s="13"/>
      <c r="VRZ72" s="13"/>
      <c r="VSA72" s="13"/>
      <c r="VSB72" s="13"/>
      <c r="VSC72" s="13"/>
      <c r="VSD72" s="13"/>
      <c r="VSE72" s="13"/>
      <c r="VSF72" s="13"/>
      <c r="VSG72" s="13"/>
      <c r="VSH72" s="13"/>
      <c r="VSI72" s="13"/>
      <c r="VSJ72" s="13"/>
      <c r="VSK72" s="13"/>
      <c r="VSL72" s="13"/>
      <c r="VSM72" s="13"/>
      <c r="VSN72" s="13"/>
      <c r="VSO72" s="13"/>
      <c r="VSP72" s="13"/>
      <c r="VSQ72" s="13"/>
      <c r="VSR72" s="13"/>
      <c r="VSS72" s="13"/>
      <c r="VST72" s="13"/>
      <c r="VSU72" s="13"/>
      <c r="VSV72" s="13"/>
      <c r="VSW72" s="13"/>
      <c r="VSX72" s="13"/>
      <c r="VSY72" s="13"/>
      <c r="VSZ72" s="13"/>
      <c r="VTA72" s="13"/>
      <c r="VTB72" s="13"/>
      <c r="VTC72" s="13"/>
      <c r="VTD72" s="13"/>
      <c r="VTE72" s="13"/>
      <c r="VTF72" s="13"/>
      <c r="VTG72" s="13"/>
      <c r="VTH72" s="13"/>
      <c r="VTI72" s="13"/>
      <c r="VTJ72" s="13"/>
      <c r="VTK72" s="13"/>
      <c r="VTL72" s="13"/>
      <c r="VTM72" s="13"/>
      <c r="VTN72" s="13"/>
      <c r="VTO72" s="13"/>
      <c r="VTP72" s="13"/>
      <c r="VTQ72" s="13"/>
      <c r="VTR72" s="13"/>
      <c r="VTS72" s="13"/>
      <c r="VTT72" s="13"/>
      <c r="VTU72" s="13"/>
      <c r="VTV72" s="13"/>
      <c r="VTW72" s="13"/>
      <c r="VTX72" s="13"/>
      <c r="VTY72" s="13"/>
      <c r="VTZ72" s="13"/>
      <c r="VUA72" s="13"/>
      <c r="VUB72" s="13"/>
      <c r="VUC72" s="13"/>
      <c r="VUD72" s="13"/>
      <c r="VUE72" s="13"/>
      <c r="VUF72" s="13"/>
      <c r="VUG72" s="13"/>
      <c r="VUH72" s="13"/>
      <c r="VUI72" s="13"/>
      <c r="VUJ72" s="13"/>
      <c r="VUK72" s="13"/>
      <c r="VUL72" s="13"/>
      <c r="VUM72" s="13"/>
      <c r="VUN72" s="13"/>
      <c r="VUO72" s="13"/>
      <c r="VUP72" s="13"/>
      <c r="VUQ72" s="13"/>
      <c r="VUR72" s="13"/>
      <c r="VUS72" s="13"/>
      <c r="VUT72" s="13"/>
      <c r="VUU72" s="13"/>
      <c r="VUV72" s="13"/>
      <c r="VUW72" s="13"/>
      <c r="VUX72" s="13"/>
      <c r="VUY72" s="13"/>
      <c r="VUZ72" s="13"/>
      <c r="VVA72" s="13"/>
      <c r="VVB72" s="13"/>
      <c r="VVC72" s="13"/>
      <c r="VVD72" s="13"/>
      <c r="VVE72" s="13"/>
      <c r="VVF72" s="13"/>
      <c r="VVG72" s="13"/>
      <c r="VVH72" s="13"/>
      <c r="VVI72" s="13"/>
      <c r="VVJ72" s="13"/>
      <c r="VVK72" s="13"/>
      <c r="VVL72" s="13"/>
      <c r="VVM72" s="13"/>
      <c r="VVN72" s="13"/>
      <c r="VVO72" s="13"/>
      <c r="VVP72" s="13"/>
      <c r="VVQ72" s="13"/>
      <c r="VVR72" s="13"/>
      <c r="VVS72" s="13"/>
      <c r="VVT72" s="13"/>
      <c r="VVU72" s="13"/>
      <c r="VVV72" s="13"/>
      <c r="VVW72" s="13"/>
      <c r="VVX72" s="13"/>
      <c r="VVY72" s="13"/>
      <c r="VVZ72" s="13"/>
      <c r="VWA72" s="13"/>
      <c r="VWB72" s="13"/>
      <c r="VWC72" s="13"/>
      <c r="VWD72" s="13"/>
      <c r="VWE72" s="13"/>
      <c r="VWF72" s="13"/>
      <c r="VWG72" s="13"/>
      <c r="VWH72" s="13"/>
      <c r="VWI72" s="13"/>
      <c r="VWJ72" s="13"/>
      <c r="VWK72" s="13"/>
      <c r="VWL72" s="13"/>
      <c r="VWM72" s="13"/>
      <c r="VWN72" s="13"/>
      <c r="VWO72" s="13"/>
      <c r="VWP72" s="13"/>
      <c r="VWQ72" s="13"/>
      <c r="VWR72" s="13"/>
      <c r="VWS72" s="13"/>
      <c r="VWT72" s="13"/>
      <c r="VWU72" s="13"/>
      <c r="VWV72" s="13"/>
      <c r="VWW72" s="13"/>
      <c r="VWX72" s="13"/>
      <c r="VWY72" s="13"/>
      <c r="VWZ72" s="13"/>
      <c r="VXA72" s="13"/>
      <c r="VXB72" s="13"/>
      <c r="VXC72" s="13"/>
      <c r="VXD72" s="13"/>
      <c r="VXE72" s="13"/>
      <c r="VXF72" s="13"/>
      <c r="VXG72" s="13"/>
      <c r="VXH72" s="13"/>
      <c r="VXI72" s="13"/>
      <c r="VXJ72" s="13"/>
      <c r="VXK72" s="13"/>
      <c r="VXL72" s="13"/>
      <c r="VXM72" s="13"/>
      <c r="VXN72" s="13"/>
      <c r="VXO72" s="13"/>
      <c r="VXP72" s="13"/>
      <c r="VXQ72" s="13"/>
      <c r="VXR72" s="13"/>
      <c r="VXS72" s="13"/>
      <c r="VXT72" s="13"/>
      <c r="VXU72" s="13"/>
      <c r="VXV72" s="13"/>
      <c r="VXW72" s="13"/>
      <c r="VXX72" s="13"/>
      <c r="VXY72" s="13"/>
      <c r="VXZ72" s="13"/>
      <c r="VYA72" s="13"/>
      <c r="VYB72" s="13"/>
      <c r="VYC72" s="13"/>
      <c r="VYD72" s="13"/>
      <c r="VYE72" s="13"/>
      <c r="VYF72" s="13"/>
      <c r="VYG72" s="13"/>
      <c r="VYH72" s="13"/>
      <c r="VYI72" s="13"/>
      <c r="VYJ72" s="13"/>
      <c r="VYK72" s="13"/>
      <c r="VYL72" s="13"/>
      <c r="VYM72" s="13"/>
      <c r="VYN72" s="13"/>
      <c r="VYO72" s="13"/>
      <c r="VYP72" s="13"/>
      <c r="VYQ72" s="13"/>
      <c r="VYR72" s="13"/>
      <c r="VYS72" s="13"/>
      <c r="VYT72" s="13"/>
      <c r="VYU72" s="13"/>
      <c r="VYV72" s="13"/>
      <c r="VYW72" s="13"/>
      <c r="VYX72" s="13"/>
      <c r="VYY72" s="13"/>
      <c r="VYZ72" s="13"/>
      <c r="VZA72" s="13"/>
      <c r="VZB72" s="13"/>
      <c r="VZC72" s="13"/>
      <c r="VZD72" s="13"/>
      <c r="VZE72" s="13"/>
      <c r="VZF72" s="13"/>
      <c r="VZG72" s="13"/>
      <c r="VZH72" s="13"/>
      <c r="VZI72" s="13"/>
      <c r="VZJ72" s="13"/>
      <c r="VZK72" s="13"/>
      <c r="VZL72" s="13"/>
      <c r="VZM72" s="13"/>
      <c r="VZN72" s="13"/>
      <c r="VZO72" s="13"/>
      <c r="VZP72" s="13"/>
      <c r="VZQ72" s="13"/>
      <c r="VZR72" s="13"/>
      <c r="VZS72" s="13"/>
      <c r="VZT72" s="13"/>
      <c r="VZU72" s="13"/>
      <c r="VZV72" s="13"/>
      <c r="VZW72" s="13"/>
      <c r="VZX72" s="13"/>
      <c r="VZY72" s="13"/>
      <c r="VZZ72" s="13"/>
      <c r="WAA72" s="13"/>
      <c r="WAB72" s="13"/>
      <c r="WAC72" s="13"/>
      <c r="WAD72" s="13"/>
      <c r="WAE72" s="13"/>
      <c r="WAF72" s="13"/>
      <c r="WAG72" s="13"/>
      <c r="WAH72" s="13"/>
      <c r="WAI72" s="13"/>
      <c r="WAJ72" s="13"/>
      <c r="WAK72" s="13"/>
      <c r="WAL72" s="13"/>
      <c r="WAM72" s="13"/>
      <c r="WAN72" s="13"/>
      <c r="WAO72" s="13"/>
      <c r="WAP72" s="13"/>
      <c r="WAQ72" s="13"/>
      <c r="WAR72" s="13"/>
      <c r="WAS72" s="13"/>
      <c r="WAT72" s="13"/>
      <c r="WAU72" s="13"/>
      <c r="WAV72" s="13"/>
      <c r="WAW72" s="13"/>
      <c r="WAX72" s="13"/>
      <c r="WAY72" s="13"/>
      <c r="WAZ72" s="13"/>
      <c r="WBA72" s="13"/>
      <c r="WBB72" s="13"/>
      <c r="WBC72" s="13"/>
      <c r="WBD72" s="13"/>
      <c r="WBE72" s="13"/>
      <c r="WBF72" s="13"/>
      <c r="WBG72" s="13"/>
      <c r="WBH72" s="13"/>
      <c r="WBI72" s="13"/>
      <c r="WBJ72" s="13"/>
      <c r="WBK72" s="13"/>
      <c r="WBL72" s="13"/>
      <c r="WBM72" s="13"/>
      <c r="WBN72" s="13"/>
      <c r="WBO72" s="13"/>
      <c r="WBP72" s="13"/>
      <c r="WBQ72" s="13"/>
      <c r="WBR72" s="13"/>
      <c r="WBS72" s="13"/>
      <c r="WBT72" s="13"/>
      <c r="WBU72" s="13"/>
      <c r="WBV72" s="13"/>
      <c r="WBW72" s="13"/>
      <c r="WBX72" s="13"/>
      <c r="WBY72" s="13"/>
      <c r="WBZ72" s="13"/>
      <c r="WCA72" s="13"/>
      <c r="WCB72" s="13"/>
      <c r="WCC72" s="13"/>
      <c r="WCD72" s="13"/>
      <c r="WCE72" s="13"/>
      <c r="WCF72" s="13"/>
      <c r="WCG72" s="13"/>
      <c r="WCH72" s="13"/>
      <c r="WCI72" s="13"/>
      <c r="WCJ72" s="13"/>
      <c r="WCK72" s="13"/>
      <c r="WCL72" s="13"/>
      <c r="WCM72" s="13"/>
      <c r="WCN72" s="13"/>
      <c r="WCO72" s="13"/>
      <c r="WCP72" s="13"/>
      <c r="WCQ72" s="13"/>
      <c r="WCR72" s="13"/>
      <c r="WCS72" s="13"/>
      <c r="WCT72" s="13"/>
      <c r="WCU72" s="13"/>
      <c r="WCV72" s="13"/>
      <c r="WCW72" s="13"/>
      <c r="WCX72" s="13"/>
      <c r="WCY72" s="13"/>
      <c r="WCZ72" s="13"/>
      <c r="WDA72" s="13"/>
      <c r="WDB72" s="13"/>
      <c r="WDC72" s="13"/>
      <c r="WDD72" s="13"/>
      <c r="WDE72" s="13"/>
      <c r="WDF72" s="13"/>
      <c r="WDG72" s="13"/>
      <c r="WDH72" s="13"/>
      <c r="WDI72" s="13"/>
      <c r="WDJ72" s="13"/>
      <c r="WDK72" s="13"/>
      <c r="WDL72" s="13"/>
      <c r="WDM72" s="13"/>
      <c r="WDN72" s="13"/>
      <c r="WDO72" s="13"/>
      <c r="WDP72" s="13"/>
      <c r="WDQ72" s="13"/>
      <c r="WDR72" s="13"/>
      <c r="WDS72" s="13"/>
      <c r="WDT72" s="13"/>
      <c r="WDU72" s="13"/>
      <c r="WDV72" s="13"/>
      <c r="WDW72" s="13"/>
      <c r="WDX72" s="13"/>
      <c r="WDY72" s="13"/>
      <c r="WDZ72" s="13"/>
      <c r="WEA72" s="13"/>
      <c r="WEB72" s="13"/>
      <c r="WEC72" s="13"/>
      <c r="WED72" s="13"/>
      <c r="WEE72" s="13"/>
      <c r="WEF72" s="13"/>
      <c r="WEG72" s="13"/>
      <c r="WEH72" s="13"/>
      <c r="WEI72" s="13"/>
      <c r="WEJ72" s="13"/>
      <c r="WEK72" s="13"/>
      <c r="WEL72" s="13"/>
      <c r="WEM72" s="13"/>
      <c r="WEN72" s="13"/>
      <c r="WEO72" s="13"/>
      <c r="WEP72" s="13"/>
      <c r="WEQ72" s="13"/>
      <c r="WER72" s="13"/>
      <c r="WES72" s="13"/>
      <c r="WET72" s="13"/>
      <c r="WEU72" s="13"/>
      <c r="WEV72" s="13"/>
      <c r="WEW72" s="13"/>
      <c r="WEX72" s="13"/>
      <c r="WEY72" s="13"/>
      <c r="WEZ72" s="13"/>
      <c r="WFA72" s="13"/>
      <c r="WFB72" s="13"/>
      <c r="WFC72" s="13"/>
      <c r="WFD72" s="13"/>
      <c r="WFE72" s="13"/>
      <c r="WFF72" s="13"/>
      <c r="WFG72" s="13"/>
      <c r="WFH72" s="13"/>
      <c r="WFI72" s="13"/>
      <c r="WFJ72" s="13"/>
      <c r="WFK72" s="13"/>
      <c r="WFL72" s="13"/>
      <c r="WFM72" s="13"/>
      <c r="WFN72" s="13"/>
      <c r="WFO72" s="13"/>
      <c r="WFP72" s="13"/>
      <c r="WFQ72" s="13"/>
      <c r="WFR72" s="13"/>
      <c r="WFS72" s="13"/>
      <c r="WFT72" s="13"/>
      <c r="WFU72" s="13"/>
      <c r="WFV72" s="13"/>
      <c r="WFW72" s="13"/>
      <c r="WFX72" s="13"/>
      <c r="WFY72" s="13"/>
      <c r="WFZ72" s="13"/>
      <c r="WGA72" s="13"/>
      <c r="WGB72" s="13"/>
      <c r="WGC72" s="13"/>
      <c r="WGD72" s="13"/>
      <c r="WGE72" s="13"/>
      <c r="WGF72" s="13"/>
      <c r="WGG72" s="13"/>
      <c r="WGH72" s="13"/>
      <c r="WGI72" s="13"/>
      <c r="WGJ72" s="13"/>
      <c r="WGK72" s="13"/>
      <c r="WGL72" s="13"/>
      <c r="WGM72" s="13"/>
      <c r="WGN72" s="13"/>
      <c r="WGO72" s="13"/>
      <c r="WGP72" s="13"/>
      <c r="WGQ72" s="13"/>
      <c r="WGR72" s="13"/>
      <c r="WGS72" s="13"/>
      <c r="WGT72" s="13"/>
      <c r="WGU72" s="13"/>
      <c r="WGV72" s="13"/>
      <c r="WGW72" s="13"/>
      <c r="WGX72" s="13"/>
      <c r="WGY72" s="13"/>
      <c r="WGZ72" s="13"/>
      <c r="WHA72" s="13"/>
      <c r="WHB72" s="13"/>
      <c r="WHC72" s="13"/>
      <c r="WHD72" s="13"/>
      <c r="WHE72" s="13"/>
      <c r="WHF72" s="13"/>
      <c r="WHG72" s="13"/>
      <c r="WHH72" s="13"/>
      <c r="WHI72" s="13"/>
      <c r="WHJ72" s="13"/>
      <c r="WHK72" s="13"/>
      <c r="WHL72" s="13"/>
      <c r="WHM72" s="13"/>
      <c r="WHN72" s="13"/>
      <c r="WHO72" s="13"/>
      <c r="WHP72" s="13"/>
      <c r="WHQ72" s="13"/>
      <c r="WHR72" s="13"/>
      <c r="WHS72" s="13"/>
      <c r="WHT72" s="13"/>
      <c r="WHU72" s="13"/>
      <c r="WHV72" s="13"/>
      <c r="WHW72" s="13"/>
      <c r="WHX72" s="13"/>
      <c r="WHY72" s="13"/>
      <c r="WHZ72" s="13"/>
      <c r="WIA72" s="13"/>
      <c r="WIB72" s="13"/>
      <c r="WIC72" s="13"/>
      <c r="WID72" s="13"/>
      <c r="WIE72" s="13"/>
      <c r="WIF72" s="13"/>
      <c r="WIG72" s="13"/>
      <c r="WIH72" s="13"/>
      <c r="WII72" s="13"/>
      <c r="WIJ72" s="13"/>
      <c r="WIK72" s="13"/>
      <c r="WIL72" s="13"/>
      <c r="WIM72" s="13"/>
      <c r="WIN72" s="13"/>
      <c r="WIO72" s="13"/>
      <c r="WIP72" s="13"/>
      <c r="WIQ72" s="13"/>
      <c r="WIR72" s="13"/>
      <c r="WIS72" s="13"/>
      <c r="WIT72" s="13"/>
      <c r="WIU72" s="13"/>
      <c r="WIV72" s="13"/>
      <c r="WIW72" s="13"/>
      <c r="WIX72" s="13"/>
      <c r="WIY72" s="13"/>
      <c r="WIZ72" s="13"/>
      <c r="WJA72" s="13"/>
      <c r="WJB72" s="13"/>
      <c r="WJC72" s="13"/>
      <c r="WJD72" s="13"/>
      <c r="WJE72" s="13"/>
      <c r="WJF72" s="13"/>
      <c r="WJG72" s="13"/>
      <c r="WJH72" s="13"/>
      <c r="WJI72" s="13"/>
      <c r="WJJ72" s="13"/>
      <c r="WJK72" s="13"/>
      <c r="WJL72" s="13"/>
      <c r="WJM72" s="13"/>
      <c r="WJN72" s="13"/>
      <c r="WJO72" s="13"/>
      <c r="WJP72" s="13"/>
      <c r="WJQ72" s="13"/>
      <c r="WJR72" s="13"/>
      <c r="WJS72" s="13"/>
      <c r="WJT72" s="13"/>
      <c r="WJU72" s="13"/>
      <c r="WJV72" s="13"/>
      <c r="WJW72" s="13"/>
      <c r="WJX72" s="13"/>
      <c r="WJY72" s="13"/>
      <c r="WJZ72" s="13"/>
      <c r="WKA72" s="13"/>
      <c r="WKB72" s="13"/>
      <c r="WKC72" s="13"/>
      <c r="WKD72" s="13"/>
      <c r="WKE72" s="13"/>
      <c r="WKF72" s="13"/>
      <c r="WKG72" s="13"/>
      <c r="WKH72" s="13"/>
      <c r="WKI72" s="13"/>
      <c r="WKJ72" s="13"/>
      <c r="WKK72" s="13"/>
      <c r="WKL72" s="13"/>
      <c r="WKM72" s="13"/>
      <c r="WKN72" s="13"/>
      <c r="WKO72" s="13"/>
      <c r="WKP72" s="13"/>
      <c r="WKQ72" s="13"/>
      <c r="WKR72" s="13"/>
      <c r="WKS72" s="13"/>
      <c r="WKT72" s="13"/>
      <c r="WKU72" s="13"/>
      <c r="WKV72" s="13"/>
      <c r="WKW72" s="13"/>
      <c r="WKX72" s="13"/>
      <c r="WKY72" s="13"/>
      <c r="WKZ72" s="13"/>
      <c r="WLA72" s="13"/>
      <c r="WLB72" s="13"/>
      <c r="WLC72" s="13"/>
      <c r="WLD72" s="13"/>
      <c r="WLE72" s="13"/>
      <c r="WLF72" s="13"/>
      <c r="WLG72" s="13"/>
      <c r="WLH72" s="13"/>
      <c r="WLI72" s="13"/>
      <c r="WLJ72" s="13"/>
      <c r="WLK72" s="13"/>
      <c r="WLL72" s="13"/>
      <c r="WLM72" s="13"/>
      <c r="WLN72" s="13"/>
      <c r="WLO72" s="13"/>
      <c r="WLP72" s="13"/>
      <c r="WLQ72" s="13"/>
      <c r="WLR72" s="13"/>
      <c r="WLS72" s="13"/>
      <c r="WLT72" s="13"/>
      <c r="WLU72" s="13"/>
      <c r="WLV72" s="13"/>
      <c r="WLW72" s="13"/>
      <c r="WLX72" s="13"/>
      <c r="WLY72" s="13"/>
      <c r="WLZ72" s="13"/>
      <c r="WMA72" s="13"/>
      <c r="WMB72" s="13"/>
      <c r="WMC72" s="13"/>
      <c r="WMD72" s="13"/>
      <c r="WME72" s="13"/>
      <c r="WMF72" s="13"/>
      <c r="WMG72" s="13"/>
      <c r="WMH72" s="13"/>
      <c r="WMI72" s="13"/>
      <c r="WMJ72" s="13"/>
      <c r="WMK72" s="13"/>
      <c r="WML72" s="13"/>
      <c r="WMM72" s="13"/>
      <c r="WMN72" s="13"/>
      <c r="WMO72" s="13"/>
      <c r="WMP72" s="13"/>
      <c r="WMQ72" s="13"/>
      <c r="WMR72" s="13"/>
      <c r="WMS72" s="13"/>
      <c r="WMT72" s="13"/>
      <c r="WMU72" s="13"/>
      <c r="WMV72" s="13"/>
      <c r="WMW72" s="13"/>
      <c r="WMX72" s="13"/>
      <c r="WMY72" s="13"/>
      <c r="WMZ72" s="13"/>
      <c r="WNA72" s="13"/>
      <c r="WNB72" s="13"/>
      <c r="WNC72" s="13"/>
      <c r="WND72" s="13"/>
      <c r="WNE72" s="13"/>
      <c r="WNF72" s="13"/>
      <c r="WNG72" s="13"/>
      <c r="WNH72" s="13"/>
      <c r="WNI72" s="13"/>
      <c r="WNJ72" s="13"/>
      <c r="WNK72" s="13"/>
      <c r="WNL72" s="13"/>
      <c r="WNM72" s="13"/>
      <c r="WNN72" s="13"/>
      <c r="WNO72" s="13"/>
      <c r="WNP72" s="13"/>
      <c r="WNQ72" s="13"/>
      <c r="WNR72" s="13"/>
      <c r="WNS72" s="13"/>
      <c r="WNT72" s="13"/>
      <c r="WNU72" s="13"/>
      <c r="WNV72" s="13"/>
      <c r="WNW72" s="13"/>
      <c r="WNX72" s="13"/>
      <c r="WNY72" s="13"/>
      <c r="WNZ72" s="13"/>
      <c r="WOA72" s="13"/>
      <c r="WOB72" s="13"/>
      <c r="WOC72" s="13"/>
      <c r="WOD72" s="13"/>
      <c r="WOE72" s="13"/>
      <c r="WOF72" s="13"/>
      <c r="WOG72" s="13"/>
      <c r="WOH72" s="13"/>
      <c r="WOI72" s="13"/>
      <c r="WOJ72" s="13"/>
      <c r="WOK72" s="13"/>
      <c r="WOL72" s="13"/>
      <c r="WOM72" s="13"/>
      <c r="WON72" s="13"/>
      <c r="WOO72" s="13"/>
      <c r="WOP72" s="13"/>
      <c r="WOQ72" s="13"/>
      <c r="WOR72" s="13"/>
      <c r="WOS72" s="13"/>
      <c r="WOT72" s="13"/>
      <c r="WOU72" s="13"/>
      <c r="WOV72" s="13"/>
      <c r="WOW72" s="13"/>
      <c r="WOX72" s="13"/>
      <c r="WOY72" s="13"/>
      <c r="WOZ72" s="13"/>
      <c r="WPA72" s="13"/>
      <c r="WPB72" s="13"/>
      <c r="WPC72" s="13"/>
      <c r="WPD72" s="13"/>
      <c r="WPE72" s="13"/>
      <c r="WPF72" s="13"/>
      <c r="WPG72" s="13"/>
      <c r="WPH72" s="13"/>
      <c r="WPI72" s="13"/>
      <c r="WPJ72" s="13"/>
      <c r="WPK72" s="13"/>
      <c r="WPL72" s="13"/>
      <c r="WPM72" s="13"/>
      <c r="WPN72" s="13"/>
      <c r="WPO72" s="13"/>
      <c r="WPP72" s="13"/>
      <c r="WPQ72" s="13"/>
      <c r="WPR72" s="13"/>
      <c r="WPS72" s="13"/>
      <c r="WPT72" s="13"/>
      <c r="WPU72" s="13"/>
      <c r="WPV72" s="13"/>
      <c r="WPW72" s="13"/>
      <c r="WPX72" s="13"/>
      <c r="WPY72" s="13"/>
      <c r="WPZ72" s="13"/>
      <c r="WQA72" s="13"/>
      <c r="WQB72" s="13"/>
      <c r="WQC72" s="13"/>
      <c r="WQD72" s="13"/>
      <c r="WQE72" s="13"/>
      <c r="WQF72" s="13"/>
      <c r="WQG72" s="13"/>
      <c r="WQH72" s="13"/>
      <c r="WQI72" s="13"/>
      <c r="WQJ72" s="13"/>
      <c r="WQK72" s="13"/>
      <c r="WQL72" s="13"/>
      <c r="WQM72" s="13"/>
      <c r="WQN72" s="13"/>
      <c r="WQO72" s="13"/>
      <c r="WQP72" s="13"/>
      <c r="WQQ72" s="13"/>
      <c r="WQR72" s="13"/>
      <c r="WQS72" s="13"/>
      <c r="WQT72" s="13"/>
      <c r="WQU72" s="13"/>
      <c r="WQV72" s="13"/>
      <c r="WQW72" s="13"/>
      <c r="WQX72" s="13"/>
      <c r="WQY72" s="13"/>
      <c r="WQZ72" s="13"/>
      <c r="WRA72" s="13"/>
      <c r="WRB72" s="13"/>
      <c r="WRC72" s="13"/>
      <c r="WRD72" s="13"/>
      <c r="WRE72" s="13"/>
      <c r="WRF72" s="13"/>
      <c r="WRG72" s="13"/>
      <c r="WRH72" s="13"/>
      <c r="WRI72" s="13"/>
      <c r="WRJ72" s="13"/>
      <c r="WRK72" s="13"/>
      <c r="WRL72" s="13"/>
      <c r="WRM72" s="13"/>
      <c r="WRN72" s="13"/>
      <c r="WRO72" s="13"/>
      <c r="WRP72" s="13"/>
      <c r="WRQ72" s="13"/>
      <c r="WRR72" s="13"/>
      <c r="WRS72" s="13"/>
      <c r="WRT72" s="13"/>
      <c r="WRU72" s="13"/>
      <c r="WRV72" s="13"/>
      <c r="WRW72" s="13"/>
      <c r="WRX72" s="13"/>
      <c r="WRY72" s="13"/>
      <c r="WRZ72" s="13"/>
      <c r="WSA72" s="13"/>
      <c r="WSB72" s="13"/>
      <c r="WSC72" s="13"/>
      <c r="WSD72" s="13"/>
      <c r="WSE72" s="13"/>
      <c r="WSF72" s="13"/>
      <c r="WSG72" s="13"/>
      <c r="WSH72" s="13"/>
      <c r="WSI72" s="13"/>
      <c r="WSJ72" s="13"/>
      <c r="WSK72" s="13"/>
      <c r="WSL72" s="13"/>
      <c r="WSM72" s="13"/>
      <c r="WSN72" s="13"/>
      <c r="WSO72" s="13"/>
      <c r="WSP72" s="13"/>
      <c r="WSQ72" s="13"/>
      <c r="WSR72" s="13"/>
      <c r="WSS72" s="13"/>
      <c r="WST72" s="13"/>
      <c r="WSU72" s="13"/>
      <c r="WSV72" s="13"/>
      <c r="WSW72" s="13"/>
      <c r="WSX72" s="13"/>
      <c r="WSY72" s="13"/>
      <c r="WSZ72" s="13"/>
      <c r="WTA72" s="13"/>
      <c r="WTB72" s="13"/>
      <c r="WTC72" s="13"/>
      <c r="WTD72" s="13"/>
      <c r="WTE72" s="13"/>
      <c r="WTF72" s="13"/>
      <c r="WTG72" s="13"/>
      <c r="WTH72" s="13"/>
      <c r="WTI72" s="13"/>
      <c r="WTJ72" s="13"/>
      <c r="WTK72" s="13"/>
      <c r="WTL72" s="13"/>
      <c r="WTM72" s="13"/>
      <c r="WTN72" s="13"/>
      <c r="WTO72" s="13"/>
      <c r="WTP72" s="13"/>
      <c r="WTQ72" s="13"/>
      <c r="WTR72" s="13"/>
      <c r="WTS72" s="13"/>
      <c r="WTT72" s="13"/>
      <c r="WTU72" s="13"/>
      <c r="WTV72" s="13"/>
      <c r="WTW72" s="13"/>
      <c r="WTX72" s="13"/>
      <c r="WTY72" s="13"/>
      <c r="WTZ72" s="13"/>
      <c r="WUA72" s="13"/>
      <c r="WUB72" s="13"/>
      <c r="WUC72" s="13"/>
      <c r="WUD72" s="13"/>
      <c r="WUE72" s="13"/>
      <c r="WUF72" s="13"/>
      <c r="WUG72" s="13"/>
      <c r="WUH72" s="13"/>
      <c r="WUI72" s="13"/>
      <c r="WUJ72" s="13"/>
      <c r="WUK72" s="13"/>
      <c r="WUL72" s="13"/>
      <c r="WUM72" s="13"/>
      <c r="WUN72" s="13"/>
      <c r="WUO72" s="13"/>
      <c r="WUP72" s="13"/>
      <c r="WUQ72" s="13"/>
      <c r="WUR72" s="13"/>
      <c r="WUS72" s="13"/>
      <c r="WUT72" s="13"/>
      <c r="WUU72" s="13"/>
      <c r="WUV72" s="13"/>
      <c r="WUW72" s="13"/>
      <c r="WUX72" s="13"/>
      <c r="WUY72" s="13"/>
      <c r="WUZ72" s="13"/>
      <c r="WVA72" s="13"/>
      <c r="WVB72" s="13"/>
      <c r="WVC72" s="13"/>
      <c r="WVD72" s="13"/>
      <c r="WVE72" s="13"/>
      <c r="WVF72" s="13"/>
      <c r="WVG72" s="13"/>
      <c r="WVH72" s="13"/>
      <c r="WVI72" s="13"/>
      <c r="WVJ72" s="13"/>
      <c r="WVK72" s="13"/>
      <c r="WVL72" s="13"/>
      <c r="WVM72" s="13"/>
      <c r="WVN72" s="13"/>
      <c r="WVO72" s="13"/>
      <c r="WVP72" s="13"/>
      <c r="WVQ72" s="13"/>
      <c r="WVR72" s="13"/>
      <c r="WVS72" s="13"/>
      <c r="WVT72" s="13"/>
      <c r="WVU72" s="13"/>
      <c r="WVV72" s="13"/>
      <c r="WVW72" s="13"/>
      <c r="WVX72" s="13"/>
      <c r="WVY72" s="13"/>
      <c r="WVZ72" s="13"/>
      <c r="WWA72" s="13"/>
      <c r="WWB72" s="13"/>
      <c r="WWC72" s="13"/>
      <c r="WWD72" s="13"/>
      <c r="WWE72" s="13"/>
      <c r="WWF72" s="13"/>
      <c r="WWG72" s="13"/>
      <c r="WWH72" s="13"/>
      <c r="WWI72" s="13"/>
      <c r="WWJ72" s="13"/>
      <c r="WWK72" s="13"/>
      <c r="WWL72" s="13"/>
      <c r="WWM72" s="13"/>
      <c r="WWN72" s="13"/>
      <c r="WWO72" s="13"/>
      <c r="WWP72" s="13"/>
      <c r="WWQ72" s="13"/>
      <c r="WWR72" s="13"/>
      <c r="WWS72" s="13"/>
      <c r="WWT72" s="13"/>
      <c r="WWU72" s="13"/>
      <c r="WWV72" s="13"/>
      <c r="WWW72" s="13"/>
      <c r="WWX72" s="13"/>
      <c r="WWY72" s="13"/>
      <c r="WWZ72" s="13"/>
      <c r="WXA72" s="13"/>
      <c r="WXB72" s="13"/>
      <c r="WXC72" s="13"/>
      <c r="WXD72" s="13"/>
      <c r="WXE72" s="13"/>
      <c r="WXF72" s="13"/>
      <c r="WXG72" s="13"/>
      <c r="WXH72" s="13"/>
      <c r="WXI72" s="13"/>
      <c r="WXJ72" s="13"/>
      <c r="WXK72" s="13"/>
      <c r="WXL72" s="13"/>
      <c r="WXM72" s="13"/>
      <c r="WXN72" s="13"/>
      <c r="WXO72" s="13"/>
      <c r="WXP72" s="13"/>
      <c r="WXQ72" s="13"/>
      <c r="WXR72" s="13"/>
      <c r="WXS72" s="13"/>
      <c r="WXT72" s="13"/>
      <c r="WXU72" s="13"/>
      <c r="WXV72" s="13"/>
      <c r="WXW72" s="13"/>
      <c r="WXX72" s="13"/>
      <c r="WXY72" s="13"/>
      <c r="WXZ72" s="13"/>
      <c r="WYA72" s="13"/>
      <c r="WYB72" s="13"/>
      <c r="WYC72" s="13"/>
      <c r="WYD72" s="13"/>
      <c r="WYE72" s="13"/>
      <c r="WYF72" s="13"/>
      <c r="WYG72" s="13"/>
      <c r="WYH72" s="13"/>
      <c r="WYI72" s="13"/>
      <c r="WYJ72" s="13"/>
      <c r="WYK72" s="13"/>
      <c r="WYL72" s="13"/>
      <c r="WYM72" s="13"/>
      <c r="WYN72" s="13"/>
      <c r="WYO72" s="13"/>
      <c r="WYP72" s="13"/>
      <c r="WYQ72" s="13"/>
      <c r="WYR72" s="13"/>
      <c r="WYS72" s="13"/>
      <c r="WYT72" s="13"/>
      <c r="WYU72" s="13"/>
      <c r="WYV72" s="13"/>
      <c r="WYW72" s="13"/>
      <c r="WYX72" s="13"/>
      <c r="WYY72" s="13"/>
      <c r="WYZ72" s="13"/>
      <c r="WZA72" s="13"/>
      <c r="WZB72" s="13"/>
      <c r="WZC72" s="13"/>
      <c r="WZD72" s="13"/>
      <c r="WZE72" s="13"/>
      <c r="WZF72" s="13"/>
      <c r="WZG72" s="13"/>
      <c r="WZH72" s="13"/>
      <c r="WZI72" s="13"/>
      <c r="WZJ72" s="13"/>
      <c r="WZK72" s="13"/>
      <c r="WZL72" s="13"/>
      <c r="WZM72" s="13"/>
      <c r="WZN72" s="13"/>
      <c r="WZO72" s="13"/>
      <c r="WZP72" s="13"/>
      <c r="WZQ72" s="13"/>
      <c r="WZR72" s="13"/>
      <c r="WZS72" s="13"/>
      <c r="WZT72" s="13"/>
      <c r="WZU72" s="13"/>
      <c r="WZV72" s="13"/>
      <c r="WZW72" s="13"/>
      <c r="WZX72" s="13"/>
      <c r="WZY72" s="13"/>
      <c r="WZZ72" s="13"/>
      <c r="XAA72" s="13"/>
      <c r="XAB72" s="13"/>
      <c r="XAC72" s="13"/>
      <c r="XAD72" s="13"/>
      <c r="XAE72" s="13"/>
      <c r="XAF72" s="13"/>
      <c r="XAG72" s="13"/>
      <c r="XAH72" s="13"/>
      <c r="XAI72" s="13"/>
      <c r="XAJ72" s="13"/>
      <c r="XAK72" s="13"/>
      <c r="XAL72" s="13"/>
      <c r="XAM72" s="13"/>
      <c r="XAN72" s="13"/>
      <c r="XAO72" s="13"/>
      <c r="XAP72" s="13"/>
      <c r="XAQ72" s="13"/>
      <c r="XAR72" s="13"/>
      <c r="XAS72" s="13"/>
      <c r="XAT72" s="13"/>
      <c r="XAU72" s="13"/>
      <c r="XAV72" s="13"/>
      <c r="XAW72" s="13"/>
      <c r="XAX72" s="13"/>
      <c r="XAY72" s="13"/>
      <c r="XAZ72" s="13"/>
      <c r="XBA72" s="13"/>
      <c r="XBB72" s="13"/>
      <c r="XBC72" s="13"/>
      <c r="XBD72" s="13"/>
      <c r="XBE72" s="13"/>
      <c r="XBF72" s="13"/>
      <c r="XBG72" s="13"/>
      <c r="XBH72" s="13"/>
      <c r="XBI72" s="13"/>
      <c r="XBJ72" s="13"/>
      <c r="XBK72" s="13"/>
      <c r="XBL72" s="13"/>
      <c r="XBM72" s="13"/>
      <c r="XBN72" s="13"/>
      <c r="XBO72" s="13"/>
      <c r="XBP72" s="13"/>
      <c r="XBQ72" s="13"/>
      <c r="XBR72" s="13"/>
      <c r="XBS72" s="13"/>
      <c r="XBT72" s="13"/>
      <c r="XBU72" s="13"/>
      <c r="XBV72" s="13"/>
      <c r="XBW72" s="13"/>
      <c r="XBX72" s="13"/>
      <c r="XBY72" s="13"/>
      <c r="XBZ72" s="13"/>
      <c r="XCA72" s="13"/>
      <c r="XCB72" s="13"/>
      <c r="XCC72" s="13"/>
      <c r="XCD72" s="13"/>
      <c r="XCE72" s="13"/>
      <c r="XCF72" s="13"/>
      <c r="XCG72" s="13"/>
      <c r="XCH72" s="13"/>
      <c r="XCI72" s="13"/>
      <c r="XCJ72" s="13"/>
      <c r="XCK72" s="13"/>
      <c r="XCL72" s="13"/>
      <c r="XCM72" s="13"/>
      <c r="XCN72" s="13"/>
      <c r="XCO72" s="13"/>
      <c r="XCP72" s="13"/>
      <c r="XCQ72" s="13"/>
      <c r="XCR72" s="13"/>
      <c r="XCS72" s="13"/>
      <c r="XCT72" s="13"/>
      <c r="XCU72" s="13"/>
      <c r="XCV72" s="13"/>
      <c r="XCW72" s="13"/>
      <c r="XCX72" s="13"/>
      <c r="XCY72" s="13"/>
      <c r="XCZ72" s="13"/>
      <c r="XDA72" s="13"/>
      <c r="XDB72" s="13"/>
      <c r="XDC72" s="13"/>
      <c r="XDD72" s="13"/>
      <c r="XDE72" s="13"/>
      <c r="XDF72" s="13"/>
      <c r="XDG72" s="13"/>
      <c r="XDH72" s="13"/>
      <c r="XDI72" s="13"/>
      <c r="XDJ72" s="13"/>
      <c r="XDK72" s="13"/>
      <c r="XDL72" s="13"/>
      <c r="XDM72" s="13"/>
      <c r="XDN72" s="13"/>
      <c r="XDO72" s="13"/>
      <c r="XDP72" s="13"/>
      <c r="XDQ72" s="13"/>
      <c r="XDR72" s="13"/>
      <c r="XDS72" s="13"/>
      <c r="XDT72" s="13"/>
      <c r="XDU72" s="13"/>
      <c r="XDV72" s="13"/>
      <c r="XDW72" s="13"/>
      <c r="XDX72" s="13"/>
      <c r="XDY72" s="13"/>
      <c r="XDZ72" s="13"/>
      <c r="XEA72" s="13"/>
      <c r="XEB72" s="13"/>
      <c r="XEC72" s="13"/>
      <c r="XED72" s="13"/>
      <c r="XEE72" s="13"/>
      <c r="XEF72" s="13"/>
      <c r="XEG72" s="13"/>
      <c r="XEH72" s="13"/>
      <c r="XEI72" s="13"/>
      <c r="XEJ72" s="13"/>
      <c r="XEK72" s="13"/>
      <c r="XEL72" s="13"/>
      <c r="XEM72" s="13"/>
      <c r="XEN72" s="13"/>
      <c r="XEO72" s="13"/>
      <c r="XEP72" s="13"/>
      <c r="XEQ72" s="13"/>
      <c r="XER72" s="13"/>
      <c r="XES72" s="13"/>
      <c r="XET72" s="13"/>
      <c r="XEU72" s="13"/>
      <c r="XEV72" s="13"/>
      <c r="XEW72" s="13"/>
      <c r="XEX72" s="13"/>
      <c r="XEY72" s="13"/>
      <c r="XEZ72" s="13"/>
      <c r="XFA72" s="13"/>
      <c r="XFB72" s="13"/>
      <c r="XFC72" s="13"/>
      <c r="XFD72" s="13"/>
    </row>
    <row r="73" spans="1:16384" x14ac:dyDescent="0.2">
      <c r="B73" s="4"/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6384" ht="21" x14ac:dyDescent="0.25">
      <c r="D74" s="16"/>
    </row>
    <row r="75" spans="1:16384" s="29" customFormat="1" ht="4" customHeight="1" thickBot="1" x14ac:dyDescent="0.3">
      <c r="A75" s="27"/>
      <c r="B75" s="28"/>
      <c r="C75" s="27"/>
      <c r="D75" s="27"/>
    </row>
    <row r="76" spans="1:16384" x14ac:dyDescent="0.2">
      <c r="A76" s="17"/>
      <c r="B76" s="4"/>
      <c r="C76" s="12"/>
      <c r="D76" s="12"/>
      <c r="E76" s="13"/>
      <c r="F76" s="13"/>
      <c r="G76" s="12"/>
      <c r="H76" s="12"/>
      <c r="I76" s="12"/>
      <c r="J76" s="12"/>
      <c r="K76" s="12"/>
      <c r="L76" s="12"/>
    </row>
    <row r="77" spans="1:16384" ht="21" x14ac:dyDescent="0.25">
      <c r="A77" s="15" t="s">
        <v>74</v>
      </c>
      <c r="B77" s="16">
        <f>SUM(PersonalCare4052[Amount])</f>
        <v>92.830000000000013</v>
      </c>
      <c r="C77" s="15" t="str">
        <f>IF(PersonalCareBudget-PersonalCareTotal &gt; 0, "Balance Left:","Over Budget:")</f>
        <v>Balance Left:</v>
      </c>
      <c r="D77" s="16">
        <f>ABS(PersonalCareBudget-PersonalCareTotal)</f>
        <v>7.1699999999999875</v>
      </c>
      <c r="E77" s="13"/>
      <c r="F77" s="13"/>
      <c r="G77" s="12"/>
      <c r="H77" s="12"/>
      <c r="I77" s="12"/>
      <c r="J77" s="12"/>
      <c r="K77" s="12"/>
      <c r="L77" s="12"/>
    </row>
    <row r="78" spans="1:16384" x14ac:dyDescent="0.2">
      <c r="A78" s="6" t="s">
        <v>1</v>
      </c>
      <c r="B78" s="6" t="s">
        <v>2</v>
      </c>
      <c r="C78" s="12"/>
      <c r="D78" s="12"/>
      <c r="E78" s="13"/>
      <c r="F78" s="13"/>
      <c r="G78" s="12"/>
      <c r="H78" s="12"/>
      <c r="I78" s="12"/>
      <c r="J78" s="12"/>
      <c r="K78" s="12"/>
      <c r="L78" s="12"/>
    </row>
    <row r="79" spans="1:16384" x14ac:dyDescent="0.2">
      <c r="A79" s="17" t="s">
        <v>170</v>
      </c>
      <c r="B79" s="4">
        <v>16.489999999999998</v>
      </c>
      <c r="C79" s="12"/>
      <c r="D79" s="12"/>
      <c r="E79" s="13"/>
      <c r="F79" s="13"/>
      <c r="G79" s="12"/>
      <c r="H79" s="12"/>
      <c r="I79" s="12"/>
      <c r="J79" s="12"/>
      <c r="K79" s="12"/>
      <c r="L79" s="12"/>
    </row>
    <row r="80" spans="1:16384" x14ac:dyDescent="0.2">
      <c r="A80" s="17" t="s">
        <v>53</v>
      </c>
      <c r="B80" s="4">
        <v>43.24</v>
      </c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x14ac:dyDescent="0.2">
      <c r="A81" s="17" t="s">
        <v>248</v>
      </c>
      <c r="B81" s="4">
        <v>1</v>
      </c>
      <c r="C81" s="12"/>
      <c r="D81" s="12"/>
      <c r="E81" s="13"/>
      <c r="F81" s="13"/>
      <c r="G81" s="12"/>
      <c r="H81" s="12"/>
      <c r="I81" s="12"/>
      <c r="J81" s="12"/>
      <c r="K81" s="12"/>
      <c r="L81" s="12"/>
    </row>
    <row r="82" spans="1:12" x14ac:dyDescent="0.2">
      <c r="A82" s="17" t="s">
        <v>251</v>
      </c>
      <c r="B82" s="4">
        <v>32.1</v>
      </c>
      <c r="C82" s="12"/>
      <c r="D82" s="12"/>
      <c r="E82" s="13"/>
      <c r="F82" s="13"/>
      <c r="G82" s="12"/>
      <c r="H82" s="12"/>
      <c r="I82" s="12"/>
      <c r="J82" s="12"/>
      <c r="K82" s="12"/>
      <c r="L82" s="12"/>
    </row>
    <row r="83" spans="1:12" x14ac:dyDescent="0.2"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B84" s="4"/>
      <c r="D84" s="16"/>
    </row>
    <row r="85" spans="1:12" s="29" customFormat="1" ht="4" customHeight="1" thickBot="1" x14ac:dyDescent="0.3">
      <c r="A85" s="27"/>
      <c r="B85" s="28"/>
      <c r="C85" s="27"/>
      <c r="D85" s="27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ht="21" x14ac:dyDescent="0.25">
      <c r="A87" s="15" t="s">
        <v>25</v>
      </c>
      <c r="B87" s="16">
        <f>SUM(Entertainment3244[Amount])</f>
        <v>39</v>
      </c>
      <c r="C87" s="15" t="str">
        <f>IF(EntertainmentBudget-EntertainmentTotal &gt; 0, "Balance Left:","Over Budget:")</f>
        <v>Balance Left:</v>
      </c>
      <c r="D87" s="16">
        <f>ABS(EntertainmentBudget-EntertainmentTotal)</f>
        <v>61</v>
      </c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6" t="s">
        <v>1</v>
      </c>
      <c r="B88" s="6" t="s">
        <v>2</v>
      </c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6" t="s">
        <v>52</v>
      </c>
      <c r="B89" s="30">
        <f>8+9+7+6+9</f>
        <v>39</v>
      </c>
      <c r="C89" s="12"/>
      <c r="D89" s="12" t="s">
        <v>61</v>
      </c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7"/>
      <c r="B90" s="4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ht="21" x14ac:dyDescent="0.25">
      <c r="D91" s="16"/>
    </row>
    <row r="92" spans="1:12" s="29" customFormat="1" ht="4" customHeight="1" thickBot="1" x14ac:dyDescent="0.3">
      <c r="A92" s="27"/>
      <c r="B92" s="28"/>
      <c r="C92" s="27"/>
      <c r="D92" s="27"/>
    </row>
    <row r="93" spans="1:12" x14ac:dyDescent="0.2">
      <c r="A93" s="17"/>
      <c r="B93" s="4"/>
      <c r="C93" s="12"/>
      <c r="D93" s="12"/>
      <c r="E93" s="13"/>
      <c r="F93" s="13"/>
      <c r="G93" s="12"/>
      <c r="H93" s="12"/>
      <c r="I93" s="12"/>
      <c r="J93" s="12"/>
      <c r="K93" s="12"/>
      <c r="L93" s="12"/>
    </row>
    <row r="94" spans="1:12" ht="21" x14ac:dyDescent="0.25">
      <c r="A94" s="15" t="s">
        <v>27</v>
      </c>
      <c r="B94" s="16">
        <f>SUM(Income13345[Amount])</f>
        <v>1541.6100000000001</v>
      </c>
      <c r="C94" s="15" t="str">
        <f>IF(Income1Expected&gt;Income1Total,"Expected Left","Extra Made")</f>
        <v>Expected Left</v>
      </c>
      <c r="D94" s="16">
        <f>ABS(Income1Expected-Income1Total)</f>
        <v>1386.3899999999999</v>
      </c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6" t="s">
        <v>1</v>
      </c>
      <c r="B95" s="6" t="s">
        <v>2</v>
      </c>
      <c r="C95" s="9"/>
      <c r="D95" s="12"/>
      <c r="E95" s="13"/>
      <c r="F95" s="13"/>
      <c r="G95" s="12"/>
      <c r="H95" s="12"/>
      <c r="I95" s="12"/>
      <c r="J95" s="12"/>
      <c r="K95" s="12"/>
      <c r="L95" s="12"/>
    </row>
    <row r="96" spans="1:12" x14ac:dyDescent="0.2">
      <c r="A96" s="6" t="s">
        <v>242</v>
      </c>
      <c r="B96" s="30">
        <v>900</v>
      </c>
      <c r="C96" s="9"/>
      <c r="D96" s="12"/>
      <c r="E96" s="13"/>
      <c r="F96" s="13"/>
      <c r="G96" s="12"/>
      <c r="H96" s="12"/>
      <c r="I96" s="12"/>
      <c r="J96" s="12"/>
      <c r="K96" s="12"/>
      <c r="L96" s="12"/>
    </row>
    <row r="97" spans="1:12" x14ac:dyDescent="0.2">
      <c r="A97" s="6" t="s">
        <v>253</v>
      </c>
      <c r="B97" s="30">
        <v>641.61</v>
      </c>
      <c r="C97" s="9"/>
      <c r="D97" s="12"/>
      <c r="E97" s="13"/>
      <c r="F97" s="13"/>
      <c r="G97" s="12"/>
      <c r="H97" s="12"/>
      <c r="I97" s="12"/>
      <c r="J97" s="12"/>
      <c r="K97" s="12"/>
      <c r="L97" s="12"/>
    </row>
    <row r="98" spans="1:12" x14ac:dyDescent="0.2">
      <c r="A98" s="17"/>
      <c r="B98" s="4"/>
      <c r="C98" s="12"/>
      <c r="D98" s="12"/>
      <c r="E98" s="13"/>
      <c r="F98" s="13"/>
      <c r="G98" s="12"/>
      <c r="H98" s="12"/>
      <c r="I98" s="12"/>
      <c r="J98" s="12"/>
      <c r="K98" s="12"/>
      <c r="L98" s="12"/>
    </row>
    <row r="99" spans="1:12" ht="21" x14ac:dyDescent="0.25">
      <c r="D99" s="16"/>
    </row>
    <row r="100" spans="1:12" s="29" customFormat="1" ht="4" customHeight="1" thickBot="1" x14ac:dyDescent="0.3">
      <c r="A100" s="27"/>
      <c r="B100" s="28"/>
      <c r="C100" s="27"/>
      <c r="D100" s="27"/>
    </row>
    <row r="101" spans="1:12" x14ac:dyDescent="0.2">
      <c r="A101" s="17"/>
      <c r="B101" s="4"/>
      <c r="C101" s="12"/>
      <c r="D101" s="12"/>
      <c r="E101" s="13"/>
      <c r="F101" s="13"/>
      <c r="G101" s="12"/>
      <c r="H101" s="12"/>
      <c r="I101" s="12"/>
      <c r="J101" s="12"/>
      <c r="K101" s="12"/>
      <c r="L101" s="12"/>
    </row>
    <row r="102" spans="1:12" ht="21" x14ac:dyDescent="0.25">
      <c r="A102" s="15" t="s">
        <v>28</v>
      </c>
      <c r="B102" s="16">
        <f>SUM(Income23446[Amount])</f>
        <v>1457.15</v>
      </c>
      <c r="C102" s="15" t="str">
        <f>IF(Income2Expected&gt;Income2Total,"Expected Left","Extra Made")</f>
        <v>Expected Left</v>
      </c>
      <c r="D102" s="16">
        <f>ABS(Income2Expected-Income2Total)</f>
        <v>317.84999999999991</v>
      </c>
      <c r="E102" s="13"/>
      <c r="F102" s="13"/>
      <c r="G102" s="12"/>
      <c r="H102" s="12"/>
      <c r="I102" s="12"/>
      <c r="J102" s="12"/>
      <c r="K102" s="12"/>
      <c r="L102" s="12"/>
    </row>
    <row r="103" spans="1:12" x14ac:dyDescent="0.2">
      <c r="A103" s="6" t="s">
        <v>1</v>
      </c>
      <c r="B103" s="6" t="s">
        <v>2</v>
      </c>
      <c r="C103" s="12"/>
      <c r="D103" s="12"/>
      <c r="E103" s="13"/>
      <c r="F103" s="13"/>
      <c r="G103" s="12"/>
      <c r="H103" s="12"/>
      <c r="I103" s="12"/>
      <c r="J103" s="12"/>
      <c r="K103" s="12"/>
      <c r="L103" s="12"/>
    </row>
    <row r="104" spans="1:12" x14ac:dyDescent="0.2">
      <c r="A104" s="17" t="s">
        <v>238</v>
      </c>
      <c r="B104" s="4">
        <v>914.15</v>
      </c>
      <c r="C104" s="12"/>
      <c r="D104" s="12"/>
      <c r="E104" s="13"/>
      <c r="F104" s="13"/>
      <c r="G104" s="12"/>
      <c r="H104" s="12"/>
      <c r="I104" s="12"/>
      <c r="J104" s="12"/>
      <c r="K104" s="12"/>
      <c r="L104" s="12"/>
    </row>
    <row r="105" spans="1:12" x14ac:dyDescent="0.2">
      <c r="A105" s="17" t="s">
        <v>246</v>
      </c>
      <c r="B105" s="4">
        <v>543</v>
      </c>
      <c r="C105" s="12"/>
      <c r="D105" s="12"/>
      <c r="E105" s="13"/>
      <c r="F105" s="13"/>
      <c r="G105" s="12"/>
      <c r="H105" s="12"/>
      <c r="I105" s="12"/>
      <c r="J105" s="12"/>
      <c r="K105" s="12"/>
      <c r="L105" s="12"/>
    </row>
    <row r="106" spans="1:12" x14ac:dyDescent="0.2">
      <c r="A106" s="17"/>
      <c r="B106" s="4"/>
      <c r="C106" s="12"/>
      <c r="D106" s="12"/>
      <c r="E106" s="13"/>
      <c r="F106" s="13"/>
      <c r="G106" s="12"/>
      <c r="H106" s="12"/>
      <c r="I106" s="12"/>
      <c r="J106" s="12"/>
      <c r="K106" s="12"/>
      <c r="L106" s="12"/>
    </row>
    <row r="107" spans="1:12" x14ac:dyDescent="0.2">
      <c r="A107" s="17"/>
      <c r="B107" s="4"/>
      <c r="C107" s="12"/>
      <c r="D107" s="12"/>
      <c r="E107" s="13"/>
      <c r="F107" s="13"/>
      <c r="G107" s="12"/>
      <c r="H107" s="12"/>
      <c r="I107" s="12"/>
      <c r="J107" s="12"/>
      <c r="K107" s="12"/>
      <c r="L107" s="12"/>
    </row>
    <row r="108" spans="1:12" x14ac:dyDescent="0.2">
      <c r="A108" s="14"/>
      <c r="B108" s="13"/>
      <c r="C108" s="12"/>
      <c r="D108" s="12"/>
      <c r="E108" s="13"/>
      <c r="F108" s="13"/>
      <c r="G108" s="12"/>
      <c r="H108" s="12"/>
      <c r="I108" s="12"/>
      <c r="J108" s="12"/>
      <c r="K108" s="12"/>
      <c r="L108" s="12"/>
    </row>
    <row r="109" spans="1:12" x14ac:dyDescent="0.2">
      <c r="A109" s="11"/>
      <c r="B109" s="13"/>
      <c r="C109" s="12"/>
      <c r="D109" s="12"/>
      <c r="E109" s="13"/>
      <c r="F109" s="13"/>
      <c r="G109" s="12"/>
      <c r="H109" s="12"/>
      <c r="I109" s="12"/>
      <c r="J109" s="12"/>
      <c r="K109" s="12"/>
      <c r="L109" s="12"/>
    </row>
    <row r="110" spans="1:12" x14ac:dyDescent="0.2">
      <c r="A110" s="13"/>
      <c r="B110" s="13"/>
      <c r="C110" s="12"/>
      <c r="D110" s="12"/>
      <c r="E110" s="13"/>
      <c r="F110" s="13"/>
      <c r="G110" s="12"/>
      <c r="H110" s="12"/>
      <c r="I110" s="12"/>
      <c r="J110" s="12"/>
      <c r="K110" s="12"/>
      <c r="L110" s="12"/>
    </row>
    <row r="111" spans="1:12" x14ac:dyDescent="0.2">
      <c r="A111" s="11"/>
      <c r="B111" s="13"/>
      <c r="C111" s="11"/>
      <c r="D111" s="12"/>
      <c r="E111" s="13"/>
      <c r="F111" s="13"/>
      <c r="G111" s="12"/>
      <c r="H111" s="12"/>
      <c r="I111" s="12"/>
      <c r="J111" s="12"/>
      <c r="K111" s="12"/>
      <c r="L111" s="12"/>
    </row>
    <row r="112" spans="1:12" x14ac:dyDescent="0.2">
      <c r="A112" s="11"/>
      <c r="B112" s="13"/>
      <c r="C112" s="13"/>
      <c r="D112" s="13"/>
      <c r="E112" s="13"/>
      <c r="F112" s="13"/>
      <c r="G112" s="12"/>
      <c r="H112" s="12"/>
      <c r="I112" s="12"/>
      <c r="J112" s="12"/>
      <c r="K112" s="12"/>
      <c r="L112" s="12"/>
    </row>
    <row r="113" spans="1:12" x14ac:dyDescent="0.2">
      <c r="A113" s="12"/>
      <c r="B113" s="13"/>
      <c r="C113" s="12"/>
      <c r="D113" s="12"/>
      <c r="E113" s="13"/>
      <c r="F113" s="13"/>
      <c r="G113" s="12"/>
      <c r="H113" s="12"/>
      <c r="I113" s="12"/>
      <c r="J113" s="12"/>
      <c r="K113" s="12"/>
      <c r="L113" s="12"/>
    </row>
    <row r="114" spans="1:12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1:12" ht="21" x14ac:dyDescent="0.25">
      <c r="A115" s="10"/>
      <c r="B115" s="11"/>
      <c r="C115" s="12"/>
      <c r="D115" s="12"/>
      <c r="E115" s="12"/>
      <c r="F115" s="12"/>
      <c r="G115" s="12"/>
      <c r="H115" s="12"/>
      <c r="I115" s="12"/>
      <c r="J115" s="12"/>
      <c r="K115" s="12"/>
      <c r="L115" s="12"/>
    </row>
    <row r="116" spans="1:12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</row>
    <row r="117" spans="1:12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</row>
    <row r="118" spans="1:12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</row>
    <row r="119" spans="1:12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</row>
    <row r="120" spans="1:12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</row>
    <row r="121" spans="1:12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</row>
    <row r="122" spans="1:12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</row>
    <row r="123" spans="1:12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</row>
    <row r="124" spans="1:12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1:12" x14ac:dyDescent="0.2">
      <c r="A125" s="12"/>
      <c r="B125" s="12"/>
      <c r="E125" s="12"/>
      <c r="F125" s="12"/>
      <c r="G125" s="12"/>
      <c r="H125" s="12"/>
      <c r="I125" s="12"/>
      <c r="J125" s="12"/>
      <c r="K125" s="12"/>
      <c r="L125" s="12"/>
    </row>
    <row r="126" spans="1:12" x14ac:dyDescent="0.2">
      <c r="A126" s="12"/>
      <c r="B126" s="12"/>
      <c r="E126" s="12"/>
      <c r="F126" s="12"/>
      <c r="G126" s="12"/>
      <c r="H126" s="12"/>
      <c r="I126" s="12"/>
      <c r="J126" s="12"/>
      <c r="K126" s="12"/>
      <c r="L126" s="12"/>
    </row>
    <row r="127" spans="1:12" x14ac:dyDescent="0.2">
      <c r="A127" s="12"/>
      <c r="B127" s="12"/>
      <c r="E127" s="12"/>
      <c r="F127" s="12"/>
      <c r="G127" s="12"/>
      <c r="H127" s="12"/>
      <c r="I127" s="12"/>
      <c r="J127" s="12"/>
      <c r="K127" s="12"/>
      <c r="L127" s="12"/>
    </row>
    <row r="128" spans="1:12" x14ac:dyDescent="0.2">
      <c r="A128" s="12"/>
      <c r="B128" s="12"/>
      <c r="E128" s="12"/>
      <c r="F128" s="12"/>
      <c r="G128" s="12"/>
      <c r="H128" s="12"/>
      <c r="I128" s="12"/>
      <c r="J128" s="12"/>
      <c r="K128" s="12"/>
      <c r="L128" s="12"/>
    </row>
    <row r="129" spans="5:12" x14ac:dyDescent="0.2">
      <c r="E129" s="12"/>
      <c r="F129" s="12"/>
      <c r="G129" s="12"/>
      <c r="H129" s="12"/>
      <c r="I129" s="12"/>
      <c r="J129" s="12"/>
      <c r="K129" s="12"/>
      <c r="L129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159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OverallExpenses354759[[#This Row],[Budget]]-OverallExpenses354759[[#This Row],[Current]]</f>
        <v>2133</v>
      </c>
      <c r="E14" s="32" t="str">
        <f>IF(OverallExpenses354759[[#This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OverallExpenses354759[[#This Row],[Budget]]-OverallExpenses354759[[#This Row],[Current]]</f>
        <v>120</v>
      </c>
      <c r="E15" s="32" t="str">
        <f>IF(OverallExpenses354759[[#This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OverallExpenses354759[[#This Row],[Budget]]-OverallExpenses354759[[#This Row],[Current]]</f>
        <v>300</v>
      </c>
      <c r="E16" s="32" t="str">
        <f>IF(OverallExpenses354759[[#This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OverallExpenses354759[[#This Row],[Budget]]-OverallExpenses354759[[#This Row],[Current]]</f>
        <v>100</v>
      </c>
      <c r="E17" s="32" t="str">
        <f>IF(OverallExpenses354759[[#This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OverallExpenses354759[[#This Row],[Budget]]-OverallExpenses354759[[#This Row],[Current]]</f>
        <v>100</v>
      </c>
      <c r="E18" s="32" t="str">
        <f>IF(OverallExpenses354759[[#This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OverallExpenses354759[[#This Row],[Budget]]-OverallExpenses354759[[#This Row],[Current]]</f>
        <v>100</v>
      </c>
      <c r="E19" s="32" t="str">
        <f>IF(OverallExpenses354759[[#This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160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OverallExpenses35475971[[#This Row],[Budget]]-OverallExpenses35475971[[#This Row],[Current]]</f>
        <v>2133</v>
      </c>
      <c r="E14" s="32" t="str">
        <f>IF(OverallExpenses35475971[[#This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OverallExpenses35475971[[#This Row],[Budget]]-OverallExpenses35475971[[#This Row],[Current]]</f>
        <v>120</v>
      </c>
      <c r="E15" s="32" t="str">
        <f>IF(OverallExpenses35475971[[#This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OverallExpenses35475971[[#This Row],[Budget]]-OverallExpenses35475971[[#This Row],[Current]]</f>
        <v>300</v>
      </c>
      <c r="E16" s="32" t="str">
        <f>IF(OverallExpenses35475971[[#This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OverallExpenses35475971[[#This Row],[Budget]]-OverallExpenses35475971[[#This Row],[Current]]</f>
        <v>100</v>
      </c>
      <c r="E17" s="32" t="str">
        <f>IF(OverallExpenses35475971[[#This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OverallExpenses35475971[[#This Row],[Budget]]-OverallExpenses35475971[[#This Row],[Current]]</f>
        <v>100</v>
      </c>
      <c r="E18" s="32" t="str">
        <f>IF(OverallExpenses35475971[[#This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OverallExpenses35475971[[#This Row],[Budget]]-OverallExpenses35475971[[#This Row],[Current]]</f>
        <v>100</v>
      </c>
      <c r="E19" s="32" t="str">
        <f>IF(OverallExpenses35475971[[#This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161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OverallExpenses3547597183[[#This Row],[Budget]]-OverallExpenses3547597183[[#This Row],[Current]]</f>
        <v>2133</v>
      </c>
      <c r="E14" s="32" t="str">
        <f>IF(OverallExpenses3547597183[[#This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OverallExpenses3547597183[[#This Row],[Budget]]-OverallExpenses3547597183[[#This Row],[Current]]</f>
        <v>120</v>
      </c>
      <c r="E15" s="32" t="str">
        <f>IF(OverallExpenses3547597183[[#This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OverallExpenses3547597183[[#This Row],[Budget]]-OverallExpenses3547597183[[#This Row],[Current]]</f>
        <v>300</v>
      </c>
      <c r="E16" s="32" t="str">
        <f>IF(OverallExpenses3547597183[[#This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OverallExpenses3547597183[[#This Row],[Budget]]-OverallExpenses3547597183[[#This Row],[Current]]</f>
        <v>100</v>
      </c>
      <c r="E17" s="32" t="str">
        <f>IF(OverallExpenses3547597183[[#This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OverallExpenses3547597183[[#This Row],[Budget]]-OverallExpenses3547597183[[#This Row],[Current]]</f>
        <v>100</v>
      </c>
      <c r="E18" s="32" t="str">
        <f>IF(OverallExpenses3547597183[[#This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OverallExpenses3547597183[[#This Row],[Budget]]-OverallExpenses3547597183[[#This Row],[Current]]</f>
        <v>100</v>
      </c>
      <c r="E19" s="32" t="str">
        <f>IF(OverallExpenses3547597183[[#This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162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OverallExpenses354759718395[[#This Row],[Budget]]-OverallExpenses354759718395[[#This Row],[Current]]</f>
        <v>2133</v>
      </c>
      <c r="E14" s="32" t="str">
        <f>IF(OverallExpenses354759718395[[#This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OverallExpenses354759718395[[#This Row],[Budget]]-OverallExpenses354759718395[[#This Row],[Current]]</f>
        <v>120</v>
      </c>
      <c r="E15" s="32" t="str">
        <f>IF(OverallExpenses354759718395[[#This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OverallExpenses354759718395[[#This Row],[Budget]]-OverallExpenses354759718395[[#This Row],[Current]]</f>
        <v>300</v>
      </c>
      <c r="E16" s="32" t="str">
        <f>IF(OverallExpenses354759718395[[#This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OverallExpenses354759718395[[#This Row],[Budget]]-OverallExpenses354759718395[[#This Row],[Current]]</f>
        <v>100</v>
      </c>
      <c r="E17" s="32" t="str">
        <f>IF(OverallExpenses354759718395[[#This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OverallExpenses354759718395[[#This Row],[Budget]]-OverallExpenses354759718395[[#This Row],[Current]]</f>
        <v>100</v>
      </c>
      <c r="E18" s="32" t="str">
        <f>IF(OverallExpenses354759718395[[#This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OverallExpenses354759718395[[#This Row],[Budget]]-OverallExpenses354759718395[[#This Row],[Current]]</f>
        <v>100</v>
      </c>
      <c r="E19" s="32" t="str">
        <f>IF(OverallExpenses354759718395[[#This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163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OverallExpenses354759718395107[[#This Row],[Budget]]-OverallExpenses354759718395107[[#This Row],[Current]]</f>
        <v>2133</v>
      </c>
      <c r="E14" s="32" t="str">
        <f>IF(OverallExpenses354759718395107[[#This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OverallExpenses354759718395107[[#This Row],[Budget]]-OverallExpenses354759718395107[[#This Row],[Current]]</f>
        <v>120</v>
      </c>
      <c r="E15" s="32" t="str">
        <f>IF(OverallExpenses354759718395107[[#This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OverallExpenses354759718395107[[#This Row],[Budget]]-OverallExpenses354759718395107[[#This Row],[Current]]</f>
        <v>300</v>
      </c>
      <c r="E16" s="32" t="str">
        <f>IF(OverallExpenses354759718395107[[#This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OverallExpenses354759718395107[[#This Row],[Budget]]-OverallExpenses354759718395107[[#This Row],[Current]]</f>
        <v>100</v>
      </c>
      <c r="E17" s="32" t="str">
        <f>IF(OverallExpenses354759718395107[[#This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OverallExpenses354759718395107[[#This Row],[Budget]]-OverallExpenses354759718395107[[#This Row],[Current]]</f>
        <v>100</v>
      </c>
      <c r="E18" s="32" t="str">
        <f>IF(OverallExpenses354759718395107[[#This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OverallExpenses354759718395107[[#This Row],[Budget]]-OverallExpenses354759718395107[[#This Row],[Current]]</f>
        <v>100</v>
      </c>
      <c r="E19" s="32" t="str">
        <f>IF(OverallExpenses354759718395107[[#This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164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OverallExpenses354759718395107119[[#This Row],[Budget]]-OverallExpenses354759718395107119[[#This Row],[Current]]</f>
        <v>2133</v>
      </c>
      <c r="E14" s="32" t="str">
        <f>IF(OverallExpenses354759718395107119[[#This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OverallExpenses354759718395107119[[#This Row],[Budget]]-OverallExpenses354759718395107119[[#This Row],[Current]]</f>
        <v>120</v>
      </c>
      <c r="E15" s="32" t="str">
        <f>IF(OverallExpenses354759718395107119[[#This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OverallExpenses354759718395107119[[#This Row],[Budget]]-OverallExpenses354759718395107119[[#This Row],[Current]]</f>
        <v>300</v>
      </c>
      <c r="E16" s="32" t="str">
        <f>IF(OverallExpenses354759718395107119[[#This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OverallExpenses354759718395107119[[#This Row],[Budget]]-OverallExpenses354759718395107119[[#This Row],[Current]]</f>
        <v>100</v>
      </c>
      <c r="E17" s="32" t="str">
        <f>IF(OverallExpenses354759718395107119[[#This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OverallExpenses354759718395107119[[#This Row],[Budget]]-OverallExpenses354759718395107119[[#This Row],[Current]]</f>
        <v>100</v>
      </c>
      <c r="E18" s="32" t="str">
        <f>IF(OverallExpenses354759718395107119[[#This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OverallExpenses354759718395107119[[#This Row],[Budget]]-OverallExpenses354759718395107119[[#This Row],[Current]]</f>
        <v>100</v>
      </c>
      <c r="E19" s="32" t="str">
        <f>IF(OverallExpenses354759718395107119[[#This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165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OverallExpenses354759718395107119131[[#This Row],[Budget]]-OverallExpenses354759718395107119131[[#This Row],[Current]]</f>
        <v>2133</v>
      </c>
      <c r="E14" s="32" t="str">
        <f>IF(OverallExpenses354759718395107119131[[#This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OverallExpenses354759718395107119131[[#This Row],[Budget]]-OverallExpenses354759718395107119131[[#This Row],[Current]]</f>
        <v>120</v>
      </c>
      <c r="E15" s="32" t="str">
        <f>IF(OverallExpenses354759718395107119131[[#This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OverallExpenses354759718395107119131[[#This Row],[Budget]]-OverallExpenses354759718395107119131[[#This Row],[Current]]</f>
        <v>300</v>
      </c>
      <c r="E16" s="32" t="str">
        <f>IF(OverallExpenses354759718395107119131[[#This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OverallExpenses354759718395107119131[[#This Row],[Budget]]-OverallExpenses354759718395107119131[[#This Row],[Current]]</f>
        <v>100</v>
      </c>
      <c r="E17" s="32" t="str">
        <f>IF(OverallExpenses354759718395107119131[[#This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OverallExpenses354759718395107119131[[#This Row],[Budget]]-OverallExpenses354759718395107119131[[#This Row],[Current]]</f>
        <v>100</v>
      </c>
      <c r="E18" s="32" t="str">
        <f>IF(OverallExpenses354759718395107119131[[#This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OverallExpenses354759718395107119131[[#This Row],[Budget]]-OverallExpenses354759718395107119131[[#This Row],[Current]]</f>
        <v>100</v>
      </c>
      <c r="E19" s="32" t="str">
        <f>IF(OverallExpenses354759718395107119131[[#This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showGridLines="0" zoomScale="120" zoomScaleNormal="120" zoomScalePageLayoutView="120" workbookViewId="0">
      <selection activeCell="A2" sqref="A2"/>
    </sheetView>
  </sheetViews>
  <sheetFormatPr baseColWidth="10" defaultRowHeight="16" x14ac:dyDescent="0.2"/>
  <cols>
    <col min="1" max="1" width="22.140625" customWidth="1"/>
    <col min="2" max="2" width="20.7109375" customWidth="1"/>
    <col min="3" max="3" width="20.42578125" customWidth="1"/>
    <col min="4" max="4" width="16.28515625" customWidth="1"/>
    <col min="5" max="5" width="15.7109375" customWidth="1"/>
  </cols>
  <sheetData>
    <row r="1" spans="1:12" s="23" customFormat="1" ht="25" x14ac:dyDescent="0.25">
      <c r="A1" s="24" t="s">
        <v>166</v>
      </c>
    </row>
    <row r="2" spans="1:12" ht="21" x14ac:dyDescent="0.25">
      <c r="A2" s="18"/>
    </row>
    <row r="3" spans="1:12" ht="21" x14ac:dyDescent="0.25">
      <c r="A3" s="15" t="s">
        <v>40</v>
      </c>
    </row>
    <row r="4" spans="1:12" ht="21" x14ac:dyDescent="0.25">
      <c r="A4" s="19" t="s">
        <v>30</v>
      </c>
      <c r="B4" s="19" t="s">
        <v>31</v>
      </c>
      <c r="C4" s="22" t="s">
        <v>36</v>
      </c>
      <c r="D4" s="22"/>
      <c r="E4" s="22"/>
      <c r="F4" s="13"/>
      <c r="G4" s="12"/>
      <c r="H4" s="12"/>
      <c r="I4" s="12"/>
      <c r="J4" s="12"/>
      <c r="K4" s="12"/>
      <c r="L4" s="12"/>
    </row>
    <row r="5" spans="1:12" ht="21" x14ac:dyDescent="0.25">
      <c r="A5" s="20" t="s">
        <v>41</v>
      </c>
      <c r="B5" s="16">
        <f>SUM(OverallExpenses354759718395107119131143[Current])</f>
        <v>0</v>
      </c>
      <c r="C5" s="16">
        <f>Total_Monthly_Expenses</f>
        <v>2933</v>
      </c>
      <c r="D5" s="26">
        <f>ABS(Total_Monthly_Expenses-TotalExpenses)</f>
        <v>2933</v>
      </c>
      <c r="E5" s="20" t="str">
        <f>IF(TotalExpenses&gt;Total_Monthly_Expenses," Over Budget"," Remaining")</f>
        <v xml:space="preserve"> Remaining</v>
      </c>
      <c r="F5" s="13"/>
      <c r="G5" s="12"/>
      <c r="H5" s="12"/>
      <c r="I5" s="12"/>
      <c r="J5" s="12"/>
      <c r="K5" s="12"/>
      <c r="L5" s="12"/>
    </row>
    <row r="6" spans="1:12" ht="21" x14ac:dyDescent="0.25">
      <c r="A6" s="20" t="s">
        <v>42</v>
      </c>
      <c r="B6" s="16">
        <f>SUM(OverallIncome364860728496108120132144[Current])</f>
        <v>0</v>
      </c>
      <c r="C6" s="16">
        <f>Total_Monthly_Income</f>
        <v>4703</v>
      </c>
      <c r="D6" s="26">
        <f>ABS(Total_Monthly_Income-TotalIncome)</f>
        <v>4703</v>
      </c>
      <c r="E6" s="20" t="str">
        <f>IF(Total_Monthly_Income&gt;TotalIncome," Expected Left"," Extra Made")</f>
        <v xml:space="preserve"> Expected Left</v>
      </c>
      <c r="F6" s="13"/>
      <c r="G6" s="12"/>
      <c r="H6" s="12"/>
      <c r="I6" s="12"/>
      <c r="J6" s="12"/>
      <c r="K6" s="12"/>
      <c r="L6" s="12"/>
    </row>
    <row r="7" spans="1:12" ht="21" x14ac:dyDescent="0.25">
      <c r="A7" s="20" t="s">
        <v>43</v>
      </c>
      <c r="B7" s="16">
        <f>SUM(Savings374961738597109121133145[Current])</f>
        <v>0</v>
      </c>
      <c r="C7" s="16">
        <f>Total_Monthly_Savings</f>
        <v>1770</v>
      </c>
      <c r="D7" s="21"/>
      <c r="E7" s="25"/>
      <c r="F7" s="13"/>
      <c r="G7" s="12"/>
      <c r="H7" s="12"/>
      <c r="I7" s="12"/>
      <c r="J7" s="12"/>
      <c r="K7" s="12"/>
      <c r="L7" s="12"/>
    </row>
    <row r="8" spans="1:12" ht="21" x14ac:dyDescent="0.25">
      <c r="A8" s="20"/>
      <c r="B8" s="21"/>
      <c r="C8" s="21"/>
      <c r="D8" s="21"/>
      <c r="E8" s="12"/>
      <c r="F8" s="12"/>
      <c r="G8" s="12"/>
      <c r="H8" s="12"/>
      <c r="I8" s="12"/>
      <c r="J8" s="12"/>
      <c r="K8" s="12"/>
      <c r="L8" s="12"/>
    </row>
    <row r="9" spans="1:12" ht="21" x14ac:dyDescent="0.25">
      <c r="A9" s="18"/>
    </row>
    <row r="10" spans="1:12" s="23" customFormat="1" ht="25" x14ac:dyDescent="0.25">
      <c r="A10" s="24" t="s">
        <v>44</v>
      </c>
    </row>
    <row r="11" spans="1:12" ht="21" x14ac:dyDescent="0.25">
      <c r="A11" s="18"/>
    </row>
    <row r="12" spans="1:12" ht="21" x14ac:dyDescent="0.25">
      <c r="A12" s="15" t="s">
        <v>33</v>
      </c>
    </row>
    <row r="13" spans="1:12" ht="21" x14ac:dyDescent="0.25">
      <c r="A13" s="19" t="s">
        <v>30</v>
      </c>
      <c r="B13" s="19" t="s">
        <v>31</v>
      </c>
      <c r="C13" s="22" t="s">
        <v>9</v>
      </c>
      <c r="D13" s="22" t="s">
        <v>32</v>
      </c>
      <c r="E13" s="22" t="s">
        <v>100</v>
      </c>
    </row>
    <row r="14" spans="1:12" ht="21" x14ac:dyDescent="0.25">
      <c r="A14" s="20" t="str">
        <f>'Monthly Plan'!B19</f>
        <v>Bills</v>
      </c>
      <c r="B14" s="21">
        <f>BillsTableTotal</f>
        <v>0</v>
      </c>
      <c r="C14" s="21">
        <f>'Monthly Plan'!C19</f>
        <v>2133</v>
      </c>
      <c r="D14" s="21">
        <f>OverallExpenses354759718395107119131143[[#This Row],[Budget]]-OverallExpenses354759718395107119131143[[#This Row],[Current]]</f>
        <v>2133</v>
      </c>
      <c r="E14" s="32" t="str">
        <f>IF(OverallExpenses354759718395107119131143[[#This Row],[Balance]] &lt; 0,"OVER","")</f>
        <v/>
      </c>
    </row>
    <row r="15" spans="1:12" ht="21" x14ac:dyDescent="0.25">
      <c r="A15" s="20" t="str">
        <f>'Monthly Plan'!B20</f>
        <v>Gas</v>
      </c>
      <c r="B15" s="21">
        <f>GasTableTotal</f>
        <v>0</v>
      </c>
      <c r="C15" s="21">
        <f>'Monthly Plan'!C20</f>
        <v>120</v>
      </c>
      <c r="D15" s="21">
        <f>OverallExpenses354759718395107119131143[[#This Row],[Budget]]-OverallExpenses354759718395107119131143[[#This Row],[Current]]</f>
        <v>120</v>
      </c>
      <c r="E15" s="32" t="str">
        <f>IF(OverallExpenses354759718395107119131143[[#This Row],[Balance]] &lt; 0,"OVER","")</f>
        <v/>
      </c>
    </row>
    <row r="16" spans="1:12" ht="21" x14ac:dyDescent="0.25">
      <c r="A16" s="20" t="str">
        <f>'Monthly Plan'!B21</f>
        <v>Groceries</v>
      </c>
      <c r="B16" s="21">
        <f>GroceriesTotal</f>
        <v>0</v>
      </c>
      <c r="C16" s="21">
        <f>'Monthly Plan'!C21</f>
        <v>300</v>
      </c>
      <c r="D16" s="21">
        <f>OverallExpenses354759718395107119131143[[#This Row],[Budget]]-OverallExpenses354759718395107119131143[[#This Row],[Current]]</f>
        <v>300</v>
      </c>
      <c r="E16" s="32" t="str">
        <f>IF(OverallExpenses354759718395107119131143[[#This Row],[Balance]] &lt; 0,"OVER","")</f>
        <v/>
      </c>
    </row>
    <row r="17" spans="1:5" ht="21" x14ac:dyDescent="0.25">
      <c r="A17" s="20" t="str">
        <f>'Monthly Plan'!B22</f>
        <v>Out To Eat Food</v>
      </c>
      <c r="B17" s="21">
        <f>OTEFoodTotal</f>
        <v>0</v>
      </c>
      <c r="C17" s="21">
        <f>'Monthly Plan'!C22</f>
        <v>100</v>
      </c>
      <c r="D17" s="21">
        <f>OverallExpenses354759718395107119131143[[#This Row],[Budget]]-OverallExpenses354759718395107119131143[[#This Row],[Current]]</f>
        <v>100</v>
      </c>
      <c r="E17" s="32" t="str">
        <f>IF(OverallExpenses354759718395107119131143[[#This Row],[Balance]] &lt; 0,"OVER","")</f>
        <v/>
      </c>
    </row>
    <row r="18" spans="1:5" ht="21" x14ac:dyDescent="0.25">
      <c r="A18" s="20" t="str">
        <f>'Monthly Plan'!B23</f>
        <v>Personal Care</v>
      </c>
      <c r="B18" s="21">
        <f>PersonalCareTotal</f>
        <v>0</v>
      </c>
      <c r="C18" s="21">
        <f>'Monthly Plan'!C23</f>
        <v>100</v>
      </c>
      <c r="D18" s="21">
        <f>OverallExpenses354759718395107119131143[[#This Row],[Budget]]-OverallExpenses354759718395107119131143[[#This Row],[Current]]</f>
        <v>100</v>
      </c>
      <c r="E18" s="32" t="str">
        <f>IF(OverallExpenses354759718395107119131143[[#This Row],[Balance]] &lt; 0,"OVER","")</f>
        <v/>
      </c>
    </row>
    <row r="19" spans="1:5" ht="21" x14ac:dyDescent="0.25">
      <c r="A19" s="20" t="str">
        <f>'Monthly Plan'!B24</f>
        <v>Entertainment</v>
      </c>
      <c r="B19" s="21">
        <f>EntertainmentTotal</f>
        <v>0</v>
      </c>
      <c r="C19" s="21">
        <f>'Monthly Plan'!C24</f>
        <v>100</v>
      </c>
      <c r="D19" s="21">
        <f>OverallExpenses354759718395107119131143[[#This Row],[Budget]]-OverallExpenses354759718395107119131143[[#This Row],[Current]]</f>
        <v>100</v>
      </c>
      <c r="E19" s="32" t="str">
        <f>IF(OverallExpenses354759718395107119131143[[#This Row],[Balance]] &lt; 0,"OVER","")</f>
        <v/>
      </c>
    </row>
    <row r="20" spans="1:5" ht="21" x14ac:dyDescent="0.25">
      <c r="D20" s="16"/>
    </row>
    <row r="21" spans="1:5" s="29" customFormat="1" ht="4" customHeight="1" thickBot="1" x14ac:dyDescent="0.3">
      <c r="A21" s="27"/>
      <c r="B21" s="28"/>
      <c r="C21" s="27"/>
      <c r="D21" s="27"/>
    </row>
    <row r="22" spans="1:5" ht="21" x14ac:dyDescent="0.25">
      <c r="D22" s="16"/>
    </row>
    <row r="23" spans="1:5" ht="21" x14ac:dyDescent="0.25">
      <c r="A23" s="15" t="s">
        <v>34</v>
      </c>
      <c r="B23" s="21"/>
      <c r="C23" s="20"/>
      <c r="D23" s="20"/>
    </row>
    <row r="24" spans="1:5" ht="21" x14ac:dyDescent="0.25">
      <c r="A24" s="19" t="s">
        <v>30</v>
      </c>
      <c r="B24" s="19" t="s">
        <v>31</v>
      </c>
      <c r="C24" s="22" t="s">
        <v>36</v>
      </c>
      <c r="D24" s="22"/>
    </row>
    <row r="25" spans="1:5" ht="21" x14ac:dyDescent="0.25">
      <c r="A25" s="20" t="s">
        <v>26</v>
      </c>
      <c r="B25" s="21">
        <f>SUM(Income1334557698193105117129141[Amount])</f>
        <v>0</v>
      </c>
      <c r="C25" s="21">
        <f>'Monthly Plan'!C14</f>
        <v>2928</v>
      </c>
      <c r="D25" s="21"/>
    </row>
    <row r="26" spans="1:5" ht="21" x14ac:dyDescent="0.25">
      <c r="A26" s="20" t="s">
        <v>35</v>
      </c>
      <c r="B26" s="21">
        <f>SUM(Income2344658708294106118130142[Amount])</f>
        <v>0</v>
      </c>
      <c r="C26" s="21">
        <f>'Monthly Plan'!C15</f>
        <v>1775</v>
      </c>
      <c r="D26" s="21"/>
    </row>
    <row r="27" spans="1:5" ht="21" x14ac:dyDescent="0.25">
      <c r="D27" s="16"/>
    </row>
    <row r="28" spans="1:5" s="29" customFormat="1" ht="4" customHeight="1" thickBot="1" x14ac:dyDescent="0.3">
      <c r="A28" s="27"/>
      <c r="B28" s="28"/>
      <c r="C28" s="27"/>
      <c r="D28" s="27"/>
    </row>
    <row r="29" spans="1:5" ht="21" x14ac:dyDescent="0.25">
      <c r="D29" s="16"/>
    </row>
    <row r="30" spans="1:5" ht="21" x14ac:dyDescent="0.25">
      <c r="A30" s="15" t="s">
        <v>37</v>
      </c>
      <c r="B30" s="16"/>
      <c r="C30" s="16"/>
      <c r="D30" s="21"/>
    </row>
    <row r="31" spans="1:5" ht="21" x14ac:dyDescent="0.25">
      <c r="A31" s="19" t="s">
        <v>30</v>
      </c>
      <c r="B31" s="19" t="s">
        <v>31</v>
      </c>
      <c r="C31" s="22" t="s">
        <v>36</v>
      </c>
      <c r="D31" s="22"/>
    </row>
    <row r="32" spans="1:5" ht="21" x14ac:dyDescent="0.25">
      <c r="A32" s="20" t="s">
        <v>39</v>
      </c>
      <c r="B32" s="16">
        <f>TotalIncomeJan16-TotalExpensesJan16</f>
        <v>0</v>
      </c>
      <c r="C32" s="16">
        <f>Total_Monthly_Savings</f>
        <v>1770</v>
      </c>
      <c r="D32" s="21"/>
    </row>
    <row r="33" spans="1:12" ht="21" x14ac:dyDescent="0.25">
      <c r="D33" s="20"/>
    </row>
    <row r="34" spans="1:12" s="23" customFormat="1" ht="25" x14ac:dyDescent="0.25">
      <c r="A34" s="24" t="s">
        <v>45</v>
      </c>
    </row>
    <row r="35" spans="1:12" ht="21" x14ac:dyDescent="0.25">
      <c r="A35" s="20"/>
      <c r="B35" s="21"/>
      <c r="C35" s="21"/>
      <c r="D35" s="20"/>
    </row>
    <row r="36" spans="1:12" ht="21" x14ac:dyDescent="0.25">
      <c r="A36" s="15" t="s">
        <v>22</v>
      </c>
      <c r="B36" s="16">
        <f>SUM(BillsTable294153657789101113125137[Amount])</f>
        <v>0</v>
      </c>
      <c r="C36" s="15" t="str">
        <f>IF(BillsBudget-BillsTableTotal &gt; 0, "Balance Left:","Over Budget:")</f>
        <v>Balance Left:</v>
      </c>
      <c r="D36" s="16">
        <f>ABS(BillsBudget-BillsTableTotal)</f>
        <v>2133</v>
      </c>
      <c r="F36" s="13"/>
      <c r="G36" s="12"/>
      <c r="H36" s="12"/>
      <c r="I36" s="12"/>
      <c r="J36" s="12"/>
      <c r="K36" s="12"/>
      <c r="L36" s="12"/>
    </row>
    <row r="37" spans="1:12" x14ac:dyDescent="0.2">
      <c r="A37" s="6" t="s">
        <v>1</v>
      </c>
      <c r="B37" s="6" t="s">
        <v>2</v>
      </c>
      <c r="C37" s="9"/>
      <c r="E37" s="13"/>
      <c r="F37" s="13"/>
      <c r="G37" s="12"/>
      <c r="H37" s="12"/>
      <c r="I37" s="12"/>
      <c r="J37" s="12"/>
      <c r="K37" s="12"/>
      <c r="L37" s="12"/>
    </row>
    <row r="38" spans="1:12" x14ac:dyDescent="0.2">
      <c r="A38" t="s">
        <v>11</v>
      </c>
      <c r="B38" s="4"/>
      <c r="E38" s="13"/>
      <c r="F38" s="13"/>
      <c r="G38" s="12"/>
      <c r="H38" s="12"/>
      <c r="I38" s="12"/>
      <c r="J38" s="12"/>
      <c r="K38" s="12"/>
      <c r="L38" s="12"/>
    </row>
    <row r="39" spans="1:12" x14ac:dyDescent="0.2">
      <c r="A39" t="s">
        <v>12</v>
      </c>
      <c r="B39" s="4"/>
      <c r="E39" s="13"/>
      <c r="F39" s="13"/>
      <c r="G39" s="12"/>
      <c r="H39" s="12"/>
      <c r="I39" s="12"/>
      <c r="J39" s="12"/>
      <c r="K39" s="12"/>
      <c r="L39" s="12"/>
    </row>
    <row r="40" spans="1:12" x14ac:dyDescent="0.2">
      <c r="A40" t="s">
        <v>15</v>
      </c>
      <c r="B40" s="4"/>
      <c r="E40" s="13"/>
      <c r="F40" s="13"/>
      <c r="G40" s="12"/>
      <c r="H40" s="12"/>
      <c r="I40" s="12"/>
      <c r="J40" s="12"/>
      <c r="K40" s="12"/>
      <c r="L40" s="12"/>
    </row>
    <row r="41" spans="1:12" x14ac:dyDescent="0.2">
      <c r="A41" t="s">
        <v>7</v>
      </c>
      <c r="B41" s="4"/>
      <c r="C41" s="13"/>
      <c r="D41" s="13"/>
      <c r="E41" s="13"/>
      <c r="F41" s="13"/>
      <c r="G41" s="12"/>
      <c r="H41" s="12"/>
      <c r="I41" s="12"/>
      <c r="J41" s="12"/>
      <c r="K41" s="12"/>
      <c r="L41" s="12"/>
    </row>
    <row r="42" spans="1:12" x14ac:dyDescent="0.2">
      <c r="A42" t="s">
        <v>4</v>
      </c>
      <c r="B42" s="4"/>
      <c r="D42" s="12"/>
      <c r="E42" s="13"/>
      <c r="F42" s="13"/>
      <c r="G42" s="12"/>
      <c r="H42" s="12"/>
      <c r="I42" s="12"/>
      <c r="J42" s="12"/>
      <c r="K42" s="12"/>
      <c r="L42" s="12"/>
    </row>
    <row r="43" spans="1:12" x14ac:dyDescent="0.2">
      <c r="A43" t="s">
        <v>16</v>
      </c>
      <c r="B43" s="4"/>
      <c r="D43" s="13"/>
      <c r="E43" s="13"/>
      <c r="F43" s="13"/>
      <c r="G43" s="12"/>
      <c r="H43" s="12"/>
      <c r="I43" s="12"/>
      <c r="J43" s="12"/>
      <c r="K43" s="12"/>
      <c r="L43" s="12"/>
    </row>
    <row r="44" spans="1:12" x14ac:dyDescent="0.2">
      <c r="B44" s="4"/>
      <c r="D44" s="13"/>
      <c r="E44" s="13"/>
      <c r="F44" s="13"/>
      <c r="G44" s="12"/>
      <c r="H44" s="12"/>
      <c r="I44" s="12"/>
      <c r="J44" s="12"/>
      <c r="K44" s="12"/>
      <c r="L44" s="12"/>
    </row>
    <row r="45" spans="1:12" ht="21" x14ac:dyDescent="0.25">
      <c r="D45" s="16"/>
    </row>
    <row r="46" spans="1:12" s="29" customFormat="1" ht="4" customHeight="1" thickBot="1" x14ac:dyDescent="0.3">
      <c r="A46" s="27"/>
      <c r="B46" s="28"/>
      <c r="C46" s="27"/>
      <c r="D46" s="27"/>
    </row>
    <row r="47" spans="1:12" x14ac:dyDescent="0.2">
      <c r="B47" s="4"/>
      <c r="C47" s="13"/>
      <c r="D47" s="13"/>
      <c r="E47" s="13"/>
      <c r="F47" s="13"/>
      <c r="G47" s="12"/>
      <c r="H47" s="12"/>
      <c r="I47" s="12"/>
      <c r="J47" s="12"/>
      <c r="K47" s="12"/>
      <c r="L47" s="12"/>
    </row>
    <row r="48" spans="1:12" ht="21" x14ac:dyDescent="0.25">
      <c r="A48" s="15" t="s">
        <v>23</v>
      </c>
      <c r="B48" s="16">
        <f>SUM(Gas_304254667890102114126138[Amount])</f>
        <v>0</v>
      </c>
      <c r="C48" s="15" t="str">
        <f>IF(GasBudget-GasTableTotal &gt; 0, "Balance Left:","Over Budget:")</f>
        <v>Balance Left:</v>
      </c>
      <c r="D48" s="16">
        <f>ABS(GasBudget-GasTableTotal)</f>
        <v>120</v>
      </c>
      <c r="E48" s="13"/>
      <c r="F48" s="13"/>
      <c r="G48" s="12"/>
      <c r="H48" s="12"/>
      <c r="I48" s="12"/>
      <c r="J48" s="12"/>
      <c r="K48" s="12"/>
      <c r="L48" s="12"/>
    </row>
    <row r="49" spans="1:16384" x14ac:dyDescent="0.2">
      <c r="A49" s="6" t="s">
        <v>1</v>
      </c>
      <c r="B49" s="6" t="s">
        <v>2</v>
      </c>
      <c r="C49" s="9"/>
      <c r="D49" s="13"/>
      <c r="E49" s="13"/>
      <c r="F49" s="13"/>
      <c r="G49" s="12"/>
      <c r="H49" s="12"/>
      <c r="I49" s="12"/>
      <c r="J49" s="12"/>
      <c r="K49" s="12"/>
      <c r="L49" s="12"/>
    </row>
    <row r="50" spans="1:16384" x14ac:dyDescent="0.2">
      <c r="A50" s="17"/>
      <c r="B50" s="4"/>
      <c r="C50" s="13"/>
      <c r="D50" s="13"/>
      <c r="E50" s="12"/>
      <c r="F50" s="13"/>
      <c r="G50" s="12"/>
      <c r="H50" s="12"/>
      <c r="I50" s="12"/>
      <c r="J50" s="12"/>
      <c r="K50" s="12"/>
      <c r="L50" s="12"/>
    </row>
    <row r="51" spans="1:16384" ht="21" x14ac:dyDescent="0.25">
      <c r="D51" s="16"/>
    </row>
    <row r="52" spans="1:16384" s="29" customFormat="1" ht="4" customHeight="1" thickBot="1" x14ac:dyDescent="0.3">
      <c r="A52" s="27"/>
      <c r="B52" s="28"/>
      <c r="C52" s="27"/>
      <c r="D52" s="27"/>
    </row>
    <row r="53" spans="1:16384" x14ac:dyDescent="0.2">
      <c r="C53" s="13"/>
      <c r="D53" s="13"/>
      <c r="E53" s="13"/>
      <c r="F53" s="13"/>
      <c r="G53" s="13"/>
      <c r="H53" s="13"/>
      <c r="I53" s="13"/>
      <c r="J53" s="13"/>
      <c r="K53" s="12"/>
      <c r="L53" s="12"/>
    </row>
    <row r="54" spans="1:16384" ht="21" x14ac:dyDescent="0.25">
      <c r="A54" s="15" t="s">
        <v>24</v>
      </c>
      <c r="B54" s="16">
        <f>SUM(Groceries314355677991103115127139[Amount])</f>
        <v>0</v>
      </c>
      <c r="C54" s="15" t="str">
        <f>IF(GroceriesBudget-GroceriesTotal &gt; 0, "Balance Left:","Over Budget:")</f>
        <v>Balance Left:</v>
      </c>
      <c r="D54" s="16">
        <f>ABS(GroceriesBudget-GroceriesTotal)</f>
        <v>300</v>
      </c>
      <c r="E54" s="13"/>
      <c r="F54" s="13"/>
      <c r="G54" s="12"/>
      <c r="H54" s="12"/>
      <c r="I54" s="12"/>
      <c r="J54" s="12"/>
      <c r="K54" s="12"/>
      <c r="L54" s="12"/>
    </row>
    <row r="55" spans="1:16384" x14ac:dyDescent="0.2">
      <c r="A55" s="6" t="s">
        <v>1</v>
      </c>
      <c r="B55" s="6" t="s">
        <v>2</v>
      </c>
      <c r="C55" s="9"/>
      <c r="D55" s="13"/>
      <c r="E55" s="13"/>
      <c r="F55" s="13"/>
      <c r="G55" s="12"/>
      <c r="H55" s="12"/>
      <c r="I55" s="12"/>
      <c r="J55" s="12"/>
      <c r="K55" s="12"/>
      <c r="L55" s="12"/>
    </row>
    <row r="56" spans="1:16384" x14ac:dyDescent="0.2">
      <c r="B56" s="4"/>
      <c r="C56" s="12"/>
      <c r="D56" s="12"/>
      <c r="E56" s="13"/>
      <c r="F56" s="13"/>
      <c r="G56" s="12"/>
      <c r="H56" s="12"/>
      <c r="I56" s="12"/>
      <c r="J56" s="12"/>
      <c r="K56" s="12"/>
      <c r="L56" s="12"/>
    </row>
    <row r="57" spans="1:16384" ht="21" x14ac:dyDescent="0.25">
      <c r="D57" s="16"/>
    </row>
    <row r="58" spans="1:16384" s="29" customFormat="1" ht="4" customHeight="1" thickBot="1" x14ac:dyDescent="0.3">
      <c r="A58" s="27"/>
      <c r="B58" s="28"/>
      <c r="C58" s="27"/>
      <c r="D58" s="27"/>
    </row>
    <row r="59" spans="1:16384" x14ac:dyDescent="0.2">
      <c r="B59" s="4"/>
      <c r="C59" s="12"/>
      <c r="D59" s="12"/>
      <c r="E59" s="13"/>
      <c r="F59" s="13"/>
      <c r="G59" s="12"/>
      <c r="H59" s="12"/>
      <c r="I59" s="12"/>
      <c r="J59" s="12"/>
      <c r="K59" s="12"/>
      <c r="L59" s="12"/>
    </row>
    <row r="60" spans="1:16384" ht="21" x14ac:dyDescent="0.25">
      <c r="A60" s="15" t="s">
        <v>73</v>
      </c>
      <c r="B60" s="16">
        <f>SUM(OTEFood395163758799111123135147[Amount])</f>
        <v>0</v>
      </c>
      <c r="C60" s="15" t="str">
        <f>IF(OTEFoodBudget-OTEFoodTotal &gt; 0, "Balance Left:","Over Budget:")</f>
        <v>Balance Left:</v>
      </c>
      <c r="D60" s="16">
        <f>ABS(OTEFoodBudget-OTEFoodTotal)</f>
        <v>100</v>
      </c>
      <c r="E60" s="15"/>
      <c r="F60" s="16"/>
      <c r="G60" s="15"/>
      <c r="H60" s="16"/>
      <c r="I60" s="15"/>
      <c r="J60" s="16"/>
      <c r="K60" s="15"/>
      <c r="L60" s="16"/>
      <c r="M60" s="15"/>
      <c r="N60" s="16"/>
      <c r="O60" s="15"/>
      <c r="P60" s="16"/>
      <c r="Q60" s="15"/>
      <c r="R60" s="16"/>
      <c r="S60" s="15"/>
      <c r="T60" s="16"/>
      <c r="U60" s="15"/>
      <c r="V60" s="16"/>
      <c r="W60" s="15"/>
      <c r="X60" s="16"/>
      <c r="Y60" s="15"/>
      <c r="Z60" s="16"/>
      <c r="AA60" s="15"/>
      <c r="AB60" s="16"/>
      <c r="AC60" s="15"/>
      <c r="AD60" s="16"/>
      <c r="AE60" s="15"/>
      <c r="AF60" s="16"/>
      <c r="AG60" s="15"/>
      <c r="AH60" s="16"/>
      <c r="AI60" s="15"/>
      <c r="AJ60" s="16"/>
      <c r="AK60" s="15"/>
      <c r="AL60" s="16"/>
      <c r="AM60" s="15"/>
      <c r="AN60" s="16"/>
      <c r="AO60" s="15"/>
      <c r="AP60" s="16"/>
      <c r="AQ60" s="15"/>
      <c r="AR60" s="16"/>
      <c r="AS60" s="15"/>
      <c r="AT60" s="16"/>
      <c r="AU60" s="15"/>
      <c r="AV60" s="16"/>
      <c r="AW60" s="15"/>
      <c r="AX60" s="16"/>
      <c r="AY60" s="15"/>
      <c r="AZ60" s="16"/>
      <c r="BA60" s="15"/>
      <c r="BB60" s="16"/>
      <c r="BC60" s="15"/>
      <c r="BD60" s="16"/>
      <c r="BE60" s="15"/>
      <c r="BF60" s="16"/>
      <c r="BG60" s="15"/>
      <c r="BH60" s="16"/>
      <c r="BI60" s="15"/>
      <c r="BJ60" s="16"/>
      <c r="BK60" s="15"/>
      <c r="BL60" s="16"/>
      <c r="BM60" s="15"/>
      <c r="BN60" s="16"/>
      <c r="BO60" s="15"/>
      <c r="BP60" s="16"/>
      <c r="BQ60" s="15"/>
      <c r="BR60" s="16"/>
      <c r="BS60" s="15"/>
      <c r="BT60" s="16"/>
      <c r="BU60" s="15"/>
      <c r="BV60" s="16"/>
      <c r="BW60" s="15"/>
      <c r="BX60" s="16"/>
      <c r="BY60" s="15"/>
      <c r="BZ60" s="16"/>
      <c r="CA60" s="15"/>
      <c r="CB60" s="16"/>
      <c r="CC60" s="15"/>
      <c r="CD60" s="16"/>
      <c r="CE60" s="15"/>
      <c r="CF60" s="16"/>
      <c r="CG60" s="15"/>
      <c r="CH60" s="16"/>
      <c r="CI60" s="15"/>
      <c r="CJ60" s="16"/>
      <c r="CK60" s="15"/>
      <c r="CL60" s="16"/>
      <c r="CM60" s="15"/>
      <c r="CN60" s="16"/>
      <c r="CO60" s="15"/>
      <c r="CP60" s="16"/>
      <c r="CQ60" s="15"/>
      <c r="CR60" s="16"/>
      <c r="CS60" s="15"/>
      <c r="CT60" s="16"/>
      <c r="CU60" s="15"/>
      <c r="CV60" s="16"/>
      <c r="CW60" s="15"/>
      <c r="CX60" s="16"/>
      <c r="CY60" s="15"/>
      <c r="CZ60" s="16"/>
      <c r="DA60" s="15"/>
      <c r="DB60" s="16"/>
      <c r="DC60" s="15"/>
      <c r="DD60" s="16"/>
      <c r="DE60" s="15"/>
      <c r="DF60" s="16"/>
      <c r="DG60" s="15"/>
      <c r="DH60" s="16"/>
      <c r="DI60" s="15"/>
      <c r="DJ60" s="16"/>
      <c r="DK60" s="15"/>
      <c r="DL60" s="16"/>
      <c r="DM60" s="15"/>
      <c r="DN60" s="16"/>
      <c r="DO60" s="15"/>
      <c r="DP60" s="16"/>
      <c r="DQ60" s="15"/>
      <c r="DR60" s="16"/>
      <c r="DS60" s="15"/>
      <c r="DT60" s="16"/>
      <c r="DU60" s="15"/>
      <c r="DV60" s="16"/>
      <c r="DW60" s="15"/>
      <c r="DX60" s="16"/>
      <c r="DY60" s="15"/>
      <c r="DZ60" s="16"/>
      <c r="EA60" s="15"/>
      <c r="EB60" s="16"/>
      <c r="EC60" s="15"/>
      <c r="ED60" s="16"/>
      <c r="EE60" s="15"/>
      <c r="EF60" s="16"/>
      <c r="EG60" s="15"/>
      <c r="EH60" s="16"/>
      <c r="EI60" s="15"/>
      <c r="EJ60" s="16"/>
      <c r="EK60" s="15"/>
      <c r="EL60" s="16"/>
      <c r="EM60" s="15"/>
      <c r="EN60" s="16"/>
      <c r="EO60" s="15"/>
      <c r="EP60" s="16"/>
      <c r="EQ60" s="15"/>
      <c r="ER60" s="16"/>
      <c r="ES60" s="15"/>
      <c r="ET60" s="16"/>
      <c r="EU60" s="15"/>
      <c r="EV60" s="16"/>
      <c r="EW60" s="15"/>
      <c r="EX60" s="16"/>
      <c r="EY60" s="15"/>
      <c r="EZ60" s="16"/>
      <c r="FA60" s="15"/>
      <c r="FB60" s="16"/>
      <c r="FC60" s="15"/>
      <c r="FD60" s="16"/>
      <c r="FE60" s="15"/>
      <c r="FF60" s="16"/>
      <c r="FG60" s="15"/>
      <c r="FH60" s="16"/>
      <c r="FI60" s="15"/>
      <c r="FJ60" s="16"/>
      <c r="FK60" s="15"/>
      <c r="FL60" s="16"/>
      <c r="FM60" s="15"/>
      <c r="FN60" s="16"/>
      <c r="FO60" s="15"/>
      <c r="FP60" s="16"/>
      <c r="FQ60" s="15"/>
      <c r="FR60" s="16"/>
      <c r="FS60" s="15"/>
      <c r="FT60" s="16"/>
      <c r="FU60" s="15"/>
      <c r="FV60" s="16"/>
      <c r="FW60" s="15"/>
      <c r="FX60" s="16"/>
      <c r="FY60" s="15"/>
      <c r="FZ60" s="16"/>
      <c r="GA60" s="15"/>
      <c r="GB60" s="16"/>
      <c r="GC60" s="15"/>
      <c r="GD60" s="16"/>
      <c r="GE60" s="15"/>
      <c r="GF60" s="16"/>
      <c r="GG60" s="15"/>
      <c r="GH60" s="16"/>
      <c r="GI60" s="15"/>
      <c r="GJ60" s="16"/>
      <c r="GK60" s="15"/>
      <c r="GL60" s="16"/>
      <c r="GM60" s="15"/>
      <c r="GN60" s="16"/>
      <c r="GO60" s="15"/>
      <c r="GP60" s="16"/>
      <c r="GQ60" s="15"/>
      <c r="GR60" s="16"/>
      <c r="GS60" s="15"/>
      <c r="GT60" s="16"/>
      <c r="GU60" s="15"/>
      <c r="GV60" s="16"/>
      <c r="GW60" s="15"/>
      <c r="GX60" s="16"/>
      <c r="GY60" s="15"/>
      <c r="GZ60" s="16"/>
      <c r="HA60" s="15"/>
      <c r="HB60" s="16"/>
      <c r="HC60" s="15"/>
      <c r="HD60" s="16"/>
      <c r="HE60" s="15"/>
      <c r="HF60" s="16"/>
      <c r="HG60" s="15"/>
      <c r="HH60" s="16"/>
      <c r="HI60" s="15"/>
      <c r="HJ60" s="16"/>
      <c r="HK60" s="15"/>
      <c r="HL60" s="16"/>
      <c r="HM60" s="15"/>
      <c r="HN60" s="16"/>
      <c r="HO60" s="15"/>
      <c r="HP60" s="16"/>
      <c r="HQ60" s="15"/>
      <c r="HR60" s="16"/>
      <c r="HS60" s="15"/>
      <c r="HT60" s="16"/>
      <c r="HU60" s="15"/>
      <c r="HV60" s="16"/>
      <c r="HW60" s="15"/>
      <c r="HX60" s="16"/>
      <c r="HY60" s="15"/>
      <c r="HZ60" s="16"/>
      <c r="IA60" s="15"/>
      <c r="IB60" s="16"/>
      <c r="IC60" s="15"/>
      <c r="ID60" s="16"/>
      <c r="IE60" s="15"/>
      <c r="IF60" s="16"/>
      <c r="IG60" s="15"/>
      <c r="IH60" s="16"/>
      <c r="II60" s="15"/>
      <c r="IJ60" s="16"/>
      <c r="IK60" s="15"/>
      <c r="IL60" s="16"/>
      <c r="IM60" s="15"/>
      <c r="IN60" s="16"/>
      <c r="IO60" s="15"/>
      <c r="IP60" s="16"/>
      <c r="IQ60" s="15"/>
      <c r="IR60" s="16"/>
      <c r="IS60" s="15"/>
      <c r="IT60" s="16"/>
      <c r="IU60" s="15"/>
      <c r="IV60" s="16"/>
      <c r="IW60" s="15"/>
      <c r="IX60" s="16"/>
      <c r="IY60" s="15"/>
      <c r="IZ60" s="16"/>
      <c r="JA60" s="15"/>
      <c r="JB60" s="16"/>
      <c r="JC60" s="15"/>
      <c r="JD60" s="16"/>
      <c r="JE60" s="15"/>
      <c r="JF60" s="16"/>
      <c r="JG60" s="15"/>
      <c r="JH60" s="16"/>
      <c r="JI60" s="15"/>
      <c r="JJ60" s="16"/>
      <c r="JK60" s="15"/>
      <c r="JL60" s="16"/>
      <c r="JM60" s="15"/>
      <c r="JN60" s="16"/>
      <c r="JO60" s="15"/>
      <c r="JP60" s="16"/>
      <c r="JQ60" s="15"/>
      <c r="JR60" s="16"/>
      <c r="JS60" s="15"/>
      <c r="JT60" s="16"/>
      <c r="JU60" s="15"/>
      <c r="JV60" s="16"/>
      <c r="JW60" s="15"/>
      <c r="JX60" s="16"/>
      <c r="JY60" s="15"/>
      <c r="JZ60" s="16"/>
      <c r="KA60" s="15"/>
      <c r="KB60" s="16"/>
      <c r="KC60" s="15"/>
      <c r="KD60" s="16"/>
      <c r="KE60" s="15"/>
      <c r="KF60" s="16"/>
      <c r="KG60" s="15"/>
      <c r="KH60" s="16"/>
      <c r="KI60" s="15"/>
      <c r="KJ60" s="16"/>
      <c r="KK60" s="15"/>
      <c r="KL60" s="16"/>
      <c r="KM60" s="15"/>
      <c r="KN60" s="16"/>
      <c r="KO60" s="15"/>
      <c r="KP60" s="16"/>
      <c r="KQ60" s="15"/>
      <c r="KR60" s="16"/>
      <c r="KS60" s="15"/>
      <c r="KT60" s="16"/>
      <c r="KU60" s="15"/>
      <c r="KV60" s="16"/>
      <c r="KW60" s="15"/>
      <c r="KX60" s="16"/>
      <c r="KY60" s="15"/>
      <c r="KZ60" s="16"/>
      <c r="LA60" s="15"/>
      <c r="LB60" s="16"/>
      <c r="LC60" s="15"/>
      <c r="LD60" s="16"/>
      <c r="LE60" s="15"/>
      <c r="LF60" s="16"/>
      <c r="LG60" s="15"/>
      <c r="LH60" s="16"/>
      <c r="LI60" s="15"/>
      <c r="LJ60" s="16"/>
      <c r="LK60" s="15"/>
      <c r="LL60" s="16"/>
      <c r="LM60" s="15"/>
      <c r="LN60" s="16"/>
      <c r="LO60" s="15"/>
      <c r="LP60" s="16"/>
      <c r="LQ60" s="15"/>
      <c r="LR60" s="16"/>
      <c r="LS60" s="15"/>
      <c r="LT60" s="16"/>
      <c r="LU60" s="15"/>
      <c r="LV60" s="16"/>
      <c r="LW60" s="15"/>
      <c r="LX60" s="16"/>
      <c r="LY60" s="15"/>
      <c r="LZ60" s="16"/>
      <c r="MA60" s="15"/>
      <c r="MB60" s="16"/>
      <c r="MC60" s="15"/>
      <c r="MD60" s="16"/>
      <c r="ME60" s="15"/>
      <c r="MF60" s="16"/>
      <c r="MG60" s="15"/>
      <c r="MH60" s="16"/>
      <c r="MI60" s="15"/>
      <c r="MJ60" s="16"/>
      <c r="MK60" s="15"/>
      <c r="ML60" s="16"/>
      <c r="MM60" s="15"/>
      <c r="MN60" s="16"/>
      <c r="MO60" s="15"/>
      <c r="MP60" s="16"/>
      <c r="MQ60" s="15"/>
      <c r="MR60" s="16"/>
      <c r="MS60" s="15"/>
      <c r="MT60" s="16"/>
      <c r="MU60" s="15"/>
      <c r="MV60" s="16"/>
      <c r="MW60" s="15"/>
      <c r="MX60" s="16"/>
      <c r="MY60" s="15"/>
      <c r="MZ60" s="16"/>
      <c r="NA60" s="15"/>
      <c r="NB60" s="16"/>
      <c r="NC60" s="15"/>
      <c r="ND60" s="16"/>
      <c r="NE60" s="15"/>
      <c r="NF60" s="16"/>
      <c r="NG60" s="15"/>
      <c r="NH60" s="16"/>
      <c r="NI60" s="15"/>
      <c r="NJ60" s="16"/>
      <c r="NK60" s="15"/>
      <c r="NL60" s="16"/>
      <c r="NM60" s="15"/>
      <c r="NN60" s="16"/>
      <c r="NO60" s="15"/>
      <c r="NP60" s="16"/>
      <c r="NQ60" s="15"/>
      <c r="NR60" s="16"/>
      <c r="NS60" s="15"/>
      <c r="NT60" s="16"/>
      <c r="NU60" s="15"/>
      <c r="NV60" s="16"/>
      <c r="NW60" s="15"/>
      <c r="NX60" s="16"/>
      <c r="NY60" s="15"/>
      <c r="NZ60" s="16"/>
      <c r="OA60" s="15"/>
      <c r="OB60" s="16"/>
      <c r="OC60" s="15"/>
      <c r="OD60" s="16"/>
      <c r="OE60" s="15"/>
      <c r="OF60" s="16"/>
      <c r="OG60" s="15"/>
      <c r="OH60" s="16"/>
      <c r="OI60" s="15"/>
      <c r="OJ60" s="16"/>
      <c r="OK60" s="15"/>
      <c r="OL60" s="16"/>
      <c r="OM60" s="15"/>
      <c r="ON60" s="16"/>
      <c r="OO60" s="15"/>
      <c r="OP60" s="16"/>
      <c r="OQ60" s="15"/>
      <c r="OR60" s="16"/>
      <c r="OS60" s="15"/>
      <c r="OT60" s="16"/>
      <c r="OU60" s="15"/>
      <c r="OV60" s="16"/>
      <c r="OW60" s="15"/>
      <c r="OX60" s="16"/>
      <c r="OY60" s="15"/>
      <c r="OZ60" s="16"/>
      <c r="PA60" s="15"/>
      <c r="PB60" s="16"/>
      <c r="PC60" s="15"/>
      <c r="PD60" s="16"/>
      <c r="PE60" s="15"/>
      <c r="PF60" s="16"/>
      <c r="PG60" s="15"/>
      <c r="PH60" s="16"/>
      <c r="PI60" s="15"/>
      <c r="PJ60" s="16"/>
      <c r="PK60" s="15"/>
      <c r="PL60" s="16"/>
      <c r="PM60" s="15"/>
      <c r="PN60" s="16"/>
      <c r="PO60" s="15"/>
      <c r="PP60" s="16"/>
      <c r="PQ60" s="15"/>
      <c r="PR60" s="16"/>
      <c r="PS60" s="15"/>
      <c r="PT60" s="16"/>
      <c r="PU60" s="15"/>
      <c r="PV60" s="16"/>
      <c r="PW60" s="15"/>
      <c r="PX60" s="16"/>
      <c r="PY60" s="15"/>
      <c r="PZ60" s="16"/>
      <c r="QA60" s="15"/>
      <c r="QB60" s="16"/>
      <c r="QC60" s="15"/>
      <c r="QD60" s="16"/>
      <c r="QE60" s="15"/>
      <c r="QF60" s="16"/>
      <c r="QG60" s="15"/>
      <c r="QH60" s="16"/>
      <c r="QI60" s="15"/>
      <c r="QJ60" s="16"/>
      <c r="QK60" s="15"/>
      <c r="QL60" s="16"/>
      <c r="QM60" s="15"/>
      <c r="QN60" s="16"/>
      <c r="QO60" s="15"/>
      <c r="QP60" s="16"/>
      <c r="QQ60" s="15"/>
      <c r="QR60" s="16"/>
      <c r="QS60" s="15"/>
      <c r="QT60" s="16"/>
      <c r="QU60" s="15"/>
      <c r="QV60" s="16"/>
      <c r="QW60" s="15"/>
      <c r="QX60" s="16"/>
      <c r="QY60" s="15"/>
      <c r="QZ60" s="16"/>
      <c r="RA60" s="15"/>
      <c r="RB60" s="16"/>
      <c r="RC60" s="15"/>
      <c r="RD60" s="16"/>
      <c r="RE60" s="15"/>
      <c r="RF60" s="16"/>
      <c r="RG60" s="15"/>
      <c r="RH60" s="16"/>
      <c r="RI60" s="15"/>
      <c r="RJ60" s="16"/>
      <c r="RK60" s="15"/>
      <c r="RL60" s="16"/>
      <c r="RM60" s="15"/>
      <c r="RN60" s="16"/>
      <c r="RO60" s="15"/>
      <c r="RP60" s="16"/>
      <c r="RQ60" s="15"/>
      <c r="RR60" s="16"/>
      <c r="RS60" s="15"/>
      <c r="RT60" s="16"/>
      <c r="RU60" s="15"/>
      <c r="RV60" s="16"/>
      <c r="RW60" s="15"/>
      <c r="RX60" s="16"/>
      <c r="RY60" s="15"/>
      <c r="RZ60" s="16"/>
      <c r="SA60" s="15"/>
      <c r="SB60" s="16"/>
      <c r="SC60" s="15"/>
      <c r="SD60" s="16"/>
      <c r="SE60" s="15"/>
      <c r="SF60" s="16"/>
      <c r="SG60" s="15"/>
      <c r="SH60" s="16"/>
      <c r="SI60" s="15"/>
      <c r="SJ60" s="16"/>
      <c r="SK60" s="15"/>
      <c r="SL60" s="16"/>
      <c r="SM60" s="15"/>
      <c r="SN60" s="16"/>
      <c r="SO60" s="15"/>
      <c r="SP60" s="16"/>
      <c r="SQ60" s="15"/>
      <c r="SR60" s="16"/>
      <c r="SS60" s="15"/>
      <c r="ST60" s="16"/>
      <c r="SU60" s="15"/>
      <c r="SV60" s="16"/>
      <c r="SW60" s="15"/>
      <c r="SX60" s="16"/>
      <c r="SY60" s="15"/>
      <c r="SZ60" s="16"/>
      <c r="TA60" s="15"/>
      <c r="TB60" s="16"/>
      <c r="TC60" s="15"/>
      <c r="TD60" s="16"/>
      <c r="TE60" s="15"/>
      <c r="TF60" s="16"/>
      <c r="TG60" s="15"/>
      <c r="TH60" s="16"/>
      <c r="TI60" s="15"/>
      <c r="TJ60" s="16"/>
      <c r="TK60" s="15"/>
      <c r="TL60" s="16"/>
      <c r="TM60" s="15"/>
      <c r="TN60" s="16"/>
      <c r="TO60" s="15"/>
      <c r="TP60" s="16"/>
      <c r="TQ60" s="15"/>
      <c r="TR60" s="16"/>
      <c r="TS60" s="15"/>
      <c r="TT60" s="16"/>
      <c r="TU60" s="15"/>
      <c r="TV60" s="16"/>
      <c r="TW60" s="15"/>
      <c r="TX60" s="16"/>
      <c r="TY60" s="15"/>
      <c r="TZ60" s="16"/>
      <c r="UA60" s="15"/>
      <c r="UB60" s="16"/>
      <c r="UC60" s="15"/>
      <c r="UD60" s="16"/>
      <c r="UE60" s="15"/>
      <c r="UF60" s="16"/>
      <c r="UG60" s="15"/>
      <c r="UH60" s="16"/>
      <c r="UI60" s="15"/>
      <c r="UJ60" s="16"/>
      <c r="UK60" s="15"/>
      <c r="UL60" s="16"/>
      <c r="UM60" s="15"/>
      <c r="UN60" s="16"/>
      <c r="UO60" s="15"/>
      <c r="UP60" s="16"/>
      <c r="UQ60" s="15"/>
      <c r="UR60" s="16"/>
      <c r="US60" s="15"/>
      <c r="UT60" s="16"/>
      <c r="UU60" s="15"/>
      <c r="UV60" s="16"/>
      <c r="UW60" s="15"/>
      <c r="UX60" s="16"/>
      <c r="UY60" s="15"/>
      <c r="UZ60" s="16"/>
      <c r="VA60" s="15"/>
      <c r="VB60" s="16"/>
      <c r="VC60" s="15"/>
      <c r="VD60" s="16"/>
      <c r="VE60" s="15"/>
      <c r="VF60" s="16"/>
      <c r="VG60" s="15"/>
      <c r="VH60" s="16"/>
      <c r="VI60" s="15"/>
      <c r="VJ60" s="16"/>
      <c r="VK60" s="15"/>
      <c r="VL60" s="16"/>
      <c r="VM60" s="15"/>
      <c r="VN60" s="16"/>
      <c r="VO60" s="15"/>
      <c r="VP60" s="16"/>
      <c r="VQ60" s="15"/>
      <c r="VR60" s="16"/>
      <c r="VS60" s="15"/>
      <c r="VT60" s="16"/>
      <c r="VU60" s="15"/>
      <c r="VV60" s="16"/>
      <c r="VW60" s="15"/>
      <c r="VX60" s="16"/>
      <c r="VY60" s="15"/>
      <c r="VZ60" s="16"/>
      <c r="WA60" s="15"/>
      <c r="WB60" s="16"/>
      <c r="WC60" s="15"/>
      <c r="WD60" s="16"/>
      <c r="WE60" s="15"/>
      <c r="WF60" s="16"/>
      <c r="WG60" s="15"/>
      <c r="WH60" s="16"/>
      <c r="WI60" s="15"/>
      <c r="WJ60" s="16"/>
      <c r="WK60" s="15"/>
      <c r="WL60" s="16"/>
      <c r="WM60" s="15"/>
      <c r="WN60" s="16"/>
      <c r="WO60" s="15"/>
      <c r="WP60" s="16"/>
      <c r="WQ60" s="15"/>
      <c r="WR60" s="16"/>
      <c r="WS60" s="15"/>
      <c r="WT60" s="16"/>
      <c r="WU60" s="15"/>
      <c r="WV60" s="16"/>
      <c r="WW60" s="15"/>
      <c r="WX60" s="16"/>
      <c r="WY60" s="15"/>
      <c r="WZ60" s="16"/>
      <c r="XA60" s="15"/>
      <c r="XB60" s="16"/>
      <c r="XC60" s="15"/>
      <c r="XD60" s="16"/>
      <c r="XE60" s="15"/>
      <c r="XF60" s="16"/>
      <c r="XG60" s="15"/>
      <c r="XH60" s="16"/>
      <c r="XI60" s="15"/>
      <c r="XJ60" s="16"/>
      <c r="XK60" s="15"/>
      <c r="XL60" s="16"/>
      <c r="XM60" s="15"/>
      <c r="XN60" s="16"/>
      <c r="XO60" s="15"/>
      <c r="XP60" s="16"/>
      <c r="XQ60" s="15"/>
      <c r="XR60" s="16"/>
      <c r="XS60" s="15"/>
      <c r="XT60" s="16"/>
      <c r="XU60" s="15"/>
      <c r="XV60" s="16"/>
      <c r="XW60" s="15"/>
      <c r="XX60" s="16"/>
      <c r="XY60" s="15"/>
      <c r="XZ60" s="16"/>
      <c r="YA60" s="15"/>
      <c r="YB60" s="16"/>
      <c r="YC60" s="15"/>
      <c r="YD60" s="16"/>
      <c r="YE60" s="15"/>
      <c r="YF60" s="16"/>
      <c r="YG60" s="15"/>
      <c r="YH60" s="16"/>
      <c r="YI60" s="15"/>
      <c r="YJ60" s="16"/>
      <c r="YK60" s="15"/>
      <c r="YL60" s="16"/>
      <c r="YM60" s="15"/>
      <c r="YN60" s="16"/>
      <c r="YO60" s="15"/>
      <c r="YP60" s="16"/>
      <c r="YQ60" s="15"/>
      <c r="YR60" s="16"/>
      <c r="YS60" s="15"/>
      <c r="YT60" s="16"/>
      <c r="YU60" s="15"/>
      <c r="YV60" s="16"/>
      <c r="YW60" s="15"/>
      <c r="YX60" s="16"/>
      <c r="YY60" s="15"/>
      <c r="YZ60" s="16"/>
      <c r="ZA60" s="15"/>
      <c r="ZB60" s="16"/>
      <c r="ZC60" s="15"/>
      <c r="ZD60" s="16"/>
      <c r="ZE60" s="15"/>
      <c r="ZF60" s="16"/>
      <c r="ZG60" s="15"/>
      <c r="ZH60" s="16"/>
      <c r="ZI60" s="15"/>
      <c r="ZJ60" s="16"/>
      <c r="ZK60" s="15"/>
      <c r="ZL60" s="16"/>
      <c r="ZM60" s="15"/>
      <c r="ZN60" s="16"/>
      <c r="ZO60" s="15"/>
      <c r="ZP60" s="16"/>
      <c r="ZQ60" s="15"/>
      <c r="ZR60" s="16"/>
      <c r="ZS60" s="15"/>
      <c r="ZT60" s="16"/>
      <c r="ZU60" s="15"/>
      <c r="ZV60" s="16"/>
      <c r="ZW60" s="15"/>
      <c r="ZX60" s="16"/>
      <c r="ZY60" s="15"/>
      <c r="ZZ60" s="16"/>
      <c r="AAA60" s="15"/>
      <c r="AAB60" s="16"/>
      <c r="AAC60" s="15"/>
      <c r="AAD60" s="16"/>
      <c r="AAE60" s="15"/>
      <c r="AAF60" s="16"/>
      <c r="AAG60" s="15"/>
      <c r="AAH60" s="16"/>
      <c r="AAI60" s="15"/>
      <c r="AAJ60" s="16"/>
      <c r="AAK60" s="15"/>
      <c r="AAL60" s="16"/>
      <c r="AAM60" s="15"/>
      <c r="AAN60" s="16"/>
      <c r="AAO60" s="15"/>
      <c r="AAP60" s="16"/>
      <c r="AAQ60" s="15"/>
      <c r="AAR60" s="16"/>
      <c r="AAS60" s="15"/>
      <c r="AAT60" s="16"/>
      <c r="AAU60" s="15"/>
      <c r="AAV60" s="16"/>
      <c r="AAW60" s="15"/>
      <c r="AAX60" s="16"/>
      <c r="AAY60" s="15"/>
      <c r="AAZ60" s="16"/>
      <c r="ABA60" s="15"/>
      <c r="ABB60" s="16"/>
      <c r="ABC60" s="15"/>
      <c r="ABD60" s="16"/>
      <c r="ABE60" s="15"/>
      <c r="ABF60" s="16"/>
      <c r="ABG60" s="15"/>
      <c r="ABH60" s="16"/>
      <c r="ABI60" s="15"/>
      <c r="ABJ60" s="16"/>
      <c r="ABK60" s="15"/>
      <c r="ABL60" s="16"/>
      <c r="ABM60" s="15"/>
      <c r="ABN60" s="16"/>
      <c r="ABO60" s="15"/>
      <c r="ABP60" s="16"/>
      <c r="ABQ60" s="15"/>
      <c r="ABR60" s="16"/>
      <c r="ABS60" s="15"/>
      <c r="ABT60" s="16"/>
      <c r="ABU60" s="15"/>
      <c r="ABV60" s="16"/>
      <c r="ABW60" s="15"/>
      <c r="ABX60" s="16"/>
      <c r="ABY60" s="15"/>
      <c r="ABZ60" s="16"/>
      <c r="ACA60" s="15"/>
      <c r="ACB60" s="16"/>
      <c r="ACC60" s="15"/>
      <c r="ACD60" s="16"/>
      <c r="ACE60" s="15"/>
      <c r="ACF60" s="16"/>
      <c r="ACG60" s="15"/>
      <c r="ACH60" s="16"/>
      <c r="ACI60" s="15"/>
      <c r="ACJ60" s="16"/>
      <c r="ACK60" s="15"/>
      <c r="ACL60" s="16"/>
      <c r="ACM60" s="15"/>
      <c r="ACN60" s="16"/>
      <c r="ACO60" s="15"/>
      <c r="ACP60" s="16"/>
      <c r="ACQ60" s="15"/>
      <c r="ACR60" s="16"/>
      <c r="ACS60" s="15"/>
      <c r="ACT60" s="16"/>
      <c r="ACU60" s="15"/>
      <c r="ACV60" s="16"/>
      <c r="ACW60" s="15"/>
      <c r="ACX60" s="16"/>
      <c r="ACY60" s="15"/>
      <c r="ACZ60" s="16"/>
      <c r="ADA60" s="15"/>
      <c r="ADB60" s="16"/>
      <c r="ADC60" s="15"/>
      <c r="ADD60" s="16"/>
      <c r="ADE60" s="15"/>
      <c r="ADF60" s="16"/>
      <c r="ADG60" s="15"/>
      <c r="ADH60" s="16"/>
      <c r="ADI60" s="15"/>
      <c r="ADJ60" s="16"/>
      <c r="ADK60" s="15"/>
      <c r="ADL60" s="16"/>
      <c r="ADM60" s="15"/>
      <c r="ADN60" s="16"/>
      <c r="ADO60" s="15"/>
      <c r="ADP60" s="16"/>
      <c r="ADQ60" s="15"/>
      <c r="ADR60" s="16"/>
      <c r="ADS60" s="15"/>
      <c r="ADT60" s="16"/>
      <c r="ADU60" s="15"/>
      <c r="ADV60" s="16"/>
      <c r="ADW60" s="15"/>
      <c r="ADX60" s="16"/>
      <c r="ADY60" s="15"/>
      <c r="ADZ60" s="16"/>
      <c r="AEA60" s="15"/>
      <c r="AEB60" s="16"/>
      <c r="AEC60" s="15"/>
      <c r="AED60" s="16"/>
      <c r="AEE60" s="15"/>
      <c r="AEF60" s="16"/>
      <c r="AEG60" s="15"/>
      <c r="AEH60" s="16"/>
      <c r="AEI60" s="15"/>
      <c r="AEJ60" s="16"/>
      <c r="AEK60" s="15"/>
      <c r="AEL60" s="16"/>
      <c r="AEM60" s="15"/>
      <c r="AEN60" s="16"/>
      <c r="AEO60" s="15"/>
      <c r="AEP60" s="16"/>
      <c r="AEQ60" s="15"/>
      <c r="AER60" s="16"/>
      <c r="AES60" s="15"/>
      <c r="AET60" s="16"/>
      <c r="AEU60" s="15"/>
      <c r="AEV60" s="16"/>
      <c r="AEW60" s="15"/>
      <c r="AEX60" s="16"/>
      <c r="AEY60" s="15"/>
      <c r="AEZ60" s="16"/>
      <c r="AFA60" s="15"/>
      <c r="AFB60" s="16"/>
      <c r="AFC60" s="15"/>
      <c r="AFD60" s="16"/>
      <c r="AFE60" s="15"/>
      <c r="AFF60" s="16"/>
      <c r="AFG60" s="15"/>
      <c r="AFH60" s="16"/>
      <c r="AFI60" s="15"/>
      <c r="AFJ60" s="16"/>
      <c r="AFK60" s="15"/>
      <c r="AFL60" s="16"/>
      <c r="AFM60" s="15"/>
      <c r="AFN60" s="16"/>
      <c r="AFO60" s="15"/>
      <c r="AFP60" s="16"/>
      <c r="AFQ60" s="15"/>
      <c r="AFR60" s="16"/>
      <c r="AFS60" s="15"/>
      <c r="AFT60" s="16"/>
      <c r="AFU60" s="15"/>
      <c r="AFV60" s="16"/>
      <c r="AFW60" s="15"/>
      <c r="AFX60" s="16"/>
      <c r="AFY60" s="15"/>
      <c r="AFZ60" s="16"/>
      <c r="AGA60" s="15"/>
      <c r="AGB60" s="16"/>
      <c r="AGC60" s="15"/>
      <c r="AGD60" s="16"/>
      <c r="AGE60" s="15"/>
      <c r="AGF60" s="16"/>
      <c r="AGG60" s="15"/>
      <c r="AGH60" s="16"/>
      <c r="AGI60" s="15"/>
      <c r="AGJ60" s="16"/>
      <c r="AGK60" s="15"/>
      <c r="AGL60" s="16"/>
      <c r="AGM60" s="15"/>
      <c r="AGN60" s="16"/>
      <c r="AGO60" s="15"/>
      <c r="AGP60" s="16"/>
      <c r="AGQ60" s="15"/>
      <c r="AGR60" s="16"/>
      <c r="AGS60" s="15"/>
      <c r="AGT60" s="16"/>
      <c r="AGU60" s="15"/>
      <c r="AGV60" s="16"/>
      <c r="AGW60" s="15"/>
      <c r="AGX60" s="16"/>
      <c r="AGY60" s="15"/>
      <c r="AGZ60" s="16"/>
      <c r="AHA60" s="15"/>
      <c r="AHB60" s="16"/>
      <c r="AHC60" s="15"/>
      <c r="AHD60" s="16"/>
      <c r="AHE60" s="15"/>
      <c r="AHF60" s="16"/>
      <c r="AHG60" s="15"/>
      <c r="AHH60" s="16"/>
      <c r="AHI60" s="15"/>
      <c r="AHJ60" s="16"/>
      <c r="AHK60" s="15"/>
      <c r="AHL60" s="16"/>
      <c r="AHM60" s="15"/>
      <c r="AHN60" s="16"/>
      <c r="AHO60" s="15"/>
      <c r="AHP60" s="16"/>
      <c r="AHQ60" s="15"/>
      <c r="AHR60" s="16"/>
      <c r="AHS60" s="15"/>
      <c r="AHT60" s="16"/>
      <c r="AHU60" s="15"/>
      <c r="AHV60" s="16"/>
      <c r="AHW60" s="15"/>
      <c r="AHX60" s="16"/>
      <c r="AHY60" s="15"/>
      <c r="AHZ60" s="16"/>
      <c r="AIA60" s="15"/>
      <c r="AIB60" s="16"/>
      <c r="AIC60" s="15"/>
      <c r="AID60" s="16"/>
      <c r="AIE60" s="15"/>
      <c r="AIF60" s="16"/>
      <c r="AIG60" s="15"/>
      <c r="AIH60" s="16"/>
      <c r="AII60" s="15"/>
      <c r="AIJ60" s="16"/>
      <c r="AIK60" s="15"/>
      <c r="AIL60" s="16"/>
      <c r="AIM60" s="15"/>
      <c r="AIN60" s="16"/>
      <c r="AIO60" s="15"/>
      <c r="AIP60" s="16"/>
      <c r="AIQ60" s="15"/>
      <c r="AIR60" s="16"/>
      <c r="AIS60" s="15"/>
      <c r="AIT60" s="16"/>
      <c r="AIU60" s="15"/>
      <c r="AIV60" s="16"/>
      <c r="AIW60" s="15"/>
      <c r="AIX60" s="16"/>
      <c r="AIY60" s="15"/>
      <c r="AIZ60" s="16"/>
      <c r="AJA60" s="15"/>
      <c r="AJB60" s="16"/>
      <c r="AJC60" s="15"/>
      <c r="AJD60" s="16"/>
      <c r="AJE60" s="15"/>
      <c r="AJF60" s="16"/>
      <c r="AJG60" s="15"/>
      <c r="AJH60" s="16"/>
      <c r="AJI60" s="15"/>
      <c r="AJJ60" s="16"/>
      <c r="AJK60" s="15"/>
      <c r="AJL60" s="16"/>
      <c r="AJM60" s="15"/>
      <c r="AJN60" s="16"/>
      <c r="AJO60" s="15"/>
      <c r="AJP60" s="16"/>
      <c r="AJQ60" s="15"/>
      <c r="AJR60" s="16"/>
      <c r="AJS60" s="15"/>
      <c r="AJT60" s="16"/>
      <c r="AJU60" s="15"/>
      <c r="AJV60" s="16"/>
      <c r="AJW60" s="15"/>
      <c r="AJX60" s="16"/>
      <c r="AJY60" s="15"/>
      <c r="AJZ60" s="16"/>
      <c r="AKA60" s="15"/>
      <c r="AKB60" s="16"/>
      <c r="AKC60" s="15"/>
      <c r="AKD60" s="16"/>
      <c r="AKE60" s="15"/>
      <c r="AKF60" s="16"/>
      <c r="AKG60" s="15"/>
      <c r="AKH60" s="16"/>
      <c r="AKI60" s="15"/>
      <c r="AKJ60" s="16"/>
      <c r="AKK60" s="15"/>
      <c r="AKL60" s="16"/>
      <c r="AKM60" s="15"/>
      <c r="AKN60" s="16"/>
      <c r="AKO60" s="15"/>
      <c r="AKP60" s="16"/>
      <c r="AKQ60" s="15"/>
      <c r="AKR60" s="16"/>
      <c r="AKS60" s="15"/>
      <c r="AKT60" s="16"/>
      <c r="AKU60" s="15"/>
      <c r="AKV60" s="16"/>
      <c r="AKW60" s="15"/>
      <c r="AKX60" s="16"/>
      <c r="AKY60" s="15"/>
      <c r="AKZ60" s="16"/>
      <c r="ALA60" s="15"/>
      <c r="ALB60" s="16"/>
      <c r="ALC60" s="15"/>
      <c r="ALD60" s="16"/>
      <c r="ALE60" s="15"/>
      <c r="ALF60" s="16"/>
      <c r="ALG60" s="15"/>
      <c r="ALH60" s="16"/>
      <c r="ALI60" s="15"/>
      <c r="ALJ60" s="16"/>
      <c r="ALK60" s="15"/>
      <c r="ALL60" s="16"/>
      <c r="ALM60" s="15"/>
      <c r="ALN60" s="16"/>
      <c r="ALO60" s="15"/>
      <c r="ALP60" s="16"/>
      <c r="ALQ60" s="15"/>
      <c r="ALR60" s="16"/>
      <c r="ALS60" s="15"/>
      <c r="ALT60" s="16"/>
      <c r="ALU60" s="15"/>
      <c r="ALV60" s="16"/>
      <c r="ALW60" s="15"/>
      <c r="ALX60" s="16"/>
      <c r="ALY60" s="15"/>
      <c r="ALZ60" s="16"/>
      <c r="AMA60" s="15"/>
      <c r="AMB60" s="16"/>
      <c r="AMC60" s="15"/>
      <c r="AMD60" s="16"/>
      <c r="AME60" s="15"/>
      <c r="AMF60" s="16"/>
      <c r="AMG60" s="15"/>
      <c r="AMH60" s="16"/>
      <c r="AMI60" s="15"/>
      <c r="AMJ60" s="16"/>
      <c r="AMK60" s="15"/>
      <c r="AML60" s="16"/>
      <c r="AMM60" s="15"/>
      <c r="AMN60" s="16"/>
      <c r="AMO60" s="15"/>
      <c r="AMP60" s="16"/>
      <c r="AMQ60" s="15"/>
      <c r="AMR60" s="16"/>
      <c r="AMS60" s="15"/>
      <c r="AMT60" s="16"/>
      <c r="AMU60" s="15"/>
      <c r="AMV60" s="16"/>
      <c r="AMW60" s="15"/>
      <c r="AMX60" s="16"/>
      <c r="AMY60" s="15"/>
      <c r="AMZ60" s="16"/>
      <c r="ANA60" s="15"/>
      <c r="ANB60" s="16"/>
      <c r="ANC60" s="15"/>
      <c r="AND60" s="16"/>
      <c r="ANE60" s="15"/>
      <c r="ANF60" s="16"/>
      <c r="ANG60" s="15"/>
      <c r="ANH60" s="16"/>
      <c r="ANI60" s="15"/>
      <c r="ANJ60" s="16"/>
      <c r="ANK60" s="15"/>
      <c r="ANL60" s="16"/>
      <c r="ANM60" s="15"/>
      <c r="ANN60" s="16"/>
      <c r="ANO60" s="15"/>
      <c r="ANP60" s="16"/>
      <c r="ANQ60" s="15"/>
      <c r="ANR60" s="16"/>
      <c r="ANS60" s="15"/>
      <c r="ANT60" s="16"/>
      <c r="ANU60" s="15"/>
      <c r="ANV60" s="16"/>
      <c r="ANW60" s="15"/>
      <c r="ANX60" s="16"/>
      <c r="ANY60" s="15"/>
      <c r="ANZ60" s="16"/>
      <c r="AOA60" s="15"/>
      <c r="AOB60" s="16"/>
      <c r="AOC60" s="15"/>
      <c r="AOD60" s="16"/>
      <c r="AOE60" s="15"/>
      <c r="AOF60" s="16"/>
      <c r="AOG60" s="15"/>
      <c r="AOH60" s="16"/>
      <c r="AOI60" s="15"/>
      <c r="AOJ60" s="16"/>
      <c r="AOK60" s="15"/>
      <c r="AOL60" s="16"/>
      <c r="AOM60" s="15"/>
      <c r="AON60" s="16"/>
      <c r="AOO60" s="15"/>
      <c r="AOP60" s="16"/>
      <c r="AOQ60" s="15"/>
      <c r="AOR60" s="16"/>
      <c r="AOS60" s="15"/>
      <c r="AOT60" s="16"/>
      <c r="AOU60" s="15"/>
      <c r="AOV60" s="16"/>
      <c r="AOW60" s="15"/>
      <c r="AOX60" s="16"/>
      <c r="AOY60" s="15"/>
      <c r="AOZ60" s="16"/>
      <c r="APA60" s="15"/>
      <c r="APB60" s="16"/>
      <c r="APC60" s="15"/>
      <c r="APD60" s="16"/>
      <c r="APE60" s="15"/>
      <c r="APF60" s="16"/>
      <c r="APG60" s="15"/>
      <c r="APH60" s="16"/>
      <c r="API60" s="15"/>
      <c r="APJ60" s="16"/>
      <c r="APK60" s="15"/>
      <c r="APL60" s="16"/>
      <c r="APM60" s="15"/>
      <c r="APN60" s="16"/>
      <c r="APO60" s="15"/>
      <c r="APP60" s="16"/>
      <c r="APQ60" s="15"/>
      <c r="APR60" s="16"/>
      <c r="APS60" s="15"/>
      <c r="APT60" s="16"/>
      <c r="APU60" s="15"/>
      <c r="APV60" s="16"/>
      <c r="APW60" s="15"/>
      <c r="APX60" s="16"/>
      <c r="APY60" s="15"/>
      <c r="APZ60" s="16"/>
      <c r="AQA60" s="15"/>
      <c r="AQB60" s="16"/>
      <c r="AQC60" s="15"/>
      <c r="AQD60" s="16"/>
      <c r="AQE60" s="15"/>
      <c r="AQF60" s="16"/>
      <c r="AQG60" s="15"/>
      <c r="AQH60" s="16"/>
      <c r="AQI60" s="15"/>
      <c r="AQJ60" s="16"/>
      <c r="AQK60" s="15"/>
      <c r="AQL60" s="16"/>
      <c r="AQM60" s="15"/>
      <c r="AQN60" s="16"/>
      <c r="AQO60" s="15"/>
      <c r="AQP60" s="16"/>
      <c r="AQQ60" s="15"/>
      <c r="AQR60" s="16"/>
      <c r="AQS60" s="15"/>
      <c r="AQT60" s="16"/>
      <c r="AQU60" s="15"/>
      <c r="AQV60" s="16"/>
      <c r="AQW60" s="15"/>
      <c r="AQX60" s="16"/>
      <c r="AQY60" s="15"/>
      <c r="AQZ60" s="16"/>
      <c r="ARA60" s="15"/>
      <c r="ARB60" s="16"/>
      <c r="ARC60" s="15"/>
      <c r="ARD60" s="16"/>
      <c r="ARE60" s="15"/>
      <c r="ARF60" s="16"/>
      <c r="ARG60" s="15"/>
      <c r="ARH60" s="16"/>
      <c r="ARI60" s="15"/>
      <c r="ARJ60" s="16"/>
      <c r="ARK60" s="15"/>
      <c r="ARL60" s="16"/>
      <c r="ARM60" s="15"/>
      <c r="ARN60" s="16"/>
      <c r="ARO60" s="15"/>
      <c r="ARP60" s="16"/>
      <c r="ARQ60" s="15"/>
      <c r="ARR60" s="16"/>
      <c r="ARS60" s="15"/>
      <c r="ART60" s="16"/>
      <c r="ARU60" s="15"/>
      <c r="ARV60" s="16"/>
      <c r="ARW60" s="15"/>
      <c r="ARX60" s="16"/>
      <c r="ARY60" s="15"/>
      <c r="ARZ60" s="16"/>
      <c r="ASA60" s="15"/>
      <c r="ASB60" s="16"/>
      <c r="ASC60" s="15"/>
      <c r="ASD60" s="16"/>
      <c r="ASE60" s="15"/>
      <c r="ASF60" s="16"/>
      <c r="ASG60" s="15"/>
      <c r="ASH60" s="16"/>
      <c r="ASI60" s="15"/>
      <c r="ASJ60" s="16"/>
      <c r="ASK60" s="15"/>
      <c r="ASL60" s="16"/>
      <c r="ASM60" s="15"/>
      <c r="ASN60" s="16"/>
      <c r="ASO60" s="15"/>
      <c r="ASP60" s="16"/>
      <c r="ASQ60" s="15"/>
      <c r="ASR60" s="16"/>
      <c r="ASS60" s="15"/>
      <c r="AST60" s="16"/>
      <c r="ASU60" s="15"/>
      <c r="ASV60" s="16"/>
      <c r="ASW60" s="15"/>
      <c r="ASX60" s="16"/>
      <c r="ASY60" s="15"/>
      <c r="ASZ60" s="16"/>
      <c r="ATA60" s="15"/>
      <c r="ATB60" s="16"/>
      <c r="ATC60" s="15"/>
      <c r="ATD60" s="16"/>
      <c r="ATE60" s="15"/>
      <c r="ATF60" s="16"/>
      <c r="ATG60" s="15"/>
      <c r="ATH60" s="16"/>
      <c r="ATI60" s="15"/>
      <c r="ATJ60" s="16"/>
      <c r="ATK60" s="15"/>
      <c r="ATL60" s="16"/>
      <c r="ATM60" s="15"/>
      <c r="ATN60" s="16"/>
      <c r="ATO60" s="15"/>
      <c r="ATP60" s="16"/>
      <c r="ATQ60" s="15"/>
      <c r="ATR60" s="16"/>
      <c r="ATS60" s="15"/>
      <c r="ATT60" s="16"/>
      <c r="ATU60" s="15"/>
      <c r="ATV60" s="16"/>
      <c r="ATW60" s="15"/>
      <c r="ATX60" s="16"/>
      <c r="ATY60" s="15"/>
      <c r="ATZ60" s="16"/>
      <c r="AUA60" s="15"/>
      <c r="AUB60" s="16"/>
      <c r="AUC60" s="15"/>
      <c r="AUD60" s="16"/>
      <c r="AUE60" s="15"/>
      <c r="AUF60" s="16"/>
      <c r="AUG60" s="15"/>
      <c r="AUH60" s="16"/>
      <c r="AUI60" s="15"/>
      <c r="AUJ60" s="16"/>
      <c r="AUK60" s="15"/>
      <c r="AUL60" s="16"/>
      <c r="AUM60" s="15"/>
      <c r="AUN60" s="16"/>
      <c r="AUO60" s="15"/>
      <c r="AUP60" s="16"/>
      <c r="AUQ60" s="15"/>
      <c r="AUR60" s="16"/>
      <c r="AUS60" s="15"/>
      <c r="AUT60" s="16"/>
      <c r="AUU60" s="15"/>
      <c r="AUV60" s="16"/>
      <c r="AUW60" s="15"/>
      <c r="AUX60" s="16"/>
      <c r="AUY60" s="15"/>
      <c r="AUZ60" s="16"/>
      <c r="AVA60" s="15"/>
      <c r="AVB60" s="16"/>
      <c r="AVC60" s="15"/>
      <c r="AVD60" s="16"/>
      <c r="AVE60" s="15"/>
      <c r="AVF60" s="16"/>
      <c r="AVG60" s="15"/>
      <c r="AVH60" s="16"/>
      <c r="AVI60" s="15"/>
      <c r="AVJ60" s="16"/>
      <c r="AVK60" s="15"/>
      <c r="AVL60" s="16"/>
      <c r="AVM60" s="15"/>
      <c r="AVN60" s="16"/>
      <c r="AVO60" s="15"/>
      <c r="AVP60" s="16"/>
      <c r="AVQ60" s="15"/>
      <c r="AVR60" s="16"/>
      <c r="AVS60" s="15"/>
      <c r="AVT60" s="16"/>
      <c r="AVU60" s="15"/>
      <c r="AVV60" s="16"/>
      <c r="AVW60" s="15"/>
      <c r="AVX60" s="16"/>
      <c r="AVY60" s="15"/>
      <c r="AVZ60" s="16"/>
      <c r="AWA60" s="15"/>
      <c r="AWB60" s="16"/>
      <c r="AWC60" s="15"/>
      <c r="AWD60" s="16"/>
      <c r="AWE60" s="15"/>
      <c r="AWF60" s="16"/>
      <c r="AWG60" s="15"/>
      <c r="AWH60" s="16"/>
      <c r="AWI60" s="15"/>
      <c r="AWJ60" s="16"/>
      <c r="AWK60" s="15"/>
      <c r="AWL60" s="16"/>
      <c r="AWM60" s="15"/>
      <c r="AWN60" s="16"/>
      <c r="AWO60" s="15"/>
      <c r="AWP60" s="16"/>
      <c r="AWQ60" s="15"/>
      <c r="AWR60" s="16"/>
      <c r="AWS60" s="15"/>
      <c r="AWT60" s="16"/>
      <c r="AWU60" s="15"/>
      <c r="AWV60" s="16"/>
      <c r="AWW60" s="15"/>
      <c r="AWX60" s="16"/>
      <c r="AWY60" s="15"/>
      <c r="AWZ60" s="16"/>
      <c r="AXA60" s="15"/>
      <c r="AXB60" s="16"/>
      <c r="AXC60" s="15"/>
      <c r="AXD60" s="16"/>
      <c r="AXE60" s="15"/>
      <c r="AXF60" s="16"/>
      <c r="AXG60" s="15"/>
      <c r="AXH60" s="16"/>
      <c r="AXI60" s="15"/>
      <c r="AXJ60" s="16"/>
      <c r="AXK60" s="15"/>
      <c r="AXL60" s="16"/>
      <c r="AXM60" s="15"/>
      <c r="AXN60" s="16"/>
      <c r="AXO60" s="15"/>
      <c r="AXP60" s="16"/>
      <c r="AXQ60" s="15"/>
      <c r="AXR60" s="16"/>
      <c r="AXS60" s="15"/>
      <c r="AXT60" s="16"/>
      <c r="AXU60" s="15"/>
      <c r="AXV60" s="16"/>
      <c r="AXW60" s="15"/>
      <c r="AXX60" s="16"/>
      <c r="AXY60" s="15"/>
      <c r="AXZ60" s="16"/>
      <c r="AYA60" s="15"/>
      <c r="AYB60" s="16"/>
      <c r="AYC60" s="15"/>
      <c r="AYD60" s="16"/>
      <c r="AYE60" s="15"/>
      <c r="AYF60" s="16"/>
      <c r="AYG60" s="15"/>
      <c r="AYH60" s="16"/>
      <c r="AYI60" s="15"/>
      <c r="AYJ60" s="16"/>
      <c r="AYK60" s="15"/>
      <c r="AYL60" s="16"/>
      <c r="AYM60" s="15"/>
      <c r="AYN60" s="16"/>
      <c r="AYO60" s="15"/>
      <c r="AYP60" s="16"/>
      <c r="AYQ60" s="15"/>
      <c r="AYR60" s="16"/>
      <c r="AYS60" s="15"/>
      <c r="AYT60" s="16"/>
      <c r="AYU60" s="15"/>
      <c r="AYV60" s="16"/>
      <c r="AYW60" s="15"/>
      <c r="AYX60" s="16"/>
      <c r="AYY60" s="15"/>
      <c r="AYZ60" s="16"/>
      <c r="AZA60" s="15"/>
      <c r="AZB60" s="16"/>
      <c r="AZC60" s="15"/>
      <c r="AZD60" s="16"/>
      <c r="AZE60" s="15"/>
      <c r="AZF60" s="16"/>
      <c r="AZG60" s="15"/>
      <c r="AZH60" s="16"/>
      <c r="AZI60" s="15"/>
      <c r="AZJ60" s="16"/>
      <c r="AZK60" s="15"/>
      <c r="AZL60" s="16"/>
      <c r="AZM60" s="15"/>
      <c r="AZN60" s="16"/>
      <c r="AZO60" s="15"/>
      <c r="AZP60" s="16"/>
      <c r="AZQ60" s="15"/>
      <c r="AZR60" s="16"/>
      <c r="AZS60" s="15"/>
      <c r="AZT60" s="16"/>
      <c r="AZU60" s="15"/>
      <c r="AZV60" s="16"/>
      <c r="AZW60" s="15"/>
      <c r="AZX60" s="16"/>
      <c r="AZY60" s="15"/>
      <c r="AZZ60" s="16"/>
      <c r="BAA60" s="15"/>
      <c r="BAB60" s="16"/>
      <c r="BAC60" s="15"/>
      <c r="BAD60" s="16"/>
      <c r="BAE60" s="15"/>
      <c r="BAF60" s="16"/>
      <c r="BAG60" s="15"/>
      <c r="BAH60" s="16"/>
      <c r="BAI60" s="15"/>
      <c r="BAJ60" s="16"/>
      <c r="BAK60" s="15"/>
      <c r="BAL60" s="16"/>
      <c r="BAM60" s="15"/>
      <c r="BAN60" s="16"/>
      <c r="BAO60" s="15"/>
      <c r="BAP60" s="16"/>
      <c r="BAQ60" s="15"/>
      <c r="BAR60" s="16"/>
      <c r="BAS60" s="15"/>
      <c r="BAT60" s="16"/>
      <c r="BAU60" s="15"/>
      <c r="BAV60" s="16"/>
      <c r="BAW60" s="15"/>
      <c r="BAX60" s="16"/>
      <c r="BAY60" s="15"/>
      <c r="BAZ60" s="16"/>
      <c r="BBA60" s="15"/>
      <c r="BBB60" s="16"/>
      <c r="BBC60" s="15"/>
      <c r="BBD60" s="16"/>
      <c r="BBE60" s="15"/>
      <c r="BBF60" s="16"/>
      <c r="BBG60" s="15"/>
      <c r="BBH60" s="16"/>
      <c r="BBI60" s="15"/>
      <c r="BBJ60" s="16"/>
      <c r="BBK60" s="15"/>
      <c r="BBL60" s="16"/>
      <c r="BBM60" s="15"/>
      <c r="BBN60" s="16"/>
      <c r="BBO60" s="15"/>
      <c r="BBP60" s="16"/>
      <c r="BBQ60" s="15"/>
      <c r="BBR60" s="16"/>
      <c r="BBS60" s="15"/>
      <c r="BBT60" s="16"/>
      <c r="BBU60" s="15"/>
      <c r="BBV60" s="16"/>
      <c r="BBW60" s="15"/>
      <c r="BBX60" s="16"/>
      <c r="BBY60" s="15"/>
      <c r="BBZ60" s="16"/>
      <c r="BCA60" s="15"/>
      <c r="BCB60" s="16"/>
      <c r="BCC60" s="15"/>
      <c r="BCD60" s="16"/>
      <c r="BCE60" s="15"/>
      <c r="BCF60" s="16"/>
      <c r="BCG60" s="15"/>
      <c r="BCH60" s="16"/>
      <c r="BCI60" s="15"/>
      <c r="BCJ60" s="16"/>
      <c r="BCK60" s="15"/>
      <c r="BCL60" s="16"/>
      <c r="BCM60" s="15"/>
      <c r="BCN60" s="16"/>
      <c r="BCO60" s="15"/>
      <c r="BCP60" s="16"/>
      <c r="BCQ60" s="15"/>
      <c r="BCR60" s="16"/>
      <c r="BCS60" s="15"/>
      <c r="BCT60" s="16"/>
      <c r="BCU60" s="15"/>
      <c r="BCV60" s="16"/>
      <c r="BCW60" s="15"/>
      <c r="BCX60" s="16"/>
      <c r="BCY60" s="15"/>
      <c r="BCZ60" s="16"/>
      <c r="BDA60" s="15"/>
      <c r="BDB60" s="16"/>
      <c r="BDC60" s="15"/>
      <c r="BDD60" s="16"/>
      <c r="BDE60" s="15"/>
      <c r="BDF60" s="16"/>
      <c r="BDG60" s="15"/>
      <c r="BDH60" s="16"/>
      <c r="BDI60" s="15"/>
      <c r="BDJ60" s="16"/>
      <c r="BDK60" s="15"/>
      <c r="BDL60" s="16"/>
      <c r="BDM60" s="15"/>
      <c r="BDN60" s="16"/>
      <c r="BDO60" s="15"/>
      <c r="BDP60" s="16"/>
      <c r="BDQ60" s="15"/>
      <c r="BDR60" s="16"/>
      <c r="BDS60" s="15"/>
      <c r="BDT60" s="16"/>
      <c r="BDU60" s="15"/>
      <c r="BDV60" s="16"/>
      <c r="BDW60" s="15"/>
      <c r="BDX60" s="16"/>
      <c r="BDY60" s="15"/>
      <c r="BDZ60" s="16"/>
      <c r="BEA60" s="15"/>
      <c r="BEB60" s="16"/>
      <c r="BEC60" s="15"/>
      <c r="BED60" s="16"/>
      <c r="BEE60" s="15"/>
      <c r="BEF60" s="16"/>
      <c r="BEG60" s="15"/>
      <c r="BEH60" s="16"/>
      <c r="BEI60" s="15"/>
      <c r="BEJ60" s="16"/>
      <c r="BEK60" s="15"/>
      <c r="BEL60" s="16"/>
      <c r="BEM60" s="15"/>
      <c r="BEN60" s="16"/>
      <c r="BEO60" s="15"/>
      <c r="BEP60" s="16"/>
      <c r="BEQ60" s="15"/>
      <c r="BER60" s="16"/>
      <c r="BES60" s="15"/>
      <c r="BET60" s="16"/>
      <c r="BEU60" s="15"/>
      <c r="BEV60" s="16"/>
      <c r="BEW60" s="15"/>
      <c r="BEX60" s="16"/>
      <c r="BEY60" s="15"/>
      <c r="BEZ60" s="16"/>
      <c r="BFA60" s="15"/>
      <c r="BFB60" s="16"/>
      <c r="BFC60" s="15"/>
      <c r="BFD60" s="16"/>
      <c r="BFE60" s="15"/>
      <c r="BFF60" s="16"/>
      <c r="BFG60" s="15"/>
      <c r="BFH60" s="16"/>
      <c r="BFI60" s="15"/>
      <c r="BFJ60" s="16"/>
      <c r="BFK60" s="15"/>
      <c r="BFL60" s="16"/>
      <c r="BFM60" s="15"/>
      <c r="BFN60" s="16"/>
      <c r="BFO60" s="15"/>
      <c r="BFP60" s="16"/>
      <c r="BFQ60" s="15"/>
      <c r="BFR60" s="16"/>
      <c r="BFS60" s="15"/>
      <c r="BFT60" s="16"/>
      <c r="BFU60" s="15"/>
      <c r="BFV60" s="16"/>
      <c r="BFW60" s="15"/>
      <c r="BFX60" s="16"/>
      <c r="BFY60" s="15"/>
      <c r="BFZ60" s="16"/>
      <c r="BGA60" s="15"/>
      <c r="BGB60" s="16"/>
      <c r="BGC60" s="15"/>
      <c r="BGD60" s="16"/>
      <c r="BGE60" s="15"/>
      <c r="BGF60" s="16"/>
      <c r="BGG60" s="15"/>
      <c r="BGH60" s="16"/>
      <c r="BGI60" s="15"/>
      <c r="BGJ60" s="16"/>
      <c r="BGK60" s="15"/>
      <c r="BGL60" s="16"/>
      <c r="BGM60" s="15"/>
      <c r="BGN60" s="16"/>
      <c r="BGO60" s="15"/>
      <c r="BGP60" s="16"/>
      <c r="BGQ60" s="15"/>
      <c r="BGR60" s="16"/>
      <c r="BGS60" s="15"/>
      <c r="BGT60" s="16"/>
      <c r="BGU60" s="15"/>
      <c r="BGV60" s="16"/>
      <c r="BGW60" s="15"/>
      <c r="BGX60" s="16"/>
      <c r="BGY60" s="15"/>
      <c r="BGZ60" s="16"/>
      <c r="BHA60" s="15"/>
      <c r="BHB60" s="16"/>
      <c r="BHC60" s="15"/>
      <c r="BHD60" s="16"/>
      <c r="BHE60" s="15"/>
      <c r="BHF60" s="16"/>
      <c r="BHG60" s="15"/>
      <c r="BHH60" s="16"/>
      <c r="BHI60" s="15"/>
      <c r="BHJ60" s="16"/>
      <c r="BHK60" s="15"/>
      <c r="BHL60" s="16"/>
      <c r="BHM60" s="15"/>
      <c r="BHN60" s="16"/>
      <c r="BHO60" s="15"/>
      <c r="BHP60" s="16"/>
      <c r="BHQ60" s="15"/>
      <c r="BHR60" s="16"/>
      <c r="BHS60" s="15"/>
      <c r="BHT60" s="16"/>
      <c r="BHU60" s="15"/>
      <c r="BHV60" s="16"/>
      <c r="BHW60" s="15"/>
      <c r="BHX60" s="16"/>
      <c r="BHY60" s="15"/>
      <c r="BHZ60" s="16"/>
      <c r="BIA60" s="15"/>
      <c r="BIB60" s="16"/>
      <c r="BIC60" s="15"/>
      <c r="BID60" s="16"/>
      <c r="BIE60" s="15"/>
      <c r="BIF60" s="16"/>
      <c r="BIG60" s="15"/>
      <c r="BIH60" s="16"/>
      <c r="BII60" s="15"/>
      <c r="BIJ60" s="16"/>
      <c r="BIK60" s="15"/>
      <c r="BIL60" s="16"/>
      <c r="BIM60" s="15"/>
      <c r="BIN60" s="16"/>
      <c r="BIO60" s="15"/>
      <c r="BIP60" s="16"/>
      <c r="BIQ60" s="15"/>
      <c r="BIR60" s="16"/>
      <c r="BIS60" s="15"/>
      <c r="BIT60" s="16"/>
      <c r="BIU60" s="15"/>
      <c r="BIV60" s="16"/>
      <c r="BIW60" s="15"/>
      <c r="BIX60" s="16"/>
      <c r="BIY60" s="15"/>
      <c r="BIZ60" s="16"/>
      <c r="BJA60" s="15"/>
      <c r="BJB60" s="16"/>
      <c r="BJC60" s="15"/>
      <c r="BJD60" s="16"/>
      <c r="BJE60" s="15"/>
      <c r="BJF60" s="16"/>
      <c r="BJG60" s="15"/>
      <c r="BJH60" s="16"/>
      <c r="BJI60" s="15"/>
      <c r="BJJ60" s="16"/>
      <c r="BJK60" s="15"/>
      <c r="BJL60" s="16"/>
      <c r="BJM60" s="15"/>
      <c r="BJN60" s="16"/>
      <c r="BJO60" s="15"/>
      <c r="BJP60" s="16"/>
      <c r="BJQ60" s="15"/>
      <c r="BJR60" s="16"/>
      <c r="BJS60" s="15"/>
      <c r="BJT60" s="16"/>
      <c r="BJU60" s="15"/>
      <c r="BJV60" s="16"/>
      <c r="BJW60" s="15"/>
      <c r="BJX60" s="16"/>
      <c r="BJY60" s="15"/>
      <c r="BJZ60" s="16"/>
      <c r="BKA60" s="15"/>
      <c r="BKB60" s="16"/>
      <c r="BKC60" s="15"/>
      <c r="BKD60" s="16"/>
      <c r="BKE60" s="15"/>
      <c r="BKF60" s="16"/>
      <c r="BKG60" s="15"/>
      <c r="BKH60" s="16"/>
      <c r="BKI60" s="15"/>
      <c r="BKJ60" s="16"/>
      <c r="BKK60" s="15"/>
      <c r="BKL60" s="16"/>
      <c r="BKM60" s="15"/>
      <c r="BKN60" s="16"/>
      <c r="BKO60" s="15"/>
      <c r="BKP60" s="16"/>
      <c r="BKQ60" s="15"/>
      <c r="BKR60" s="16"/>
      <c r="BKS60" s="15"/>
      <c r="BKT60" s="16"/>
      <c r="BKU60" s="15"/>
      <c r="BKV60" s="16"/>
      <c r="BKW60" s="15"/>
      <c r="BKX60" s="16"/>
      <c r="BKY60" s="15"/>
      <c r="BKZ60" s="16"/>
      <c r="BLA60" s="15"/>
      <c r="BLB60" s="16"/>
      <c r="BLC60" s="15"/>
      <c r="BLD60" s="16"/>
      <c r="BLE60" s="15"/>
      <c r="BLF60" s="16"/>
      <c r="BLG60" s="15"/>
      <c r="BLH60" s="16"/>
      <c r="BLI60" s="15"/>
      <c r="BLJ60" s="16"/>
      <c r="BLK60" s="15"/>
      <c r="BLL60" s="16"/>
      <c r="BLM60" s="15"/>
      <c r="BLN60" s="16"/>
      <c r="BLO60" s="15"/>
      <c r="BLP60" s="16"/>
      <c r="BLQ60" s="15"/>
      <c r="BLR60" s="16"/>
      <c r="BLS60" s="15"/>
      <c r="BLT60" s="16"/>
      <c r="BLU60" s="15"/>
      <c r="BLV60" s="16"/>
      <c r="BLW60" s="15"/>
      <c r="BLX60" s="16"/>
      <c r="BLY60" s="15"/>
      <c r="BLZ60" s="16"/>
      <c r="BMA60" s="15"/>
      <c r="BMB60" s="16"/>
      <c r="BMC60" s="15"/>
      <c r="BMD60" s="16"/>
      <c r="BME60" s="15"/>
      <c r="BMF60" s="16"/>
      <c r="BMG60" s="15"/>
      <c r="BMH60" s="16"/>
      <c r="BMI60" s="15"/>
      <c r="BMJ60" s="16"/>
      <c r="BMK60" s="15"/>
      <c r="BML60" s="16"/>
      <c r="BMM60" s="15"/>
      <c r="BMN60" s="16"/>
      <c r="BMO60" s="15"/>
      <c r="BMP60" s="16"/>
      <c r="BMQ60" s="15"/>
      <c r="BMR60" s="16"/>
      <c r="BMS60" s="15"/>
      <c r="BMT60" s="16"/>
      <c r="BMU60" s="15"/>
      <c r="BMV60" s="16"/>
      <c r="BMW60" s="15"/>
      <c r="BMX60" s="16"/>
      <c r="BMY60" s="15"/>
      <c r="BMZ60" s="16"/>
      <c r="BNA60" s="15"/>
      <c r="BNB60" s="16"/>
      <c r="BNC60" s="15"/>
      <c r="BND60" s="16"/>
      <c r="BNE60" s="15"/>
      <c r="BNF60" s="16"/>
      <c r="BNG60" s="15"/>
      <c r="BNH60" s="16"/>
      <c r="BNI60" s="15"/>
      <c r="BNJ60" s="16"/>
      <c r="BNK60" s="15"/>
      <c r="BNL60" s="16"/>
      <c r="BNM60" s="15"/>
      <c r="BNN60" s="16"/>
      <c r="BNO60" s="15"/>
      <c r="BNP60" s="16"/>
      <c r="BNQ60" s="15"/>
      <c r="BNR60" s="16"/>
      <c r="BNS60" s="15"/>
      <c r="BNT60" s="16"/>
      <c r="BNU60" s="15"/>
      <c r="BNV60" s="16"/>
      <c r="BNW60" s="15"/>
      <c r="BNX60" s="16"/>
      <c r="BNY60" s="15"/>
      <c r="BNZ60" s="16"/>
      <c r="BOA60" s="15"/>
      <c r="BOB60" s="16"/>
      <c r="BOC60" s="15"/>
      <c r="BOD60" s="16"/>
      <c r="BOE60" s="15"/>
      <c r="BOF60" s="16"/>
      <c r="BOG60" s="15"/>
      <c r="BOH60" s="16"/>
      <c r="BOI60" s="15"/>
      <c r="BOJ60" s="16"/>
      <c r="BOK60" s="15"/>
      <c r="BOL60" s="16"/>
      <c r="BOM60" s="15"/>
      <c r="BON60" s="16"/>
      <c r="BOO60" s="15"/>
      <c r="BOP60" s="16"/>
      <c r="BOQ60" s="15"/>
      <c r="BOR60" s="16"/>
      <c r="BOS60" s="15"/>
      <c r="BOT60" s="16"/>
      <c r="BOU60" s="15"/>
      <c r="BOV60" s="16"/>
      <c r="BOW60" s="15"/>
      <c r="BOX60" s="16"/>
      <c r="BOY60" s="15"/>
      <c r="BOZ60" s="16"/>
      <c r="BPA60" s="15"/>
      <c r="BPB60" s="16"/>
      <c r="BPC60" s="15"/>
      <c r="BPD60" s="16"/>
      <c r="BPE60" s="15"/>
      <c r="BPF60" s="16"/>
      <c r="BPG60" s="15"/>
      <c r="BPH60" s="16"/>
      <c r="BPI60" s="15"/>
      <c r="BPJ60" s="16"/>
      <c r="BPK60" s="15"/>
      <c r="BPL60" s="16"/>
      <c r="BPM60" s="15"/>
      <c r="BPN60" s="16"/>
      <c r="BPO60" s="15"/>
      <c r="BPP60" s="16"/>
      <c r="BPQ60" s="15"/>
      <c r="BPR60" s="16"/>
      <c r="BPS60" s="15"/>
      <c r="BPT60" s="16"/>
      <c r="BPU60" s="15"/>
      <c r="BPV60" s="16"/>
      <c r="BPW60" s="15"/>
      <c r="BPX60" s="16"/>
      <c r="BPY60" s="15"/>
      <c r="BPZ60" s="16"/>
      <c r="BQA60" s="15"/>
      <c r="BQB60" s="16"/>
      <c r="BQC60" s="15"/>
      <c r="BQD60" s="16"/>
      <c r="BQE60" s="15"/>
      <c r="BQF60" s="16"/>
      <c r="BQG60" s="15"/>
      <c r="BQH60" s="16"/>
      <c r="BQI60" s="15"/>
      <c r="BQJ60" s="16"/>
      <c r="BQK60" s="15"/>
      <c r="BQL60" s="16"/>
      <c r="BQM60" s="15"/>
      <c r="BQN60" s="16"/>
      <c r="BQO60" s="15"/>
      <c r="BQP60" s="16"/>
      <c r="BQQ60" s="15"/>
      <c r="BQR60" s="16"/>
      <c r="BQS60" s="15"/>
      <c r="BQT60" s="16"/>
      <c r="BQU60" s="15"/>
      <c r="BQV60" s="16"/>
      <c r="BQW60" s="15"/>
      <c r="BQX60" s="16"/>
      <c r="BQY60" s="15"/>
      <c r="BQZ60" s="16"/>
      <c r="BRA60" s="15"/>
      <c r="BRB60" s="16"/>
      <c r="BRC60" s="15"/>
      <c r="BRD60" s="16"/>
      <c r="BRE60" s="15"/>
      <c r="BRF60" s="16"/>
      <c r="BRG60" s="15"/>
      <c r="BRH60" s="16"/>
      <c r="BRI60" s="15"/>
      <c r="BRJ60" s="16"/>
      <c r="BRK60" s="15"/>
      <c r="BRL60" s="16"/>
      <c r="BRM60" s="15"/>
      <c r="BRN60" s="16"/>
      <c r="BRO60" s="15"/>
      <c r="BRP60" s="16"/>
      <c r="BRQ60" s="15"/>
      <c r="BRR60" s="16"/>
      <c r="BRS60" s="15"/>
      <c r="BRT60" s="16"/>
      <c r="BRU60" s="15"/>
      <c r="BRV60" s="16"/>
      <c r="BRW60" s="15"/>
      <c r="BRX60" s="16"/>
      <c r="BRY60" s="15"/>
      <c r="BRZ60" s="16"/>
      <c r="BSA60" s="15"/>
      <c r="BSB60" s="16"/>
      <c r="BSC60" s="15"/>
      <c r="BSD60" s="16"/>
      <c r="BSE60" s="15"/>
      <c r="BSF60" s="16"/>
      <c r="BSG60" s="15"/>
      <c r="BSH60" s="16"/>
      <c r="BSI60" s="15"/>
      <c r="BSJ60" s="16"/>
      <c r="BSK60" s="15"/>
      <c r="BSL60" s="16"/>
      <c r="BSM60" s="15"/>
      <c r="BSN60" s="16"/>
      <c r="BSO60" s="15"/>
      <c r="BSP60" s="16"/>
      <c r="BSQ60" s="15"/>
      <c r="BSR60" s="16"/>
      <c r="BSS60" s="15"/>
      <c r="BST60" s="16"/>
      <c r="BSU60" s="15"/>
      <c r="BSV60" s="16"/>
      <c r="BSW60" s="15"/>
      <c r="BSX60" s="16"/>
      <c r="BSY60" s="15"/>
      <c r="BSZ60" s="16"/>
      <c r="BTA60" s="15"/>
      <c r="BTB60" s="16"/>
      <c r="BTC60" s="15"/>
      <c r="BTD60" s="16"/>
      <c r="BTE60" s="15"/>
      <c r="BTF60" s="16"/>
      <c r="BTG60" s="15"/>
      <c r="BTH60" s="16"/>
      <c r="BTI60" s="15"/>
      <c r="BTJ60" s="16"/>
      <c r="BTK60" s="15"/>
      <c r="BTL60" s="16"/>
      <c r="BTM60" s="15"/>
      <c r="BTN60" s="16"/>
      <c r="BTO60" s="15"/>
      <c r="BTP60" s="16"/>
      <c r="BTQ60" s="15"/>
      <c r="BTR60" s="16"/>
      <c r="BTS60" s="15"/>
      <c r="BTT60" s="16"/>
      <c r="BTU60" s="15"/>
      <c r="BTV60" s="16"/>
      <c r="BTW60" s="15"/>
      <c r="BTX60" s="16"/>
      <c r="BTY60" s="15"/>
      <c r="BTZ60" s="16"/>
      <c r="BUA60" s="15"/>
      <c r="BUB60" s="16"/>
      <c r="BUC60" s="15"/>
      <c r="BUD60" s="16"/>
      <c r="BUE60" s="15"/>
      <c r="BUF60" s="16"/>
      <c r="BUG60" s="15"/>
      <c r="BUH60" s="16"/>
      <c r="BUI60" s="15"/>
      <c r="BUJ60" s="16"/>
      <c r="BUK60" s="15"/>
      <c r="BUL60" s="16"/>
      <c r="BUM60" s="15"/>
      <c r="BUN60" s="16"/>
      <c r="BUO60" s="15"/>
      <c r="BUP60" s="16"/>
      <c r="BUQ60" s="15"/>
      <c r="BUR60" s="16"/>
      <c r="BUS60" s="15"/>
      <c r="BUT60" s="16"/>
      <c r="BUU60" s="15"/>
      <c r="BUV60" s="16"/>
      <c r="BUW60" s="15"/>
      <c r="BUX60" s="16"/>
      <c r="BUY60" s="15"/>
      <c r="BUZ60" s="16"/>
      <c r="BVA60" s="15"/>
      <c r="BVB60" s="16"/>
      <c r="BVC60" s="15"/>
      <c r="BVD60" s="16"/>
      <c r="BVE60" s="15"/>
      <c r="BVF60" s="16"/>
      <c r="BVG60" s="15"/>
      <c r="BVH60" s="16"/>
      <c r="BVI60" s="15"/>
      <c r="BVJ60" s="16"/>
      <c r="BVK60" s="15"/>
      <c r="BVL60" s="16"/>
      <c r="BVM60" s="15"/>
      <c r="BVN60" s="16"/>
      <c r="BVO60" s="15"/>
      <c r="BVP60" s="16"/>
      <c r="BVQ60" s="15"/>
      <c r="BVR60" s="16"/>
      <c r="BVS60" s="15"/>
      <c r="BVT60" s="16"/>
      <c r="BVU60" s="15"/>
      <c r="BVV60" s="16"/>
      <c r="BVW60" s="15"/>
      <c r="BVX60" s="16"/>
      <c r="BVY60" s="15"/>
      <c r="BVZ60" s="16"/>
      <c r="BWA60" s="15"/>
      <c r="BWB60" s="16"/>
      <c r="BWC60" s="15"/>
      <c r="BWD60" s="16"/>
      <c r="BWE60" s="15"/>
      <c r="BWF60" s="16"/>
      <c r="BWG60" s="15"/>
      <c r="BWH60" s="16"/>
      <c r="BWI60" s="15"/>
      <c r="BWJ60" s="16"/>
      <c r="BWK60" s="15"/>
      <c r="BWL60" s="16"/>
      <c r="BWM60" s="15"/>
      <c r="BWN60" s="16"/>
      <c r="BWO60" s="15"/>
      <c r="BWP60" s="16"/>
      <c r="BWQ60" s="15"/>
      <c r="BWR60" s="16"/>
      <c r="BWS60" s="15"/>
      <c r="BWT60" s="16"/>
      <c r="BWU60" s="15"/>
      <c r="BWV60" s="16"/>
      <c r="BWW60" s="15"/>
      <c r="BWX60" s="16"/>
      <c r="BWY60" s="15"/>
      <c r="BWZ60" s="16"/>
      <c r="BXA60" s="15"/>
      <c r="BXB60" s="16"/>
      <c r="BXC60" s="15"/>
      <c r="BXD60" s="16"/>
      <c r="BXE60" s="15"/>
      <c r="BXF60" s="16"/>
      <c r="BXG60" s="15"/>
      <c r="BXH60" s="16"/>
      <c r="BXI60" s="15"/>
      <c r="BXJ60" s="16"/>
      <c r="BXK60" s="15"/>
      <c r="BXL60" s="16"/>
      <c r="BXM60" s="15"/>
      <c r="BXN60" s="16"/>
      <c r="BXO60" s="15"/>
      <c r="BXP60" s="16"/>
      <c r="BXQ60" s="15"/>
      <c r="BXR60" s="16"/>
      <c r="BXS60" s="15"/>
      <c r="BXT60" s="16"/>
      <c r="BXU60" s="15"/>
      <c r="BXV60" s="16"/>
      <c r="BXW60" s="15"/>
      <c r="BXX60" s="16"/>
      <c r="BXY60" s="15"/>
      <c r="BXZ60" s="16"/>
      <c r="BYA60" s="15"/>
      <c r="BYB60" s="16"/>
      <c r="BYC60" s="15"/>
      <c r="BYD60" s="16"/>
      <c r="BYE60" s="15"/>
      <c r="BYF60" s="16"/>
      <c r="BYG60" s="15"/>
      <c r="BYH60" s="16"/>
      <c r="BYI60" s="15"/>
      <c r="BYJ60" s="16"/>
      <c r="BYK60" s="15"/>
      <c r="BYL60" s="16"/>
      <c r="BYM60" s="15"/>
      <c r="BYN60" s="16"/>
      <c r="BYO60" s="15"/>
      <c r="BYP60" s="16"/>
      <c r="BYQ60" s="15"/>
      <c r="BYR60" s="16"/>
      <c r="BYS60" s="15"/>
      <c r="BYT60" s="16"/>
      <c r="BYU60" s="15"/>
      <c r="BYV60" s="16"/>
      <c r="BYW60" s="15"/>
      <c r="BYX60" s="16"/>
      <c r="BYY60" s="15"/>
      <c r="BYZ60" s="16"/>
      <c r="BZA60" s="15"/>
      <c r="BZB60" s="16"/>
      <c r="BZC60" s="15"/>
      <c r="BZD60" s="16"/>
      <c r="BZE60" s="15"/>
      <c r="BZF60" s="16"/>
      <c r="BZG60" s="15"/>
      <c r="BZH60" s="16"/>
      <c r="BZI60" s="15"/>
      <c r="BZJ60" s="16"/>
      <c r="BZK60" s="15"/>
      <c r="BZL60" s="16"/>
      <c r="BZM60" s="15"/>
      <c r="BZN60" s="16"/>
      <c r="BZO60" s="15"/>
      <c r="BZP60" s="16"/>
      <c r="BZQ60" s="15"/>
      <c r="BZR60" s="16"/>
      <c r="BZS60" s="15"/>
      <c r="BZT60" s="16"/>
      <c r="BZU60" s="15"/>
      <c r="BZV60" s="16"/>
      <c r="BZW60" s="15"/>
      <c r="BZX60" s="16"/>
      <c r="BZY60" s="15"/>
      <c r="BZZ60" s="16"/>
      <c r="CAA60" s="15"/>
      <c r="CAB60" s="16"/>
      <c r="CAC60" s="15"/>
      <c r="CAD60" s="16"/>
      <c r="CAE60" s="15"/>
      <c r="CAF60" s="16"/>
      <c r="CAG60" s="15"/>
      <c r="CAH60" s="16"/>
      <c r="CAI60" s="15"/>
      <c r="CAJ60" s="16"/>
      <c r="CAK60" s="15"/>
      <c r="CAL60" s="16"/>
      <c r="CAM60" s="15"/>
      <c r="CAN60" s="16"/>
      <c r="CAO60" s="15"/>
      <c r="CAP60" s="16"/>
      <c r="CAQ60" s="15"/>
      <c r="CAR60" s="16"/>
      <c r="CAS60" s="15"/>
      <c r="CAT60" s="16"/>
      <c r="CAU60" s="15"/>
      <c r="CAV60" s="16"/>
      <c r="CAW60" s="15"/>
      <c r="CAX60" s="16"/>
      <c r="CAY60" s="15"/>
      <c r="CAZ60" s="16"/>
      <c r="CBA60" s="15"/>
      <c r="CBB60" s="16"/>
      <c r="CBC60" s="15"/>
      <c r="CBD60" s="16"/>
      <c r="CBE60" s="15"/>
      <c r="CBF60" s="16"/>
      <c r="CBG60" s="15"/>
      <c r="CBH60" s="16"/>
      <c r="CBI60" s="15"/>
      <c r="CBJ60" s="16"/>
      <c r="CBK60" s="15"/>
      <c r="CBL60" s="16"/>
      <c r="CBM60" s="15"/>
      <c r="CBN60" s="16"/>
      <c r="CBO60" s="15"/>
      <c r="CBP60" s="16"/>
      <c r="CBQ60" s="15"/>
      <c r="CBR60" s="16"/>
      <c r="CBS60" s="15"/>
      <c r="CBT60" s="16"/>
      <c r="CBU60" s="15"/>
      <c r="CBV60" s="16"/>
      <c r="CBW60" s="15"/>
      <c r="CBX60" s="16"/>
      <c r="CBY60" s="15"/>
      <c r="CBZ60" s="16"/>
      <c r="CCA60" s="15"/>
      <c r="CCB60" s="16"/>
      <c r="CCC60" s="15"/>
      <c r="CCD60" s="16"/>
      <c r="CCE60" s="15"/>
      <c r="CCF60" s="16"/>
      <c r="CCG60" s="15"/>
      <c r="CCH60" s="16"/>
      <c r="CCI60" s="15"/>
      <c r="CCJ60" s="16"/>
      <c r="CCK60" s="15"/>
      <c r="CCL60" s="16"/>
      <c r="CCM60" s="15"/>
      <c r="CCN60" s="16"/>
      <c r="CCO60" s="15"/>
      <c r="CCP60" s="16"/>
      <c r="CCQ60" s="15"/>
      <c r="CCR60" s="16"/>
      <c r="CCS60" s="15"/>
      <c r="CCT60" s="16"/>
      <c r="CCU60" s="15"/>
      <c r="CCV60" s="16"/>
      <c r="CCW60" s="15"/>
      <c r="CCX60" s="16"/>
      <c r="CCY60" s="15"/>
      <c r="CCZ60" s="16"/>
      <c r="CDA60" s="15"/>
      <c r="CDB60" s="16"/>
      <c r="CDC60" s="15"/>
      <c r="CDD60" s="16"/>
      <c r="CDE60" s="15"/>
      <c r="CDF60" s="16"/>
      <c r="CDG60" s="15"/>
      <c r="CDH60" s="16"/>
      <c r="CDI60" s="15"/>
      <c r="CDJ60" s="16"/>
      <c r="CDK60" s="15"/>
      <c r="CDL60" s="16"/>
      <c r="CDM60" s="15"/>
      <c r="CDN60" s="16"/>
      <c r="CDO60" s="15"/>
      <c r="CDP60" s="16"/>
      <c r="CDQ60" s="15"/>
      <c r="CDR60" s="16"/>
      <c r="CDS60" s="15"/>
      <c r="CDT60" s="16"/>
      <c r="CDU60" s="15"/>
      <c r="CDV60" s="16"/>
      <c r="CDW60" s="15"/>
      <c r="CDX60" s="16"/>
      <c r="CDY60" s="15"/>
      <c r="CDZ60" s="16"/>
      <c r="CEA60" s="15"/>
      <c r="CEB60" s="16"/>
      <c r="CEC60" s="15"/>
      <c r="CED60" s="16"/>
      <c r="CEE60" s="15"/>
      <c r="CEF60" s="16"/>
      <c r="CEG60" s="15"/>
      <c r="CEH60" s="16"/>
      <c r="CEI60" s="15"/>
      <c r="CEJ60" s="16"/>
      <c r="CEK60" s="15"/>
      <c r="CEL60" s="16"/>
      <c r="CEM60" s="15"/>
      <c r="CEN60" s="16"/>
      <c r="CEO60" s="15"/>
      <c r="CEP60" s="16"/>
      <c r="CEQ60" s="15"/>
      <c r="CER60" s="16"/>
      <c r="CES60" s="15"/>
      <c r="CET60" s="16"/>
      <c r="CEU60" s="15"/>
      <c r="CEV60" s="16"/>
      <c r="CEW60" s="15"/>
      <c r="CEX60" s="16"/>
      <c r="CEY60" s="15"/>
      <c r="CEZ60" s="16"/>
      <c r="CFA60" s="15"/>
      <c r="CFB60" s="16"/>
      <c r="CFC60" s="15"/>
      <c r="CFD60" s="16"/>
      <c r="CFE60" s="15"/>
      <c r="CFF60" s="16"/>
      <c r="CFG60" s="15"/>
      <c r="CFH60" s="16"/>
      <c r="CFI60" s="15"/>
      <c r="CFJ60" s="16"/>
      <c r="CFK60" s="15"/>
      <c r="CFL60" s="16"/>
      <c r="CFM60" s="15"/>
      <c r="CFN60" s="16"/>
      <c r="CFO60" s="15"/>
      <c r="CFP60" s="16"/>
      <c r="CFQ60" s="15"/>
      <c r="CFR60" s="16"/>
      <c r="CFS60" s="15"/>
      <c r="CFT60" s="16"/>
      <c r="CFU60" s="15"/>
      <c r="CFV60" s="16"/>
      <c r="CFW60" s="15"/>
      <c r="CFX60" s="16"/>
      <c r="CFY60" s="15"/>
      <c r="CFZ60" s="16"/>
      <c r="CGA60" s="15"/>
      <c r="CGB60" s="16"/>
      <c r="CGC60" s="15"/>
      <c r="CGD60" s="16"/>
      <c r="CGE60" s="15"/>
      <c r="CGF60" s="16"/>
      <c r="CGG60" s="15"/>
      <c r="CGH60" s="16"/>
      <c r="CGI60" s="15"/>
      <c r="CGJ60" s="16"/>
      <c r="CGK60" s="15"/>
      <c r="CGL60" s="16"/>
      <c r="CGM60" s="15"/>
      <c r="CGN60" s="16"/>
      <c r="CGO60" s="15"/>
      <c r="CGP60" s="16"/>
      <c r="CGQ60" s="15"/>
      <c r="CGR60" s="16"/>
      <c r="CGS60" s="15"/>
      <c r="CGT60" s="16"/>
      <c r="CGU60" s="15"/>
      <c r="CGV60" s="16"/>
      <c r="CGW60" s="15"/>
      <c r="CGX60" s="16"/>
      <c r="CGY60" s="15"/>
      <c r="CGZ60" s="16"/>
      <c r="CHA60" s="15"/>
      <c r="CHB60" s="16"/>
      <c r="CHC60" s="15"/>
      <c r="CHD60" s="16"/>
      <c r="CHE60" s="15"/>
      <c r="CHF60" s="16"/>
      <c r="CHG60" s="15"/>
      <c r="CHH60" s="16"/>
      <c r="CHI60" s="15"/>
      <c r="CHJ60" s="16"/>
      <c r="CHK60" s="15"/>
      <c r="CHL60" s="16"/>
      <c r="CHM60" s="15"/>
      <c r="CHN60" s="16"/>
      <c r="CHO60" s="15"/>
      <c r="CHP60" s="16"/>
      <c r="CHQ60" s="15"/>
      <c r="CHR60" s="16"/>
      <c r="CHS60" s="15"/>
      <c r="CHT60" s="16"/>
      <c r="CHU60" s="15"/>
      <c r="CHV60" s="16"/>
      <c r="CHW60" s="15"/>
      <c r="CHX60" s="16"/>
      <c r="CHY60" s="15"/>
      <c r="CHZ60" s="16"/>
      <c r="CIA60" s="15"/>
      <c r="CIB60" s="16"/>
      <c r="CIC60" s="15"/>
      <c r="CID60" s="16"/>
      <c r="CIE60" s="15"/>
      <c r="CIF60" s="16"/>
      <c r="CIG60" s="15"/>
      <c r="CIH60" s="16"/>
      <c r="CII60" s="15"/>
      <c r="CIJ60" s="16"/>
      <c r="CIK60" s="15"/>
      <c r="CIL60" s="16"/>
      <c r="CIM60" s="15"/>
      <c r="CIN60" s="16"/>
      <c r="CIO60" s="15"/>
      <c r="CIP60" s="16"/>
      <c r="CIQ60" s="15"/>
      <c r="CIR60" s="16"/>
      <c r="CIS60" s="15"/>
      <c r="CIT60" s="16"/>
      <c r="CIU60" s="15"/>
      <c r="CIV60" s="16"/>
      <c r="CIW60" s="15"/>
      <c r="CIX60" s="16"/>
      <c r="CIY60" s="15"/>
      <c r="CIZ60" s="16"/>
      <c r="CJA60" s="15"/>
      <c r="CJB60" s="16"/>
      <c r="CJC60" s="15"/>
      <c r="CJD60" s="16"/>
      <c r="CJE60" s="15"/>
      <c r="CJF60" s="16"/>
      <c r="CJG60" s="15"/>
      <c r="CJH60" s="16"/>
      <c r="CJI60" s="15"/>
      <c r="CJJ60" s="16"/>
      <c r="CJK60" s="15"/>
      <c r="CJL60" s="16"/>
      <c r="CJM60" s="15"/>
      <c r="CJN60" s="16"/>
      <c r="CJO60" s="15"/>
      <c r="CJP60" s="16"/>
      <c r="CJQ60" s="15"/>
      <c r="CJR60" s="16"/>
      <c r="CJS60" s="15"/>
      <c r="CJT60" s="16"/>
      <c r="CJU60" s="15"/>
      <c r="CJV60" s="16"/>
      <c r="CJW60" s="15"/>
      <c r="CJX60" s="16"/>
      <c r="CJY60" s="15"/>
      <c r="CJZ60" s="16"/>
      <c r="CKA60" s="15"/>
      <c r="CKB60" s="16"/>
      <c r="CKC60" s="15"/>
      <c r="CKD60" s="16"/>
      <c r="CKE60" s="15"/>
      <c r="CKF60" s="16"/>
      <c r="CKG60" s="15"/>
      <c r="CKH60" s="16"/>
      <c r="CKI60" s="15"/>
      <c r="CKJ60" s="16"/>
      <c r="CKK60" s="15"/>
      <c r="CKL60" s="16"/>
      <c r="CKM60" s="15"/>
      <c r="CKN60" s="16"/>
      <c r="CKO60" s="15"/>
      <c r="CKP60" s="16"/>
      <c r="CKQ60" s="15"/>
      <c r="CKR60" s="16"/>
      <c r="CKS60" s="15"/>
      <c r="CKT60" s="16"/>
      <c r="CKU60" s="15"/>
      <c r="CKV60" s="16"/>
      <c r="CKW60" s="15"/>
      <c r="CKX60" s="16"/>
      <c r="CKY60" s="15"/>
      <c r="CKZ60" s="16"/>
      <c r="CLA60" s="15"/>
      <c r="CLB60" s="16"/>
      <c r="CLC60" s="15"/>
      <c r="CLD60" s="16"/>
      <c r="CLE60" s="15"/>
      <c r="CLF60" s="16"/>
      <c r="CLG60" s="15"/>
      <c r="CLH60" s="16"/>
      <c r="CLI60" s="15"/>
      <c r="CLJ60" s="16"/>
      <c r="CLK60" s="15"/>
      <c r="CLL60" s="16"/>
      <c r="CLM60" s="15"/>
      <c r="CLN60" s="16"/>
      <c r="CLO60" s="15"/>
      <c r="CLP60" s="16"/>
      <c r="CLQ60" s="15"/>
      <c r="CLR60" s="16"/>
      <c r="CLS60" s="15"/>
      <c r="CLT60" s="16"/>
      <c r="CLU60" s="15"/>
      <c r="CLV60" s="16"/>
      <c r="CLW60" s="15"/>
      <c r="CLX60" s="16"/>
      <c r="CLY60" s="15"/>
      <c r="CLZ60" s="16"/>
      <c r="CMA60" s="15"/>
      <c r="CMB60" s="16"/>
      <c r="CMC60" s="15"/>
      <c r="CMD60" s="16"/>
      <c r="CME60" s="15"/>
      <c r="CMF60" s="16"/>
      <c r="CMG60" s="15"/>
      <c r="CMH60" s="16"/>
      <c r="CMI60" s="15"/>
      <c r="CMJ60" s="16"/>
      <c r="CMK60" s="15"/>
      <c r="CML60" s="16"/>
      <c r="CMM60" s="15"/>
      <c r="CMN60" s="16"/>
      <c r="CMO60" s="15"/>
      <c r="CMP60" s="16"/>
      <c r="CMQ60" s="15"/>
      <c r="CMR60" s="16"/>
      <c r="CMS60" s="15"/>
      <c r="CMT60" s="16"/>
      <c r="CMU60" s="15"/>
      <c r="CMV60" s="16"/>
      <c r="CMW60" s="15"/>
      <c r="CMX60" s="16"/>
      <c r="CMY60" s="15"/>
      <c r="CMZ60" s="16"/>
      <c r="CNA60" s="15"/>
      <c r="CNB60" s="16"/>
      <c r="CNC60" s="15"/>
      <c r="CND60" s="16"/>
      <c r="CNE60" s="15"/>
      <c r="CNF60" s="16"/>
      <c r="CNG60" s="15"/>
      <c r="CNH60" s="16"/>
      <c r="CNI60" s="15"/>
      <c r="CNJ60" s="16"/>
      <c r="CNK60" s="15"/>
      <c r="CNL60" s="16"/>
      <c r="CNM60" s="15"/>
      <c r="CNN60" s="16"/>
      <c r="CNO60" s="15"/>
      <c r="CNP60" s="16"/>
      <c r="CNQ60" s="15"/>
      <c r="CNR60" s="16"/>
      <c r="CNS60" s="15"/>
      <c r="CNT60" s="16"/>
      <c r="CNU60" s="15"/>
      <c r="CNV60" s="16"/>
      <c r="CNW60" s="15"/>
      <c r="CNX60" s="16"/>
      <c r="CNY60" s="15"/>
      <c r="CNZ60" s="16"/>
      <c r="COA60" s="15"/>
      <c r="COB60" s="16"/>
      <c r="COC60" s="15"/>
      <c r="COD60" s="16"/>
      <c r="COE60" s="15"/>
      <c r="COF60" s="16"/>
      <c r="COG60" s="15"/>
      <c r="COH60" s="16"/>
      <c r="COI60" s="15"/>
      <c r="COJ60" s="16"/>
      <c r="COK60" s="15"/>
      <c r="COL60" s="16"/>
      <c r="COM60" s="15"/>
      <c r="CON60" s="16"/>
      <c r="COO60" s="15"/>
      <c r="COP60" s="16"/>
      <c r="COQ60" s="15"/>
      <c r="COR60" s="16"/>
      <c r="COS60" s="15"/>
      <c r="COT60" s="16"/>
      <c r="COU60" s="15"/>
      <c r="COV60" s="16"/>
      <c r="COW60" s="15"/>
      <c r="COX60" s="16"/>
      <c r="COY60" s="15"/>
      <c r="COZ60" s="16"/>
      <c r="CPA60" s="15"/>
      <c r="CPB60" s="16"/>
      <c r="CPC60" s="15"/>
      <c r="CPD60" s="16"/>
      <c r="CPE60" s="15"/>
      <c r="CPF60" s="16"/>
      <c r="CPG60" s="15"/>
      <c r="CPH60" s="16"/>
      <c r="CPI60" s="15"/>
      <c r="CPJ60" s="16"/>
      <c r="CPK60" s="15"/>
      <c r="CPL60" s="16"/>
      <c r="CPM60" s="15"/>
      <c r="CPN60" s="16"/>
      <c r="CPO60" s="15"/>
      <c r="CPP60" s="16"/>
      <c r="CPQ60" s="15"/>
      <c r="CPR60" s="16"/>
      <c r="CPS60" s="15"/>
      <c r="CPT60" s="16"/>
      <c r="CPU60" s="15"/>
      <c r="CPV60" s="16"/>
      <c r="CPW60" s="15"/>
      <c r="CPX60" s="16"/>
      <c r="CPY60" s="15"/>
      <c r="CPZ60" s="16"/>
      <c r="CQA60" s="15"/>
      <c r="CQB60" s="16"/>
      <c r="CQC60" s="15"/>
      <c r="CQD60" s="16"/>
      <c r="CQE60" s="15"/>
      <c r="CQF60" s="16"/>
      <c r="CQG60" s="15"/>
      <c r="CQH60" s="16"/>
      <c r="CQI60" s="15"/>
      <c r="CQJ60" s="16"/>
      <c r="CQK60" s="15"/>
      <c r="CQL60" s="16"/>
      <c r="CQM60" s="15"/>
      <c r="CQN60" s="16"/>
      <c r="CQO60" s="15"/>
      <c r="CQP60" s="16"/>
      <c r="CQQ60" s="15"/>
      <c r="CQR60" s="16"/>
      <c r="CQS60" s="15"/>
      <c r="CQT60" s="16"/>
      <c r="CQU60" s="15"/>
      <c r="CQV60" s="16"/>
      <c r="CQW60" s="15"/>
      <c r="CQX60" s="16"/>
      <c r="CQY60" s="15"/>
      <c r="CQZ60" s="16"/>
      <c r="CRA60" s="15"/>
      <c r="CRB60" s="16"/>
      <c r="CRC60" s="15"/>
      <c r="CRD60" s="16"/>
      <c r="CRE60" s="15"/>
      <c r="CRF60" s="16"/>
      <c r="CRG60" s="15"/>
      <c r="CRH60" s="16"/>
      <c r="CRI60" s="15"/>
      <c r="CRJ60" s="16"/>
      <c r="CRK60" s="15"/>
      <c r="CRL60" s="16"/>
      <c r="CRM60" s="15"/>
      <c r="CRN60" s="16"/>
      <c r="CRO60" s="15"/>
      <c r="CRP60" s="16"/>
      <c r="CRQ60" s="15"/>
      <c r="CRR60" s="16"/>
      <c r="CRS60" s="15"/>
      <c r="CRT60" s="16"/>
      <c r="CRU60" s="15"/>
      <c r="CRV60" s="16"/>
      <c r="CRW60" s="15"/>
      <c r="CRX60" s="16"/>
      <c r="CRY60" s="15"/>
      <c r="CRZ60" s="16"/>
      <c r="CSA60" s="15"/>
      <c r="CSB60" s="16"/>
      <c r="CSC60" s="15"/>
      <c r="CSD60" s="16"/>
      <c r="CSE60" s="15"/>
      <c r="CSF60" s="16"/>
      <c r="CSG60" s="15"/>
      <c r="CSH60" s="16"/>
      <c r="CSI60" s="15"/>
      <c r="CSJ60" s="16"/>
      <c r="CSK60" s="15"/>
      <c r="CSL60" s="16"/>
      <c r="CSM60" s="15"/>
      <c r="CSN60" s="16"/>
      <c r="CSO60" s="15"/>
      <c r="CSP60" s="16"/>
      <c r="CSQ60" s="15"/>
      <c r="CSR60" s="16"/>
      <c r="CSS60" s="15"/>
      <c r="CST60" s="16"/>
      <c r="CSU60" s="15"/>
      <c r="CSV60" s="16"/>
      <c r="CSW60" s="15"/>
      <c r="CSX60" s="16"/>
      <c r="CSY60" s="15"/>
      <c r="CSZ60" s="16"/>
      <c r="CTA60" s="15"/>
      <c r="CTB60" s="16"/>
      <c r="CTC60" s="15"/>
      <c r="CTD60" s="16"/>
      <c r="CTE60" s="15"/>
      <c r="CTF60" s="16"/>
      <c r="CTG60" s="15"/>
      <c r="CTH60" s="16"/>
      <c r="CTI60" s="15"/>
      <c r="CTJ60" s="16"/>
      <c r="CTK60" s="15"/>
      <c r="CTL60" s="16"/>
      <c r="CTM60" s="15"/>
      <c r="CTN60" s="16"/>
      <c r="CTO60" s="15"/>
      <c r="CTP60" s="16"/>
      <c r="CTQ60" s="15"/>
      <c r="CTR60" s="16"/>
      <c r="CTS60" s="15"/>
      <c r="CTT60" s="16"/>
      <c r="CTU60" s="15"/>
      <c r="CTV60" s="16"/>
      <c r="CTW60" s="15"/>
      <c r="CTX60" s="16"/>
      <c r="CTY60" s="15"/>
      <c r="CTZ60" s="16"/>
      <c r="CUA60" s="15"/>
      <c r="CUB60" s="16"/>
      <c r="CUC60" s="15"/>
      <c r="CUD60" s="16"/>
      <c r="CUE60" s="15"/>
      <c r="CUF60" s="16"/>
      <c r="CUG60" s="15"/>
      <c r="CUH60" s="16"/>
      <c r="CUI60" s="15"/>
      <c r="CUJ60" s="16"/>
      <c r="CUK60" s="15"/>
      <c r="CUL60" s="16"/>
      <c r="CUM60" s="15"/>
      <c r="CUN60" s="16"/>
      <c r="CUO60" s="15"/>
      <c r="CUP60" s="16"/>
      <c r="CUQ60" s="15"/>
      <c r="CUR60" s="16"/>
      <c r="CUS60" s="15"/>
      <c r="CUT60" s="16"/>
      <c r="CUU60" s="15"/>
      <c r="CUV60" s="16"/>
      <c r="CUW60" s="15"/>
      <c r="CUX60" s="16"/>
      <c r="CUY60" s="15"/>
      <c r="CUZ60" s="16"/>
      <c r="CVA60" s="15"/>
      <c r="CVB60" s="16"/>
      <c r="CVC60" s="15"/>
      <c r="CVD60" s="16"/>
      <c r="CVE60" s="15"/>
      <c r="CVF60" s="16"/>
      <c r="CVG60" s="15"/>
      <c r="CVH60" s="16"/>
      <c r="CVI60" s="15"/>
      <c r="CVJ60" s="16"/>
      <c r="CVK60" s="15"/>
      <c r="CVL60" s="16"/>
      <c r="CVM60" s="15"/>
      <c r="CVN60" s="16"/>
      <c r="CVO60" s="15"/>
      <c r="CVP60" s="16"/>
      <c r="CVQ60" s="15"/>
      <c r="CVR60" s="16"/>
      <c r="CVS60" s="15"/>
      <c r="CVT60" s="16"/>
      <c r="CVU60" s="15"/>
      <c r="CVV60" s="16"/>
      <c r="CVW60" s="15"/>
      <c r="CVX60" s="16"/>
      <c r="CVY60" s="15"/>
      <c r="CVZ60" s="16"/>
      <c r="CWA60" s="15"/>
      <c r="CWB60" s="16"/>
      <c r="CWC60" s="15"/>
      <c r="CWD60" s="16"/>
      <c r="CWE60" s="15"/>
      <c r="CWF60" s="16"/>
      <c r="CWG60" s="15"/>
      <c r="CWH60" s="16"/>
      <c r="CWI60" s="15"/>
      <c r="CWJ60" s="16"/>
      <c r="CWK60" s="15"/>
      <c r="CWL60" s="16"/>
      <c r="CWM60" s="15"/>
      <c r="CWN60" s="16"/>
      <c r="CWO60" s="15"/>
      <c r="CWP60" s="16"/>
      <c r="CWQ60" s="15"/>
      <c r="CWR60" s="16"/>
      <c r="CWS60" s="15"/>
      <c r="CWT60" s="16"/>
      <c r="CWU60" s="15"/>
      <c r="CWV60" s="16"/>
      <c r="CWW60" s="15"/>
      <c r="CWX60" s="16"/>
      <c r="CWY60" s="15"/>
      <c r="CWZ60" s="16"/>
      <c r="CXA60" s="15"/>
      <c r="CXB60" s="16"/>
      <c r="CXC60" s="15"/>
      <c r="CXD60" s="16"/>
      <c r="CXE60" s="15"/>
      <c r="CXF60" s="16"/>
      <c r="CXG60" s="15"/>
      <c r="CXH60" s="16"/>
      <c r="CXI60" s="15"/>
      <c r="CXJ60" s="16"/>
      <c r="CXK60" s="15"/>
      <c r="CXL60" s="16"/>
      <c r="CXM60" s="15"/>
      <c r="CXN60" s="16"/>
      <c r="CXO60" s="15"/>
      <c r="CXP60" s="16"/>
      <c r="CXQ60" s="15"/>
      <c r="CXR60" s="16"/>
      <c r="CXS60" s="15"/>
      <c r="CXT60" s="16"/>
      <c r="CXU60" s="15"/>
      <c r="CXV60" s="16"/>
      <c r="CXW60" s="15"/>
      <c r="CXX60" s="16"/>
      <c r="CXY60" s="15"/>
      <c r="CXZ60" s="16"/>
      <c r="CYA60" s="15"/>
      <c r="CYB60" s="16"/>
      <c r="CYC60" s="15"/>
      <c r="CYD60" s="16"/>
      <c r="CYE60" s="15"/>
      <c r="CYF60" s="16"/>
      <c r="CYG60" s="15"/>
      <c r="CYH60" s="16"/>
      <c r="CYI60" s="15"/>
      <c r="CYJ60" s="16"/>
      <c r="CYK60" s="15"/>
      <c r="CYL60" s="16"/>
      <c r="CYM60" s="15"/>
      <c r="CYN60" s="16"/>
      <c r="CYO60" s="15"/>
      <c r="CYP60" s="16"/>
      <c r="CYQ60" s="15"/>
      <c r="CYR60" s="16"/>
      <c r="CYS60" s="15"/>
      <c r="CYT60" s="16"/>
      <c r="CYU60" s="15"/>
      <c r="CYV60" s="16"/>
      <c r="CYW60" s="15"/>
      <c r="CYX60" s="16"/>
      <c r="CYY60" s="15"/>
      <c r="CYZ60" s="16"/>
      <c r="CZA60" s="15"/>
      <c r="CZB60" s="16"/>
      <c r="CZC60" s="15"/>
      <c r="CZD60" s="16"/>
      <c r="CZE60" s="15"/>
      <c r="CZF60" s="16"/>
      <c r="CZG60" s="15"/>
      <c r="CZH60" s="16"/>
      <c r="CZI60" s="15"/>
      <c r="CZJ60" s="16"/>
      <c r="CZK60" s="15"/>
      <c r="CZL60" s="16"/>
      <c r="CZM60" s="15"/>
      <c r="CZN60" s="16"/>
      <c r="CZO60" s="15"/>
      <c r="CZP60" s="16"/>
      <c r="CZQ60" s="15"/>
      <c r="CZR60" s="16"/>
      <c r="CZS60" s="15"/>
      <c r="CZT60" s="16"/>
      <c r="CZU60" s="15"/>
      <c r="CZV60" s="16"/>
      <c r="CZW60" s="15"/>
      <c r="CZX60" s="16"/>
      <c r="CZY60" s="15"/>
      <c r="CZZ60" s="16"/>
      <c r="DAA60" s="15"/>
      <c r="DAB60" s="16"/>
      <c r="DAC60" s="15"/>
      <c r="DAD60" s="16"/>
      <c r="DAE60" s="15"/>
      <c r="DAF60" s="16"/>
      <c r="DAG60" s="15"/>
      <c r="DAH60" s="16"/>
      <c r="DAI60" s="15"/>
      <c r="DAJ60" s="16"/>
      <c r="DAK60" s="15"/>
      <c r="DAL60" s="16"/>
      <c r="DAM60" s="15"/>
      <c r="DAN60" s="16"/>
      <c r="DAO60" s="15"/>
      <c r="DAP60" s="16"/>
      <c r="DAQ60" s="15"/>
      <c r="DAR60" s="16"/>
      <c r="DAS60" s="15"/>
      <c r="DAT60" s="16"/>
      <c r="DAU60" s="15"/>
      <c r="DAV60" s="16"/>
      <c r="DAW60" s="15"/>
      <c r="DAX60" s="16"/>
      <c r="DAY60" s="15"/>
      <c r="DAZ60" s="16"/>
      <c r="DBA60" s="15"/>
      <c r="DBB60" s="16"/>
      <c r="DBC60" s="15"/>
      <c r="DBD60" s="16"/>
      <c r="DBE60" s="15"/>
      <c r="DBF60" s="16"/>
      <c r="DBG60" s="15"/>
      <c r="DBH60" s="16"/>
      <c r="DBI60" s="15"/>
      <c r="DBJ60" s="16"/>
      <c r="DBK60" s="15"/>
      <c r="DBL60" s="16"/>
      <c r="DBM60" s="15"/>
      <c r="DBN60" s="16"/>
      <c r="DBO60" s="15"/>
      <c r="DBP60" s="16"/>
      <c r="DBQ60" s="15"/>
      <c r="DBR60" s="16"/>
      <c r="DBS60" s="15"/>
      <c r="DBT60" s="16"/>
      <c r="DBU60" s="15"/>
      <c r="DBV60" s="16"/>
      <c r="DBW60" s="15"/>
      <c r="DBX60" s="16"/>
      <c r="DBY60" s="15"/>
      <c r="DBZ60" s="16"/>
      <c r="DCA60" s="15"/>
      <c r="DCB60" s="16"/>
      <c r="DCC60" s="15"/>
      <c r="DCD60" s="16"/>
      <c r="DCE60" s="15"/>
      <c r="DCF60" s="16"/>
      <c r="DCG60" s="15"/>
      <c r="DCH60" s="16"/>
      <c r="DCI60" s="15"/>
      <c r="DCJ60" s="16"/>
      <c r="DCK60" s="15"/>
      <c r="DCL60" s="16"/>
      <c r="DCM60" s="15"/>
      <c r="DCN60" s="16"/>
      <c r="DCO60" s="15"/>
      <c r="DCP60" s="16"/>
      <c r="DCQ60" s="15"/>
      <c r="DCR60" s="16"/>
      <c r="DCS60" s="15"/>
      <c r="DCT60" s="16"/>
      <c r="DCU60" s="15"/>
      <c r="DCV60" s="16"/>
      <c r="DCW60" s="15"/>
      <c r="DCX60" s="16"/>
      <c r="DCY60" s="15"/>
      <c r="DCZ60" s="16"/>
      <c r="DDA60" s="15"/>
      <c r="DDB60" s="16"/>
      <c r="DDC60" s="15"/>
      <c r="DDD60" s="16"/>
      <c r="DDE60" s="15"/>
      <c r="DDF60" s="16"/>
      <c r="DDG60" s="15"/>
      <c r="DDH60" s="16"/>
      <c r="DDI60" s="15"/>
      <c r="DDJ60" s="16"/>
      <c r="DDK60" s="15"/>
      <c r="DDL60" s="16"/>
      <c r="DDM60" s="15"/>
      <c r="DDN60" s="16"/>
      <c r="DDO60" s="15"/>
      <c r="DDP60" s="16"/>
      <c r="DDQ60" s="15"/>
      <c r="DDR60" s="16"/>
      <c r="DDS60" s="15"/>
      <c r="DDT60" s="16"/>
      <c r="DDU60" s="15"/>
      <c r="DDV60" s="16"/>
      <c r="DDW60" s="15"/>
      <c r="DDX60" s="16"/>
      <c r="DDY60" s="15"/>
      <c r="DDZ60" s="16"/>
      <c r="DEA60" s="15"/>
      <c r="DEB60" s="16"/>
      <c r="DEC60" s="15"/>
      <c r="DED60" s="16"/>
      <c r="DEE60" s="15"/>
      <c r="DEF60" s="16"/>
      <c r="DEG60" s="15"/>
      <c r="DEH60" s="16"/>
      <c r="DEI60" s="15"/>
      <c r="DEJ60" s="16"/>
      <c r="DEK60" s="15"/>
      <c r="DEL60" s="16"/>
      <c r="DEM60" s="15"/>
      <c r="DEN60" s="16"/>
      <c r="DEO60" s="15"/>
      <c r="DEP60" s="16"/>
      <c r="DEQ60" s="15"/>
      <c r="DER60" s="16"/>
      <c r="DES60" s="15"/>
      <c r="DET60" s="16"/>
      <c r="DEU60" s="15"/>
      <c r="DEV60" s="16"/>
      <c r="DEW60" s="15"/>
      <c r="DEX60" s="16"/>
      <c r="DEY60" s="15"/>
      <c r="DEZ60" s="16"/>
      <c r="DFA60" s="15"/>
      <c r="DFB60" s="16"/>
      <c r="DFC60" s="15"/>
      <c r="DFD60" s="16"/>
      <c r="DFE60" s="15"/>
      <c r="DFF60" s="16"/>
      <c r="DFG60" s="15"/>
      <c r="DFH60" s="16"/>
      <c r="DFI60" s="15"/>
      <c r="DFJ60" s="16"/>
      <c r="DFK60" s="15"/>
      <c r="DFL60" s="16"/>
      <c r="DFM60" s="15"/>
      <c r="DFN60" s="16"/>
      <c r="DFO60" s="15"/>
      <c r="DFP60" s="16"/>
      <c r="DFQ60" s="15"/>
      <c r="DFR60" s="16"/>
      <c r="DFS60" s="15"/>
      <c r="DFT60" s="16"/>
      <c r="DFU60" s="15"/>
      <c r="DFV60" s="16"/>
      <c r="DFW60" s="15"/>
      <c r="DFX60" s="16"/>
      <c r="DFY60" s="15"/>
      <c r="DFZ60" s="16"/>
      <c r="DGA60" s="15"/>
      <c r="DGB60" s="16"/>
      <c r="DGC60" s="15"/>
      <c r="DGD60" s="16"/>
      <c r="DGE60" s="15"/>
      <c r="DGF60" s="16"/>
      <c r="DGG60" s="15"/>
      <c r="DGH60" s="16"/>
      <c r="DGI60" s="15"/>
      <c r="DGJ60" s="16"/>
      <c r="DGK60" s="15"/>
      <c r="DGL60" s="16"/>
      <c r="DGM60" s="15"/>
      <c r="DGN60" s="16"/>
      <c r="DGO60" s="15"/>
      <c r="DGP60" s="16"/>
      <c r="DGQ60" s="15"/>
      <c r="DGR60" s="16"/>
      <c r="DGS60" s="15"/>
      <c r="DGT60" s="16"/>
      <c r="DGU60" s="15"/>
      <c r="DGV60" s="16"/>
      <c r="DGW60" s="15"/>
      <c r="DGX60" s="16"/>
      <c r="DGY60" s="15"/>
      <c r="DGZ60" s="16"/>
      <c r="DHA60" s="15"/>
      <c r="DHB60" s="16"/>
      <c r="DHC60" s="15"/>
      <c r="DHD60" s="16"/>
      <c r="DHE60" s="15"/>
      <c r="DHF60" s="16"/>
      <c r="DHG60" s="15"/>
      <c r="DHH60" s="16"/>
      <c r="DHI60" s="15"/>
      <c r="DHJ60" s="16"/>
      <c r="DHK60" s="15"/>
      <c r="DHL60" s="16"/>
      <c r="DHM60" s="15"/>
      <c r="DHN60" s="16"/>
      <c r="DHO60" s="15"/>
      <c r="DHP60" s="16"/>
      <c r="DHQ60" s="15"/>
      <c r="DHR60" s="16"/>
      <c r="DHS60" s="15"/>
      <c r="DHT60" s="16"/>
      <c r="DHU60" s="15"/>
      <c r="DHV60" s="16"/>
      <c r="DHW60" s="15"/>
      <c r="DHX60" s="16"/>
      <c r="DHY60" s="15"/>
      <c r="DHZ60" s="16"/>
      <c r="DIA60" s="15"/>
      <c r="DIB60" s="16"/>
      <c r="DIC60" s="15"/>
      <c r="DID60" s="16"/>
      <c r="DIE60" s="15"/>
      <c r="DIF60" s="16"/>
      <c r="DIG60" s="15"/>
      <c r="DIH60" s="16"/>
      <c r="DII60" s="15"/>
      <c r="DIJ60" s="16"/>
      <c r="DIK60" s="15"/>
      <c r="DIL60" s="16"/>
      <c r="DIM60" s="15"/>
      <c r="DIN60" s="16"/>
      <c r="DIO60" s="15"/>
      <c r="DIP60" s="16"/>
      <c r="DIQ60" s="15"/>
      <c r="DIR60" s="16"/>
      <c r="DIS60" s="15"/>
      <c r="DIT60" s="16"/>
      <c r="DIU60" s="15"/>
      <c r="DIV60" s="16"/>
      <c r="DIW60" s="15"/>
      <c r="DIX60" s="16"/>
      <c r="DIY60" s="15"/>
      <c r="DIZ60" s="16"/>
      <c r="DJA60" s="15"/>
      <c r="DJB60" s="16"/>
      <c r="DJC60" s="15"/>
      <c r="DJD60" s="16"/>
      <c r="DJE60" s="15"/>
      <c r="DJF60" s="16"/>
      <c r="DJG60" s="15"/>
      <c r="DJH60" s="16"/>
      <c r="DJI60" s="15"/>
      <c r="DJJ60" s="16"/>
      <c r="DJK60" s="15"/>
      <c r="DJL60" s="16"/>
      <c r="DJM60" s="15"/>
      <c r="DJN60" s="16"/>
      <c r="DJO60" s="15"/>
      <c r="DJP60" s="16"/>
      <c r="DJQ60" s="15"/>
      <c r="DJR60" s="16"/>
      <c r="DJS60" s="15"/>
      <c r="DJT60" s="16"/>
      <c r="DJU60" s="15"/>
      <c r="DJV60" s="16"/>
      <c r="DJW60" s="15"/>
      <c r="DJX60" s="16"/>
      <c r="DJY60" s="15"/>
      <c r="DJZ60" s="16"/>
      <c r="DKA60" s="15"/>
      <c r="DKB60" s="16"/>
      <c r="DKC60" s="15"/>
      <c r="DKD60" s="16"/>
      <c r="DKE60" s="15"/>
      <c r="DKF60" s="16"/>
      <c r="DKG60" s="15"/>
      <c r="DKH60" s="16"/>
      <c r="DKI60" s="15"/>
      <c r="DKJ60" s="16"/>
      <c r="DKK60" s="15"/>
      <c r="DKL60" s="16"/>
      <c r="DKM60" s="15"/>
      <c r="DKN60" s="16"/>
      <c r="DKO60" s="15"/>
      <c r="DKP60" s="16"/>
      <c r="DKQ60" s="15"/>
      <c r="DKR60" s="16"/>
      <c r="DKS60" s="15"/>
      <c r="DKT60" s="16"/>
      <c r="DKU60" s="15"/>
      <c r="DKV60" s="16"/>
      <c r="DKW60" s="15"/>
      <c r="DKX60" s="16"/>
      <c r="DKY60" s="15"/>
      <c r="DKZ60" s="16"/>
      <c r="DLA60" s="15"/>
      <c r="DLB60" s="16"/>
      <c r="DLC60" s="15"/>
      <c r="DLD60" s="16"/>
      <c r="DLE60" s="15"/>
      <c r="DLF60" s="16"/>
      <c r="DLG60" s="15"/>
      <c r="DLH60" s="16"/>
      <c r="DLI60" s="15"/>
      <c r="DLJ60" s="16"/>
      <c r="DLK60" s="15"/>
      <c r="DLL60" s="16"/>
      <c r="DLM60" s="15"/>
      <c r="DLN60" s="16"/>
      <c r="DLO60" s="15"/>
      <c r="DLP60" s="16"/>
      <c r="DLQ60" s="15"/>
      <c r="DLR60" s="16"/>
      <c r="DLS60" s="15"/>
      <c r="DLT60" s="16"/>
      <c r="DLU60" s="15"/>
      <c r="DLV60" s="16"/>
      <c r="DLW60" s="15"/>
      <c r="DLX60" s="16"/>
      <c r="DLY60" s="15"/>
      <c r="DLZ60" s="16"/>
      <c r="DMA60" s="15"/>
      <c r="DMB60" s="16"/>
      <c r="DMC60" s="15"/>
      <c r="DMD60" s="16"/>
      <c r="DME60" s="15"/>
      <c r="DMF60" s="16"/>
      <c r="DMG60" s="15"/>
      <c r="DMH60" s="16"/>
      <c r="DMI60" s="15"/>
      <c r="DMJ60" s="16"/>
      <c r="DMK60" s="15"/>
      <c r="DML60" s="16"/>
      <c r="DMM60" s="15"/>
      <c r="DMN60" s="16"/>
      <c r="DMO60" s="15"/>
      <c r="DMP60" s="16"/>
      <c r="DMQ60" s="15"/>
      <c r="DMR60" s="16"/>
      <c r="DMS60" s="15"/>
      <c r="DMT60" s="16"/>
      <c r="DMU60" s="15"/>
      <c r="DMV60" s="16"/>
      <c r="DMW60" s="15"/>
      <c r="DMX60" s="16"/>
      <c r="DMY60" s="15"/>
      <c r="DMZ60" s="16"/>
      <c r="DNA60" s="15"/>
      <c r="DNB60" s="16"/>
      <c r="DNC60" s="15"/>
      <c r="DND60" s="16"/>
      <c r="DNE60" s="15"/>
      <c r="DNF60" s="16"/>
      <c r="DNG60" s="15"/>
      <c r="DNH60" s="16"/>
      <c r="DNI60" s="15"/>
      <c r="DNJ60" s="16"/>
      <c r="DNK60" s="15"/>
      <c r="DNL60" s="16"/>
      <c r="DNM60" s="15"/>
      <c r="DNN60" s="16"/>
      <c r="DNO60" s="15"/>
      <c r="DNP60" s="16"/>
      <c r="DNQ60" s="15"/>
      <c r="DNR60" s="16"/>
      <c r="DNS60" s="15"/>
      <c r="DNT60" s="16"/>
      <c r="DNU60" s="15"/>
      <c r="DNV60" s="16"/>
      <c r="DNW60" s="15"/>
      <c r="DNX60" s="16"/>
      <c r="DNY60" s="15"/>
      <c r="DNZ60" s="16"/>
      <c r="DOA60" s="15"/>
      <c r="DOB60" s="16"/>
      <c r="DOC60" s="15"/>
      <c r="DOD60" s="16"/>
      <c r="DOE60" s="15"/>
      <c r="DOF60" s="16"/>
      <c r="DOG60" s="15"/>
      <c r="DOH60" s="16"/>
      <c r="DOI60" s="15"/>
      <c r="DOJ60" s="16"/>
      <c r="DOK60" s="15"/>
      <c r="DOL60" s="16"/>
      <c r="DOM60" s="15"/>
      <c r="DON60" s="16"/>
      <c r="DOO60" s="15"/>
      <c r="DOP60" s="16"/>
      <c r="DOQ60" s="15"/>
      <c r="DOR60" s="16"/>
      <c r="DOS60" s="15"/>
      <c r="DOT60" s="16"/>
      <c r="DOU60" s="15"/>
      <c r="DOV60" s="16"/>
      <c r="DOW60" s="15"/>
      <c r="DOX60" s="16"/>
      <c r="DOY60" s="15"/>
      <c r="DOZ60" s="16"/>
      <c r="DPA60" s="15"/>
      <c r="DPB60" s="16"/>
      <c r="DPC60" s="15"/>
      <c r="DPD60" s="16"/>
      <c r="DPE60" s="15"/>
      <c r="DPF60" s="16"/>
      <c r="DPG60" s="15"/>
      <c r="DPH60" s="16"/>
      <c r="DPI60" s="15"/>
      <c r="DPJ60" s="16"/>
      <c r="DPK60" s="15"/>
      <c r="DPL60" s="16"/>
      <c r="DPM60" s="15"/>
      <c r="DPN60" s="16"/>
      <c r="DPO60" s="15"/>
      <c r="DPP60" s="16"/>
      <c r="DPQ60" s="15"/>
      <c r="DPR60" s="16"/>
      <c r="DPS60" s="15"/>
      <c r="DPT60" s="16"/>
      <c r="DPU60" s="15"/>
      <c r="DPV60" s="16"/>
      <c r="DPW60" s="15"/>
      <c r="DPX60" s="16"/>
      <c r="DPY60" s="15"/>
      <c r="DPZ60" s="16"/>
      <c r="DQA60" s="15"/>
      <c r="DQB60" s="16"/>
      <c r="DQC60" s="15"/>
      <c r="DQD60" s="16"/>
      <c r="DQE60" s="15"/>
      <c r="DQF60" s="16"/>
      <c r="DQG60" s="15"/>
      <c r="DQH60" s="16"/>
      <c r="DQI60" s="15"/>
      <c r="DQJ60" s="16"/>
      <c r="DQK60" s="15"/>
      <c r="DQL60" s="16"/>
      <c r="DQM60" s="15"/>
      <c r="DQN60" s="16"/>
      <c r="DQO60" s="15"/>
      <c r="DQP60" s="16"/>
      <c r="DQQ60" s="15"/>
      <c r="DQR60" s="16"/>
      <c r="DQS60" s="15"/>
      <c r="DQT60" s="16"/>
      <c r="DQU60" s="15"/>
      <c r="DQV60" s="16"/>
      <c r="DQW60" s="15"/>
      <c r="DQX60" s="16"/>
      <c r="DQY60" s="15"/>
      <c r="DQZ60" s="16"/>
      <c r="DRA60" s="15"/>
      <c r="DRB60" s="16"/>
      <c r="DRC60" s="15"/>
      <c r="DRD60" s="16"/>
      <c r="DRE60" s="15"/>
      <c r="DRF60" s="16"/>
      <c r="DRG60" s="15"/>
      <c r="DRH60" s="16"/>
      <c r="DRI60" s="15"/>
      <c r="DRJ60" s="16"/>
      <c r="DRK60" s="15"/>
      <c r="DRL60" s="16"/>
      <c r="DRM60" s="15"/>
      <c r="DRN60" s="16"/>
      <c r="DRO60" s="15"/>
      <c r="DRP60" s="16"/>
      <c r="DRQ60" s="15"/>
      <c r="DRR60" s="16"/>
      <c r="DRS60" s="15"/>
      <c r="DRT60" s="16"/>
      <c r="DRU60" s="15"/>
      <c r="DRV60" s="16"/>
      <c r="DRW60" s="15"/>
      <c r="DRX60" s="16"/>
      <c r="DRY60" s="15"/>
      <c r="DRZ60" s="16"/>
      <c r="DSA60" s="15"/>
      <c r="DSB60" s="16"/>
      <c r="DSC60" s="15"/>
      <c r="DSD60" s="16"/>
      <c r="DSE60" s="15"/>
      <c r="DSF60" s="16"/>
      <c r="DSG60" s="15"/>
      <c r="DSH60" s="16"/>
      <c r="DSI60" s="15"/>
      <c r="DSJ60" s="16"/>
      <c r="DSK60" s="15"/>
      <c r="DSL60" s="16"/>
      <c r="DSM60" s="15"/>
      <c r="DSN60" s="16"/>
      <c r="DSO60" s="15"/>
      <c r="DSP60" s="16"/>
      <c r="DSQ60" s="15"/>
      <c r="DSR60" s="16"/>
      <c r="DSS60" s="15"/>
      <c r="DST60" s="16"/>
      <c r="DSU60" s="15"/>
      <c r="DSV60" s="16"/>
      <c r="DSW60" s="15"/>
      <c r="DSX60" s="16"/>
      <c r="DSY60" s="15"/>
      <c r="DSZ60" s="16"/>
      <c r="DTA60" s="15"/>
      <c r="DTB60" s="16"/>
      <c r="DTC60" s="15"/>
      <c r="DTD60" s="16"/>
      <c r="DTE60" s="15"/>
      <c r="DTF60" s="16"/>
      <c r="DTG60" s="15"/>
      <c r="DTH60" s="16"/>
      <c r="DTI60" s="15"/>
      <c r="DTJ60" s="16"/>
      <c r="DTK60" s="15"/>
      <c r="DTL60" s="16"/>
      <c r="DTM60" s="15"/>
      <c r="DTN60" s="16"/>
      <c r="DTO60" s="15"/>
      <c r="DTP60" s="16"/>
      <c r="DTQ60" s="15"/>
      <c r="DTR60" s="16"/>
      <c r="DTS60" s="15"/>
      <c r="DTT60" s="16"/>
      <c r="DTU60" s="15"/>
      <c r="DTV60" s="16"/>
      <c r="DTW60" s="15"/>
      <c r="DTX60" s="16"/>
      <c r="DTY60" s="15"/>
      <c r="DTZ60" s="16"/>
      <c r="DUA60" s="15"/>
      <c r="DUB60" s="16"/>
      <c r="DUC60" s="15"/>
      <c r="DUD60" s="16"/>
      <c r="DUE60" s="15"/>
      <c r="DUF60" s="16"/>
      <c r="DUG60" s="15"/>
      <c r="DUH60" s="16"/>
      <c r="DUI60" s="15"/>
      <c r="DUJ60" s="16"/>
      <c r="DUK60" s="15"/>
      <c r="DUL60" s="16"/>
      <c r="DUM60" s="15"/>
      <c r="DUN60" s="16"/>
      <c r="DUO60" s="15"/>
      <c r="DUP60" s="16"/>
      <c r="DUQ60" s="15"/>
      <c r="DUR60" s="16"/>
      <c r="DUS60" s="15"/>
      <c r="DUT60" s="16"/>
      <c r="DUU60" s="15"/>
      <c r="DUV60" s="16"/>
      <c r="DUW60" s="15"/>
      <c r="DUX60" s="16"/>
      <c r="DUY60" s="15"/>
      <c r="DUZ60" s="16"/>
      <c r="DVA60" s="15"/>
      <c r="DVB60" s="16"/>
      <c r="DVC60" s="15"/>
      <c r="DVD60" s="16"/>
      <c r="DVE60" s="15"/>
      <c r="DVF60" s="16"/>
      <c r="DVG60" s="15"/>
      <c r="DVH60" s="16"/>
      <c r="DVI60" s="15"/>
      <c r="DVJ60" s="16"/>
      <c r="DVK60" s="15"/>
      <c r="DVL60" s="16"/>
      <c r="DVM60" s="15"/>
      <c r="DVN60" s="16"/>
      <c r="DVO60" s="15"/>
      <c r="DVP60" s="16"/>
      <c r="DVQ60" s="15"/>
      <c r="DVR60" s="16"/>
      <c r="DVS60" s="15"/>
      <c r="DVT60" s="16"/>
      <c r="DVU60" s="15"/>
      <c r="DVV60" s="16"/>
      <c r="DVW60" s="15"/>
      <c r="DVX60" s="16"/>
      <c r="DVY60" s="15"/>
      <c r="DVZ60" s="16"/>
      <c r="DWA60" s="15"/>
      <c r="DWB60" s="16"/>
      <c r="DWC60" s="15"/>
      <c r="DWD60" s="16"/>
      <c r="DWE60" s="15"/>
      <c r="DWF60" s="16"/>
      <c r="DWG60" s="15"/>
      <c r="DWH60" s="16"/>
      <c r="DWI60" s="15"/>
      <c r="DWJ60" s="16"/>
      <c r="DWK60" s="15"/>
      <c r="DWL60" s="16"/>
      <c r="DWM60" s="15"/>
      <c r="DWN60" s="16"/>
      <c r="DWO60" s="15"/>
      <c r="DWP60" s="16"/>
      <c r="DWQ60" s="15"/>
      <c r="DWR60" s="16"/>
      <c r="DWS60" s="15"/>
      <c r="DWT60" s="16"/>
      <c r="DWU60" s="15"/>
      <c r="DWV60" s="16"/>
      <c r="DWW60" s="15"/>
      <c r="DWX60" s="16"/>
      <c r="DWY60" s="15"/>
      <c r="DWZ60" s="16"/>
      <c r="DXA60" s="15"/>
      <c r="DXB60" s="16"/>
      <c r="DXC60" s="15"/>
      <c r="DXD60" s="16"/>
      <c r="DXE60" s="15"/>
      <c r="DXF60" s="16"/>
      <c r="DXG60" s="15"/>
      <c r="DXH60" s="16"/>
      <c r="DXI60" s="15"/>
      <c r="DXJ60" s="16"/>
      <c r="DXK60" s="15"/>
      <c r="DXL60" s="16"/>
      <c r="DXM60" s="15"/>
      <c r="DXN60" s="16"/>
      <c r="DXO60" s="15"/>
      <c r="DXP60" s="16"/>
      <c r="DXQ60" s="15"/>
      <c r="DXR60" s="16"/>
      <c r="DXS60" s="15"/>
      <c r="DXT60" s="16"/>
      <c r="DXU60" s="15"/>
      <c r="DXV60" s="16"/>
      <c r="DXW60" s="15"/>
      <c r="DXX60" s="16"/>
      <c r="DXY60" s="15"/>
      <c r="DXZ60" s="16"/>
      <c r="DYA60" s="15"/>
      <c r="DYB60" s="16"/>
      <c r="DYC60" s="15"/>
      <c r="DYD60" s="16"/>
      <c r="DYE60" s="15"/>
      <c r="DYF60" s="16"/>
      <c r="DYG60" s="15"/>
      <c r="DYH60" s="16"/>
      <c r="DYI60" s="15"/>
      <c r="DYJ60" s="16"/>
      <c r="DYK60" s="15"/>
      <c r="DYL60" s="16"/>
      <c r="DYM60" s="15"/>
      <c r="DYN60" s="16"/>
      <c r="DYO60" s="15"/>
      <c r="DYP60" s="16"/>
      <c r="DYQ60" s="15"/>
      <c r="DYR60" s="16"/>
      <c r="DYS60" s="15"/>
      <c r="DYT60" s="16"/>
      <c r="DYU60" s="15"/>
      <c r="DYV60" s="16"/>
      <c r="DYW60" s="15"/>
      <c r="DYX60" s="16"/>
      <c r="DYY60" s="15"/>
      <c r="DYZ60" s="16"/>
      <c r="DZA60" s="15"/>
      <c r="DZB60" s="16"/>
      <c r="DZC60" s="15"/>
      <c r="DZD60" s="16"/>
      <c r="DZE60" s="15"/>
      <c r="DZF60" s="16"/>
      <c r="DZG60" s="15"/>
      <c r="DZH60" s="16"/>
      <c r="DZI60" s="15"/>
      <c r="DZJ60" s="16"/>
      <c r="DZK60" s="15"/>
      <c r="DZL60" s="16"/>
      <c r="DZM60" s="15"/>
      <c r="DZN60" s="16"/>
      <c r="DZO60" s="15"/>
      <c r="DZP60" s="16"/>
      <c r="DZQ60" s="15"/>
      <c r="DZR60" s="16"/>
      <c r="DZS60" s="15"/>
      <c r="DZT60" s="16"/>
      <c r="DZU60" s="15"/>
      <c r="DZV60" s="16"/>
      <c r="DZW60" s="15"/>
      <c r="DZX60" s="16"/>
      <c r="DZY60" s="15"/>
      <c r="DZZ60" s="16"/>
      <c r="EAA60" s="15"/>
      <c r="EAB60" s="16"/>
      <c r="EAC60" s="15"/>
      <c r="EAD60" s="16"/>
      <c r="EAE60" s="15"/>
      <c r="EAF60" s="16"/>
      <c r="EAG60" s="15"/>
      <c r="EAH60" s="16"/>
      <c r="EAI60" s="15"/>
      <c r="EAJ60" s="16"/>
      <c r="EAK60" s="15"/>
      <c r="EAL60" s="16"/>
      <c r="EAM60" s="15"/>
      <c r="EAN60" s="16"/>
      <c r="EAO60" s="15"/>
      <c r="EAP60" s="16"/>
      <c r="EAQ60" s="15"/>
      <c r="EAR60" s="16"/>
      <c r="EAS60" s="15"/>
      <c r="EAT60" s="16"/>
      <c r="EAU60" s="15"/>
      <c r="EAV60" s="16"/>
      <c r="EAW60" s="15"/>
      <c r="EAX60" s="16"/>
      <c r="EAY60" s="15"/>
      <c r="EAZ60" s="16"/>
      <c r="EBA60" s="15"/>
      <c r="EBB60" s="16"/>
      <c r="EBC60" s="15"/>
      <c r="EBD60" s="16"/>
      <c r="EBE60" s="15"/>
      <c r="EBF60" s="16"/>
      <c r="EBG60" s="15"/>
      <c r="EBH60" s="16"/>
      <c r="EBI60" s="15"/>
      <c r="EBJ60" s="16"/>
      <c r="EBK60" s="15"/>
      <c r="EBL60" s="16"/>
      <c r="EBM60" s="15"/>
      <c r="EBN60" s="16"/>
      <c r="EBO60" s="15"/>
      <c r="EBP60" s="16"/>
      <c r="EBQ60" s="15"/>
      <c r="EBR60" s="16"/>
      <c r="EBS60" s="15"/>
      <c r="EBT60" s="16"/>
      <c r="EBU60" s="15"/>
      <c r="EBV60" s="16"/>
      <c r="EBW60" s="15"/>
      <c r="EBX60" s="16"/>
      <c r="EBY60" s="15"/>
      <c r="EBZ60" s="16"/>
      <c r="ECA60" s="15"/>
      <c r="ECB60" s="16"/>
      <c r="ECC60" s="15"/>
      <c r="ECD60" s="16"/>
      <c r="ECE60" s="15"/>
      <c r="ECF60" s="16"/>
      <c r="ECG60" s="15"/>
      <c r="ECH60" s="16"/>
      <c r="ECI60" s="15"/>
      <c r="ECJ60" s="16"/>
      <c r="ECK60" s="15"/>
      <c r="ECL60" s="16"/>
      <c r="ECM60" s="15"/>
      <c r="ECN60" s="16"/>
      <c r="ECO60" s="15"/>
      <c r="ECP60" s="16"/>
      <c r="ECQ60" s="15"/>
      <c r="ECR60" s="16"/>
      <c r="ECS60" s="15"/>
      <c r="ECT60" s="16"/>
      <c r="ECU60" s="15"/>
      <c r="ECV60" s="16"/>
      <c r="ECW60" s="15"/>
      <c r="ECX60" s="16"/>
      <c r="ECY60" s="15"/>
      <c r="ECZ60" s="16"/>
      <c r="EDA60" s="15"/>
      <c r="EDB60" s="16"/>
      <c r="EDC60" s="15"/>
      <c r="EDD60" s="16"/>
      <c r="EDE60" s="15"/>
      <c r="EDF60" s="16"/>
      <c r="EDG60" s="15"/>
      <c r="EDH60" s="16"/>
      <c r="EDI60" s="15"/>
      <c r="EDJ60" s="16"/>
      <c r="EDK60" s="15"/>
      <c r="EDL60" s="16"/>
      <c r="EDM60" s="15"/>
      <c r="EDN60" s="16"/>
      <c r="EDO60" s="15"/>
      <c r="EDP60" s="16"/>
      <c r="EDQ60" s="15"/>
      <c r="EDR60" s="16"/>
      <c r="EDS60" s="15"/>
      <c r="EDT60" s="16"/>
      <c r="EDU60" s="15"/>
      <c r="EDV60" s="16"/>
      <c r="EDW60" s="15"/>
      <c r="EDX60" s="16"/>
      <c r="EDY60" s="15"/>
      <c r="EDZ60" s="16"/>
      <c r="EEA60" s="15"/>
      <c r="EEB60" s="16"/>
      <c r="EEC60" s="15"/>
      <c r="EED60" s="16"/>
      <c r="EEE60" s="15"/>
      <c r="EEF60" s="16"/>
      <c r="EEG60" s="15"/>
      <c r="EEH60" s="16"/>
      <c r="EEI60" s="15"/>
      <c r="EEJ60" s="16"/>
      <c r="EEK60" s="15"/>
      <c r="EEL60" s="16"/>
      <c r="EEM60" s="15"/>
      <c r="EEN60" s="16"/>
      <c r="EEO60" s="15"/>
      <c r="EEP60" s="16"/>
      <c r="EEQ60" s="15"/>
      <c r="EER60" s="16"/>
      <c r="EES60" s="15"/>
      <c r="EET60" s="16"/>
      <c r="EEU60" s="15"/>
      <c r="EEV60" s="16"/>
      <c r="EEW60" s="15"/>
      <c r="EEX60" s="16"/>
      <c r="EEY60" s="15"/>
      <c r="EEZ60" s="16"/>
      <c r="EFA60" s="15"/>
      <c r="EFB60" s="16"/>
      <c r="EFC60" s="15"/>
      <c r="EFD60" s="16"/>
      <c r="EFE60" s="15"/>
      <c r="EFF60" s="16"/>
      <c r="EFG60" s="15"/>
      <c r="EFH60" s="16"/>
      <c r="EFI60" s="15"/>
      <c r="EFJ60" s="16"/>
      <c r="EFK60" s="15"/>
      <c r="EFL60" s="16"/>
      <c r="EFM60" s="15"/>
      <c r="EFN60" s="16"/>
      <c r="EFO60" s="15"/>
      <c r="EFP60" s="16"/>
      <c r="EFQ60" s="15"/>
      <c r="EFR60" s="16"/>
      <c r="EFS60" s="15"/>
      <c r="EFT60" s="16"/>
      <c r="EFU60" s="15"/>
      <c r="EFV60" s="16"/>
      <c r="EFW60" s="15"/>
      <c r="EFX60" s="16"/>
      <c r="EFY60" s="15"/>
      <c r="EFZ60" s="16"/>
      <c r="EGA60" s="15"/>
      <c r="EGB60" s="16"/>
      <c r="EGC60" s="15"/>
      <c r="EGD60" s="16"/>
      <c r="EGE60" s="15"/>
      <c r="EGF60" s="16"/>
      <c r="EGG60" s="15"/>
      <c r="EGH60" s="16"/>
      <c r="EGI60" s="15"/>
      <c r="EGJ60" s="16"/>
      <c r="EGK60" s="15"/>
      <c r="EGL60" s="16"/>
      <c r="EGM60" s="15"/>
      <c r="EGN60" s="16"/>
      <c r="EGO60" s="15"/>
      <c r="EGP60" s="16"/>
      <c r="EGQ60" s="15"/>
      <c r="EGR60" s="16"/>
      <c r="EGS60" s="15"/>
      <c r="EGT60" s="16"/>
      <c r="EGU60" s="15"/>
      <c r="EGV60" s="16"/>
      <c r="EGW60" s="15"/>
      <c r="EGX60" s="16"/>
      <c r="EGY60" s="15"/>
      <c r="EGZ60" s="16"/>
      <c r="EHA60" s="15"/>
      <c r="EHB60" s="16"/>
      <c r="EHC60" s="15"/>
      <c r="EHD60" s="16"/>
      <c r="EHE60" s="15"/>
      <c r="EHF60" s="16"/>
      <c r="EHG60" s="15"/>
      <c r="EHH60" s="16"/>
      <c r="EHI60" s="15"/>
      <c r="EHJ60" s="16"/>
      <c r="EHK60" s="15"/>
      <c r="EHL60" s="16"/>
      <c r="EHM60" s="15"/>
      <c r="EHN60" s="16"/>
      <c r="EHO60" s="15"/>
      <c r="EHP60" s="16"/>
      <c r="EHQ60" s="15"/>
      <c r="EHR60" s="16"/>
      <c r="EHS60" s="15"/>
      <c r="EHT60" s="16"/>
      <c r="EHU60" s="15"/>
      <c r="EHV60" s="16"/>
      <c r="EHW60" s="15"/>
      <c r="EHX60" s="16"/>
      <c r="EHY60" s="15"/>
      <c r="EHZ60" s="16"/>
      <c r="EIA60" s="15"/>
      <c r="EIB60" s="16"/>
      <c r="EIC60" s="15"/>
      <c r="EID60" s="16"/>
      <c r="EIE60" s="15"/>
      <c r="EIF60" s="16"/>
      <c r="EIG60" s="15"/>
      <c r="EIH60" s="16"/>
      <c r="EII60" s="15"/>
      <c r="EIJ60" s="16"/>
      <c r="EIK60" s="15"/>
      <c r="EIL60" s="16"/>
      <c r="EIM60" s="15"/>
      <c r="EIN60" s="16"/>
      <c r="EIO60" s="15"/>
      <c r="EIP60" s="16"/>
      <c r="EIQ60" s="15"/>
      <c r="EIR60" s="16"/>
      <c r="EIS60" s="15"/>
      <c r="EIT60" s="16"/>
      <c r="EIU60" s="15"/>
      <c r="EIV60" s="16"/>
      <c r="EIW60" s="15"/>
      <c r="EIX60" s="16"/>
      <c r="EIY60" s="15"/>
      <c r="EIZ60" s="16"/>
      <c r="EJA60" s="15"/>
      <c r="EJB60" s="16"/>
      <c r="EJC60" s="15"/>
      <c r="EJD60" s="16"/>
      <c r="EJE60" s="15"/>
      <c r="EJF60" s="16"/>
      <c r="EJG60" s="15"/>
      <c r="EJH60" s="16"/>
      <c r="EJI60" s="15"/>
      <c r="EJJ60" s="16"/>
      <c r="EJK60" s="15"/>
      <c r="EJL60" s="16"/>
      <c r="EJM60" s="15"/>
      <c r="EJN60" s="16"/>
      <c r="EJO60" s="15"/>
      <c r="EJP60" s="16"/>
      <c r="EJQ60" s="15"/>
      <c r="EJR60" s="16"/>
      <c r="EJS60" s="15"/>
      <c r="EJT60" s="16"/>
      <c r="EJU60" s="15"/>
      <c r="EJV60" s="16"/>
      <c r="EJW60" s="15"/>
      <c r="EJX60" s="16"/>
      <c r="EJY60" s="15"/>
      <c r="EJZ60" s="16"/>
      <c r="EKA60" s="15"/>
      <c r="EKB60" s="16"/>
      <c r="EKC60" s="15"/>
      <c r="EKD60" s="16"/>
      <c r="EKE60" s="15"/>
      <c r="EKF60" s="16"/>
      <c r="EKG60" s="15"/>
      <c r="EKH60" s="16"/>
      <c r="EKI60" s="15"/>
      <c r="EKJ60" s="16"/>
      <c r="EKK60" s="15"/>
      <c r="EKL60" s="16"/>
      <c r="EKM60" s="15"/>
      <c r="EKN60" s="16"/>
      <c r="EKO60" s="15"/>
      <c r="EKP60" s="16"/>
      <c r="EKQ60" s="15"/>
      <c r="EKR60" s="16"/>
      <c r="EKS60" s="15"/>
      <c r="EKT60" s="16"/>
      <c r="EKU60" s="15"/>
      <c r="EKV60" s="16"/>
      <c r="EKW60" s="15"/>
      <c r="EKX60" s="16"/>
      <c r="EKY60" s="15"/>
      <c r="EKZ60" s="16"/>
      <c r="ELA60" s="15"/>
      <c r="ELB60" s="16"/>
      <c r="ELC60" s="15"/>
      <c r="ELD60" s="16"/>
      <c r="ELE60" s="15"/>
      <c r="ELF60" s="16"/>
      <c r="ELG60" s="15"/>
      <c r="ELH60" s="16"/>
      <c r="ELI60" s="15"/>
      <c r="ELJ60" s="16"/>
      <c r="ELK60" s="15"/>
      <c r="ELL60" s="16"/>
      <c r="ELM60" s="15"/>
      <c r="ELN60" s="16"/>
      <c r="ELO60" s="15"/>
      <c r="ELP60" s="16"/>
      <c r="ELQ60" s="15"/>
      <c r="ELR60" s="16"/>
      <c r="ELS60" s="15"/>
      <c r="ELT60" s="16"/>
      <c r="ELU60" s="15"/>
      <c r="ELV60" s="16"/>
      <c r="ELW60" s="15"/>
      <c r="ELX60" s="16"/>
      <c r="ELY60" s="15"/>
      <c r="ELZ60" s="16"/>
      <c r="EMA60" s="15"/>
      <c r="EMB60" s="16"/>
      <c r="EMC60" s="15"/>
      <c r="EMD60" s="16"/>
      <c r="EME60" s="15"/>
      <c r="EMF60" s="16"/>
      <c r="EMG60" s="15"/>
      <c r="EMH60" s="16"/>
      <c r="EMI60" s="15"/>
      <c r="EMJ60" s="16"/>
      <c r="EMK60" s="15"/>
      <c r="EML60" s="16"/>
      <c r="EMM60" s="15"/>
      <c r="EMN60" s="16"/>
      <c r="EMO60" s="15"/>
      <c r="EMP60" s="16"/>
      <c r="EMQ60" s="15"/>
      <c r="EMR60" s="16"/>
      <c r="EMS60" s="15"/>
      <c r="EMT60" s="16"/>
      <c r="EMU60" s="15"/>
      <c r="EMV60" s="16"/>
      <c r="EMW60" s="15"/>
      <c r="EMX60" s="16"/>
      <c r="EMY60" s="15"/>
      <c r="EMZ60" s="16"/>
      <c r="ENA60" s="15"/>
      <c r="ENB60" s="16"/>
      <c r="ENC60" s="15"/>
      <c r="END60" s="16"/>
      <c r="ENE60" s="15"/>
      <c r="ENF60" s="16"/>
      <c r="ENG60" s="15"/>
      <c r="ENH60" s="16"/>
      <c r="ENI60" s="15"/>
      <c r="ENJ60" s="16"/>
      <c r="ENK60" s="15"/>
      <c r="ENL60" s="16"/>
      <c r="ENM60" s="15"/>
      <c r="ENN60" s="16"/>
      <c r="ENO60" s="15"/>
      <c r="ENP60" s="16"/>
      <c r="ENQ60" s="15"/>
      <c r="ENR60" s="16"/>
      <c r="ENS60" s="15"/>
      <c r="ENT60" s="16"/>
      <c r="ENU60" s="15"/>
      <c r="ENV60" s="16"/>
      <c r="ENW60" s="15"/>
      <c r="ENX60" s="16"/>
      <c r="ENY60" s="15"/>
      <c r="ENZ60" s="16"/>
      <c r="EOA60" s="15"/>
      <c r="EOB60" s="16"/>
      <c r="EOC60" s="15"/>
      <c r="EOD60" s="16"/>
      <c r="EOE60" s="15"/>
      <c r="EOF60" s="16"/>
      <c r="EOG60" s="15"/>
      <c r="EOH60" s="16"/>
      <c r="EOI60" s="15"/>
      <c r="EOJ60" s="16"/>
      <c r="EOK60" s="15"/>
      <c r="EOL60" s="16"/>
      <c r="EOM60" s="15"/>
      <c r="EON60" s="16"/>
      <c r="EOO60" s="15"/>
      <c r="EOP60" s="16"/>
      <c r="EOQ60" s="15"/>
      <c r="EOR60" s="16"/>
      <c r="EOS60" s="15"/>
      <c r="EOT60" s="16"/>
      <c r="EOU60" s="15"/>
      <c r="EOV60" s="16"/>
      <c r="EOW60" s="15"/>
      <c r="EOX60" s="16"/>
      <c r="EOY60" s="15"/>
      <c r="EOZ60" s="16"/>
      <c r="EPA60" s="15"/>
      <c r="EPB60" s="16"/>
      <c r="EPC60" s="15"/>
      <c r="EPD60" s="16"/>
      <c r="EPE60" s="15"/>
      <c r="EPF60" s="16"/>
      <c r="EPG60" s="15"/>
      <c r="EPH60" s="16"/>
      <c r="EPI60" s="15"/>
      <c r="EPJ60" s="16"/>
      <c r="EPK60" s="15"/>
      <c r="EPL60" s="16"/>
      <c r="EPM60" s="15"/>
      <c r="EPN60" s="16"/>
      <c r="EPO60" s="15"/>
      <c r="EPP60" s="16"/>
      <c r="EPQ60" s="15"/>
      <c r="EPR60" s="16"/>
      <c r="EPS60" s="15"/>
      <c r="EPT60" s="16"/>
      <c r="EPU60" s="15"/>
      <c r="EPV60" s="16"/>
      <c r="EPW60" s="15"/>
      <c r="EPX60" s="16"/>
      <c r="EPY60" s="15"/>
      <c r="EPZ60" s="16"/>
      <c r="EQA60" s="15"/>
      <c r="EQB60" s="16"/>
      <c r="EQC60" s="15"/>
      <c r="EQD60" s="16"/>
      <c r="EQE60" s="15"/>
      <c r="EQF60" s="16"/>
      <c r="EQG60" s="15"/>
      <c r="EQH60" s="16"/>
      <c r="EQI60" s="15"/>
      <c r="EQJ60" s="16"/>
      <c r="EQK60" s="15"/>
      <c r="EQL60" s="16"/>
      <c r="EQM60" s="15"/>
      <c r="EQN60" s="16"/>
      <c r="EQO60" s="15"/>
      <c r="EQP60" s="16"/>
      <c r="EQQ60" s="15"/>
      <c r="EQR60" s="16"/>
      <c r="EQS60" s="15"/>
      <c r="EQT60" s="16"/>
      <c r="EQU60" s="15"/>
      <c r="EQV60" s="16"/>
      <c r="EQW60" s="15"/>
      <c r="EQX60" s="16"/>
      <c r="EQY60" s="15"/>
      <c r="EQZ60" s="16"/>
      <c r="ERA60" s="15"/>
      <c r="ERB60" s="16"/>
      <c r="ERC60" s="15"/>
      <c r="ERD60" s="16"/>
      <c r="ERE60" s="15"/>
      <c r="ERF60" s="16"/>
      <c r="ERG60" s="15"/>
      <c r="ERH60" s="16"/>
      <c r="ERI60" s="15"/>
      <c r="ERJ60" s="16"/>
      <c r="ERK60" s="15"/>
      <c r="ERL60" s="16"/>
      <c r="ERM60" s="15"/>
      <c r="ERN60" s="16"/>
      <c r="ERO60" s="15"/>
      <c r="ERP60" s="16"/>
      <c r="ERQ60" s="15"/>
      <c r="ERR60" s="16"/>
      <c r="ERS60" s="15"/>
      <c r="ERT60" s="16"/>
      <c r="ERU60" s="15"/>
      <c r="ERV60" s="16"/>
      <c r="ERW60" s="15"/>
      <c r="ERX60" s="16"/>
      <c r="ERY60" s="15"/>
      <c r="ERZ60" s="16"/>
      <c r="ESA60" s="15"/>
      <c r="ESB60" s="16"/>
      <c r="ESC60" s="15"/>
      <c r="ESD60" s="16"/>
      <c r="ESE60" s="15"/>
      <c r="ESF60" s="16"/>
      <c r="ESG60" s="15"/>
      <c r="ESH60" s="16"/>
      <c r="ESI60" s="15"/>
      <c r="ESJ60" s="16"/>
      <c r="ESK60" s="15"/>
      <c r="ESL60" s="16"/>
      <c r="ESM60" s="15"/>
      <c r="ESN60" s="16"/>
      <c r="ESO60" s="15"/>
      <c r="ESP60" s="16"/>
      <c r="ESQ60" s="15"/>
      <c r="ESR60" s="16"/>
      <c r="ESS60" s="15"/>
      <c r="EST60" s="16"/>
      <c r="ESU60" s="15"/>
      <c r="ESV60" s="16"/>
      <c r="ESW60" s="15"/>
      <c r="ESX60" s="16"/>
      <c r="ESY60" s="15"/>
      <c r="ESZ60" s="16"/>
      <c r="ETA60" s="15"/>
      <c r="ETB60" s="16"/>
      <c r="ETC60" s="15"/>
      <c r="ETD60" s="16"/>
      <c r="ETE60" s="15"/>
      <c r="ETF60" s="16"/>
      <c r="ETG60" s="15"/>
      <c r="ETH60" s="16"/>
      <c r="ETI60" s="15"/>
      <c r="ETJ60" s="16"/>
      <c r="ETK60" s="15"/>
      <c r="ETL60" s="16"/>
      <c r="ETM60" s="15"/>
      <c r="ETN60" s="16"/>
      <c r="ETO60" s="15"/>
      <c r="ETP60" s="16"/>
      <c r="ETQ60" s="15"/>
      <c r="ETR60" s="16"/>
      <c r="ETS60" s="15"/>
      <c r="ETT60" s="16"/>
      <c r="ETU60" s="15"/>
      <c r="ETV60" s="16"/>
      <c r="ETW60" s="15"/>
      <c r="ETX60" s="16"/>
      <c r="ETY60" s="15"/>
      <c r="ETZ60" s="16"/>
      <c r="EUA60" s="15"/>
      <c r="EUB60" s="16"/>
      <c r="EUC60" s="15"/>
      <c r="EUD60" s="16"/>
      <c r="EUE60" s="15"/>
      <c r="EUF60" s="16"/>
      <c r="EUG60" s="15"/>
      <c r="EUH60" s="16"/>
      <c r="EUI60" s="15"/>
      <c r="EUJ60" s="16"/>
      <c r="EUK60" s="15"/>
      <c r="EUL60" s="16"/>
      <c r="EUM60" s="15"/>
      <c r="EUN60" s="16"/>
      <c r="EUO60" s="15"/>
      <c r="EUP60" s="16"/>
      <c r="EUQ60" s="15"/>
      <c r="EUR60" s="16"/>
      <c r="EUS60" s="15"/>
      <c r="EUT60" s="16"/>
      <c r="EUU60" s="15"/>
      <c r="EUV60" s="16"/>
      <c r="EUW60" s="15"/>
      <c r="EUX60" s="16"/>
      <c r="EUY60" s="15"/>
      <c r="EUZ60" s="16"/>
      <c r="EVA60" s="15"/>
      <c r="EVB60" s="16"/>
      <c r="EVC60" s="15"/>
      <c r="EVD60" s="16"/>
      <c r="EVE60" s="15"/>
      <c r="EVF60" s="16"/>
      <c r="EVG60" s="15"/>
      <c r="EVH60" s="16"/>
      <c r="EVI60" s="15"/>
      <c r="EVJ60" s="16"/>
      <c r="EVK60" s="15"/>
      <c r="EVL60" s="16"/>
      <c r="EVM60" s="15"/>
      <c r="EVN60" s="16"/>
      <c r="EVO60" s="15"/>
      <c r="EVP60" s="16"/>
      <c r="EVQ60" s="15"/>
      <c r="EVR60" s="16"/>
      <c r="EVS60" s="15"/>
      <c r="EVT60" s="16"/>
      <c r="EVU60" s="15"/>
      <c r="EVV60" s="16"/>
      <c r="EVW60" s="15"/>
      <c r="EVX60" s="16"/>
      <c r="EVY60" s="15"/>
      <c r="EVZ60" s="16"/>
      <c r="EWA60" s="15"/>
      <c r="EWB60" s="16"/>
      <c r="EWC60" s="15"/>
      <c r="EWD60" s="16"/>
      <c r="EWE60" s="15"/>
      <c r="EWF60" s="16"/>
      <c r="EWG60" s="15"/>
      <c r="EWH60" s="16"/>
      <c r="EWI60" s="15"/>
      <c r="EWJ60" s="16"/>
      <c r="EWK60" s="15"/>
      <c r="EWL60" s="16"/>
      <c r="EWM60" s="15"/>
      <c r="EWN60" s="16"/>
      <c r="EWO60" s="15"/>
      <c r="EWP60" s="16"/>
      <c r="EWQ60" s="15"/>
      <c r="EWR60" s="16"/>
      <c r="EWS60" s="15"/>
      <c r="EWT60" s="16"/>
      <c r="EWU60" s="15"/>
      <c r="EWV60" s="16"/>
      <c r="EWW60" s="15"/>
      <c r="EWX60" s="16"/>
      <c r="EWY60" s="15"/>
      <c r="EWZ60" s="16"/>
      <c r="EXA60" s="15"/>
      <c r="EXB60" s="16"/>
      <c r="EXC60" s="15"/>
      <c r="EXD60" s="16"/>
      <c r="EXE60" s="15"/>
      <c r="EXF60" s="16"/>
      <c r="EXG60" s="15"/>
      <c r="EXH60" s="16"/>
      <c r="EXI60" s="15"/>
      <c r="EXJ60" s="16"/>
      <c r="EXK60" s="15"/>
      <c r="EXL60" s="16"/>
      <c r="EXM60" s="15"/>
      <c r="EXN60" s="16"/>
      <c r="EXO60" s="15"/>
      <c r="EXP60" s="16"/>
      <c r="EXQ60" s="15"/>
      <c r="EXR60" s="16"/>
      <c r="EXS60" s="15"/>
      <c r="EXT60" s="16"/>
      <c r="EXU60" s="15"/>
      <c r="EXV60" s="16"/>
      <c r="EXW60" s="15"/>
      <c r="EXX60" s="16"/>
      <c r="EXY60" s="15"/>
      <c r="EXZ60" s="16"/>
      <c r="EYA60" s="15"/>
      <c r="EYB60" s="16"/>
      <c r="EYC60" s="15"/>
      <c r="EYD60" s="16"/>
      <c r="EYE60" s="15"/>
      <c r="EYF60" s="16"/>
      <c r="EYG60" s="15"/>
      <c r="EYH60" s="16"/>
      <c r="EYI60" s="15"/>
      <c r="EYJ60" s="16"/>
      <c r="EYK60" s="15"/>
      <c r="EYL60" s="16"/>
      <c r="EYM60" s="15"/>
      <c r="EYN60" s="16"/>
      <c r="EYO60" s="15"/>
      <c r="EYP60" s="16"/>
      <c r="EYQ60" s="15"/>
      <c r="EYR60" s="16"/>
      <c r="EYS60" s="15"/>
      <c r="EYT60" s="16"/>
      <c r="EYU60" s="15"/>
      <c r="EYV60" s="16"/>
      <c r="EYW60" s="15"/>
      <c r="EYX60" s="16"/>
      <c r="EYY60" s="15"/>
      <c r="EYZ60" s="16"/>
      <c r="EZA60" s="15"/>
      <c r="EZB60" s="16"/>
      <c r="EZC60" s="15"/>
      <c r="EZD60" s="16"/>
      <c r="EZE60" s="15"/>
      <c r="EZF60" s="16"/>
      <c r="EZG60" s="15"/>
      <c r="EZH60" s="16"/>
      <c r="EZI60" s="15"/>
      <c r="EZJ60" s="16"/>
      <c r="EZK60" s="15"/>
      <c r="EZL60" s="16"/>
      <c r="EZM60" s="15"/>
      <c r="EZN60" s="16"/>
      <c r="EZO60" s="15"/>
      <c r="EZP60" s="16"/>
      <c r="EZQ60" s="15"/>
      <c r="EZR60" s="16"/>
      <c r="EZS60" s="15"/>
      <c r="EZT60" s="16"/>
      <c r="EZU60" s="15"/>
      <c r="EZV60" s="16"/>
      <c r="EZW60" s="15"/>
      <c r="EZX60" s="16"/>
      <c r="EZY60" s="15"/>
      <c r="EZZ60" s="16"/>
      <c r="FAA60" s="15"/>
      <c r="FAB60" s="16"/>
      <c r="FAC60" s="15"/>
      <c r="FAD60" s="16"/>
      <c r="FAE60" s="15"/>
      <c r="FAF60" s="16"/>
      <c r="FAG60" s="15"/>
      <c r="FAH60" s="16"/>
      <c r="FAI60" s="15"/>
      <c r="FAJ60" s="16"/>
      <c r="FAK60" s="15"/>
      <c r="FAL60" s="16"/>
      <c r="FAM60" s="15"/>
      <c r="FAN60" s="16"/>
      <c r="FAO60" s="15"/>
      <c r="FAP60" s="16"/>
      <c r="FAQ60" s="15"/>
      <c r="FAR60" s="16"/>
      <c r="FAS60" s="15"/>
      <c r="FAT60" s="16"/>
      <c r="FAU60" s="15"/>
      <c r="FAV60" s="16"/>
      <c r="FAW60" s="15"/>
      <c r="FAX60" s="16"/>
      <c r="FAY60" s="15"/>
      <c r="FAZ60" s="16"/>
      <c r="FBA60" s="15"/>
      <c r="FBB60" s="16"/>
      <c r="FBC60" s="15"/>
      <c r="FBD60" s="16"/>
      <c r="FBE60" s="15"/>
      <c r="FBF60" s="16"/>
      <c r="FBG60" s="15"/>
      <c r="FBH60" s="16"/>
      <c r="FBI60" s="15"/>
      <c r="FBJ60" s="16"/>
      <c r="FBK60" s="15"/>
      <c r="FBL60" s="16"/>
      <c r="FBM60" s="15"/>
      <c r="FBN60" s="16"/>
      <c r="FBO60" s="15"/>
      <c r="FBP60" s="16"/>
      <c r="FBQ60" s="15"/>
      <c r="FBR60" s="16"/>
      <c r="FBS60" s="15"/>
      <c r="FBT60" s="16"/>
      <c r="FBU60" s="15"/>
      <c r="FBV60" s="16"/>
      <c r="FBW60" s="15"/>
      <c r="FBX60" s="16"/>
      <c r="FBY60" s="15"/>
      <c r="FBZ60" s="16"/>
      <c r="FCA60" s="15"/>
      <c r="FCB60" s="16"/>
      <c r="FCC60" s="15"/>
      <c r="FCD60" s="16"/>
      <c r="FCE60" s="15"/>
      <c r="FCF60" s="16"/>
      <c r="FCG60" s="15"/>
      <c r="FCH60" s="16"/>
      <c r="FCI60" s="15"/>
      <c r="FCJ60" s="16"/>
      <c r="FCK60" s="15"/>
      <c r="FCL60" s="16"/>
      <c r="FCM60" s="15"/>
      <c r="FCN60" s="16"/>
      <c r="FCO60" s="15"/>
      <c r="FCP60" s="16"/>
      <c r="FCQ60" s="15"/>
      <c r="FCR60" s="16"/>
      <c r="FCS60" s="15"/>
      <c r="FCT60" s="16"/>
      <c r="FCU60" s="15"/>
      <c r="FCV60" s="16"/>
      <c r="FCW60" s="15"/>
      <c r="FCX60" s="16"/>
      <c r="FCY60" s="15"/>
      <c r="FCZ60" s="16"/>
      <c r="FDA60" s="15"/>
      <c r="FDB60" s="16"/>
      <c r="FDC60" s="15"/>
      <c r="FDD60" s="16"/>
      <c r="FDE60" s="15"/>
      <c r="FDF60" s="16"/>
      <c r="FDG60" s="15"/>
      <c r="FDH60" s="16"/>
      <c r="FDI60" s="15"/>
      <c r="FDJ60" s="16"/>
      <c r="FDK60" s="15"/>
      <c r="FDL60" s="16"/>
      <c r="FDM60" s="15"/>
      <c r="FDN60" s="16"/>
      <c r="FDO60" s="15"/>
      <c r="FDP60" s="16"/>
      <c r="FDQ60" s="15"/>
      <c r="FDR60" s="16"/>
      <c r="FDS60" s="15"/>
      <c r="FDT60" s="16"/>
      <c r="FDU60" s="15"/>
      <c r="FDV60" s="16"/>
      <c r="FDW60" s="15"/>
      <c r="FDX60" s="16"/>
      <c r="FDY60" s="15"/>
      <c r="FDZ60" s="16"/>
      <c r="FEA60" s="15"/>
      <c r="FEB60" s="16"/>
      <c r="FEC60" s="15"/>
      <c r="FED60" s="16"/>
      <c r="FEE60" s="15"/>
      <c r="FEF60" s="16"/>
      <c r="FEG60" s="15"/>
      <c r="FEH60" s="16"/>
      <c r="FEI60" s="15"/>
      <c r="FEJ60" s="16"/>
      <c r="FEK60" s="15"/>
      <c r="FEL60" s="16"/>
      <c r="FEM60" s="15"/>
      <c r="FEN60" s="16"/>
      <c r="FEO60" s="15"/>
      <c r="FEP60" s="16"/>
      <c r="FEQ60" s="15"/>
      <c r="FER60" s="16"/>
      <c r="FES60" s="15"/>
      <c r="FET60" s="16"/>
      <c r="FEU60" s="15"/>
      <c r="FEV60" s="16"/>
      <c r="FEW60" s="15"/>
      <c r="FEX60" s="16"/>
      <c r="FEY60" s="15"/>
      <c r="FEZ60" s="16"/>
      <c r="FFA60" s="15"/>
      <c r="FFB60" s="16"/>
      <c r="FFC60" s="15"/>
      <c r="FFD60" s="16"/>
      <c r="FFE60" s="15"/>
      <c r="FFF60" s="16"/>
      <c r="FFG60" s="15"/>
      <c r="FFH60" s="16"/>
      <c r="FFI60" s="15"/>
      <c r="FFJ60" s="16"/>
      <c r="FFK60" s="15"/>
      <c r="FFL60" s="16"/>
      <c r="FFM60" s="15"/>
      <c r="FFN60" s="16"/>
      <c r="FFO60" s="15"/>
      <c r="FFP60" s="16"/>
      <c r="FFQ60" s="15"/>
      <c r="FFR60" s="16"/>
      <c r="FFS60" s="15"/>
      <c r="FFT60" s="16"/>
      <c r="FFU60" s="15"/>
      <c r="FFV60" s="16"/>
      <c r="FFW60" s="15"/>
      <c r="FFX60" s="16"/>
      <c r="FFY60" s="15"/>
      <c r="FFZ60" s="16"/>
      <c r="FGA60" s="15"/>
      <c r="FGB60" s="16"/>
      <c r="FGC60" s="15"/>
      <c r="FGD60" s="16"/>
      <c r="FGE60" s="15"/>
      <c r="FGF60" s="16"/>
      <c r="FGG60" s="15"/>
      <c r="FGH60" s="16"/>
      <c r="FGI60" s="15"/>
      <c r="FGJ60" s="16"/>
      <c r="FGK60" s="15"/>
      <c r="FGL60" s="16"/>
      <c r="FGM60" s="15"/>
      <c r="FGN60" s="16"/>
      <c r="FGO60" s="15"/>
      <c r="FGP60" s="16"/>
      <c r="FGQ60" s="15"/>
      <c r="FGR60" s="16"/>
      <c r="FGS60" s="15"/>
      <c r="FGT60" s="16"/>
      <c r="FGU60" s="15"/>
      <c r="FGV60" s="16"/>
      <c r="FGW60" s="15"/>
      <c r="FGX60" s="16"/>
      <c r="FGY60" s="15"/>
      <c r="FGZ60" s="16"/>
      <c r="FHA60" s="15"/>
      <c r="FHB60" s="16"/>
      <c r="FHC60" s="15"/>
      <c r="FHD60" s="16"/>
      <c r="FHE60" s="15"/>
      <c r="FHF60" s="16"/>
      <c r="FHG60" s="15"/>
      <c r="FHH60" s="16"/>
      <c r="FHI60" s="15"/>
      <c r="FHJ60" s="16"/>
      <c r="FHK60" s="15"/>
      <c r="FHL60" s="16"/>
      <c r="FHM60" s="15"/>
      <c r="FHN60" s="16"/>
      <c r="FHO60" s="15"/>
      <c r="FHP60" s="16"/>
      <c r="FHQ60" s="15"/>
      <c r="FHR60" s="16"/>
      <c r="FHS60" s="15"/>
      <c r="FHT60" s="16"/>
      <c r="FHU60" s="15"/>
      <c r="FHV60" s="16"/>
      <c r="FHW60" s="15"/>
      <c r="FHX60" s="16"/>
      <c r="FHY60" s="15"/>
      <c r="FHZ60" s="16"/>
      <c r="FIA60" s="15"/>
      <c r="FIB60" s="16"/>
      <c r="FIC60" s="15"/>
      <c r="FID60" s="16"/>
      <c r="FIE60" s="15"/>
      <c r="FIF60" s="16"/>
      <c r="FIG60" s="15"/>
      <c r="FIH60" s="16"/>
      <c r="FII60" s="15"/>
      <c r="FIJ60" s="16"/>
      <c r="FIK60" s="15"/>
      <c r="FIL60" s="16"/>
      <c r="FIM60" s="15"/>
      <c r="FIN60" s="16"/>
      <c r="FIO60" s="15"/>
      <c r="FIP60" s="16"/>
      <c r="FIQ60" s="15"/>
      <c r="FIR60" s="16"/>
      <c r="FIS60" s="15"/>
      <c r="FIT60" s="16"/>
      <c r="FIU60" s="15"/>
      <c r="FIV60" s="16"/>
      <c r="FIW60" s="15"/>
      <c r="FIX60" s="16"/>
      <c r="FIY60" s="15"/>
      <c r="FIZ60" s="16"/>
      <c r="FJA60" s="15"/>
      <c r="FJB60" s="16"/>
      <c r="FJC60" s="15"/>
      <c r="FJD60" s="16"/>
      <c r="FJE60" s="15"/>
      <c r="FJF60" s="16"/>
      <c r="FJG60" s="15"/>
      <c r="FJH60" s="16"/>
      <c r="FJI60" s="15"/>
      <c r="FJJ60" s="16"/>
      <c r="FJK60" s="15"/>
      <c r="FJL60" s="16"/>
      <c r="FJM60" s="15"/>
      <c r="FJN60" s="16"/>
      <c r="FJO60" s="15"/>
      <c r="FJP60" s="16"/>
      <c r="FJQ60" s="15"/>
      <c r="FJR60" s="16"/>
      <c r="FJS60" s="15"/>
      <c r="FJT60" s="16"/>
      <c r="FJU60" s="15"/>
      <c r="FJV60" s="16"/>
      <c r="FJW60" s="15"/>
      <c r="FJX60" s="16"/>
      <c r="FJY60" s="15"/>
      <c r="FJZ60" s="16"/>
      <c r="FKA60" s="15"/>
      <c r="FKB60" s="16"/>
      <c r="FKC60" s="15"/>
      <c r="FKD60" s="16"/>
      <c r="FKE60" s="15"/>
      <c r="FKF60" s="16"/>
      <c r="FKG60" s="15"/>
      <c r="FKH60" s="16"/>
      <c r="FKI60" s="15"/>
      <c r="FKJ60" s="16"/>
      <c r="FKK60" s="15"/>
      <c r="FKL60" s="16"/>
      <c r="FKM60" s="15"/>
      <c r="FKN60" s="16"/>
      <c r="FKO60" s="15"/>
      <c r="FKP60" s="16"/>
      <c r="FKQ60" s="15"/>
      <c r="FKR60" s="16"/>
      <c r="FKS60" s="15"/>
      <c r="FKT60" s="16"/>
      <c r="FKU60" s="15"/>
      <c r="FKV60" s="16"/>
      <c r="FKW60" s="15"/>
      <c r="FKX60" s="16"/>
      <c r="FKY60" s="15"/>
      <c r="FKZ60" s="16"/>
      <c r="FLA60" s="15"/>
      <c r="FLB60" s="16"/>
      <c r="FLC60" s="15"/>
      <c r="FLD60" s="16"/>
      <c r="FLE60" s="15"/>
      <c r="FLF60" s="16"/>
      <c r="FLG60" s="15"/>
      <c r="FLH60" s="16"/>
      <c r="FLI60" s="15"/>
      <c r="FLJ60" s="16"/>
      <c r="FLK60" s="15"/>
      <c r="FLL60" s="16"/>
      <c r="FLM60" s="15"/>
      <c r="FLN60" s="16"/>
      <c r="FLO60" s="15"/>
      <c r="FLP60" s="16"/>
      <c r="FLQ60" s="15"/>
      <c r="FLR60" s="16"/>
      <c r="FLS60" s="15"/>
      <c r="FLT60" s="16"/>
      <c r="FLU60" s="15"/>
      <c r="FLV60" s="16"/>
      <c r="FLW60" s="15"/>
      <c r="FLX60" s="16"/>
      <c r="FLY60" s="15"/>
      <c r="FLZ60" s="16"/>
      <c r="FMA60" s="15"/>
      <c r="FMB60" s="16"/>
      <c r="FMC60" s="15"/>
      <c r="FMD60" s="16"/>
      <c r="FME60" s="15"/>
      <c r="FMF60" s="16"/>
      <c r="FMG60" s="15"/>
      <c r="FMH60" s="16"/>
      <c r="FMI60" s="15"/>
      <c r="FMJ60" s="16"/>
      <c r="FMK60" s="15"/>
      <c r="FML60" s="16"/>
      <c r="FMM60" s="15"/>
      <c r="FMN60" s="16"/>
      <c r="FMO60" s="15"/>
      <c r="FMP60" s="16"/>
      <c r="FMQ60" s="15"/>
      <c r="FMR60" s="16"/>
      <c r="FMS60" s="15"/>
      <c r="FMT60" s="16"/>
      <c r="FMU60" s="15"/>
      <c r="FMV60" s="16"/>
      <c r="FMW60" s="15"/>
      <c r="FMX60" s="16"/>
      <c r="FMY60" s="15"/>
      <c r="FMZ60" s="16"/>
      <c r="FNA60" s="15"/>
      <c r="FNB60" s="16"/>
      <c r="FNC60" s="15"/>
      <c r="FND60" s="16"/>
      <c r="FNE60" s="15"/>
      <c r="FNF60" s="16"/>
      <c r="FNG60" s="15"/>
      <c r="FNH60" s="16"/>
      <c r="FNI60" s="15"/>
      <c r="FNJ60" s="16"/>
      <c r="FNK60" s="15"/>
      <c r="FNL60" s="16"/>
      <c r="FNM60" s="15"/>
      <c r="FNN60" s="16"/>
      <c r="FNO60" s="15"/>
      <c r="FNP60" s="16"/>
      <c r="FNQ60" s="15"/>
      <c r="FNR60" s="16"/>
      <c r="FNS60" s="15"/>
      <c r="FNT60" s="16"/>
      <c r="FNU60" s="15"/>
      <c r="FNV60" s="16"/>
      <c r="FNW60" s="15"/>
      <c r="FNX60" s="16"/>
      <c r="FNY60" s="15"/>
      <c r="FNZ60" s="16"/>
      <c r="FOA60" s="15"/>
      <c r="FOB60" s="16"/>
      <c r="FOC60" s="15"/>
      <c r="FOD60" s="16"/>
      <c r="FOE60" s="15"/>
      <c r="FOF60" s="16"/>
      <c r="FOG60" s="15"/>
      <c r="FOH60" s="16"/>
      <c r="FOI60" s="15"/>
      <c r="FOJ60" s="16"/>
      <c r="FOK60" s="15"/>
      <c r="FOL60" s="16"/>
      <c r="FOM60" s="15"/>
      <c r="FON60" s="16"/>
      <c r="FOO60" s="15"/>
      <c r="FOP60" s="16"/>
      <c r="FOQ60" s="15"/>
      <c r="FOR60" s="16"/>
      <c r="FOS60" s="15"/>
      <c r="FOT60" s="16"/>
      <c r="FOU60" s="15"/>
      <c r="FOV60" s="16"/>
      <c r="FOW60" s="15"/>
      <c r="FOX60" s="16"/>
      <c r="FOY60" s="15"/>
      <c r="FOZ60" s="16"/>
      <c r="FPA60" s="15"/>
      <c r="FPB60" s="16"/>
      <c r="FPC60" s="15"/>
      <c r="FPD60" s="16"/>
      <c r="FPE60" s="15"/>
      <c r="FPF60" s="16"/>
      <c r="FPG60" s="15"/>
      <c r="FPH60" s="16"/>
      <c r="FPI60" s="15"/>
      <c r="FPJ60" s="16"/>
      <c r="FPK60" s="15"/>
      <c r="FPL60" s="16"/>
      <c r="FPM60" s="15"/>
      <c r="FPN60" s="16"/>
      <c r="FPO60" s="15"/>
      <c r="FPP60" s="16"/>
      <c r="FPQ60" s="15"/>
      <c r="FPR60" s="16"/>
      <c r="FPS60" s="15"/>
      <c r="FPT60" s="16"/>
      <c r="FPU60" s="15"/>
      <c r="FPV60" s="16"/>
      <c r="FPW60" s="15"/>
      <c r="FPX60" s="16"/>
      <c r="FPY60" s="15"/>
      <c r="FPZ60" s="16"/>
      <c r="FQA60" s="15"/>
      <c r="FQB60" s="16"/>
      <c r="FQC60" s="15"/>
      <c r="FQD60" s="16"/>
      <c r="FQE60" s="15"/>
      <c r="FQF60" s="16"/>
      <c r="FQG60" s="15"/>
      <c r="FQH60" s="16"/>
      <c r="FQI60" s="15"/>
      <c r="FQJ60" s="16"/>
      <c r="FQK60" s="15"/>
      <c r="FQL60" s="16"/>
      <c r="FQM60" s="15"/>
      <c r="FQN60" s="16"/>
      <c r="FQO60" s="15"/>
      <c r="FQP60" s="16"/>
      <c r="FQQ60" s="15"/>
      <c r="FQR60" s="16"/>
      <c r="FQS60" s="15"/>
      <c r="FQT60" s="16"/>
      <c r="FQU60" s="15"/>
      <c r="FQV60" s="16"/>
      <c r="FQW60" s="15"/>
      <c r="FQX60" s="16"/>
      <c r="FQY60" s="15"/>
      <c r="FQZ60" s="16"/>
      <c r="FRA60" s="15"/>
      <c r="FRB60" s="16"/>
      <c r="FRC60" s="15"/>
      <c r="FRD60" s="16"/>
      <c r="FRE60" s="15"/>
      <c r="FRF60" s="16"/>
      <c r="FRG60" s="15"/>
      <c r="FRH60" s="16"/>
      <c r="FRI60" s="15"/>
      <c r="FRJ60" s="16"/>
      <c r="FRK60" s="15"/>
      <c r="FRL60" s="16"/>
      <c r="FRM60" s="15"/>
      <c r="FRN60" s="16"/>
      <c r="FRO60" s="15"/>
      <c r="FRP60" s="16"/>
      <c r="FRQ60" s="15"/>
      <c r="FRR60" s="16"/>
      <c r="FRS60" s="15"/>
      <c r="FRT60" s="16"/>
      <c r="FRU60" s="15"/>
      <c r="FRV60" s="16"/>
      <c r="FRW60" s="15"/>
      <c r="FRX60" s="16"/>
      <c r="FRY60" s="15"/>
      <c r="FRZ60" s="16"/>
      <c r="FSA60" s="15"/>
      <c r="FSB60" s="16"/>
      <c r="FSC60" s="15"/>
      <c r="FSD60" s="16"/>
      <c r="FSE60" s="15"/>
      <c r="FSF60" s="16"/>
      <c r="FSG60" s="15"/>
      <c r="FSH60" s="16"/>
      <c r="FSI60" s="15"/>
      <c r="FSJ60" s="16"/>
      <c r="FSK60" s="15"/>
      <c r="FSL60" s="16"/>
      <c r="FSM60" s="15"/>
      <c r="FSN60" s="16"/>
      <c r="FSO60" s="15"/>
      <c r="FSP60" s="16"/>
      <c r="FSQ60" s="15"/>
      <c r="FSR60" s="16"/>
      <c r="FSS60" s="15"/>
      <c r="FST60" s="16"/>
      <c r="FSU60" s="15"/>
      <c r="FSV60" s="16"/>
      <c r="FSW60" s="15"/>
      <c r="FSX60" s="16"/>
      <c r="FSY60" s="15"/>
      <c r="FSZ60" s="16"/>
      <c r="FTA60" s="15"/>
      <c r="FTB60" s="16"/>
      <c r="FTC60" s="15"/>
      <c r="FTD60" s="16"/>
      <c r="FTE60" s="15"/>
      <c r="FTF60" s="16"/>
      <c r="FTG60" s="15"/>
      <c r="FTH60" s="16"/>
      <c r="FTI60" s="15"/>
      <c r="FTJ60" s="16"/>
      <c r="FTK60" s="15"/>
      <c r="FTL60" s="16"/>
      <c r="FTM60" s="15"/>
      <c r="FTN60" s="16"/>
      <c r="FTO60" s="15"/>
      <c r="FTP60" s="16"/>
      <c r="FTQ60" s="15"/>
      <c r="FTR60" s="16"/>
      <c r="FTS60" s="15"/>
      <c r="FTT60" s="16"/>
      <c r="FTU60" s="15"/>
      <c r="FTV60" s="16"/>
      <c r="FTW60" s="15"/>
      <c r="FTX60" s="16"/>
      <c r="FTY60" s="15"/>
      <c r="FTZ60" s="16"/>
      <c r="FUA60" s="15"/>
      <c r="FUB60" s="16"/>
      <c r="FUC60" s="15"/>
      <c r="FUD60" s="16"/>
      <c r="FUE60" s="15"/>
      <c r="FUF60" s="16"/>
      <c r="FUG60" s="15"/>
      <c r="FUH60" s="16"/>
      <c r="FUI60" s="15"/>
      <c r="FUJ60" s="16"/>
      <c r="FUK60" s="15"/>
      <c r="FUL60" s="16"/>
      <c r="FUM60" s="15"/>
      <c r="FUN60" s="16"/>
      <c r="FUO60" s="15"/>
      <c r="FUP60" s="16"/>
      <c r="FUQ60" s="15"/>
      <c r="FUR60" s="16"/>
      <c r="FUS60" s="15"/>
      <c r="FUT60" s="16"/>
      <c r="FUU60" s="15"/>
      <c r="FUV60" s="16"/>
      <c r="FUW60" s="15"/>
      <c r="FUX60" s="16"/>
      <c r="FUY60" s="15"/>
      <c r="FUZ60" s="16"/>
      <c r="FVA60" s="15"/>
      <c r="FVB60" s="16"/>
      <c r="FVC60" s="15"/>
      <c r="FVD60" s="16"/>
      <c r="FVE60" s="15"/>
      <c r="FVF60" s="16"/>
      <c r="FVG60" s="15"/>
      <c r="FVH60" s="16"/>
      <c r="FVI60" s="15"/>
      <c r="FVJ60" s="16"/>
      <c r="FVK60" s="15"/>
      <c r="FVL60" s="16"/>
      <c r="FVM60" s="15"/>
      <c r="FVN60" s="16"/>
      <c r="FVO60" s="15"/>
      <c r="FVP60" s="16"/>
      <c r="FVQ60" s="15"/>
      <c r="FVR60" s="16"/>
      <c r="FVS60" s="15"/>
      <c r="FVT60" s="16"/>
      <c r="FVU60" s="15"/>
      <c r="FVV60" s="16"/>
      <c r="FVW60" s="15"/>
      <c r="FVX60" s="16"/>
      <c r="FVY60" s="15"/>
      <c r="FVZ60" s="16"/>
      <c r="FWA60" s="15"/>
      <c r="FWB60" s="16"/>
      <c r="FWC60" s="15"/>
      <c r="FWD60" s="16"/>
      <c r="FWE60" s="15"/>
      <c r="FWF60" s="16"/>
      <c r="FWG60" s="15"/>
      <c r="FWH60" s="16"/>
      <c r="FWI60" s="15"/>
      <c r="FWJ60" s="16"/>
      <c r="FWK60" s="15"/>
      <c r="FWL60" s="16"/>
      <c r="FWM60" s="15"/>
      <c r="FWN60" s="16"/>
      <c r="FWO60" s="15"/>
      <c r="FWP60" s="16"/>
      <c r="FWQ60" s="15"/>
      <c r="FWR60" s="16"/>
      <c r="FWS60" s="15"/>
      <c r="FWT60" s="16"/>
      <c r="FWU60" s="15"/>
      <c r="FWV60" s="16"/>
      <c r="FWW60" s="15"/>
      <c r="FWX60" s="16"/>
      <c r="FWY60" s="15"/>
      <c r="FWZ60" s="16"/>
      <c r="FXA60" s="15"/>
      <c r="FXB60" s="16"/>
      <c r="FXC60" s="15"/>
      <c r="FXD60" s="16"/>
      <c r="FXE60" s="15"/>
      <c r="FXF60" s="16"/>
      <c r="FXG60" s="15"/>
      <c r="FXH60" s="16"/>
      <c r="FXI60" s="15"/>
      <c r="FXJ60" s="16"/>
      <c r="FXK60" s="15"/>
      <c r="FXL60" s="16"/>
      <c r="FXM60" s="15"/>
      <c r="FXN60" s="16"/>
      <c r="FXO60" s="15"/>
      <c r="FXP60" s="16"/>
      <c r="FXQ60" s="15"/>
      <c r="FXR60" s="16"/>
      <c r="FXS60" s="15"/>
      <c r="FXT60" s="16"/>
      <c r="FXU60" s="15"/>
      <c r="FXV60" s="16"/>
      <c r="FXW60" s="15"/>
      <c r="FXX60" s="16"/>
      <c r="FXY60" s="15"/>
      <c r="FXZ60" s="16"/>
      <c r="FYA60" s="15"/>
      <c r="FYB60" s="16"/>
      <c r="FYC60" s="15"/>
      <c r="FYD60" s="16"/>
      <c r="FYE60" s="15"/>
      <c r="FYF60" s="16"/>
      <c r="FYG60" s="15"/>
      <c r="FYH60" s="16"/>
      <c r="FYI60" s="15"/>
      <c r="FYJ60" s="16"/>
      <c r="FYK60" s="15"/>
      <c r="FYL60" s="16"/>
      <c r="FYM60" s="15"/>
      <c r="FYN60" s="16"/>
      <c r="FYO60" s="15"/>
      <c r="FYP60" s="16"/>
      <c r="FYQ60" s="15"/>
      <c r="FYR60" s="16"/>
      <c r="FYS60" s="15"/>
      <c r="FYT60" s="16"/>
      <c r="FYU60" s="15"/>
      <c r="FYV60" s="16"/>
      <c r="FYW60" s="15"/>
      <c r="FYX60" s="16"/>
      <c r="FYY60" s="15"/>
      <c r="FYZ60" s="16"/>
      <c r="FZA60" s="15"/>
      <c r="FZB60" s="16"/>
      <c r="FZC60" s="15"/>
      <c r="FZD60" s="16"/>
      <c r="FZE60" s="15"/>
      <c r="FZF60" s="16"/>
      <c r="FZG60" s="15"/>
      <c r="FZH60" s="16"/>
      <c r="FZI60" s="15"/>
      <c r="FZJ60" s="16"/>
      <c r="FZK60" s="15"/>
      <c r="FZL60" s="16"/>
      <c r="FZM60" s="15"/>
      <c r="FZN60" s="16"/>
      <c r="FZO60" s="15"/>
      <c r="FZP60" s="16"/>
      <c r="FZQ60" s="15"/>
      <c r="FZR60" s="16"/>
      <c r="FZS60" s="15"/>
      <c r="FZT60" s="16"/>
      <c r="FZU60" s="15"/>
      <c r="FZV60" s="16"/>
      <c r="FZW60" s="15"/>
      <c r="FZX60" s="16"/>
      <c r="FZY60" s="15"/>
      <c r="FZZ60" s="16"/>
      <c r="GAA60" s="15"/>
      <c r="GAB60" s="16"/>
      <c r="GAC60" s="15"/>
      <c r="GAD60" s="16"/>
      <c r="GAE60" s="15"/>
      <c r="GAF60" s="16"/>
      <c r="GAG60" s="15"/>
      <c r="GAH60" s="16"/>
      <c r="GAI60" s="15"/>
      <c r="GAJ60" s="16"/>
      <c r="GAK60" s="15"/>
      <c r="GAL60" s="16"/>
      <c r="GAM60" s="15"/>
      <c r="GAN60" s="16"/>
      <c r="GAO60" s="15"/>
      <c r="GAP60" s="16"/>
      <c r="GAQ60" s="15"/>
      <c r="GAR60" s="16"/>
      <c r="GAS60" s="15"/>
      <c r="GAT60" s="16"/>
      <c r="GAU60" s="15"/>
      <c r="GAV60" s="16"/>
      <c r="GAW60" s="15"/>
      <c r="GAX60" s="16"/>
      <c r="GAY60" s="15"/>
      <c r="GAZ60" s="16"/>
      <c r="GBA60" s="15"/>
      <c r="GBB60" s="16"/>
      <c r="GBC60" s="15"/>
      <c r="GBD60" s="16"/>
      <c r="GBE60" s="15"/>
      <c r="GBF60" s="16"/>
      <c r="GBG60" s="15"/>
      <c r="GBH60" s="16"/>
      <c r="GBI60" s="15"/>
      <c r="GBJ60" s="16"/>
      <c r="GBK60" s="15"/>
      <c r="GBL60" s="16"/>
      <c r="GBM60" s="15"/>
      <c r="GBN60" s="16"/>
      <c r="GBO60" s="15"/>
      <c r="GBP60" s="16"/>
      <c r="GBQ60" s="15"/>
      <c r="GBR60" s="16"/>
      <c r="GBS60" s="15"/>
      <c r="GBT60" s="16"/>
      <c r="GBU60" s="15"/>
      <c r="GBV60" s="16"/>
      <c r="GBW60" s="15"/>
      <c r="GBX60" s="16"/>
      <c r="GBY60" s="15"/>
      <c r="GBZ60" s="16"/>
      <c r="GCA60" s="15"/>
      <c r="GCB60" s="16"/>
      <c r="GCC60" s="15"/>
      <c r="GCD60" s="16"/>
      <c r="GCE60" s="15"/>
      <c r="GCF60" s="16"/>
      <c r="GCG60" s="15"/>
      <c r="GCH60" s="16"/>
      <c r="GCI60" s="15"/>
      <c r="GCJ60" s="16"/>
      <c r="GCK60" s="15"/>
      <c r="GCL60" s="16"/>
      <c r="GCM60" s="15"/>
      <c r="GCN60" s="16"/>
      <c r="GCO60" s="15"/>
      <c r="GCP60" s="16"/>
      <c r="GCQ60" s="15"/>
      <c r="GCR60" s="16"/>
      <c r="GCS60" s="15"/>
      <c r="GCT60" s="16"/>
      <c r="GCU60" s="15"/>
      <c r="GCV60" s="16"/>
      <c r="GCW60" s="15"/>
      <c r="GCX60" s="16"/>
      <c r="GCY60" s="15"/>
      <c r="GCZ60" s="16"/>
      <c r="GDA60" s="15"/>
      <c r="GDB60" s="16"/>
      <c r="GDC60" s="15"/>
      <c r="GDD60" s="16"/>
      <c r="GDE60" s="15"/>
      <c r="GDF60" s="16"/>
      <c r="GDG60" s="15"/>
      <c r="GDH60" s="16"/>
      <c r="GDI60" s="15"/>
      <c r="GDJ60" s="16"/>
      <c r="GDK60" s="15"/>
      <c r="GDL60" s="16"/>
      <c r="GDM60" s="15"/>
      <c r="GDN60" s="16"/>
      <c r="GDO60" s="15"/>
      <c r="GDP60" s="16"/>
      <c r="GDQ60" s="15"/>
      <c r="GDR60" s="16"/>
      <c r="GDS60" s="15"/>
      <c r="GDT60" s="16"/>
      <c r="GDU60" s="15"/>
      <c r="GDV60" s="16"/>
      <c r="GDW60" s="15"/>
      <c r="GDX60" s="16"/>
      <c r="GDY60" s="15"/>
      <c r="GDZ60" s="16"/>
      <c r="GEA60" s="15"/>
      <c r="GEB60" s="16"/>
      <c r="GEC60" s="15"/>
      <c r="GED60" s="16"/>
      <c r="GEE60" s="15"/>
      <c r="GEF60" s="16"/>
      <c r="GEG60" s="15"/>
      <c r="GEH60" s="16"/>
      <c r="GEI60" s="15"/>
      <c r="GEJ60" s="16"/>
      <c r="GEK60" s="15"/>
      <c r="GEL60" s="16"/>
      <c r="GEM60" s="15"/>
      <c r="GEN60" s="16"/>
      <c r="GEO60" s="15"/>
      <c r="GEP60" s="16"/>
      <c r="GEQ60" s="15"/>
      <c r="GER60" s="16"/>
      <c r="GES60" s="15"/>
      <c r="GET60" s="16"/>
      <c r="GEU60" s="15"/>
      <c r="GEV60" s="16"/>
      <c r="GEW60" s="15"/>
      <c r="GEX60" s="16"/>
      <c r="GEY60" s="15"/>
      <c r="GEZ60" s="16"/>
      <c r="GFA60" s="15"/>
      <c r="GFB60" s="16"/>
      <c r="GFC60" s="15"/>
      <c r="GFD60" s="16"/>
      <c r="GFE60" s="15"/>
      <c r="GFF60" s="16"/>
      <c r="GFG60" s="15"/>
      <c r="GFH60" s="16"/>
      <c r="GFI60" s="15"/>
      <c r="GFJ60" s="16"/>
      <c r="GFK60" s="15"/>
      <c r="GFL60" s="16"/>
      <c r="GFM60" s="15"/>
      <c r="GFN60" s="16"/>
      <c r="GFO60" s="15"/>
      <c r="GFP60" s="16"/>
      <c r="GFQ60" s="15"/>
      <c r="GFR60" s="16"/>
      <c r="GFS60" s="15"/>
      <c r="GFT60" s="16"/>
      <c r="GFU60" s="15"/>
      <c r="GFV60" s="16"/>
      <c r="GFW60" s="15"/>
      <c r="GFX60" s="16"/>
      <c r="GFY60" s="15"/>
      <c r="GFZ60" s="16"/>
      <c r="GGA60" s="15"/>
      <c r="GGB60" s="16"/>
      <c r="GGC60" s="15"/>
      <c r="GGD60" s="16"/>
      <c r="GGE60" s="15"/>
      <c r="GGF60" s="16"/>
      <c r="GGG60" s="15"/>
      <c r="GGH60" s="16"/>
      <c r="GGI60" s="15"/>
      <c r="GGJ60" s="16"/>
      <c r="GGK60" s="15"/>
      <c r="GGL60" s="16"/>
      <c r="GGM60" s="15"/>
      <c r="GGN60" s="16"/>
      <c r="GGO60" s="15"/>
      <c r="GGP60" s="16"/>
      <c r="GGQ60" s="15"/>
      <c r="GGR60" s="16"/>
      <c r="GGS60" s="15"/>
      <c r="GGT60" s="16"/>
      <c r="GGU60" s="15"/>
      <c r="GGV60" s="16"/>
      <c r="GGW60" s="15"/>
      <c r="GGX60" s="16"/>
      <c r="GGY60" s="15"/>
      <c r="GGZ60" s="16"/>
      <c r="GHA60" s="15"/>
      <c r="GHB60" s="16"/>
      <c r="GHC60" s="15"/>
      <c r="GHD60" s="16"/>
      <c r="GHE60" s="15"/>
      <c r="GHF60" s="16"/>
      <c r="GHG60" s="15"/>
      <c r="GHH60" s="16"/>
      <c r="GHI60" s="15"/>
      <c r="GHJ60" s="16"/>
      <c r="GHK60" s="15"/>
      <c r="GHL60" s="16"/>
      <c r="GHM60" s="15"/>
      <c r="GHN60" s="16"/>
      <c r="GHO60" s="15"/>
      <c r="GHP60" s="16"/>
      <c r="GHQ60" s="15"/>
      <c r="GHR60" s="16"/>
      <c r="GHS60" s="15"/>
      <c r="GHT60" s="16"/>
      <c r="GHU60" s="15"/>
      <c r="GHV60" s="16"/>
      <c r="GHW60" s="15"/>
      <c r="GHX60" s="16"/>
      <c r="GHY60" s="15"/>
      <c r="GHZ60" s="16"/>
      <c r="GIA60" s="15"/>
      <c r="GIB60" s="16"/>
      <c r="GIC60" s="15"/>
      <c r="GID60" s="16"/>
      <c r="GIE60" s="15"/>
      <c r="GIF60" s="16"/>
      <c r="GIG60" s="15"/>
      <c r="GIH60" s="16"/>
      <c r="GII60" s="15"/>
      <c r="GIJ60" s="16"/>
      <c r="GIK60" s="15"/>
      <c r="GIL60" s="16"/>
      <c r="GIM60" s="15"/>
      <c r="GIN60" s="16"/>
      <c r="GIO60" s="15"/>
      <c r="GIP60" s="16"/>
      <c r="GIQ60" s="15"/>
      <c r="GIR60" s="16"/>
      <c r="GIS60" s="15"/>
      <c r="GIT60" s="16"/>
      <c r="GIU60" s="15"/>
      <c r="GIV60" s="16"/>
      <c r="GIW60" s="15"/>
      <c r="GIX60" s="16"/>
      <c r="GIY60" s="15"/>
      <c r="GIZ60" s="16"/>
      <c r="GJA60" s="15"/>
      <c r="GJB60" s="16"/>
      <c r="GJC60" s="15"/>
      <c r="GJD60" s="16"/>
      <c r="GJE60" s="15"/>
      <c r="GJF60" s="16"/>
      <c r="GJG60" s="15"/>
      <c r="GJH60" s="16"/>
      <c r="GJI60" s="15"/>
      <c r="GJJ60" s="16"/>
      <c r="GJK60" s="15"/>
      <c r="GJL60" s="16"/>
      <c r="GJM60" s="15"/>
      <c r="GJN60" s="16"/>
      <c r="GJO60" s="15"/>
      <c r="GJP60" s="16"/>
      <c r="GJQ60" s="15"/>
      <c r="GJR60" s="16"/>
      <c r="GJS60" s="15"/>
      <c r="GJT60" s="16"/>
      <c r="GJU60" s="15"/>
      <c r="GJV60" s="16"/>
      <c r="GJW60" s="15"/>
      <c r="GJX60" s="16"/>
      <c r="GJY60" s="15"/>
      <c r="GJZ60" s="16"/>
      <c r="GKA60" s="15"/>
      <c r="GKB60" s="16"/>
      <c r="GKC60" s="15"/>
      <c r="GKD60" s="16"/>
      <c r="GKE60" s="15"/>
      <c r="GKF60" s="16"/>
      <c r="GKG60" s="15"/>
      <c r="GKH60" s="16"/>
      <c r="GKI60" s="15"/>
      <c r="GKJ60" s="16"/>
      <c r="GKK60" s="15"/>
      <c r="GKL60" s="16"/>
      <c r="GKM60" s="15"/>
      <c r="GKN60" s="16"/>
      <c r="GKO60" s="15"/>
      <c r="GKP60" s="16"/>
      <c r="GKQ60" s="15"/>
      <c r="GKR60" s="16"/>
      <c r="GKS60" s="15"/>
      <c r="GKT60" s="16"/>
      <c r="GKU60" s="15"/>
      <c r="GKV60" s="16"/>
      <c r="GKW60" s="15"/>
      <c r="GKX60" s="16"/>
      <c r="GKY60" s="15"/>
      <c r="GKZ60" s="16"/>
      <c r="GLA60" s="15"/>
      <c r="GLB60" s="16"/>
      <c r="GLC60" s="15"/>
      <c r="GLD60" s="16"/>
      <c r="GLE60" s="15"/>
      <c r="GLF60" s="16"/>
      <c r="GLG60" s="15"/>
      <c r="GLH60" s="16"/>
      <c r="GLI60" s="15"/>
      <c r="GLJ60" s="16"/>
      <c r="GLK60" s="15"/>
      <c r="GLL60" s="16"/>
      <c r="GLM60" s="15"/>
      <c r="GLN60" s="16"/>
      <c r="GLO60" s="15"/>
      <c r="GLP60" s="16"/>
      <c r="GLQ60" s="15"/>
      <c r="GLR60" s="16"/>
      <c r="GLS60" s="15"/>
      <c r="GLT60" s="16"/>
      <c r="GLU60" s="15"/>
      <c r="GLV60" s="16"/>
      <c r="GLW60" s="15"/>
      <c r="GLX60" s="16"/>
      <c r="GLY60" s="15"/>
      <c r="GLZ60" s="16"/>
      <c r="GMA60" s="15"/>
      <c r="GMB60" s="16"/>
      <c r="GMC60" s="15"/>
      <c r="GMD60" s="16"/>
      <c r="GME60" s="15"/>
      <c r="GMF60" s="16"/>
      <c r="GMG60" s="15"/>
      <c r="GMH60" s="16"/>
      <c r="GMI60" s="15"/>
      <c r="GMJ60" s="16"/>
      <c r="GMK60" s="15"/>
      <c r="GML60" s="16"/>
      <c r="GMM60" s="15"/>
      <c r="GMN60" s="16"/>
      <c r="GMO60" s="15"/>
      <c r="GMP60" s="16"/>
      <c r="GMQ60" s="15"/>
      <c r="GMR60" s="16"/>
      <c r="GMS60" s="15"/>
      <c r="GMT60" s="16"/>
      <c r="GMU60" s="15"/>
      <c r="GMV60" s="16"/>
      <c r="GMW60" s="15"/>
      <c r="GMX60" s="16"/>
      <c r="GMY60" s="15"/>
      <c r="GMZ60" s="16"/>
      <c r="GNA60" s="15"/>
      <c r="GNB60" s="16"/>
      <c r="GNC60" s="15"/>
      <c r="GND60" s="16"/>
      <c r="GNE60" s="15"/>
      <c r="GNF60" s="16"/>
      <c r="GNG60" s="15"/>
      <c r="GNH60" s="16"/>
      <c r="GNI60" s="15"/>
      <c r="GNJ60" s="16"/>
      <c r="GNK60" s="15"/>
      <c r="GNL60" s="16"/>
      <c r="GNM60" s="15"/>
      <c r="GNN60" s="16"/>
      <c r="GNO60" s="15"/>
      <c r="GNP60" s="16"/>
      <c r="GNQ60" s="15"/>
      <c r="GNR60" s="16"/>
      <c r="GNS60" s="15"/>
      <c r="GNT60" s="16"/>
      <c r="GNU60" s="15"/>
      <c r="GNV60" s="16"/>
      <c r="GNW60" s="15"/>
      <c r="GNX60" s="16"/>
      <c r="GNY60" s="15"/>
      <c r="GNZ60" s="16"/>
      <c r="GOA60" s="15"/>
      <c r="GOB60" s="16"/>
      <c r="GOC60" s="15"/>
      <c r="GOD60" s="16"/>
      <c r="GOE60" s="15"/>
      <c r="GOF60" s="16"/>
      <c r="GOG60" s="15"/>
      <c r="GOH60" s="16"/>
      <c r="GOI60" s="15"/>
      <c r="GOJ60" s="16"/>
      <c r="GOK60" s="15"/>
      <c r="GOL60" s="16"/>
      <c r="GOM60" s="15"/>
      <c r="GON60" s="16"/>
      <c r="GOO60" s="15"/>
      <c r="GOP60" s="16"/>
      <c r="GOQ60" s="15"/>
      <c r="GOR60" s="16"/>
      <c r="GOS60" s="15"/>
      <c r="GOT60" s="16"/>
      <c r="GOU60" s="15"/>
      <c r="GOV60" s="16"/>
      <c r="GOW60" s="15"/>
      <c r="GOX60" s="16"/>
      <c r="GOY60" s="15"/>
      <c r="GOZ60" s="16"/>
      <c r="GPA60" s="15"/>
      <c r="GPB60" s="16"/>
      <c r="GPC60" s="15"/>
      <c r="GPD60" s="16"/>
      <c r="GPE60" s="15"/>
      <c r="GPF60" s="16"/>
      <c r="GPG60" s="15"/>
      <c r="GPH60" s="16"/>
      <c r="GPI60" s="15"/>
      <c r="GPJ60" s="16"/>
      <c r="GPK60" s="15"/>
      <c r="GPL60" s="16"/>
      <c r="GPM60" s="15"/>
      <c r="GPN60" s="16"/>
      <c r="GPO60" s="15"/>
      <c r="GPP60" s="16"/>
      <c r="GPQ60" s="15"/>
      <c r="GPR60" s="16"/>
      <c r="GPS60" s="15"/>
      <c r="GPT60" s="16"/>
      <c r="GPU60" s="15"/>
      <c r="GPV60" s="16"/>
      <c r="GPW60" s="15"/>
      <c r="GPX60" s="16"/>
      <c r="GPY60" s="15"/>
      <c r="GPZ60" s="16"/>
      <c r="GQA60" s="15"/>
      <c r="GQB60" s="16"/>
      <c r="GQC60" s="15"/>
      <c r="GQD60" s="16"/>
      <c r="GQE60" s="15"/>
      <c r="GQF60" s="16"/>
      <c r="GQG60" s="15"/>
      <c r="GQH60" s="16"/>
      <c r="GQI60" s="15"/>
      <c r="GQJ60" s="16"/>
      <c r="GQK60" s="15"/>
      <c r="GQL60" s="16"/>
      <c r="GQM60" s="15"/>
      <c r="GQN60" s="16"/>
      <c r="GQO60" s="15"/>
      <c r="GQP60" s="16"/>
      <c r="GQQ60" s="15"/>
      <c r="GQR60" s="16"/>
      <c r="GQS60" s="15"/>
      <c r="GQT60" s="16"/>
      <c r="GQU60" s="15"/>
      <c r="GQV60" s="16"/>
      <c r="GQW60" s="15"/>
      <c r="GQX60" s="16"/>
      <c r="GQY60" s="15"/>
      <c r="GQZ60" s="16"/>
      <c r="GRA60" s="15"/>
      <c r="GRB60" s="16"/>
      <c r="GRC60" s="15"/>
      <c r="GRD60" s="16"/>
      <c r="GRE60" s="15"/>
      <c r="GRF60" s="16"/>
      <c r="GRG60" s="15"/>
      <c r="GRH60" s="16"/>
      <c r="GRI60" s="15"/>
      <c r="GRJ60" s="16"/>
      <c r="GRK60" s="15"/>
      <c r="GRL60" s="16"/>
      <c r="GRM60" s="15"/>
      <c r="GRN60" s="16"/>
      <c r="GRO60" s="15"/>
      <c r="GRP60" s="16"/>
      <c r="GRQ60" s="15"/>
      <c r="GRR60" s="16"/>
      <c r="GRS60" s="15"/>
      <c r="GRT60" s="16"/>
      <c r="GRU60" s="15"/>
      <c r="GRV60" s="16"/>
      <c r="GRW60" s="15"/>
      <c r="GRX60" s="16"/>
      <c r="GRY60" s="15"/>
      <c r="GRZ60" s="16"/>
      <c r="GSA60" s="15"/>
      <c r="GSB60" s="16"/>
      <c r="GSC60" s="15"/>
      <c r="GSD60" s="16"/>
      <c r="GSE60" s="15"/>
      <c r="GSF60" s="16"/>
      <c r="GSG60" s="15"/>
      <c r="GSH60" s="16"/>
      <c r="GSI60" s="15"/>
      <c r="GSJ60" s="16"/>
      <c r="GSK60" s="15"/>
      <c r="GSL60" s="16"/>
      <c r="GSM60" s="15"/>
      <c r="GSN60" s="16"/>
      <c r="GSO60" s="15"/>
      <c r="GSP60" s="16"/>
      <c r="GSQ60" s="15"/>
      <c r="GSR60" s="16"/>
      <c r="GSS60" s="15"/>
      <c r="GST60" s="16"/>
      <c r="GSU60" s="15"/>
      <c r="GSV60" s="16"/>
      <c r="GSW60" s="15"/>
      <c r="GSX60" s="16"/>
      <c r="GSY60" s="15"/>
      <c r="GSZ60" s="16"/>
      <c r="GTA60" s="15"/>
      <c r="GTB60" s="16"/>
      <c r="GTC60" s="15"/>
      <c r="GTD60" s="16"/>
      <c r="GTE60" s="15"/>
      <c r="GTF60" s="16"/>
      <c r="GTG60" s="15"/>
      <c r="GTH60" s="16"/>
      <c r="GTI60" s="15"/>
      <c r="GTJ60" s="16"/>
      <c r="GTK60" s="15"/>
      <c r="GTL60" s="16"/>
      <c r="GTM60" s="15"/>
      <c r="GTN60" s="16"/>
      <c r="GTO60" s="15"/>
      <c r="GTP60" s="16"/>
      <c r="GTQ60" s="15"/>
      <c r="GTR60" s="16"/>
      <c r="GTS60" s="15"/>
      <c r="GTT60" s="16"/>
      <c r="GTU60" s="15"/>
      <c r="GTV60" s="16"/>
      <c r="GTW60" s="15"/>
      <c r="GTX60" s="16"/>
      <c r="GTY60" s="15"/>
      <c r="GTZ60" s="16"/>
      <c r="GUA60" s="15"/>
      <c r="GUB60" s="16"/>
      <c r="GUC60" s="15"/>
      <c r="GUD60" s="16"/>
      <c r="GUE60" s="15"/>
      <c r="GUF60" s="16"/>
      <c r="GUG60" s="15"/>
      <c r="GUH60" s="16"/>
      <c r="GUI60" s="15"/>
      <c r="GUJ60" s="16"/>
      <c r="GUK60" s="15"/>
      <c r="GUL60" s="16"/>
      <c r="GUM60" s="15"/>
      <c r="GUN60" s="16"/>
      <c r="GUO60" s="15"/>
      <c r="GUP60" s="16"/>
      <c r="GUQ60" s="15"/>
      <c r="GUR60" s="16"/>
      <c r="GUS60" s="15"/>
      <c r="GUT60" s="16"/>
      <c r="GUU60" s="15"/>
      <c r="GUV60" s="16"/>
      <c r="GUW60" s="15"/>
      <c r="GUX60" s="16"/>
      <c r="GUY60" s="15"/>
      <c r="GUZ60" s="16"/>
      <c r="GVA60" s="15"/>
      <c r="GVB60" s="16"/>
      <c r="GVC60" s="15"/>
      <c r="GVD60" s="16"/>
      <c r="GVE60" s="15"/>
      <c r="GVF60" s="16"/>
      <c r="GVG60" s="15"/>
      <c r="GVH60" s="16"/>
      <c r="GVI60" s="15"/>
      <c r="GVJ60" s="16"/>
      <c r="GVK60" s="15"/>
      <c r="GVL60" s="16"/>
      <c r="GVM60" s="15"/>
      <c r="GVN60" s="16"/>
      <c r="GVO60" s="15"/>
      <c r="GVP60" s="16"/>
      <c r="GVQ60" s="15"/>
      <c r="GVR60" s="16"/>
      <c r="GVS60" s="15"/>
      <c r="GVT60" s="16"/>
      <c r="GVU60" s="15"/>
      <c r="GVV60" s="16"/>
      <c r="GVW60" s="15"/>
      <c r="GVX60" s="16"/>
      <c r="GVY60" s="15"/>
      <c r="GVZ60" s="16"/>
      <c r="GWA60" s="15"/>
      <c r="GWB60" s="16"/>
      <c r="GWC60" s="15"/>
      <c r="GWD60" s="16"/>
      <c r="GWE60" s="15"/>
      <c r="GWF60" s="16"/>
      <c r="GWG60" s="15"/>
      <c r="GWH60" s="16"/>
      <c r="GWI60" s="15"/>
      <c r="GWJ60" s="16"/>
      <c r="GWK60" s="15"/>
      <c r="GWL60" s="16"/>
      <c r="GWM60" s="15"/>
      <c r="GWN60" s="16"/>
      <c r="GWO60" s="15"/>
      <c r="GWP60" s="16"/>
      <c r="GWQ60" s="15"/>
      <c r="GWR60" s="16"/>
      <c r="GWS60" s="15"/>
      <c r="GWT60" s="16"/>
      <c r="GWU60" s="15"/>
      <c r="GWV60" s="16"/>
      <c r="GWW60" s="15"/>
      <c r="GWX60" s="16"/>
      <c r="GWY60" s="15"/>
      <c r="GWZ60" s="16"/>
      <c r="GXA60" s="15"/>
      <c r="GXB60" s="16"/>
      <c r="GXC60" s="15"/>
      <c r="GXD60" s="16"/>
      <c r="GXE60" s="15"/>
      <c r="GXF60" s="16"/>
      <c r="GXG60" s="15"/>
      <c r="GXH60" s="16"/>
      <c r="GXI60" s="15"/>
      <c r="GXJ60" s="16"/>
      <c r="GXK60" s="15"/>
      <c r="GXL60" s="16"/>
      <c r="GXM60" s="15"/>
      <c r="GXN60" s="16"/>
      <c r="GXO60" s="15"/>
      <c r="GXP60" s="16"/>
      <c r="GXQ60" s="15"/>
      <c r="GXR60" s="16"/>
      <c r="GXS60" s="15"/>
      <c r="GXT60" s="16"/>
      <c r="GXU60" s="15"/>
      <c r="GXV60" s="16"/>
      <c r="GXW60" s="15"/>
      <c r="GXX60" s="16"/>
      <c r="GXY60" s="15"/>
      <c r="GXZ60" s="16"/>
      <c r="GYA60" s="15"/>
      <c r="GYB60" s="16"/>
      <c r="GYC60" s="15"/>
      <c r="GYD60" s="16"/>
      <c r="GYE60" s="15"/>
      <c r="GYF60" s="16"/>
      <c r="GYG60" s="15"/>
      <c r="GYH60" s="16"/>
      <c r="GYI60" s="15"/>
      <c r="GYJ60" s="16"/>
      <c r="GYK60" s="15"/>
      <c r="GYL60" s="16"/>
      <c r="GYM60" s="15"/>
      <c r="GYN60" s="16"/>
      <c r="GYO60" s="15"/>
      <c r="GYP60" s="16"/>
      <c r="GYQ60" s="15"/>
      <c r="GYR60" s="16"/>
      <c r="GYS60" s="15"/>
      <c r="GYT60" s="16"/>
      <c r="GYU60" s="15"/>
      <c r="GYV60" s="16"/>
      <c r="GYW60" s="15"/>
      <c r="GYX60" s="16"/>
      <c r="GYY60" s="15"/>
      <c r="GYZ60" s="16"/>
      <c r="GZA60" s="15"/>
      <c r="GZB60" s="16"/>
      <c r="GZC60" s="15"/>
      <c r="GZD60" s="16"/>
      <c r="GZE60" s="15"/>
      <c r="GZF60" s="16"/>
      <c r="GZG60" s="15"/>
      <c r="GZH60" s="16"/>
      <c r="GZI60" s="15"/>
      <c r="GZJ60" s="16"/>
      <c r="GZK60" s="15"/>
      <c r="GZL60" s="16"/>
      <c r="GZM60" s="15"/>
      <c r="GZN60" s="16"/>
      <c r="GZO60" s="15"/>
      <c r="GZP60" s="16"/>
      <c r="GZQ60" s="15"/>
      <c r="GZR60" s="16"/>
      <c r="GZS60" s="15"/>
      <c r="GZT60" s="16"/>
      <c r="GZU60" s="15"/>
      <c r="GZV60" s="16"/>
      <c r="GZW60" s="15"/>
      <c r="GZX60" s="16"/>
      <c r="GZY60" s="15"/>
      <c r="GZZ60" s="16"/>
      <c r="HAA60" s="15"/>
      <c r="HAB60" s="16"/>
      <c r="HAC60" s="15"/>
      <c r="HAD60" s="16"/>
      <c r="HAE60" s="15"/>
      <c r="HAF60" s="16"/>
      <c r="HAG60" s="15"/>
      <c r="HAH60" s="16"/>
      <c r="HAI60" s="15"/>
      <c r="HAJ60" s="16"/>
      <c r="HAK60" s="15"/>
      <c r="HAL60" s="16"/>
      <c r="HAM60" s="15"/>
      <c r="HAN60" s="16"/>
      <c r="HAO60" s="15"/>
      <c r="HAP60" s="16"/>
      <c r="HAQ60" s="15"/>
      <c r="HAR60" s="16"/>
      <c r="HAS60" s="15"/>
      <c r="HAT60" s="16"/>
      <c r="HAU60" s="15"/>
      <c r="HAV60" s="16"/>
      <c r="HAW60" s="15"/>
      <c r="HAX60" s="16"/>
      <c r="HAY60" s="15"/>
      <c r="HAZ60" s="16"/>
      <c r="HBA60" s="15"/>
      <c r="HBB60" s="16"/>
      <c r="HBC60" s="15"/>
      <c r="HBD60" s="16"/>
      <c r="HBE60" s="15"/>
      <c r="HBF60" s="16"/>
      <c r="HBG60" s="15"/>
      <c r="HBH60" s="16"/>
      <c r="HBI60" s="15"/>
      <c r="HBJ60" s="16"/>
      <c r="HBK60" s="15"/>
      <c r="HBL60" s="16"/>
      <c r="HBM60" s="15"/>
      <c r="HBN60" s="16"/>
      <c r="HBO60" s="15"/>
      <c r="HBP60" s="16"/>
      <c r="HBQ60" s="15"/>
      <c r="HBR60" s="16"/>
      <c r="HBS60" s="15"/>
      <c r="HBT60" s="16"/>
      <c r="HBU60" s="15"/>
      <c r="HBV60" s="16"/>
      <c r="HBW60" s="15"/>
      <c r="HBX60" s="16"/>
      <c r="HBY60" s="15"/>
      <c r="HBZ60" s="16"/>
      <c r="HCA60" s="15"/>
      <c r="HCB60" s="16"/>
      <c r="HCC60" s="15"/>
      <c r="HCD60" s="16"/>
      <c r="HCE60" s="15"/>
      <c r="HCF60" s="16"/>
      <c r="HCG60" s="15"/>
      <c r="HCH60" s="16"/>
      <c r="HCI60" s="15"/>
      <c r="HCJ60" s="16"/>
      <c r="HCK60" s="15"/>
      <c r="HCL60" s="16"/>
      <c r="HCM60" s="15"/>
      <c r="HCN60" s="16"/>
      <c r="HCO60" s="15"/>
      <c r="HCP60" s="16"/>
      <c r="HCQ60" s="15"/>
      <c r="HCR60" s="16"/>
      <c r="HCS60" s="15"/>
      <c r="HCT60" s="16"/>
      <c r="HCU60" s="15"/>
      <c r="HCV60" s="16"/>
      <c r="HCW60" s="15"/>
      <c r="HCX60" s="16"/>
      <c r="HCY60" s="15"/>
      <c r="HCZ60" s="16"/>
      <c r="HDA60" s="15"/>
      <c r="HDB60" s="16"/>
      <c r="HDC60" s="15"/>
      <c r="HDD60" s="16"/>
      <c r="HDE60" s="15"/>
      <c r="HDF60" s="16"/>
      <c r="HDG60" s="15"/>
      <c r="HDH60" s="16"/>
      <c r="HDI60" s="15"/>
      <c r="HDJ60" s="16"/>
      <c r="HDK60" s="15"/>
      <c r="HDL60" s="16"/>
      <c r="HDM60" s="15"/>
      <c r="HDN60" s="16"/>
      <c r="HDO60" s="15"/>
      <c r="HDP60" s="16"/>
      <c r="HDQ60" s="15"/>
      <c r="HDR60" s="16"/>
      <c r="HDS60" s="15"/>
      <c r="HDT60" s="16"/>
      <c r="HDU60" s="15"/>
      <c r="HDV60" s="16"/>
      <c r="HDW60" s="15"/>
      <c r="HDX60" s="16"/>
      <c r="HDY60" s="15"/>
      <c r="HDZ60" s="16"/>
      <c r="HEA60" s="15"/>
      <c r="HEB60" s="16"/>
      <c r="HEC60" s="15"/>
      <c r="HED60" s="16"/>
      <c r="HEE60" s="15"/>
      <c r="HEF60" s="16"/>
      <c r="HEG60" s="15"/>
      <c r="HEH60" s="16"/>
      <c r="HEI60" s="15"/>
      <c r="HEJ60" s="16"/>
      <c r="HEK60" s="15"/>
      <c r="HEL60" s="16"/>
      <c r="HEM60" s="15"/>
      <c r="HEN60" s="16"/>
      <c r="HEO60" s="15"/>
      <c r="HEP60" s="16"/>
      <c r="HEQ60" s="15"/>
      <c r="HER60" s="16"/>
      <c r="HES60" s="15"/>
      <c r="HET60" s="16"/>
      <c r="HEU60" s="15"/>
      <c r="HEV60" s="16"/>
      <c r="HEW60" s="15"/>
      <c r="HEX60" s="16"/>
      <c r="HEY60" s="15"/>
      <c r="HEZ60" s="16"/>
      <c r="HFA60" s="15"/>
      <c r="HFB60" s="16"/>
      <c r="HFC60" s="15"/>
      <c r="HFD60" s="16"/>
      <c r="HFE60" s="15"/>
      <c r="HFF60" s="16"/>
      <c r="HFG60" s="15"/>
      <c r="HFH60" s="16"/>
      <c r="HFI60" s="15"/>
      <c r="HFJ60" s="16"/>
      <c r="HFK60" s="15"/>
      <c r="HFL60" s="16"/>
      <c r="HFM60" s="15"/>
      <c r="HFN60" s="16"/>
      <c r="HFO60" s="15"/>
      <c r="HFP60" s="16"/>
      <c r="HFQ60" s="15"/>
      <c r="HFR60" s="16"/>
      <c r="HFS60" s="15"/>
      <c r="HFT60" s="16"/>
      <c r="HFU60" s="15"/>
      <c r="HFV60" s="16"/>
      <c r="HFW60" s="15"/>
      <c r="HFX60" s="16"/>
      <c r="HFY60" s="15"/>
      <c r="HFZ60" s="16"/>
      <c r="HGA60" s="15"/>
      <c r="HGB60" s="16"/>
      <c r="HGC60" s="15"/>
      <c r="HGD60" s="16"/>
      <c r="HGE60" s="15"/>
      <c r="HGF60" s="16"/>
      <c r="HGG60" s="15"/>
      <c r="HGH60" s="16"/>
      <c r="HGI60" s="15"/>
      <c r="HGJ60" s="16"/>
      <c r="HGK60" s="15"/>
      <c r="HGL60" s="16"/>
      <c r="HGM60" s="15"/>
      <c r="HGN60" s="16"/>
      <c r="HGO60" s="15"/>
      <c r="HGP60" s="16"/>
      <c r="HGQ60" s="15"/>
      <c r="HGR60" s="16"/>
      <c r="HGS60" s="15"/>
      <c r="HGT60" s="16"/>
      <c r="HGU60" s="15"/>
      <c r="HGV60" s="16"/>
      <c r="HGW60" s="15"/>
      <c r="HGX60" s="16"/>
      <c r="HGY60" s="15"/>
      <c r="HGZ60" s="16"/>
      <c r="HHA60" s="15"/>
      <c r="HHB60" s="16"/>
      <c r="HHC60" s="15"/>
      <c r="HHD60" s="16"/>
      <c r="HHE60" s="15"/>
      <c r="HHF60" s="16"/>
      <c r="HHG60" s="15"/>
      <c r="HHH60" s="16"/>
      <c r="HHI60" s="15"/>
      <c r="HHJ60" s="16"/>
      <c r="HHK60" s="15"/>
      <c r="HHL60" s="16"/>
      <c r="HHM60" s="15"/>
      <c r="HHN60" s="16"/>
      <c r="HHO60" s="15"/>
      <c r="HHP60" s="16"/>
      <c r="HHQ60" s="15"/>
      <c r="HHR60" s="16"/>
      <c r="HHS60" s="15"/>
      <c r="HHT60" s="16"/>
      <c r="HHU60" s="15"/>
      <c r="HHV60" s="16"/>
      <c r="HHW60" s="15"/>
      <c r="HHX60" s="16"/>
      <c r="HHY60" s="15"/>
      <c r="HHZ60" s="16"/>
      <c r="HIA60" s="15"/>
      <c r="HIB60" s="16"/>
      <c r="HIC60" s="15"/>
      <c r="HID60" s="16"/>
      <c r="HIE60" s="15"/>
      <c r="HIF60" s="16"/>
      <c r="HIG60" s="15"/>
      <c r="HIH60" s="16"/>
      <c r="HII60" s="15"/>
      <c r="HIJ60" s="16"/>
      <c r="HIK60" s="15"/>
      <c r="HIL60" s="16"/>
      <c r="HIM60" s="15"/>
      <c r="HIN60" s="16"/>
      <c r="HIO60" s="15"/>
      <c r="HIP60" s="16"/>
      <c r="HIQ60" s="15"/>
      <c r="HIR60" s="16"/>
      <c r="HIS60" s="15"/>
      <c r="HIT60" s="16"/>
      <c r="HIU60" s="15"/>
      <c r="HIV60" s="16"/>
      <c r="HIW60" s="15"/>
      <c r="HIX60" s="16"/>
      <c r="HIY60" s="15"/>
      <c r="HIZ60" s="16"/>
      <c r="HJA60" s="15"/>
      <c r="HJB60" s="16"/>
      <c r="HJC60" s="15"/>
      <c r="HJD60" s="16"/>
      <c r="HJE60" s="15"/>
      <c r="HJF60" s="16"/>
      <c r="HJG60" s="15"/>
      <c r="HJH60" s="16"/>
      <c r="HJI60" s="15"/>
      <c r="HJJ60" s="16"/>
      <c r="HJK60" s="15"/>
      <c r="HJL60" s="16"/>
      <c r="HJM60" s="15"/>
      <c r="HJN60" s="16"/>
      <c r="HJO60" s="15"/>
      <c r="HJP60" s="16"/>
      <c r="HJQ60" s="15"/>
      <c r="HJR60" s="16"/>
      <c r="HJS60" s="15"/>
      <c r="HJT60" s="16"/>
      <c r="HJU60" s="15"/>
      <c r="HJV60" s="16"/>
      <c r="HJW60" s="15"/>
      <c r="HJX60" s="16"/>
      <c r="HJY60" s="15"/>
      <c r="HJZ60" s="16"/>
      <c r="HKA60" s="15"/>
      <c r="HKB60" s="16"/>
      <c r="HKC60" s="15"/>
      <c r="HKD60" s="16"/>
      <c r="HKE60" s="15"/>
      <c r="HKF60" s="16"/>
      <c r="HKG60" s="15"/>
      <c r="HKH60" s="16"/>
      <c r="HKI60" s="15"/>
      <c r="HKJ60" s="16"/>
      <c r="HKK60" s="15"/>
      <c r="HKL60" s="16"/>
      <c r="HKM60" s="15"/>
      <c r="HKN60" s="16"/>
      <c r="HKO60" s="15"/>
      <c r="HKP60" s="16"/>
      <c r="HKQ60" s="15"/>
      <c r="HKR60" s="16"/>
      <c r="HKS60" s="15"/>
      <c r="HKT60" s="16"/>
      <c r="HKU60" s="15"/>
      <c r="HKV60" s="16"/>
      <c r="HKW60" s="15"/>
      <c r="HKX60" s="16"/>
      <c r="HKY60" s="15"/>
      <c r="HKZ60" s="16"/>
      <c r="HLA60" s="15"/>
      <c r="HLB60" s="16"/>
      <c r="HLC60" s="15"/>
      <c r="HLD60" s="16"/>
      <c r="HLE60" s="15"/>
      <c r="HLF60" s="16"/>
      <c r="HLG60" s="15"/>
      <c r="HLH60" s="16"/>
      <c r="HLI60" s="15"/>
      <c r="HLJ60" s="16"/>
      <c r="HLK60" s="15"/>
      <c r="HLL60" s="16"/>
      <c r="HLM60" s="15"/>
      <c r="HLN60" s="16"/>
      <c r="HLO60" s="15"/>
      <c r="HLP60" s="16"/>
      <c r="HLQ60" s="15"/>
      <c r="HLR60" s="16"/>
      <c r="HLS60" s="15"/>
      <c r="HLT60" s="16"/>
      <c r="HLU60" s="15"/>
      <c r="HLV60" s="16"/>
      <c r="HLW60" s="15"/>
      <c r="HLX60" s="16"/>
      <c r="HLY60" s="15"/>
      <c r="HLZ60" s="16"/>
      <c r="HMA60" s="15"/>
      <c r="HMB60" s="16"/>
      <c r="HMC60" s="15"/>
      <c r="HMD60" s="16"/>
      <c r="HME60" s="15"/>
      <c r="HMF60" s="16"/>
      <c r="HMG60" s="15"/>
      <c r="HMH60" s="16"/>
      <c r="HMI60" s="15"/>
      <c r="HMJ60" s="16"/>
      <c r="HMK60" s="15"/>
      <c r="HML60" s="16"/>
      <c r="HMM60" s="15"/>
      <c r="HMN60" s="16"/>
      <c r="HMO60" s="15"/>
      <c r="HMP60" s="16"/>
      <c r="HMQ60" s="15"/>
      <c r="HMR60" s="16"/>
      <c r="HMS60" s="15"/>
      <c r="HMT60" s="16"/>
      <c r="HMU60" s="15"/>
      <c r="HMV60" s="16"/>
      <c r="HMW60" s="15"/>
      <c r="HMX60" s="16"/>
      <c r="HMY60" s="15"/>
      <c r="HMZ60" s="16"/>
      <c r="HNA60" s="15"/>
      <c r="HNB60" s="16"/>
      <c r="HNC60" s="15"/>
      <c r="HND60" s="16"/>
      <c r="HNE60" s="15"/>
      <c r="HNF60" s="16"/>
      <c r="HNG60" s="15"/>
      <c r="HNH60" s="16"/>
      <c r="HNI60" s="15"/>
      <c r="HNJ60" s="16"/>
      <c r="HNK60" s="15"/>
      <c r="HNL60" s="16"/>
      <c r="HNM60" s="15"/>
      <c r="HNN60" s="16"/>
      <c r="HNO60" s="15"/>
      <c r="HNP60" s="16"/>
      <c r="HNQ60" s="15"/>
      <c r="HNR60" s="16"/>
      <c r="HNS60" s="15"/>
      <c r="HNT60" s="16"/>
      <c r="HNU60" s="15"/>
      <c r="HNV60" s="16"/>
      <c r="HNW60" s="15"/>
      <c r="HNX60" s="16"/>
      <c r="HNY60" s="15"/>
      <c r="HNZ60" s="16"/>
      <c r="HOA60" s="15"/>
      <c r="HOB60" s="16"/>
      <c r="HOC60" s="15"/>
      <c r="HOD60" s="16"/>
      <c r="HOE60" s="15"/>
      <c r="HOF60" s="16"/>
      <c r="HOG60" s="15"/>
      <c r="HOH60" s="16"/>
      <c r="HOI60" s="15"/>
      <c r="HOJ60" s="16"/>
      <c r="HOK60" s="15"/>
      <c r="HOL60" s="16"/>
      <c r="HOM60" s="15"/>
      <c r="HON60" s="16"/>
      <c r="HOO60" s="15"/>
      <c r="HOP60" s="16"/>
      <c r="HOQ60" s="15"/>
      <c r="HOR60" s="16"/>
      <c r="HOS60" s="15"/>
      <c r="HOT60" s="16"/>
      <c r="HOU60" s="15"/>
      <c r="HOV60" s="16"/>
      <c r="HOW60" s="15"/>
      <c r="HOX60" s="16"/>
      <c r="HOY60" s="15"/>
      <c r="HOZ60" s="16"/>
      <c r="HPA60" s="15"/>
      <c r="HPB60" s="16"/>
      <c r="HPC60" s="15"/>
      <c r="HPD60" s="16"/>
      <c r="HPE60" s="15"/>
      <c r="HPF60" s="16"/>
      <c r="HPG60" s="15"/>
      <c r="HPH60" s="16"/>
      <c r="HPI60" s="15"/>
      <c r="HPJ60" s="16"/>
      <c r="HPK60" s="15"/>
      <c r="HPL60" s="16"/>
      <c r="HPM60" s="15"/>
      <c r="HPN60" s="16"/>
      <c r="HPO60" s="15"/>
      <c r="HPP60" s="16"/>
      <c r="HPQ60" s="15"/>
      <c r="HPR60" s="16"/>
      <c r="HPS60" s="15"/>
      <c r="HPT60" s="16"/>
      <c r="HPU60" s="15"/>
      <c r="HPV60" s="16"/>
      <c r="HPW60" s="15"/>
      <c r="HPX60" s="16"/>
      <c r="HPY60" s="15"/>
      <c r="HPZ60" s="16"/>
      <c r="HQA60" s="15"/>
      <c r="HQB60" s="16"/>
      <c r="HQC60" s="15"/>
      <c r="HQD60" s="16"/>
      <c r="HQE60" s="15"/>
      <c r="HQF60" s="16"/>
      <c r="HQG60" s="15"/>
      <c r="HQH60" s="16"/>
      <c r="HQI60" s="15"/>
      <c r="HQJ60" s="16"/>
      <c r="HQK60" s="15"/>
      <c r="HQL60" s="16"/>
      <c r="HQM60" s="15"/>
      <c r="HQN60" s="16"/>
      <c r="HQO60" s="15"/>
      <c r="HQP60" s="16"/>
      <c r="HQQ60" s="15"/>
      <c r="HQR60" s="16"/>
      <c r="HQS60" s="15"/>
      <c r="HQT60" s="16"/>
      <c r="HQU60" s="15"/>
      <c r="HQV60" s="16"/>
      <c r="HQW60" s="15"/>
      <c r="HQX60" s="16"/>
      <c r="HQY60" s="15"/>
      <c r="HQZ60" s="16"/>
      <c r="HRA60" s="15"/>
      <c r="HRB60" s="16"/>
      <c r="HRC60" s="15"/>
      <c r="HRD60" s="16"/>
      <c r="HRE60" s="15"/>
      <c r="HRF60" s="16"/>
      <c r="HRG60" s="15"/>
      <c r="HRH60" s="16"/>
      <c r="HRI60" s="15"/>
      <c r="HRJ60" s="16"/>
      <c r="HRK60" s="15"/>
      <c r="HRL60" s="16"/>
      <c r="HRM60" s="15"/>
      <c r="HRN60" s="16"/>
      <c r="HRO60" s="15"/>
      <c r="HRP60" s="16"/>
      <c r="HRQ60" s="15"/>
      <c r="HRR60" s="16"/>
      <c r="HRS60" s="15"/>
      <c r="HRT60" s="16"/>
      <c r="HRU60" s="15"/>
      <c r="HRV60" s="16"/>
      <c r="HRW60" s="15"/>
      <c r="HRX60" s="16"/>
      <c r="HRY60" s="15"/>
      <c r="HRZ60" s="16"/>
      <c r="HSA60" s="15"/>
      <c r="HSB60" s="16"/>
      <c r="HSC60" s="15"/>
      <c r="HSD60" s="16"/>
      <c r="HSE60" s="15"/>
      <c r="HSF60" s="16"/>
      <c r="HSG60" s="15"/>
      <c r="HSH60" s="16"/>
      <c r="HSI60" s="15"/>
      <c r="HSJ60" s="16"/>
      <c r="HSK60" s="15"/>
      <c r="HSL60" s="16"/>
      <c r="HSM60" s="15"/>
      <c r="HSN60" s="16"/>
      <c r="HSO60" s="15"/>
      <c r="HSP60" s="16"/>
      <c r="HSQ60" s="15"/>
      <c r="HSR60" s="16"/>
      <c r="HSS60" s="15"/>
      <c r="HST60" s="16"/>
      <c r="HSU60" s="15"/>
      <c r="HSV60" s="16"/>
      <c r="HSW60" s="15"/>
      <c r="HSX60" s="16"/>
      <c r="HSY60" s="15"/>
      <c r="HSZ60" s="16"/>
      <c r="HTA60" s="15"/>
      <c r="HTB60" s="16"/>
      <c r="HTC60" s="15"/>
      <c r="HTD60" s="16"/>
      <c r="HTE60" s="15"/>
      <c r="HTF60" s="16"/>
      <c r="HTG60" s="15"/>
      <c r="HTH60" s="16"/>
      <c r="HTI60" s="15"/>
      <c r="HTJ60" s="16"/>
      <c r="HTK60" s="15"/>
      <c r="HTL60" s="16"/>
      <c r="HTM60" s="15"/>
      <c r="HTN60" s="16"/>
      <c r="HTO60" s="15"/>
      <c r="HTP60" s="16"/>
      <c r="HTQ60" s="15"/>
      <c r="HTR60" s="16"/>
      <c r="HTS60" s="15"/>
      <c r="HTT60" s="16"/>
      <c r="HTU60" s="15"/>
      <c r="HTV60" s="16"/>
      <c r="HTW60" s="15"/>
      <c r="HTX60" s="16"/>
      <c r="HTY60" s="15"/>
      <c r="HTZ60" s="16"/>
      <c r="HUA60" s="15"/>
      <c r="HUB60" s="16"/>
      <c r="HUC60" s="15"/>
      <c r="HUD60" s="16"/>
      <c r="HUE60" s="15"/>
      <c r="HUF60" s="16"/>
      <c r="HUG60" s="15"/>
      <c r="HUH60" s="16"/>
      <c r="HUI60" s="15"/>
      <c r="HUJ60" s="16"/>
      <c r="HUK60" s="15"/>
      <c r="HUL60" s="16"/>
      <c r="HUM60" s="15"/>
      <c r="HUN60" s="16"/>
      <c r="HUO60" s="15"/>
      <c r="HUP60" s="16"/>
      <c r="HUQ60" s="15"/>
      <c r="HUR60" s="16"/>
      <c r="HUS60" s="15"/>
      <c r="HUT60" s="16"/>
      <c r="HUU60" s="15"/>
      <c r="HUV60" s="16"/>
      <c r="HUW60" s="15"/>
      <c r="HUX60" s="16"/>
      <c r="HUY60" s="15"/>
      <c r="HUZ60" s="16"/>
      <c r="HVA60" s="15"/>
      <c r="HVB60" s="16"/>
      <c r="HVC60" s="15"/>
      <c r="HVD60" s="16"/>
      <c r="HVE60" s="15"/>
      <c r="HVF60" s="16"/>
      <c r="HVG60" s="15"/>
      <c r="HVH60" s="16"/>
      <c r="HVI60" s="15"/>
      <c r="HVJ60" s="16"/>
      <c r="HVK60" s="15"/>
      <c r="HVL60" s="16"/>
      <c r="HVM60" s="15"/>
      <c r="HVN60" s="16"/>
      <c r="HVO60" s="15"/>
      <c r="HVP60" s="16"/>
      <c r="HVQ60" s="15"/>
      <c r="HVR60" s="16"/>
      <c r="HVS60" s="15"/>
      <c r="HVT60" s="16"/>
      <c r="HVU60" s="15"/>
      <c r="HVV60" s="16"/>
      <c r="HVW60" s="15"/>
      <c r="HVX60" s="16"/>
      <c r="HVY60" s="15"/>
      <c r="HVZ60" s="16"/>
      <c r="HWA60" s="15"/>
      <c r="HWB60" s="16"/>
      <c r="HWC60" s="15"/>
      <c r="HWD60" s="16"/>
      <c r="HWE60" s="15"/>
      <c r="HWF60" s="16"/>
      <c r="HWG60" s="15"/>
      <c r="HWH60" s="16"/>
      <c r="HWI60" s="15"/>
      <c r="HWJ60" s="16"/>
      <c r="HWK60" s="15"/>
      <c r="HWL60" s="16"/>
      <c r="HWM60" s="15"/>
      <c r="HWN60" s="16"/>
      <c r="HWO60" s="15"/>
      <c r="HWP60" s="16"/>
      <c r="HWQ60" s="15"/>
      <c r="HWR60" s="16"/>
      <c r="HWS60" s="15"/>
      <c r="HWT60" s="16"/>
      <c r="HWU60" s="15"/>
      <c r="HWV60" s="16"/>
      <c r="HWW60" s="15"/>
      <c r="HWX60" s="16"/>
      <c r="HWY60" s="15"/>
      <c r="HWZ60" s="16"/>
      <c r="HXA60" s="15"/>
      <c r="HXB60" s="16"/>
      <c r="HXC60" s="15"/>
      <c r="HXD60" s="16"/>
      <c r="HXE60" s="15"/>
      <c r="HXF60" s="16"/>
      <c r="HXG60" s="15"/>
      <c r="HXH60" s="16"/>
      <c r="HXI60" s="15"/>
      <c r="HXJ60" s="16"/>
      <c r="HXK60" s="15"/>
      <c r="HXL60" s="16"/>
      <c r="HXM60" s="15"/>
      <c r="HXN60" s="16"/>
      <c r="HXO60" s="15"/>
      <c r="HXP60" s="16"/>
      <c r="HXQ60" s="15"/>
      <c r="HXR60" s="16"/>
      <c r="HXS60" s="15"/>
      <c r="HXT60" s="16"/>
      <c r="HXU60" s="15"/>
      <c r="HXV60" s="16"/>
      <c r="HXW60" s="15"/>
      <c r="HXX60" s="16"/>
      <c r="HXY60" s="15"/>
      <c r="HXZ60" s="16"/>
      <c r="HYA60" s="15"/>
      <c r="HYB60" s="16"/>
      <c r="HYC60" s="15"/>
      <c r="HYD60" s="16"/>
      <c r="HYE60" s="15"/>
      <c r="HYF60" s="16"/>
      <c r="HYG60" s="15"/>
      <c r="HYH60" s="16"/>
      <c r="HYI60" s="15"/>
      <c r="HYJ60" s="16"/>
      <c r="HYK60" s="15"/>
      <c r="HYL60" s="16"/>
      <c r="HYM60" s="15"/>
      <c r="HYN60" s="16"/>
      <c r="HYO60" s="15"/>
      <c r="HYP60" s="16"/>
      <c r="HYQ60" s="15"/>
      <c r="HYR60" s="16"/>
      <c r="HYS60" s="15"/>
      <c r="HYT60" s="16"/>
      <c r="HYU60" s="15"/>
      <c r="HYV60" s="16"/>
      <c r="HYW60" s="15"/>
      <c r="HYX60" s="16"/>
      <c r="HYY60" s="15"/>
      <c r="HYZ60" s="16"/>
      <c r="HZA60" s="15"/>
      <c r="HZB60" s="16"/>
      <c r="HZC60" s="15"/>
      <c r="HZD60" s="16"/>
      <c r="HZE60" s="15"/>
      <c r="HZF60" s="16"/>
      <c r="HZG60" s="15"/>
      <c r="HZH60" s="16"/>
      <c r="HZI60" s="15"/>
      <c r="HZJ60" s="16"/>
      <c r="HZK60" s="15"/>
      <c r="HZL60" s="16"/>
      <c r="HZM60" s="15"/>
      <c r="HZN60" s="16"/>
      <c r="HZO60" s="15"/>
      <c r="HZP60" s="16"/>
      <c r="HZQ60" s="15"/>
      <c r="HZR60" s="16"/>
      <c r="HZS60" s="15"/>
      <c r="HZT60" s="16"/>
      <c r="HZU60" s="15"/>
      <c r="HZV60" s="16"/>
      <c r="HZW60" s="15"/>
      <c r="HZX60" s="16"/>
      <c r="HZY60" s="15"/>
      <c r="HZZ60" s="16"/>
      <c r="IAA60" s="15"/>
      <c r="IAB60" s="16"/>
      <c r="IAC60" s="15"/>
      <c r="IAD60" s="16"/>
      <c r="IAE60" s="15"/>
      <c r="IAF60" s="16"/>
      <c r="IAG60" s="15"/>
      <c r="IAH60" s="16"/>
      <c r="IAI60" s="15"/>
      <c r="IAJ60" s="16"/>
      <c r="IAK60" s="15"/>
      <c r="IAL60" s="16"/>
      <c r="IAM60" s="15"/>
      <c r="IAN60" s="16"/>
      <c r="IAO60" s="15"/>
      <c r="IAP60" s="16"/>
      <c r="IAQ60" s="15"/>
      <c r="IAR60" s="16"/>
      <c r="IAS60" s="15"/>
      <c r="IAT60" s="16"/>
      <c r="IAU60" s="15"/>
      <c r="IAV60" s="16"/>
      <c r="IAW60" s="15"/>
      <c r="IAX60" s="16"/>
      <c r="IAY60" s="15"/>
      <c r="IAZ60" s="16"/>
      <c r="IBA60" s="15"/>
      <c r="IBB60" s="16"/>
      <c r="IBC60" s="15"/>
      <c r="IBD60" s="16"/>
      <c r="IBE60" s="15"/>
      <c r="IBF60" s="16"/>
      <c r="IBG60" s="15"/>
      <c r="IBH60" s="16"/>
      <c r="IBI60" s="15"/>
      <c r="IBJ60" s="16"/>
      <c r="IBK60" s="15"/>
      <c r="IBL60" s="16"/>
      <c r="IBM60" s="15"/>
      <c r="IBN60" s="16"/>
      <c r="IBO60" s="15"/>
      <c r="IBP60" s="16"/>
      <c r="IBQ60" s="15"/>
      <c r="IBR60" s="16"/>
      <c r="IBS60" s="15"/>
      <c r="IBT60" s="16"/>
      <c r="IBU60" s="15"/>
      <c r="IBV60" s="16"/>
      <c r="IBW60" s="15"/>
      <c r="IBX60" s="16"/>
      <c r="IBY60" s="15"/>
      <c r="IBZ60" s="16"/>
      <c r="ICA60" s="15"/>
      <c r="ICB60" s="16"/>
      <c r="ICC60" s="15"/>
      <c r="ICD60" s="16"/>
      <c r="ICE60" s="15"/>
      <c r="ICF60" s="16"/>
      <c r="ICG60" s="15"/>
      <c r="ICH60" s="16"/>
      <c r="ICI60" s="15"/>
      <c r="ICJ60" s="16"/>
      <c r="ICK60" s="15"/>
      <c r="ICL60" s="16"/>
      <c r="ICM60" s="15"/>
      <c r="ICN60" s="16"/>
      <c r="ICO60" s="15"/>
      <c r="ICP60" s="16"/>
      <c r="ICQ60" s="15"/>
      <c r="ICR60" s="16"/>
      <c r="ICS60" s="15"/>
      <c r="ICT60" s="16"/>
      <c r="ICU60" s="15"/>
      <c r="ICV60" s="16"/>
      <c r="ICW60" s="15"/>
      <c r="ICX60" s="16"/>
      <c r="ICY60" s="15"/>
      <c r="ICZ60" s="16"/>
      <c r="IDA60" s="15"/>
      <c r="IDB60" s="16"/>
      <c r="IDC60" s="15"/>
      <c r="IDD60" s="16"/>
      <c r="IDE60" s="15"/>
      <c r="IDF60" s="16"/>
      <c r="IDG60" s="15"/>
      <c r="IDH60" s="16"/>
      <c r="IDI60" s="15"/>
      <c r="IDJ60" s="16"/>
      <c r="IDK60" s="15"/>
      <c r="IDL60" s="16"/>
      <c r="IDM60" s="15"/>
      <c r="IDN60" s="16"/>
      <c r="IDO60" s="15"/>
      <c r="IDP60" s="16"/>
      <c r="IDQ60" s="15"/>
      <c r="IDR60" s="16"/>
      <c r="IDS60" s="15"/>
      <c r="IDT60" s="16"/>
      <c r="IDU60" s="15"/>
      <c r="IDV60" s="16"/>
      <c r="IDW60" s="15"/>
      <c r="IDX60" s="16"/>
      <c r="IDY60" s="15"/>
      <c r="IDZ60" s="16"/>
      <c r="IEA60" s="15"/>
      <c r="IEB60" s="16"/>
      <c r="IEC60" s="15"/>
      <c r="IED60" s="16"/>
      <c r="IEE60" s="15"/>
      <c r="IEF60" s="16"/>
      <c r="IEG60" s="15"/>
      <c r="IEH60" s="16"/>
      <c r="IEI60" s="15"/>
      <c r="IEJ60" s="16"/>
      <c r="IEK60" s="15"/>
      <c r="IEL60" s="16"/>
      <c r="IEM60" s="15"/>
      <c r="IEN60" s="16"/>
      <c r="IEO60" s="15"/>
      <c r="IEP60" s="16"/>
      <c r="IEQ60" s="15"/>
      <c r="IER60" s="16"/>
      <c r="IES60" s="15"/>
      <c r="IET60" s="16"/>
      <c r="IEU60" s="15"/>
      <c r="IEV60" s="16"/>
      <c r="IEW60" s="15"/>
      <c r="IEX60" s="16"/>
      <c r="IEY60" s="15"/>
      <c r="IEZ60" s="16"/>
      <c r="IFA60" s="15"/>
      <c r="IFB60" s="16"/>
      <c r="IFC60" s="15"/>
      <c r="IFD60" s="16"/>
      <c r="IFE60" s="15"/>
      <c r="IFF60" s="16"/>
      <c r="IFG60" s="15"/>
      <c r="IFH60" s="16"/>
      <c r="IFI60" s="15"/>
      <c r="IFJ60" s="16"/>
      <c r="IFK60" s="15"/>
      <c r="IFL60" s="16"/>
      <c r="IFM60" s="15"/>
      <c r="IFN60" s="16"/>
      <c r="IFO60" s="15"/>
      <c r="IFP60" s="16"/>
      <c r="IFQ60" s="15"/>
      <c r="IFR60" s="16"/>
      <c r="IFS60" s="15"/>
      <c r="IFT60" s="16"/>
      <c r="IFU60" s="15"/>
      <c r="IFV60" s="16"/>
      <c r="IFW60" s="15"/>
      <c r="IFX60" s="16"/>
      <c r="IFY60" s="15"/>
      <c r="IFZ60" s="16"/>
      <c r="IGA60" s="15"/>
      <c r="IGB60" s="16"/>
      <c r="IGC60" s="15"/>
      <c r="IGD60" s="16"/>
      <c r="IGE60" s="15"/>
      <c r="IGF60" s="16"/>
      <c r="IGG60" s="15"/>
      <c r="IGH60" s="16"/>
      <c r="IGI60" s="15"/>
      <c r="IGJ60" s="16"/>
      <c r="IGK60" s="15"/>
      <c r="IGL60" s="16"/>
      <c r="IGM60" s="15"/>
      <c r="IGN60" s="16"/>
      <c r="IGO60" s="15"/>
      <c r="IGP60" s="16"/>
      <c r="IGQ60" s="15"/>
      <c r="IGR60" s="16"/>
      <c r="IGS60" s="15"/>
      <c r="IGT60" s="16"/>
      <c r="IGU60" s="15"/>
      <c r="IGV60" s="16"/>
      <c r="IGW60" s="15"/>
      <c r="IGX60" s="16"/>
      <c r="IGY60" s="15"/>
      <c r="IGZ60" s="16"/>
      <c r="IHA60" s="15"/>
      <c r="IHB60" s="16"/>
      <c r="IHC60" s="15"/>
      <c r="IHD60" s="16"/>
      <c r="IHE60" s="15"/>
      <c r="IHF60" s="16"/>
      <c r="IHG60" s="15"/>
      <c r="IHH60" s="16"/>
      <c r="IHI60" s="15"/>
      <c r="IHJ60" s="16"/>
      <c r="IHK60" s="15"/>
      <c r="IHL60" s="16"/>
      <c r="IHM60" s="15"/>
      <c r="IHN60" s="16"/>
      <c r="IHO60" s="15"/>
      <c r="IHP60" s="16"/>
      <c r="IHQ60" s="15"/>
      <c r="IHR60" s="16"/>
      <c r="IHS60" s="15"/>
      <c r="IHT60" s="16"/>
      <c r="IHU60" s="15"/>
      <c r="IHV60" s="16"/>
      <c r="IHW60" s="15"/>
      <c r="IHX60" s="16"/>
      <c r="IHY60" s="15"/>
      <c r="IHZ60" s="16"/>
      <c r="IIA60" s="15"/>
      <c r="IIB60" s="16"/>
      <c r="IIC60" s="15"/>
      <c r="IID60" s="16"/>
      <c r="IIE60" s="15"/>
      <c r="IIF60" s="16"/>
      <c r="IIG60" s="15"/>
      <c r="IIH60" s="16"/>
      <c r="III60" s="15"/>
      <c r="IIJ60" s="16"/>
      <c r="IIK60" s="15"/>
      <c r="IIL60" s="16"/>
      <c r="IIM60" s="15"/>
      <c r="IIN60" s="16"/>
      <c r="IIO60" s="15"/>
      <c r="IIP60" s="16"/>
      <c r="IIQ60" s="15"/>
      <c r="IIR60" s="16"/>
      <c r="IIS60" s="15"/>
      <c r="IIT60" s="16"/>
      <c r="IIU60" s="15"/>
      <c r="IIV60" s="16"/>
      <c r="IIW60" s="15"/>
      <c r="IIX60" s="16"/>
      <c r="IIY60" s="15"/>
      <c r="IIZ60" s="16"/>
      <c r="IJA60" s="15"/>
      <c r="IJB60" s="16"/>
      <c r="IJC60" s="15"/>
      <c r="IJD60" s="16"/>
      <c r="IJE60" s="15"/>
      <c r="IJF60" s="16"/>
      <c r="IJG60" s="15"/>
      <c r="IJH60" s="16"/>
      <c r="IJI60" s="15"/>
      <c r="IJJ60" s="16"/>
      <c r="IJK60" s="15"/>
      <c r="IJL60" s="16"/>
      <c r="IJM60" s="15"/>
      <c r="IJN60" s="16"/>
      <c r="IJO60" s="15"/>
      <c r="IJP60" s="16"/>
      <c r="IJQ60" s="15"/>
      <c r="IJR60" s="16"/>
      <c r="IJS60" s="15"/>
      <c r="IJT60" s="16"/>
      <c r="IJU60" s="15"/>
      <c r="IJV60" s="16"/>
      <c r="IJW60" s="15"/>
      <c r="IJX60" s="16"/>
      <c r="IJY60" s="15"/>
      <c r="IJZ60" s="16"/>
      <c r="IKA60" s="15"/>
      <c r="IKB60" s="16"/>
      <c r="IKC60" s="15"/>
      <c r="IKD60" s="16"/>
      <c r="IKE60" s="15"/>
      <c r="IKF60" s="16"/>
      <c r="IKG60" s="15"/>
      <c r="IKH60" s="16"/>
      <c r="IKI60" s="15"/>
      <c r="IKJ60" s="16"/>
      <c r="IKK60" s="15"/>
      <c r="IKL60" s="16"/>
      <c r="IKM60" s="15"/>
      <c r="IKN60" s="16"/>
      <c r="IKO60" s="15"/>
      <c r="IKP60" s="16"/>
      <c r="IKQ60" s="15"/>
      <c r="IKR60" s="16"/>
      <c r="IKS60" s="15"/>
      <c r="IKT60" s="16"/>
      <c r="IKU60" s="15"/>
      <c r="IKV60" s="16"/>
      <c r="IKW60" s="15"/>
      <c r="IKX60" s="16"/>
      <c r="IKY60" s="15"/>
      <c r="IKZ60" s="16"/>
      <c r="ILA60" s="15"/>
      <c r="ILB60" s="16"/>
      <c r="ILC60" s="15"/>
      <c r="ILD60" s="16"/>
      <c r="ILE60" s="15"/>
      <c r="ILF60" s="16"/>
      <c r="ILG60" s="15"/>
      <c r="ILH60" s="16"/>
      <c r="ILI60" s="15"/>
      <c r="ILJ60" s="16"/>
      <c r="ILK60" s="15"/>
      <c r="ILL60" s="16"/>
      <c r="ILM60" s="15"/>
      <c r="ILN60" s="16"/>
      <c r="ILO60" s="15"/>
      <c r="ILP60" s="16"/>
      <c r="ILQ60" s="15"/>
      <c r="ILR60" s="16"/>
      <c r="ILS60" s="15"/>
      <c r="ILT60" s="16"/>
      <c r="ILU60" s="15"/>
      <c r="ILV60" s="16"/>
      <c r="ILW60" s="15"/>
      <c r="ILX60" s="16"/>
      <c r="ILY60" s="15"/>
      <c r="ILZ60" s="16"/>
      <c r="IMA60" s="15"/>
      <c r="IMB60" s="16"/>
      <c r="IMC60" s="15"/>
      <c r="IMD60" s="16"/>
      <c r="IME60" s="15"/>
      <c r="IMF60" s="16"/>
      <c r="IMG60" s="15"/>
      <c r="IMH60" s="16"/>
      <c r="IMI60" s="15"/>
      <c r="IMJ60" s="16"/>
      <c r="IMK60" s="15"/>
      <c r="IML60" s="16"/>
      <c r="IMM60" s="15"/>
      <c r="IMN60" s="16"/>
      <c r="IMO60" s="15"/>
      <c r="IMP60" s="16"/>
      <c r="IMQ60" s="15"/>
      <c r="IMR60" s="16"/>
      <c r="IMS60" s="15"/>
      <c r="IMT60" s="16"/>
      <c r="IMU60" s="15"/>
      <c r="IMV60" s="16"/>
      <c r="IMW60" s="15"/>
      <c r="IMX60" s="16"/>
      <c r="IMY60" s="15"/>
      <c r="IMZ60" s="16"/>
      <c r="INA60" s="15"/>
      <c r="INB60" s="16"/>
      <c r="INC60" s="15"/>
      <c r="IND60" s="16"/>
      <c r="INE60" s="15"/>
      <c r="INF60" s="16"/>
      <c r="ING60" s="15"/>
      <c r="INH60" s="16"/>
      <c r="INI60" s="15"/>
      <c r="INJ60" s="16"/>
      <c r="INK60" s="15"/>
      <c r="INL60" s="16"/>
      <c r="INM60" s="15"/>
      <c r="INN60" s="16"/>
      <c r="INO60" s="15"/>
      <c r="INP60" s="16"/>
      <c r="INQ60" s="15"/>
      <c r="INR60" s="16"/>
      <c r="INS60" s="15"/>
      <c r="INT60" s="16"/>
      <c r="INU60" s="15"/>
      <c r="INV60" s="16"/>
      <c r="INW60" s="15"/>
      <c r="INX60" s="16"/>
      <c r="INY60" s="15"/>
      <c r="INZ60" s="16"/>
      <c r="IOA60" s="15"/>
      <c r="IOB60" s="16"/>
      <c r="IOC60" s="15"/>
      <c r="IOD60" s="16"/>
      <c r="IOE60" s="15"/>
      <c r="IOF60" s="16"/>
      <c r="IOG60" s="15"/>
      <c r="IOH60" s="16"/>
      <c r="IOI60" s="15"/>
      <c r="IOJ60" s="16"/>
      <c r="IOK60" s="15"/>
      <c r="IOL60" s="16"/>
      <c r="IOM60" s="15"/>
      <c r="ION60" s="16"/>
      <c r="IOO60" s="15"/>
      <c r="IOP60" s="16"/>
      <c r="IOQ60" s="15"/>
      <c r="IOR60" s="16"/>
      <c r="IOS60" s="15"/>
      <c r="IOT60" s="16"/>
      <c r="IOU60" s="15"/>
      <c r="IOV60" s="16"/>
      <c r="IOW60" s="15"/>
      <c r="IOX60" s="16"/>
      <c r="IOY60" s="15"/>
      <c r="IOZ60" s="16"/>
      <c r="IPA60" s="15"/>
      <c r="IPB60" s="16"/>
      <c r="IPC60" s="15"/>
      <c r="IPD60" s="16"/>
      <c r="IPE60" s="15"/>
      <c r="IPF60" s="16"/>
      <c r="IPG60" s="15"/>
      <c r="IPH60" s="16"/>
      <c r="IPI60" s="15"/>
      <c r="IPJ60" s="16"/>
      <c r="IPK60" s="15"/>
      <c r="IPL60" s="16"/>
      <c r="IPM60" s="15"/>
      <c r="IPN60" s="16"/>
      <c r="IPO60" s="15"/>
      <c r="IPP60" s="16"/>
      <c r="IPQ60" s="15"/>
      <c r="IPR60" s="16"/>
      <c r="IPS60" s="15"/>
      <c r="IPT60" s="16"/>
      <c r="IPU60" s="15"/>
      <c r="IPV60" s="16"/>
      <c r="IPW60" s="15"/>
      <c r="IPX60" s="16"/>
      <c r="IPY60" s="15"/>
      <c r="IPZ60" s="16"/>
      <c r="IQA60" s="15"/>
      <c r="IQB60" s="16"/>
      <c r="IQC60" s="15"/>
      <c r="IQD60" s="16"/>
      <c r="IQE60" s="15"/>
      <c r="IQF60" s="16"/>
      <c r="IQG60" s="15"/>
      <c r="IQH60" s="16"/>
      <c r="IQI60" s="15"/>
      <c r="IQJ60" s="16"/>
      <c r="IQK60" s="15"/>
      <c r="IQL60" s="16"/>
      <c r="IQM60" s="15"/>
      <c r="IQN60" s="16"/>
      <c r="IQO60" s="15"/>
      <c r="IQP60" s="16"/>
      <c r="IQQ60" s="15"/>
      <c r="IQR60" s="16"/>
      <c r="IQS60" s="15"/>
      <c r="IQT60" s="16"/>
      <c r="IQU60" s="15"/>
      <c r="IQV60" s="16"/>
      <c r="IQW60" s="15"/>
      <c r="IQX60" s="16"/>
      <c r="IQY60" s="15"/>
      <c r="IQZ60" s="16"/>
      <c r="IRA60" s="15"/>
      <c r="IRB60" s="16"/>
      <c r="IRC60" s="15"/>
      <c r="IRD60" s="16"/>
      <c r="IRE60" s="15"/>
      <c r="IRF60" s="16"/>
      <c r="IRG60" s="15"/>
      <c r="IRH60" s="16"/>
      <c r="IRI60" s="15"/>
      <c r="IRJ60" s="16"/>
      <c r="IRK60" s="15"/>
      <c r="IRL60" s="16"/>
      <c r="IRM60" s="15"/>
      <c r="IRN60" s="16"/>
      <c r="IRO60" s="15"/>
      <c r="IRP60" s="16"/>
      <c r="IRQ60" s="15"/>
      <c r="IRR60" s="16"/>
      <c r="IRS60" s="15"/>
      <c r="IRT60" s="16"/>
      <c r="IRU60" s="15"/>
      <c r="IRV60" s="16"/>
      <c r="IRW60" s="15"/>
      <c r="IRX60" s="16"/>
      <c r="IRY60" s="15"/>
      <c r="IRZ60" s="16"/>
      <c r="ISA60" s="15"/>
      <c r="ISB60" s="16"/>
      <c r="ISC60" s="15"/>
      <c r="ISD60" s="16"/>
      <c r="ISE60" s="15"/>
      <c r="ISF60" s="16"/>
      <c r="ISG60" s="15"/>
      <c r="ISH60" s="16"/>
      <c r="ISI60" s="15"/>
      <c r="ISJ60" s="16"/>
      <c r="ISK60" s="15"/>
      <c r="ISL60" s="16"/>
      <c r="ISM60" s="15"/>
      <c r="ISN60" s="16"/>
      <c r="ISO60" s="15"/>
      <c r="ISP60" s="16"/>
      <c r="ISQ60" s="15"/>
      <c r="ISR60" s="16"/>
      <c r="ISS60" s="15"/>
      <c r="IST60" s="16"/>
      <c r="ISU60" s="15"/>
      <c r="ISV60" s="16"/>
      <c r="ISW60" s="15"/>
      <c r="ISX60" s="16"/>
      <c r="ISY60" s="15"/>
      <c r="ISZ60" s="16"/>
      <c r="ITA60" s="15"/>
      <c r="ITB60" s="16"/>
      <c r="ITC60" s="15"/>
      <c r="ITD60" s="16"/>
      <c r="ITE60" s="15"/>
      <c r="ITF60" s="16"/>
      <c r="ITG60" s="15"/>
      <c r="ITH60" s="16"/>
      <c r="ITI60" s="15"/>
      <c r="ITJ60" s="16"/>
      <c r="ITK60" s="15"/>
      <c r="ITL60" s="16"/>
      <c r="ITM60" s="15"/>
      <c r="ITN60" s="16"/>
      <c r="ITO60" s="15"/>
      <c r="ITP60" s="16"/>
      <c r="ITQ60" s="15"/>
      <c r="ITR60" s="16"/>
      <c r="ITS60" s="15"/>
      <c r="ITT60" s="16"/>
      <c r="ITU60" s="15"/>
      <c r="ITV60" s="16"/>
      <c r="ITW60" s="15"/>
      <c r="ITX60" s="16"/>
      <c r="ITY60" s="15"/>
      <c r="ITZ60" s="16"/>
      <c r="IUA60" s="15"/>
      <c r="IUB60" s="16"/>
      <c r="IUC60" s="15"/>
      <c r="IUD60" s="16"/>
      <c r="IUE60" s="15"/>
      <c r="IUF60" s="16"/>
      <c r="IUG60" s="15"/>
      <c r="IUH60" s="16"/>
      <c r="IUI60" s="15"/>
      <c r="IUJ60" s="16"/>
      <c r="IUK60" s="15"/>
      <c r="IUL60" s="16"/>
      <c r="IUM60" s="15"/>
      <c r="IUN60" s="16"/>
      <c r="IUO60" s="15"/>
      <c r="IUP60" s="16"/>
      <c r="IUQ60" s="15"/>
      <c r="IUR60" s="16"/>
      <c r="IUS60" s="15"/>
      <c r="IUT60" s="16"/>
      <c r="IUU60" s="15"/>
      <c r="IUV60" s="16"/>
      <c r="IUW60" s="15"/>
      <c r="IUX60" s="16"/>
      <c r="IUY60" s="15"/>
      <c r="IUZ60" s="16"/>
      <c r="IVA60" s="15"/>
      <c r="IVB60" s="16"/>
      <c r="IVC60" s="15"/>
      <c r="IVD60" s="16"/>
      <c r="IVE60" s="15"/>
      <c r="IVF60" s="16"/>
      <c r="IVG60" s="15"/>
      <c r="IVH60" s="16"/>
      <c r="IVI60" s="15"/>
      <c r="IVJ60" s="16"/>
      <c r="IVK60" s="15"/>
      <c r="IVL60" s="16"/>
      <c r="IVM60" s="15"/>
      <c r="IVN60" s="16"/>
      <c r="IVO60" s="15"/>
      <c r="IVP60" s="16"/>
      <c r="IVQ60" s="15"/>
      <c r="IVR60" s="16"/>
      <c r="IVS60" s="15"/>
      <c r="IVT60" s="16"/>
      <c r="IVU60" s="15"/>
      <c r="IVV60" s="16"/>
      <c r="IVW60" s="15"/>
      <c r="IVX60" s="16"/>
      <c r="IVY60" s="15"/>
      <c r="IVZ60" s="16"/>
      <c r="IWA60" s="15"/>
      <c r="IWB60" s="16"/>
      <c r="IWC60" s="15"/>
      <c r="IWD60" s="16"/>
      <c r="IWE60" s="15"/>
      <c r="IWF60" s="16"/>
      <c r="IWG60" s="15"/>
      <c r="IWH60" s="16"/>
      <c r="IWI60" s="15"/>
      <c r="IWJ60" s="16"/>
      <c r="IWK60" s="15"/>
      <c r="IWL60" s="16"/>
      <c r="IWM60" s="15"/>
      <c r="IWN60" s="16"/>
      <c r="IWO60" s="15"/>
      <c r="IWP60" s="16"/>
      <c r="IWQ60" s="15"/>
      <c r="IWR60" s="16"/>
      <c r="IWS60" s="15"/>
      <c r="IWT60" s="16"/>
      <c r="IWU60" s="15"/>
      <c r="IWV60" s="16"/>
      <c r="IWW60" s="15"/>
      <c r="IWX60" s="16"/>
      <c r="IWY60" s="15"/>
      <c r="IWZ60" s="16"/>
      <c r="IXA60" s="15"/>
      <c r="IXB60" s="16"/>
      <c r="IXC60" s="15"/>
      <c r="IXD60" s="16"/>
      <c r="IXE60" s="15"/>
      <c r="IXF60" s="16"/>
      <c r="IXG60" s="15"/>
      <c r="IXH60" s="16"/>
      <c r="IXI60" s="15"/>
      <c r="IXJ60" s="16"/>
      <c r="IXK60" s="15"/>
      <c r="IXL60" s="16"/>
      <c r="IXM60" s="15"/>
      <c r="IXN60" s="16"/>
      <c r="IXO60" s="15"/>
      <c r="IXP60" s="16"/>
      <c r="IXQ60" s="15"/>
      <c r="IXR60" s="16"/>
      <c r="IXS60" s="15"/>
      <c r="IXT60" s="16"/>
      <c r="IXU60" s="15"/>
      <c r="IXV60" s="16"/>
      <c r="IXW60" s="15"/>
      <c r="IXX60" s="16"/>
      <c r="IXY60" s="15"/>
      <c r="IXZ60" s="16"/>
      <c r="IYA60" s="15"/>
      <c r="IYB60" s="16"/>
      <c r="IYC60" s="15"/>
      <c r="IYD60" s="16"/>
      <c r="IYE60" s="15"/>
      <c r="IYF60" s="16"/>
      <c r="IYG60" s="15"/>
      <c r="IYH60" s="16"/>
      <c r="IYI60" s="15"/>
      <c r="IYJ60" s="16"/>
      <c r="IYK60" s="15"/>
      <c r="IYL60" s="16"/>
      <c r="IYM60" s="15"/>
      <c r="IYN60" s="16"/>
      <c r="IYO60" s="15"/>
      <c r="IYP60" s="16"/>
      <c r="IYQ60" s="15"/>
      <c r="IYR60" s="16"/>
      <c r="IYS60" s="15"/>
      <c r="IYT60" s="16"/>
      <c r="IYU60" s="15"/>
      <c r="IYV60" s="16"/>
      <c r="IYW60" s="15"/>
      <c r="IYX60" s="16"/>
      <c r="IYY60" s="15"/>
      <c r="IYZ60" s="16"/>
      <c r="IZA60" s="15"/>
      <c r="IZB60" s="16"/>
      <c r="IZC60" s="15"/>
      <c r="IZD60" s="16"/>
      <c r="IZE60" s="15"/>
      <c r="IZF60" s="16"/>
      <c r="IZG60" s="15"/>
      <c r="IZH60" s="16"/>
      <c r="IZI60" s="15"/>
      <c r="IZJ60" s="16"/>
      <c r="IZK60" s="15"/>
      <c r="IZL60" s="16"/>
      <c r="IZM60" s="15"/>
      <c r="IZN60" s="16"/>
      <c r="IZO60" s="15"/>
      <c r="IZP60" s="16"/>
      <c r="IZQ60" s="15"/>
      <c r="IZR60" s="16"/>
      <c r="IZS60" s="15"/>
      <c r="IZT60" s="16"/>
      <c r="IZU60" s="15"/>
      <c r="IZV60" s="16"/>
      <c r="IZW60" s="15"/>
      <c r="IZX60" s="16"/>
      <c r="IZY60" s="15"/>
      <c r="IZZ60" s="16"/>
      <c r="JAA60" s="15"/>
      <c r="JAB60" s="16"/>
      <c r="JAC60" s="15"/>
      <c r="JAD60" s="16"/>
      <c r="JAE60" s="15"/>
      <c r="JAF60" s="16"/>
      <c r="JAG60" s="15"/>
      <c r="JAH60" s="16"/>
      <c r="JAI60" s="15"/>
      <c r="JAJ60" s="16"/>
      <c r="JAK60" s="15"/>
      <c r="JAL60" s="16"/>
      <c r="JAM60" s="15"/>
      <c r="JAN60" s="16"/>
      <c r="JAO60" s="15"/>
      <c r="JAP60" s="16"/>
      <c r="JAQ60" s="15"/>
      <c r="JAR60" s="16"/>
      <c r="JAS60" s="15"/>
      <c r="JAT60" s="16"/>
      <c r="JAU60" s="15"/>
      <c r="JAV60" s="16"/>
      <c r="JAW60" s="15"/>
      <c r="JAX60" s="16"/>
      <c r="JAY60" s="15"/>
      <c r="JAZ60" s="16"/>
      <c r="JBA60" s="15"/>
      <c r="JBB60" s="16"/>
      <c r="JBC60" s="15"/>
      <c r="JBD60" s="16"/>
      <c r="JBE60" s="15"/>
      <c r="JBF60" s="16"/>
      <c r="JBG60" s="15"/>
      <c r="JBH60" s="16"/>
      <c r="JBI60" s="15"/>
      <c r="JBJ60" s="16"/>
      <c r="JBK60" s="15"/>
      <c r="JBL60" s="16"/>
      <c r="JBM60" s="15"/>
      <c r="JBN60" s="16"/>
      <c r="JBO60" s="15"/>
      <c r="JBP60" s="16"/>
      <c r="JBQ60" s="15"/>
      <c r="JBR60" s="16"/>
      <c r="JBS60" s="15"/>
      <c r="JBT60" s="16"/>
      <c r="JBU60" s="15"/>
      <c r="JBV60" s="16"/>
      <c r="JBW60" s="15"/>
      <c r="JBX60" s="16"/>
      <c r="JBY60" s="15"/>
      <c r="JBZ60" s="16"/>
      <c r="JCA60" s="15"/>
      <c r="JCB60" s="16"/>
      <c r="JCC60" s="15"/>
      <c r="JCD60" s="16"/>
      <c r="JCE60" s="15"/>
      <c r="JCF60" s="16"/>
      <c r="JCG60" s="15"/>
      <c r="JCH60" s="16"/>
      <c r="JCI60" s="15"/>
      <c r="JCJ60" s="16"/>
      <c r="JCK60" s="15"/>
      <c r="JCL60" s="16"/>
      <c r="JCM60" s="15"/>
      <c r="JCN60" s="16"/>
      <c r="JCO60" s="15"/>
      <c r="JCP60" s="16"/>
      <c r="JCQ60" s="15"/>
      <c r="JCR60" s="16"/>
      <c r="JCS60" s="15"/>
      <c r="JCT60" s="16"/>
      <c r="JCU60" s="15"/>
      <c r="JCV60" s="16"/>
      <c r="JCW60" s="15"/>
      <c r="JCX60" s="16"/>
      <c r="JCY60" s="15"/>
      <c r="JCZ60" s="16"/>
      <c r="JDA60" s="15"/>
      <c r="JDB60" s="16"/>
      <c r="JDC60" s="15"/>
      <c r="JDD60" s="16"/>
      <c r="JDE60" s="15"/>
      <c r="JDF60" s="16"/>
      <c r="JDG60" s="15"/>
      <c r="JDH60" s="16"/>
      <c r="JDI60" s="15"/>
      <c r="JDJ60" s="16"/>
      <c r="JDK60" s="15"/>
      <c r="JDL60" s="16"/>
      <c r="JDM60" s="15"/>
      <c r="JDN60" s="16"/>
      <c r="JDO60" s="15"/>
      <c r="JDP60" s="16"/>
      <c r="JDQ60" s="15"/>
      <c r="JDR60" s="16"/>
      <c r="JDS60" s="15"/>
      <c r="JDT60" s="16"/>
      <c r="JDU60" s="15"/>
      <c r="JDV60" s="16"/>
      <c r="JDW60" s="15"/>
      <c r="JDX60" s="16"/>
      <c r="JDY60" s="15"/>
      <c r="JDZ60" s="16"/>
      <c r="JEA60" s="15"/>
      <c r="JEB60" s="16"/>
      <c r="JEC60" s="15"/>
      <c r="JED60" s="16"/>
      <c r="JEE60" s="15"/>
      <c r="JEF60" s="16"/>
      <c r="JEG60" s="15"/>
      <c r="JEH60" s="16"/>
      <c r="JEI60" s="15"/>
      <c r="JEJ60" s="16"/>
      <c r="JEK60" s="15"/>
      <c r="JEL60" s="16"/>
      <c r="JEM60" s="15"/>
      <c r="JEN60" s="16"/>
      <c r="JEO60" s="15"/>
      <c r="JEP60" s="16"/>
      <c r="JEQ60" s="15"/>
      <c r="JER60" s="16"/>
      <c r="JES60" s="15"/>
      <c r="JET60" s="16"/>
      <c r="JEU60" s="15"/>
      <c r="JEV60" s="16"/>
      <c r="JEW60" s="15"/>
      <c r="JEX60" s="16"/>
      <c r="JEY60" s="15"/>
      <c r="JEZ60" s="16"/>
      <c r="JFA60" s="15"/>
      <c r="JFB60" s="16"/>
      <c r="JFC60" s="15"/>
      <c r="JFD60" s="16"/>
      <c r="JFE60" s="15"/>
      <c r="JFF60" s="16"/>
      <c r="JFG60" s="15"/>
      <c r="JFH60" s="16"/>
      <c r="JFI60" s="15"/>
      <c r="JFJ60" s="16"/>
      <c r="JFK60" s="15"/>
      <c r="JFL60" s="16"/>
      <c r="JFM60" s="15"/>
      <c r="JFN60" s="16"/>
      <c r="JFO60" s="15"/>
      <c r="JFP60" s="16"/>
      <c r="JFQ60" s="15"/>
      <c r="JFR60" s="16"/>
      <c r="JFS60" s="15"/>
      <c r="JFT60" s="16"/>
      <c r="JFU60" s="15"/>
      <c r="JFV60" s="16"/>
      <c r="JFW60" s="15"/>
      <c r="JFX60" s="16"/>
      <c r="JFY60" s="15"/>
      <c r="JFZ60" s="16"/>
      <c r="JGA60" s="15"/>
      <c r="JGB60" s="16"/>
      <c r="JGC60" s="15"/>
      <c r="JGD60" s="16"/>
      <c r="JGE60" s="15"/>
      <c r="JGF60" s="16"/>
      <c r="JGG60" s="15"/>
      <c r="JGH60" s="16"/>
      <c r="JGI60" s="15"/>
      <c r="JGJ60" s="16"/>
      <c r="JGK60" s="15"/>
      <c r="JGL60" s="16"/>
      <c r="JGM60" s="15"/>
      <c r="JGN60" s="16"/>
      <c r="JGO60" s="15"/>
      <c r="JGP60" s="16"/>
      <c r="JGQ60" s="15"/>
      <c r="JGR60" s="16"/>
      <c r="JGS60" s="15"/>
      <c r="JGT60" s="16"/>
      <c r="JGU60" s="15"/>
      <c r="JGV60" s="16"/>
      <c r="JGW60" s="15"/>
      <c r="JGX60" s="16"/>
      <c r="JGY60" s="15"/>
      <c r="JGZ60" s="16"/>
      <c r="JHA60" s="15"/>
      <c r="JHB60" s="16"/>
      <c r="JHC60" s="15"/>
      <c r="JHD60" s="16"/>
      <c r="JHE60" s="15"/>
      <c r="JHF60" s="16"/>
      <c r="JHG60" s="15"/>
      <c r="JHH60" s="16"/>
      <c r="JHI60" s="15"/>
      <c r="JHJ60" s="16"/>
      <c r="JHK60" s="15"/>
      <c r="JHL60" s="16"/>
      <c r="JHM60" s="15"/>
      <c r="JHN60" s="16"/>
      <c r="JHO60" s="15"/>
      <c r="JHP60" s="16"/>
      <c r="JHQ60" s="15"/>
      <c r="JHR60" s="16"/>
      <c r="JHS60" s="15"/>
      <c r="JHT60" s="16"/>
      <c r="JHU60" s="15"/>
      <c r="JHV60" s="16"/>
      <c r="JHW60" s="15"/>
      <c r="JHX60" s="16"/>
      <c r="JHY60" s="15"/>
      <c r="JHZ60" s="16"/>
      <c r="JIA60" s="15"/>
      <c r="JIB60" s="16"/>
      <c r="JIC60" s="15"/>
      <c r="JID60" s="16"/>
      <c r="JIE60" s="15"/>
      <c r="JIF60" s="16"/>
      <c r="JIG60" s="15"/>
      <c r="JIH60" s="16"/>
      <c r="JII60" s="15"/>
      <c r="JIJ60" s="16"/>
      <c r="JIK60" s="15"/>
      <c r="JIL60" s="16"/>
      <c r="JIM60" s="15"/>
      <c r="JIN60" s="16"/>
      <c r="JIO60" s="15"/>
      <c r="JIP60" s="16"/>
      <c r="JIQ60" s="15"/>
      <c r="JIR60" s="16"/>
      <c r="JIS60" s="15"/>
      <c r="JIT60" s="16"/>
      <c r="JIU60" s="15"/>
      <c r="JIV60" s="16"/>
      <c r="JIW60" s="15"/>
      <c r="JIX60" s="16"/>
      <c r="JIY60" s="15"/>
      <c r="JIZ60" s="16"/>
      <c r="JJA60" s="15"/>
      <c r="JJB60" s="16"/>
      <c r="JJC60" s="15"/>
      <c r="JJD60" s="16"/>
      <c r="JJE60" s="15"/>
      <c r="JJF60" s="16"/>
      <c r="JJG60" s="15"/>
      <c r="JJH60" s="16"/>
      <c r="JJI60" s="15"/>
      <c r="JJJ60" s="16"/>
      <c r="JJK60" s="15"/>
      <c r="JJL60" s="16"/>
      <c r="JJM60" s="15"/>
      <c r="JJN60" s="16"/>
      <c r="JJO60" s="15"/>
      <c r="JJP60" s="16"/>
      <c r="JJQ60" s="15"/>
      <c r="JJR60" s="16"/>
      <c r="JJS60" s="15"/>
      <c r="JJT60" s="16"/>
      <c r="JJU60" s="15"/>
      <c r="JJV60" s="16"/>
      <c r="JJW60" s="15"/>
      <c r="JJX60" s="16"/>
      <c r="JJY60" s="15"/>
      <c r="JJZ60" s="16"/>
      <c r="JKA60" s="15"/>
      <c r="JKB60" s="16"/>
      <c r="JKC60" s="15"/>
      <c r="JKD60" s="16"/>
      <c r="JKE60" s="15"/>
      <c r="JKF60" s="16"/>
      <c r="JKG60" s="15"/>
      <c r="JKH60" s="16"/>
      <c r="JKI60" s="15"/>
      <c r="JKJ60" s="16"/>
      <c r="JKK60" s="15"/>
      <c r="JKL60" s="16"/>
      <c r="JKM60" s="15"/>
      <c r="JKN60" s="16"/>
      <c r="JKO60" s="15"/>
      <c r="JKP60" s="16"/>
      <c r="JKQ60" s="15"/>
      <c r="JKR60" s="16"/>
      <c r="JKS60" s="15"/>
      <c r="JKT60" s="16"/>
      <c r="JKU60" s="15"/>
      <c r="JKV60" s="16"/>
      <c r="JKW60" s="15"/>
      <c r="JKX60" s="16"/>
      <c r="JKY60" s="15"/>
      <c r="JKZ60" s="16"/>
      <c r="JLA60" s="15"/>
      <c r="JLB60" s="16"/>
      <c r="JLC60" s="15"/>
      <c r="JLD60" s="16"/>
      <c r="JLE60" s="15"/>
      <c r="JLF60" s="16"/>
      <c r="JLG60" s="15"/>
      <c r="JLH60" s="16"/>
      <c r="JLI60" s="15"/>
      <c r="JLJ60" s="16"/>
      <c r="JLK60" s="15"/>
      <c r="JLL60" s="16"/>
      <c r="JLM60" s="15"/>
      <c r="JLN60" s="16"/>
      <c r="JLO60" s="15"/>
      <c r="JLP60" s="16"/>
      <c r="JLQ60" s="15"/>
      <c r="JLR60" s="16"/>
      <c r="JLS60" s="15"/>
      <c r="JLT60" s="16"/>
      <c r="JLU60" s="15"/>
      <c r="JLV60" s="16"/>
      <c r="JLW60" s="15"/>
      <c r="JLX60" s="16"/>
      <c r="JLY60" s="15"/>
      <c r="JLZ60" s="16"/>
      <c r="JMA60" s="15"/>
      <c r="JMB60" s="16"/>
      <c r="JMC60" s="15"/>
      <c r="JMD60" s="16"/>
      <c r="JME60" s="15"/>
      <c r="JMF60" s="16"/>
      <c r="JMG60" s="15"/>
      <c r="JMH60" s="16"/>
      <c r="JMI60" s="15"/>
      <c r="JMJ60" s="16"/>
      <c r="JMK60" s="15"/>
      <c r="JML60" s="16"/>
      <c r="JMM60" s="15"/>
      <c r="JMN60" s="16"/>
      <c r="JMO60" s="15"/>
      <c r="JMP60" s="16"/>
      <c r="JMQ60" s="15"/>
      <c r="JMR60" s="16"/>
      <c r="JMS60" s="15"/>
      <c r="JMT60" s="16"/>
      <c r="JMU60" s="15"/>
      <c r="JMV60" s="16"/>
      <c r="JMW60" s="15"/>
      <c r="JMX60" s="16"/>
      <c r="JMY60" s="15"/>
      <c r="JMZ60" s="16"/>
      <c r="JNA60" s="15"/>
      <c r="JNB60" s="16"/>
      <c r="JNC60" s="15"/>
      <c r="JND60" s="16"/>
      <c r="JNE60" s="15"/>
      <c r="JNF60" s="16"/>
      <c r="JNG60" s="15"/>
      <c r="JNH60" s="16"/>
      <c r="JNI60" s="15"/>
      <c r="JNJ60" s="16"/>
      <c r="JNK60" s="15"/>
      <c r="JNL60" s="16"/>
      <c r="JNM60" s="15"/>
      <c r="JNN60" s="16"/>
      <c r="JNO60" s="15"/>
      <c r="JNP60" s="16"/>
      <c r="JNQ60" s="15"/>
      <c r="JNR60" s="16"/>
      <c r="JNS60" s="15"/>
      <c r="JNT60" s="16"/>
      <c r="JNU60" s="15"/>
      <c r="JNV60" s="16"/>
      <c r="JNW60" s="15"/>
      <c r="JNX60" s="16"/>
      <c r="JNY60" s="15"/>
      <c r="JNZ60" s="16"/>
      <c r="JOA60" s="15"/>
      <c r="JOB60" s="16"/>
      <c r="JOC60" s="15"/>
      <c r="JOD60" s="16"/>
      <c r="JOE60" s="15"/>
      <c r="JOF60" s="16"/>
      <c r="JOG60" s="15"/>
      <c r="JOH60" s="16"/>
      <c r="JOI60" s="15"/>
      <c r="JOJ60" s="16"/>
      <c r="JOK60" s="15"/>
      <c r="JOL60" s="16"/>
      <c r="JOM60" s="15"/>
      <c r="JON60" s="16"/>
      <c r="JOO60" s="15"/>
      <c r="JOP60" s="16"/>
      <c r="JOQ60" s="15"/>
      <c r="JOR60" s="16"/>
      <c r="JOS60" s="15"/>
      <c r="JOT60" s="16"/>
      <c r="JOU60" s="15"/>
      <c r="JOV60" s="16"/>
      <c r="JOW60" s="15"/>
      <c r="JOX60" s="16"/>
      <c r="JOY60" s="15"/>
      <c r="JOZ60" s="16"/>
      <c r="JPA60" s="15"/>
      <c r="JPB60" s="16"/>
      <c r="JPC60" s="15"/>
      <c r="JPD60" s="16"/>
      <c r="JPE60" s="15"/>
      <c r="JPF60" s="16"/>
      <c r="JPG60" s="15"/>
      <c r="JPH60" s="16"/>
      <c r="JPI60" s="15"/>
      <c r="JPJ60" s="16"/>
      <c r="JPK60" s="15"/>
      <c r="JPL60" s="16"/>
      <c r="JPM60" s="15"/>
      <c r="JPN60" s="16"/>
      <c r="JPO60" s="15"/>
      <c r="JPP60" s="16"/>
      <c r="JPQ60" s="15"/>
      <c r="JPR60" s="16"/>
      <c r="JPS60" s="15"/>
      <c r="JPT60" s="16"/>
      <c r="JPU60" s="15"/>
      <c r="JPV60" s="16"/>
      <c r="JPW60" s="15"/>
      <c r="JPX60" s="16"/>
      <c r="JPY60" s="15"/>
      <c r="JPZ60" s="16"/>
      <c r="JQA60" s="15"/>
      <c r="JQB60" s="16"/>
      <c r="JQC60" s="15"/>
      <c r="JQD60" s="16"/>
      <c r="JQE60" s="15"/>
      <c r="JQF60" s="16"/>
      <c r="JQG60" s="15"/>
      <c r="JQH60" s="16"/>
      <c r="JQI60" s="15"/>
      <c r="JQJ60" s="16"/>
      <c r="JQK60" s="15"/>
      <c r="JQL60" s="16"/>
      <c r="JQM60" s="15"/>
      <c r="JQN60" s="16"/>
      <c r="JQO60" s="15"/>
      <c r="JQP60" s="16"/>
      <c r="JQQ60" s="15"/>
      <c r="JQR60" s="16"/>
      <c r="JQS60" s="15"/>
      <c r="JQT60" s="16"/>
      <c r="JQU60" s="15"/>
      <c r="JQV60" s="16"/>
      <c r="JQW60" s="15"/>
      <c r="JQX60" s="16"/>
      <c r="JQY60" s="15"/>
      <c r="JQZ60" s="16"/>
      <c r="JRA60" s="15"/>
      <c r="JRB60" s="16"/>
      <c r="JRC60" s="15"/>
      <c r="JRD60" s="16"/>
      <c r="JRE60" s="15"/>
      <c r="JRF60" s="16"/>
      <c r="JRG60" s="15"/>
      <c r="JRH60" s="16"/>
      <c r="JRI60" s="15"/>
      <c r="JRJ60" s="16"/>
      <c r="JRK60" s="15"/>
      <c r="JRL60" s="16"/>
      <c r="JRM60" s="15"/>
      <c r="JRN60" s="16"/>
      <c r="JRO60" s="15"/>
      <c r="JRP60" s="16"/>
      <c r="JRQ60" s="15"/>
      <c r="JRR60" s="16"/>
      <c r="JRS60" s="15"/>
      <c r="JRT60" s="16"/>
      <c r="JRU60" s="15"/>
      <c r="JRV60" s="16"/>
      <c r="JRW60" s="15"/>
      <c r="JRX60" s="16"/>
      <c r="JRY60" s="15"/>
      <c r="JRZ60" s="16"/>
      <c r="JSA60" s="15"/>
      <c r="JSB60" s="16"/>
      <c r="JSC60" s="15"/>
      <c r="JSD60" s="16"/>
      <c r="JSE60" s="15"/>
      <c r="JSF60" s="16"/>
      <c r="JSG60" s="15"/>
      <c r="JSH60" s="16"/>
      <c r="JSI60" s="15"/>
      <c r="JSJ60" s="16"/>
      <c r="JSK60" s="15"/>
      <c r="JSL60" s="16"/>
      <c r="JSM60" s="15"/>
      <c r="JSN60" s="16"/>
      <c r="JSO60" s="15"/>
      <c r="JSP60" s="16"/>
      <c r="JSQ60" s="15"/>
      <c r="JSR60" s="16"/>
      <c r="JSS60" s="15"/>
      <c r="JST60" s="16"/>
      <c r="JSU60" s="15"/>
      <c r="JSV60" s="16"/>
      <c r="JSW60" s="15"/>
      <c r="JSX60" s="16"/>
      <c r="JSY60" s="15"/>
      <c r="JSZ60" s="16"/>
      <c r="JTA60" s="15"/>
      <c r="JTB60" s="16"/>
      <c r="JTC60" s="15"/>
      <c r="JTD60" s="16"/>
      <c r="JTE60" s="15"/>
      <c r="JTF60" s="16"/>
      <c r="JTG60" s="15"/>
      <c r="JTH60" s="16"/>
      <c r="JTI60" s="15"/>
      <c r="JTJ60" s="16"/>
      <c r="JTK60" s="15"/>
      <c r="JTL60" s="16"/>
      <c r="JTM60" s="15"/>
      <c r="JTN60" s="16"/>
      <c r="JTO60" s="15"/>
      <c r="JTP60" s="16"/>
      <c r="JTQ60" s="15"/>
      <c r="JTR60" s="16"/>
      <c r="JTS60" s="15"/>
      <c r="JTT60" s="16"/>
      <c r="JTU60" s="15"/>
      <c r="JTV60" s="16"/>
      <c r="JTW60" s="15"/>
      <c r="JTX60" s="16"/>
      <c r="JTY60" s="15"/>
      <c r="JTZ60" s="16"/>
      <c r="JUA60" s="15"/>
      <c r="JUB60" s="16"/>
      <c r="JUC60" s="15"/>
      <c r="JUD60" s="16"/>
      <c r="JUE60" s="15"/>
      <c r="JUF60" s="16"/>
      <c r="JUG60" s="15"/>
      <c r="JUH60" s="16"/>
      <c r="JUI60" s="15"/>
      <c r="JUJ60" s="16"/>
      <c r="JUK60" s="15"/>
      <c r="JUL60" s="16"/>
      <c r="JUM60" s="15"/>
      <c r="JUN60" s="16"/>
      <c r="JUO60" s="15"/>
      <c r="JUP60" s="16"/>
      <c r="JUQ60" s="15"/>
      <c r="JUR60" s="16"/>
      <c r="JUS60" s="15"/>
      <c r="JUT60" s="16"/>
      <c r="JUU60" s="15"/>
      <c r="JUV60" s="16"/>
      <c r="JUW60" s="15"/>
      <c r="JUX60" s="16"/>
      <c r="JUY60" s="15"/>
      <c r="JUZ60" s="16"/>
      <c r="JVA60" s="15"/>
      <c r="JVB60" s="16"/>
      <c r="JVC60" s="15"/>
      <c r="JVD60" s="16"/>
      <c r="JVE60" s="15"/>
      <c r="JVF60" s="16"/>
      <c r="JVG60" s="15"/>
      <c r="JVH60" s="16"/>
      <c r="JVI60" s="15"/>
      <c r="JVJ60" s="16"/>
      <c r="JVK60" s="15"/>
      <c r="JVL60" s="16"/>
      <c r="JVM60" s="15"/>
      <c r="JVN60" s="16"/>
      <c r="JVO60" s="15"/>
      <c r="JVP60" s="16"/>
      <c r="JVQ60" s="15"/>
      <c r="JVR60" s="16"/>
      <c r="JVS60" s="15"/>
      <c r="JVT60" s="16"/>
      <c r="JVU60" s="15"/>
      <c r="JVV60" s="16"/>
      <c r="JVW60" s="15"/>
      <c r="JVX60" s="16"/>
      <c r="JVY60" s="15"/>
      <c r="JVZ60" s="16"/>
      <c r="JWA60" s="15"/>
      <c r="JWB60" s="16"/>
      <c r="JWC60" s="15"/>
      <c r="JWD60" s="16"/>
      <c r="JWE60" s="15"/>
      <c r="JWF60" s="16"/>
      <c r="JWG60" s="15"/>
      <c r="JWH60" s="16"/>
      <c r="JWI60" s="15"/>
      <c r="JWJ60" s="16"/>
      <c r="JWK60" s="15"/>
      <c r="JWL60" s="16"/>
      <c r="JWM60" s="15"/>
      <c r="JWN60" s="16"/>
      <c r="JWO60" s="15"/>
      <c r="JWP60" s="16"/>
      <c r="JWQ60" s="15"/>
      <c r="JWR60" s="16"/>
      <c r="JWS60" s="15"/>
      <c r="JWT60" s="16"/>
      <c r="JWU60" s="15"/>
      <c r="JWV60" s="16"/>
      <c r="JWW60" s="15"/>
      <c r="JWX60" s="16"/>
      <c r="JWY60" s="15"/>
      <c r="JWZ60" s="16"/>
      <c r="JXA60" s="15"/>
      <c r="JXB60" s="16"/>
      <c r="JXC60" s="15"/>
      <c r="JXD60" s="16"/>
      <c r="JXE60" s="15"/>
      <c r="JXF60" s="16"/>
      <c r="JXG60" s="15"/>
      <c r="JXH60" s="16"/>
      <c r="JXI60" s="15"/>
      <c r="JXJ60" s="16"/>
      <c r="JXK60" s="15"/>
      <c r="JXL60" s="16"/>
      <c r="JXM60" s="15"/>
      <c r="JXN60" s="16"/>
      <c r="JXO60" s="15"/>
      <c r="JXP60" s="16"/>
      <c r="JXQ60" s="15"/>
      <c r="JXR60" s="16"/>
      <c r="JXS60" s="15"/>
      <c r="JXT60" s="16"/>
      <c r="JXU60" s="15"/>
      <c r="JXV60" s="16"/>
      <c r="JXW60" s="15"/>
      <c r="JXX60" s="16"/>
      <c r="JXY60" s="15"/>
      <c r="JXZ60" s="16"/>
      <c r="JYA60" s="15"/>
      <c r="JYB60" s="16"/>
      <c r="JYC60" s="15"/>
      <c r="JYD60" s="16"/>
      <c r="JYE60" s="15"/>
      <c r="JYF60" s="16"/>
      <c r="JYG60" s="15"/>
      <c r="JYH60" s="16"/>
      <c r="JYI60" s="15"/>
      <c r="JYJ60" s="16"/>
      <c r="JYK60" s="15"/>
      <c r="JYL60" s="16"/>
      <c r="JYM60" s="15"/>
      <c r="JYN60" s="16"/>
      <c r="JYO60" s="15"/>
      <c r="JYP60" s="16"/>
      <c r="JYQ60" s="15"/>
      <c r="JYR60" s="16"/>
      <c r="JYS60" s="15"/>
      <c r="JYT60" s="16"/>
      <c r="JYU60" s="15"/>
      <c r="JYV60" s="16"/>
      <c r="JYW60" s="15"/>
      <c r="JYX60" s="16"/>
      <c r="JYY60" s="15"/>
      <c r="JYZ60" s="16"/>
      <c r="JZA60" s="15"/>
      <c r="JZB60" s="16"/>
      <c r="JZC60" s="15"/>
      <c r="JZD60" s="16"/>
      <c r="JZE60" s="15"/>
      <c r="JZF60" s="16"/>
      <c r="JZG60" s="15"/>
      <c r="JZH60" s="16"/>
      <c r="JZI60" s="15"/>
      <c r="JZJ60" s="16"/>
      <c r="JZK60" s="15"/>
      <c r="JZL60" s="16"/>
      <c r="JZM60" s="15"/>
      <c r="JZN60" s="16"/>
      <c r="JZO60" s="15"/>
      <c r="JZP60" s="16"/>
      <c r="JZQ60" s="15"/>
      <c r="JZR60" s="16"/>
      <c r="JZS60" s="15"/>
      <c r="JZT60" s="16"/>
      <c r="JZU60" s="15"/>
      <c r="JZV60" s="16"/>
      <c r="JZW60" s="15"/>
      <c r="JZX60" s="16"/>
      <c r="JZY60" s="15"/>
      <c r="JZZ60" s="16"/>
      <c r="KAA60" s="15"/>
      <c r="KAB60" s="16"/>
      <c r="KAC60" s="15"/>
      <c r="KAD60" s="16"/>
      <c r="KAE60" s="15"/>
      <c r="KAF60" s="16"/>
      <c r="KAG60" s="15"/>
      <c r="KAH60" s="16"/>
      <c r="KAI60" s="15"/>
      <c r="KAJ60" s="16"/>
      <c r="KAK60" s="15"/>
      <c r="KAL60" s="16"/>
      <c r="KAM60" s="15"/>
      <c r="KAN60" s="16"/>
      <c r="KAO60" s="15"/>
      <c r="KAP60" s="16"/>
      <c r="KAQ60" s="15"/>
      <c r="KAR60" s="16"/>
      <c r="KAS60" s="15"/>
      <c r="KAT60" s="16"/>
      <c r="KAU60" s="15"/>
      <c r="KAV60" s="16"/>
      <c r="KAW60" s="15"/>
      <c r="KAX60" s="16"/>
      <c r="KAY60" s="15"/>
      <c r="KAZ60" s="16"/>
      <c r="KBA60" s="15"/>
      <c r="KBB60" s="16"/>
      <c r="KBC60" s="15"/>
      <c r="KBD60" s="16"/>
      <c r="KBE60" s="15"/>
      <c r="KBF60" s="16"/>
      <c r="KBG60" s="15"/>
      <c r="KBH60" s="16"/>
      <c r="KBI60" s="15"/>
      <c r="KBJ60" s="16"/>
      <c r="KBK60" s="15"/>
      <c r="KBL60" s="16"/>
      <c r="KBM60" s="15"/>
      <c r="KBN60" s="16"/>
      <c r="KBO60" s="15"/>
      <c r="KBP60" s="16"/>
      <c r="KBQ60" s="15"/>
      <c r="KBR60" s="16"/>
      <c r="KBS60" s="15"/>
      <c r="KBT60" s="16"/>
      <c r="KBU60" s="15"/>
      <c r="KBV60" s="16"/>
      <c r="KBW60" s="15"/>
      <c r="KBX60" s="16"/>
      <c r="KBY60" s="15"/>
      <c r="KBZ60" s="16"/>
      <c r="KCA60" s="15"/>
      <c r="KCB60" s="16"/>
      <c r="KCC60" s="15"/>
      <c r="KCD60" s="16"/>
      <c r="KCE60" s="15"/>
      <c r="KCF60" s="16"/>
      <c r="KCG60" s="15"/>
      <c r="KCH60" s="16"/>
      <c r="KCI60" s="15"/>
      <c r="KCJ60" s="16"/>
      <c r="KCK60" s="15"/>
      <c r="KCL60" s="16"/>
      <c r="KCM60" s="15"/>
      <c r="KCN60" s="16"/>
      <c r="KCO60" s="15"/>
      <c r="KCP60" s="16"/>
      <c r="KCQ60" s="15"/>
      <c r="KCR60" s="16"/>
      <c r="KCS60" s="15"/>
      <c r="KCT60" s="16"/>
      <c r="KCU60" s="15"/>
      <c r="KCV60" s="16"/>
      <c r="KCW60" s="15"/>
      <c r="KCX60" s="16"/>
      <c r="KCY60" s="15"/>
      <c r="KCZ60" s="16"/>
      <c r="KDA60" s="15"/>
      <c r="KDB60" s="16"/>
      <c r="KDC60" s="15"/>
      <c r="KDD60" s="16"/>
      <c r="KDE60" s="15"/>
      <c r="KDF60" s="16"/>
      <c r="KDG60" s="15"/>
      <c r="KDH60" s="16"/>
      <c r="KDI60" s="15"/>
      <c r="KDJ60" s="16"/>
      <c r="KDK60" s="15"/>
      <c r="KDL60" s="16"/>
      <c r="KDM60" s="15"/>
      <c r="KDN60" s="16"/>
      <c r="KDO60" s="15"/>
      <c r="KDP60" s="16"/>
      <c r="KDQ60" s="15"/>
      <c r="KDR60" s="16"/>
      <c r="KDS60" s="15"/>
      <c r="KDT60" s="16"/>
      <c r="KDU60" s="15"/>
      <c r="KDV60" s="16"/>
      <c r="KDW60" s="15"/>
      <c r="KDX60" s="16"/>
      <c r="KDY60" s="15"/>
      <c r="KDZ60" s="16"/>
      <c r="KEA60" s="15"/>
      <c r="KEB60" s="16"/>
      <c r="KEC60" s="15"/>
      <c r="KED60" s="16"/>
      <c r="KEE60" s="15"/>
      <c r="KEF60" s="16"/>
      <c r="KEG60" s="15"/>
      <c r="KEH60" s="16"/>
      <c r="KEI60" s="15"/>
      <c r="KEJ60" s="16"/>
      <c r="KEK60" s="15"/>
      <c r="KEL60" s="16"/>
      <c r="KEM60" s="15"/>
      <c r="KEN60" s="16"/>
      <c r="KEO60" s="15"/>
      <c r="KEP60" s="16"/>
      <c r="KEQ60" s="15"/>
      <c r="KER60" s="16"/>
      <c r="KES60" s="15"/>
      <c r="KET60" s="16"/>
      <c r="KEU60" s="15"/>
      <c r="KEV60" s="16"/>
      <c r="KEW60" s="15"/>
      <c r="KEX60" s="16"/>
      <c r="KEY60" s="15"/>
      <c r="KEZ60" s="16"/>
      <c r="KFA60" s="15"/>
      <c r="KFB60" s="16"/>
      <c r="KFC60" s="15"/>
      <c r="KFD60" s="16"/>
      <c r="KFE60" s="15"/>
      <c r="KFF60" s="16"/>
      <c r="KFG60" s="15"/>
      <c r="KFH60" s="16"/>
      <c r="KFI60" s="15"/>
      <c r="KFJ60" s="16"/>
      <c r="KFK60" s="15"/>
      <c r="KFL60" s="16"/>
      <c r="KFM60" s="15"/>
      <c r="KFN60" s="16"/>
      <c r="KFO60" s="15"/>
      <c r="KFP60" s="16"/>
      <c r="KFQ60" s="15"/>
      <c r="KFR60" s="16"/>
      <c r="KFS60" s="15"/>
      <c r="KFT60" s="16"/>
      <c r="KFU60" s="15"/>
      <c r="KFV60" s="16"/>
      <c r="KFW60" s="15"/>
      <c r="KFX60" s="16"/>
      <c r="KFY60" s="15"/>
      <c r="KFZ60" s="16"/>
      <c r="KGA60" s="15"/>
      <c r="KGB60" s="16"/>
      <c r="KGC60" s="15"/>
      <c r="KGD60" s="16"/>
      <c r="KGE60" s="15"/>
      <c r="KGF60" s="16"/>
      <c r="KGG60" s="15"/>
      <c r="KGH60" s="16"/>
      <c r="KGI60" s="15"/>
      <c r="KGJ60" s="16"/>
      <c r="KGK60" s="15"/>
      <c r="KGL60" s="16"/>
      <c r="KGM60" s="15"/>
      <c r="KGN60" s="16"/>
      <c r="KGO60" s="15"/>
      <c r="KGP60" s="16"/>
      <c r="KGQ60" s="15"/>
      <c r="KGR60" s="16"/>
      <c r="KGS60" s="15"/>
      <c r="KGT60" s="16"/>
      <c r="KGU60" s="15"/>
      <c r="KGV60" s="16"/>
      <c r="KGW60" s="15"/>
      <c r="KGX60" s="16"/>
      <c r="KGY60" s="15"/>
      <c r="KGZ60" s="16"/>
      <c r="KHA60" s="15"/>
      <c r="KHB60" s="16"/>
      <c r="KHC60" s="15"/>
      <c r="KHD60" s="16"/>
      <c r="KHE60" s="15"/>
      <c r="KHF60" s="16"/>
      <c r="KHG60" s="15"/>
      <c r="KHH60" s="16"/>
      <c r="KHI60" s="15"/>
      <c r="KHJ60" s="16"/>
      <c r="KHK60" s="15"/>
      <c r="KHL60" s="16"/>
      <c r="KHM60" s="15"/>
      <c r="KHN60" s="16"/>
      <c r="KHO60" s="15"/>
      <c r="KHP60" s="16"/>
      <c r="KHQ60" s="15"/>
      <c r="KHR60" s="16"/>
      <c r="KHS60" s="15"/>
      <c r="KHT60" s="16"/>
      <c r="KHU60" s="15"/>
      <c r="KHV60" s="16"/>
      <c r="KHW60" s="15"/>
      <c r="KHX60" s="16"/>
      <c r="KHY60" s="15"/>
      <c r="KHZ60" s="16"/>
      <c r="KIA60" s="15"/>
      <c r="KIB60" s="16"/>
      <c r="KIC60" s="15"/>
      <c r="KID60" s="16"/>
      <c r="KIE60" s="15"/>
      <c r="KIF60" s="16"/>
      <c r="KIG60" s="15"/>
      <c r="KIH60" s="16"/>
      <c r="KII60" s="15"/>
      <c r="KIJ60" s="16"/>
      <c r="KIK60" s="15"/>
      <c r="KIL60" s="16"/>
      <c r="KIM60" s="15"/>
      <c r="KIN60" s="16"/>
      <c r="KIO60" s="15"/>
      <c r="KIP60" s="16"/>
      <c r="KIQ60" s="15"/>
      <c r="KIR60" s="16"/>
      <c r="KIS60" s="15"/>
      <c r="KIT60" s="16"/>
      <c r="KIU60" s="15"/>
      <c r="KIV60" s="16"/>
      <c r="KIW60" s="15"/>
      <c r="KIX60" s="16"/>
      <c r="KIY60" s="15"/>
      <c r="KIZ60" s="16"/>
      <c r="KJA60" s="15"/>
      <c r="KJB60" s="16"/>
      <c r="KJC60" s="15"/>
      <c r="KJD60" s="16"/>
      <c r="KJE60" s="15"/>
      <c r="KJF60" s="16"/>
      <c r="KJG60" s="15"/>
      <c r="KJH60" s="16"/>
      <c r="KJI60" s="15"/>
      <c r="KJJ60" s="16"/>
      <c r="KJK60" s="15"/>
      <c r="KJL60" s="16"/>
      <c r="KJM60" s="15"/>
      <c r="KJN60" s="16"/>
      <c r="KJO60" s="15"/>
      <c r="KJP60" s="16"/>
      <c r="KJQ60" s="15"/>
      <c r="KJR60" s="16"/>
      <c r="KJS60" s="15"/>
      <c r="KJT60" s="16"/>
      <c r="KJU60" s="15"/>
      <c r="KJV60" s="16"/>
      <c r="KJW60" s="15"/>
      <c r="KJX60" s="16"/>
      <c r="KJY60" s="15"/>
      <c r="KJZ60" s="16"/>
      <c r="KKA60" s="15"/>
      <c r="KKB60" s="16"/>
      <c r="KKC60" s="15"/>
      <c r="KKD60" s="16"/>
      <c r="KKE60" s="15"/>
      <c r="KKF60" s="16"/>
      <c r="KKG60" s="15"/>
      <c r="KKH60" s="16"/>
      <c r="KKI60" s="15"/>
      <c r="KKJ60" s="16"/>
      <c r="KKK60" s="15"/>
      <c r="KKL60" s="16"/>
      <c r="KKM60" s="15"/>
      <c r="KKN60" s="16"/>
      <c r="KKO60" s="15"/>
      <c r="KKP60" s="16"/>
      <c r="KKQ60" s="15"/>
      <c r="KKR60" s="16"/>
      <c r="KKS60" s="15"/>
      <c r="KKT60" s="16"/>
      <c r="KKU60" s="15"/>
      <c r="KKV60" s="16"/>
      <c r="KKW60" s="15"/>
      <c r="KKX60" s="16"/>
      <c r="KKY60" s="15"/>
      <c r="KKZ60" s="16"/>
      <c r="KLA60" s="15"/>
      <c r="KLB60" s="16"/>
      <c r="KLC60" s="15"/>
      <c r="KLD60" s="16"/>
      <c r="KLE60" s="15"/>
      <c r="KLF60" s="16"/>
      <c r="KLG60" s="15"/>
      <c r="KLH60" s="16"/>
      <c r="KLI60" s="15"/>
      <c r="KLJ60" s="16"/>
      <c r="KLK60" s="15"/>
      <c r="KLL60" s="16"/>
      <c r="KLM60" s="15"/>
      <c r="KLN60" s="16"/>
      <c r="KLO60" s="15"/>
      <c r="KLP60" s="16"/>
      <c r="KLQ60" s="15"/>
      <c r="KLR60" s="16"/>
      <c r="KLS60" s="15"/>
      <c r="KLT60" s="16"/>
      <c r="KLU60" s="15"/>
      <c r="KLV60" s="16"/>
      <c r="KLW60" s="15"/>
      <c r="KLX60" s="16"/>
      <c r="KLY60" s="15"/>
      <c r="KLZ60" s="16"/>
      <c r="KMA60" s="15"/>
      <c r="KMB60" s="16"/>
      <c r="KMC60" s="15"/>
      <c r="KMD60" s="16"/>
      <c r="KME60" s="15"/>
      <c r="KMF60" s="16"/>
      <c r="KMG60" s="15"/>
      <c r="KMH60" s="16"/>
      <c r="KMI60" s="15"/>
      <c r="KMJ60" s="16"/>
      <c r="KMK60" s="15"/>
      <c r="KML60" s="16"/>
      <c r="KMM60" s="15"/>
      <c r="KMN60" s="16"/>
      <c r="KMO60" s="15"/>
      <c r="KMP60" s="16"/>
      <c r="KMQ60" s="15"/>
      <c r="KMR60" s="16"/>
      <c r="KMS60" s="15"/>
      <c r="KMT60" s="16"/>
      <c r="KMU60" s="15"/>
      <c r="KMV60" s="16"/>
      <c r="KMW60" s="15"/>
      <c r="KMX60" s="16"/>
      <c r="KMY60" s="15"/>
      <c r="KMZ60" s="16"/>
      <c r="KNA60" s="15"/>
      <c r="KNB60" s="16"/>
      <c r="KNC60" s="15"/>
      <c r="KND60" s="16"/>
      <c r="KNE60" s="15"/>
      <c r="KNF60" s="16"/>
      <c r="KNG60" s="15"/>
      <c r="KNH60" s="16"/>
      <c r="KNI60" s="15"/>
      <c r="KNJ60" s="16"/>
      <c r="KNK60" s="15"/>
      <c r="KNL60" s="16"/>
      <c r="KNM60" s="15"/>
      <c r="KNN60" s="16"/>
      <c r="KNO60" s="15"/>
      <c r="KNP60" s="16"/>
      <c r="KNQ60" s="15"/>
      <c r="KNR60" s="16"/>
      <c r="KNS60" s="15"/>
      <c r="KNT60" s="16"/>
      <c r="KNU60" s="15"/>
      <c r="KNV60" s="16"/>
      <c r="KNW60" s="15"/>
      <c r="KNX60" s="16"/>
      <c r="KNY60" s="15"/>
      <c r="KNZ60" s="16"/>
      <c r="KOA60" s="15"/>
      <c r="KOB60" s="16"/>
      <c r="KOC60" s="15"/>
      <c r="KOD60" s="16"/>
      <c r="KOE60" s="15"/>
      <c r="KOF60" s="16"/>
      <c r="KOG60" s="15"/>
      <c r="KOH60" s="16"/>
      <c r="KOI60" s="15"/>
      <c r="KOJ60" s="16"/>
      <c r="KOK60" s="15"/>
      <c r="KOL60" s="16"/>
      <c r="KOM60" s="15"/>
      <c r="KON60" s="16"/>
      <c r="KOO60" s="15"/>
      <c r="KOP60" s="16"/>
      <c r="KOQ60" s="15"/>
      <c r="KOR60" s="16"/>
      <c r="KOS60" s="15"/>
      <c r="KOT60" s="16"/>
      <c r="KOU60" s="15"/>
      <c r="KOV60" s="16"/>
      <c r="KOW60" s="15"/>
      <c r="KOX60" s="16"/>
      <c r="KOY60" s="15"/>
      <c r="KOZ60" s="16"/>
      <c r="KPA60" s="15"/>
      <c r="KPB60" s="16"/>
      <c r="KPC60" s="15"/>
      <c r="KPD60" s="16"/>
      <c r="KPE60" s="15"/>
      <c r="KPF60" s="16"/>
      <c r="KPG60" s="15"/>
      <c r="KPH60" s="16"/>
      <c r="KPI60" s="15"/>
      <c r="KPJ60" s="16"/>
      <c r="KPK60" s="15"/>
      <c r="KPL60" s="16"/>
      <c r="KPM60" s="15"/>
      <c r="KPN60" s="16"/>
      <c r="KPO60" s="15"/>
      <c r="KPP60" s="16"/>
      <c r="KPQ60" s="15"/>
      <c r="KPR60" s="16"/>
      <c r="KPS60" s="15"/>
      <c r="KPT60" s="16"/>
      <c r="KPU60" s="15"/>
      <c r="KPV60" s="16"/>
      <c r="KPW60" s="15"/>
      <c r="KPX60" s="16"/>
      <c r="KPY60" s="15"/>
      <c r="KPZ60" s="16"/>
      <c r="KQA60" s="15"/>
      <c r="KQB60" s="16"/>
      <c r="KQC60" s="15"/>
      <c r="KQD60" s="16"/>
      <c r="KQE60" s="15"/>
      <c r="KQF60" s="16"/>
      <c r="KQG60" s="15"/>
      <c r="KQH60" s="16"/>
      <c r="KQI60" s="15"/>
      <c r="KQJ60" s="16"/>
      <c r="KQK60" s="15"/>
      <c r="KQL60" s="16"/>
      <c r="KQM60" s="15"/>
      <c r="KQN60" s="16"/>
      <c r="KQO60" s="15"/>
      <c r="KQP60" s="16"/>
      <c r="KQQ60" s="15"/>
      <c r="KQR60" s="16"/>
      <c r="KQS60" s="15"/>
      <c r="KQT60" s="16"/>
      <c r="KQU60" s="15"/>
      <c r="KQV60" s="16"/>
      <c r="KQW60" s="15"/>
      <c r="KQX60" s="16"/>
      <c r="KQY60" s="15"/>
      <c r="KQZ60" s="16"/>
      <c r="KRA60" s="15"/>
      <c r="KRB60" s="16"/>
      <c r="KRC60" s="15"/>
      <c r="KRD60" s="16"/>
      <c r="KRE60" s="15"/>
      <c r="KRF60" s="16"/>
      <c r="KRG60" s="15"/>
      <c r="KRH60" s="16"/>
      <c r="KRI60" s="15"/>
      <c r="KRJ60" s="16"/>
      <c r="KRK60" s="15"/>
      <c r="KRL60" s="16"/>
      <c r="KRM60" s="15"/>
      <c r="KRN60" s="16"/>
      <c r="KRO60" s="15"/>
      <c r="KRP60" s="16"/>
      <c r="KRQ60" s="15"/>
      <c r="KRR60" s="16"/>
      <c r="KRS60" s="15"/>
      <c r="KRT60" s="16"/>
      <c r="KRU60" s="15"/>
      <c r="KRV60" s="16"/>
      <c r="KRW60" s="15"/>
      <c r="KRX60" s="16"/>
      <c r="KRY60" s="15"/>
      <c r="KRZ60" s="16"/>
      <c r="KSA60" s="15"/>
      <c r="KSB60" s="16"/>
      <c r="KSC60" s="15"/>
      <c r="KSD60" s="16"/>
      <c r="KSE60" s="15"/>
      <c r="KSF60" s="16"/>
      <c r="KSG60" s="15"/>
      <c r="KSH60" s="16"/>
      <c r="KSI60" s="15"/>
      <c r="KSJ60" s="16"/>
      <c r="KSK60" s="15"/>
      <c r="KSL60" s="16"/>
      <c r="KSM60" s="15"/>
      <c r="KSN60" s="16"/>
      <c r="KSO60" s="15"/>
      <c r="KSP60" s="16"/>
      <c r="KSQ60" s="15"/>
      <c r="KSR60" s="16"/>
      <c r="KSS60" s="15"/>
      <c r="KST60" s="16"/>
      <c r="KSU60" s="15"/>
      <c r="KSV60" s="16"/>
      <c r="KSW60" s="15"/>
      <c r="KSX60" s="16"/>
      <c r="KSY60" s="15"/>
      <c r="KSZ60" s="16"/>
      <c r="KTA60" s="15"/>
      <c r="KTB60" s="16"/>
      <c r="KTC60" s="15"/>
      <c r="KTD60" s="16"/>
      <c r="KTE60" s="15"/>
      <c r="KTF60" s="16"/>
      <c r="KTG60" s="15"/>
      <c r="KTH60" s="16"/>
      <c r="KTI60" s="15"/>
      <c r="KTJ60" s="16"/>
      <c r="KTK60" s="15"/>
      <c r="KTL60" s="16"/>
      <c r="KTM60" s="15"/>
      <c r="KTN60" s="16"/>
      <c r="KTO60" s="15"/>
      <c r="KTP60" s="16"/>
      <c r="KTQ60" s="15"/>
      <c r="KTR60" s="16"/>
      <c r="KTS60" s="15"/>
      <c r="KTT60" s="16"/>
      <c r="KTU60" s="15"/>
      <c r="KTV60" s="16"/>
      <c r="KTW60" s="15"/>
      <c r="KTX60" s="16"/>
      <c r="KTY60" s="15"/>
      <c r="KTZ60" s="16"/>
      <c r="KUA60" s="15"/>
      <c r="KUB60" s="16"/>
      <c r="KUC60" s="15"/>
      <c r="KUD60" s="16"/>
      <c r="KUE60" s="15"/>
      <c r="KUF60" s="16"/>
      <c r="KUG60" s="15"/>
      <c r="KUH60" s="16"/>
      <c r="KUI60" s="15"/>
      <c r="KUJ60" s="16"/>
      <c r="KUK60" s="15"/>
      <c r="KUL60" s="16"/>
      <c r="KUM60" s="15"/>
      <c r="KUN60" s="16"/>
      <c r="KUO60" s="15"/>
      <c r="KUP60" s="16"/>
      <c r="KUQ60" s="15"/>
      <c r="KUR60" s="16"/>
      <c r="KUS60" s="15"/>
      <c r="KUT60" s="16"/>
      <c r="KUU60" s="15"/>
      <c r="KUV60" s="16"/>
      <c r="KUW60" s="15"/>
      <c r="KUX60" s="16"/>
      <c r="KUY60" s="15"/>
      <c r="KUZ60" s="16"/>
      <c r="KVA60" s="15"/>
      <c r="KVB60" s="16"/>
      <c r="KVC60" s="15"/>
      <c r="KVD60" s="16"/>
      <c r="KVE60" s="15"/>
      <c r="KVF60" s="16"/>
      <c r="KVG60" s="15"/>
      <c r="KVH60" s="16"/>
      <c r="KVI60" s="15"/>
      <c r="KVJ60" s="16"/>
      <c r="KVK60" s="15"/>
      <c r="KVL60" s="16"/>
      <c r="KVM60" s="15"/>
      <c r="KVN60" s="16"/>
      <c r="KVO60" s="15"/>
      <c r="KVP60" s="16"/>
      <c r="KVQ60" s="15"/>
      <c r="KVR60" s="16"/>
      <c r="KVS60" s="15"/>
      <c r="KVT60" s="16"/>
      <c r="KVU60" s="15"/>
      <c r="KVV60" s="16"/>
      <c r="KVW60" s="15"/>
      <c r="KVX60" s="16"/>
      <c r="KVY60" s="15"/>
      <c r="KVZ60" s="16"/>
      <c r="KWA60" s="15"/>
      <c r="KWB60" s="16"/>
      <c r="KWC60" s="15"/>
      <c r="KWD60" s="16"/>
      <c r="KWE60" s="15"/>
      <c r="KWF60" s="16"/>
      <c r="KWG60" s="15"/>
      <c r="KWH60" s="16"/>
      <c r="KWI60" s="15"/>
      <c r="KWJ60" s="16"/>
      <c r="KWK60" s="15"/>
      <c r="KWL60" s="16"/>
      <c r="KWM60" s="15"/>
      <c r="KWN60" s="16"/>
      <c r="KWO60" s="15"/>
      <c r="KWP60" s="16"/>
      <c r="KWQ60" s="15"/>
      <c r="KWR60" s="16"/>
      <c r="KWS60" s="15"/>
      <c r="KWT60" s="16"/>
      <c r="KWU60" s="15"/>
      <c r="KWV60" s="16"/>
      <c r="KWW60" s="15"/>
      <c r="KWX60" s="16"/>
      <c r="KWY60" s="15"/>
      <c r="KWZ60" s="16"/>
      <c r="KXA60" s="15"/>
      <c r="KXB60" s="16"/>
      <c r="KXC60" s="15"/>
      <c r="KXD60" s="16"/>
      <c r="KXE60" s="15"/>
      <c r="KXF60" s="16"/>
      <c r="KXG60" s="15"/>
      <c r="KXH60" s="16"/>
      <c r="KXI60" s="15"/>
      <c r="KXJ60" s="16"/>
      <c r="KXK60" s="15"/>
      <c r="KXL60" s="16"/>
      <c r="KXM60" s="15"/>
      <c r="KXN60" s="16"/>
      <c r="KXO60" s="15"/>
      <c r="KXP60" s="16"/>
      <c r="KXQ60" s="15"/>
      <c r="KXR60" s="16"/>
      <c r="KXS60" s="15"/>
      <c r="KXT60" s="16"/>
      <c r="KXU60" s="15"/>
      <c r="KXV60" s="16"/>
      <c r="KXW60" s="15"/>
      <c r="KXX60" s="16"/>
      <c r="KXY60" s="15"/>
      <c r="KXZ60" s="16"/>
      <c r="KYA60" s="15"/>
      <c r="KYB60" s="16"/>
      <c r="KYC60" s="15"/>
      <c r="KYD60" s="16"/>
      <c r="KYE60" s="15"/>
      <c r="KYF60" s="16"/>
      <c r="KYG60" s="15"/>
      <c r="KYH60" s="16"/>
      <c r="KYI60" s="15"/>
      <c r="KYJ60" s="16"/>
      <c r="KYK60" s="15"/>
      <c r="KYL60" s="16"/>
      <c r="KYM60" s="15"/>
      <c r="KYN60" s="16"/>
      <c r="KYO60" s="15"/>
      <c r="KYP60" s="16"/>
      <c r="KYQ60" s="15"/>
      <c r="KYR60" s="16"/>
      <c r="KYS60" s="15"/>
      <c r="KYT60" s="16"/>
      <c r="KYU60" s="15"/>
      <c r="KYV60" s="16"/>
      <c r="KYW60" s="15"/>
      <c r="KYX60" s="16"/>
      <c r="KYY60" s="15"/>
      <c r="KYZ60" s="16"/>
      <c r="KZA60" s="15"/>
      <c r="KZB60" s="16"/>
      <c r="KZC60" s="15"/>
      <c r="KZD60" s="16"/>
      <c r="KZE60" s="15"/>
      <c r="KZF60" s="16"/>
      <c r="KZG60" s="15"/>
      <c r="KZH60" s="16"/>
      <c r="KZI60" s="15"/>
      <c r="KZJ60" s="16"/>
      <c r="KZK60" s="15"/>
      <c r="KZL60" s="16"/>
      <c r="KZM60" s="15"/>
      <c r="KZN60" s="16"/>
      <c r="KZO60" s="15"/>
      <c r="KZP60" s="16"/>
      <c r="KZQ60" s="15"/>
      <c r="KZR60" s="16"/>
      <c r="KZS60" s="15"/>
      <c r="KZT60" s="16"/>
      <c r="KZU60" s="15"/>
      <c r="KZV60" s="16"/>
      <c r="KZW60" s="15"/>
      <c r="KZX60" s="16"/>
      <c r="KZY60" s="15"/>
      <c r="KZZ60" s="16"/>
      <c r="LAA60" s="15"/>
      <c r="LAB60" s="16"/>
      <c r="LAC60" s="15"/>
      <c r="LAD60" s="16"/>
      <c r="LAE60" s="15"/>
      <c r="LAF60" s="16"/>
      <c r="LAG60" s="15"/>
      <c r="LAH60" s="16"/>
      <c r="LAI60" s="15"/>
      <c r="LAJ60" s="16"/>
      <c r="LAK60" s="15"/>
      <c r="LAL60" s="16"/>
      <c r="LAM60" s="15"/>
      <c r="LAN60" s="16"/>
      <c r="LAO60" s="15"/>
      <c r="LAP60" s="16"/>
      <c r="LAQ60" s="15"/>
      <c r="LAR60" s="16"/>
      <c r="LAS60" s="15"/>
      <c r="LAT60" s="16"/>
      <c r="LAU60" s="15"/>
      <c r="LAV60" s="16"/>
      <c r="LAW60" s="15"/>
      <c r="LAX60" s="16"/>
      <c r="LAY60" s="15"/>
      <c r="LAZ60" s="16"/>
      <c r="LBA60" s="15"/>
      <c r="LBB60" s="16"/>
      <c r="LBC60" s="15"/>
      <c r="LBD60" s="16"/>
      <c r="LBE60" s="15"/>
      <c r="LBF60" s="16"/>
      <c r="LBG60" s="15"/>
      <c r="LBH60" s="16"/>
      <c r="LBI60" s="15"/>
      <c r="LBJ60" s="16"/>
      <c r="LBK60" s="15"/>
      <c r="LBL60" s="16"/>
      <c r="LBM60" s="15"/>
      <c r="LBN60" s="16"/>
      <c r="LBO60" s="15"/>
      <c r="LBP60" s="16"/>
      <c r="LBQ60" s="15"/>
      <c r="LBR60" s="16"/>
      <c r="LBS60" s="15"/>
      <c r="LBT60" s="16"/>
      <c r="LBU60" s="15"/>
      <c r="LBV60" s="16"/>
      <c r="LBW60" s="15"/>
      <c r="LBX60" s="16"/>
      <c r="LBY60" s="15"/>
      <c r="LBZ60" s="16"/>
      <c r="LCA60" s="15"/>
      <c r="LCB60" s="16"/>
      <c r="LCC60" s="15"/>
      <c r="LCD60" s="16"/>
      <c r="LCE60" s="15"/>
      <c r="LCF60" s="16"/>
      <c r="LCG60" s="15"/>
      <c r="LCH60" s="16"/>
      <c r="LCI60" s="15"/>
      <c r="LCJ60" s="16"/>
      <c r="LCK60" s="15"/>
      <c r="LCL60" s="16"/>
      <c r="LCM60" s="15"/>
      <c r="LCN60" s="16"/>
      <c r="LCO60" s="15"/>
      <c r="LCP60" s="16"/>
      <c r="LCQ60" s="15"/>
      <c r="LCR60" s="16"/>
      <c r="LCS60" s="15"/>
      <c r="LCT60" s="16"/>
      <c r="LCU60" s="15"/>
      <c r="LCV60" s="16"/>
      <c r="LCW60" s="15"/>
      <c r="LCX60" s="16"/>
      <c r="LCY60" s="15"/>
      <c r="LCZ60" s="16"/>
      <c r="LDA60" s="15"/>
      <c r="LDB60" s="16"/>
      <c r="LDC60" s="15"/>
      <c r="LDD60" s="16"/>
      <c r="LDE60" s="15"/>
      <c r="LDF60" s="16"/>
      <c r="LDG60" s="15"/>
      <c r="LDH60" s="16"/>
      <c r="LDI60" s="15"/>
      <c r="LDJ60" s="16"/>
      <c r="LDK60" s="15"/>
      <c r="LDL60" s="16"/>
      <c r="LDM60" s="15"/>
      <c r="LDN60" s="16"/>
      <c r="LDO60" s="15"/>
      <c r="LDP60" s="16"/>
      <c r="LDQ60" s="15"/>
      <c r="LDR60" s="16"/>
      <c r="LDS60" s="15"/>
      <c r="LDT60" s="16"/>
      <c r="LDU60" s="15"/>
      <c r="LDV60" s="16"/>
      <c r="LDW60" s="15"/>
      <c r="LDX60" s="16"/>
      <c r="LDY60" s="15"/>
      <c r="LDZ60" s="16"/>
      <c r="LEA60" s="15"/>
      <c r="LEB60" s="16"/>
      <c r="LEC60" s="15"/>
      <c r="LED60" s="16"/>
      <c r="LEE60" s="15"/>
      <c r="LEF60" s="16"/>
      <c r="LEG60" s="15"/>
      <c r="LEH60" s="16"/>
      <c r="LEI60" s="15"/>
      <c r="LEJ60" s="16"/>
      <c r="LEK60" s="15"/>
      <c r="LEL60" s="16"/>
      <c r="LEM60" s="15"/>
      <c r="LEN60" s="16"/>
      <c r="LEO60" s="15"/>
      <c r="LEP60" s="16"/>
      <c r="LEQ60" s="15"/>
      <c r="LER60" s="16"/>
      <c r="LES60" s="15"/>
      <c r="LET60" s="16"/>
      <c r="LEU60" s="15"/>
      <c r="LEV60" s="16"/>
      <c r="LEW60" s="15"/>
      <c r="LEX60" s="16"/>
      <c r="LEY60" s="15"/>
      <c r="LEZ60" s="16"/>
      <c r="LFA60" s="15"/>
      <c r="LFB60" s="16"/>
      <c r="LFC60" s="15"/>
      <c r="LFD60" s="16"/>
      <c r="LFE60" s="15"/>
      <c r="LFF60" s="16"/>
      <c r="LFG60" s="15"/>
      <c r="LFH60" s="16"/>
      <c r="LFI60" s="15"/>
      <c r="LFJ60" s="16"/>
      <c r="LFK60" s="15"/>
      <c r="LFL60" s="16"/>
      <c r="LFM60" s="15"/>
      <c r="LFN60" s="16"/>
      <c r="LFO60" s="15"/>
      <c r="LFP60" s="16"/>
      <c r="LFQ60" s="15"/>
      <c r="LFR60" s="16"/>
      <c r="LFS60" s="15"/>
      <c r="LFT60" s="16"/>
      <c r="LFU60" s="15"/>
      <c r="LFV60" s="16"/>
      <c r="LFW60" s="15"/>
      <c r="LFX60" s="16"/>
      <c r="LFY60" s="15"/>
      <c r="LFZ60" s="16"/>
      <c r="LGA60" s="15"/>
      <c r="LGB60" s="16"/>
      <c r="LGC60" s="15"/>
      <c r="LGD60" s="16"/>
      <c r="LGE60" s="15"/>
      <c r="LGF60" s="16"/>
      <c r="LGG60" s="15"/>
      <c r="LGH60" s="16"/>
      <c r="LGI60" s="15"/>
      <c r="LGJ60" s="16"/>
      <c r="LGK60" s="15"/>
      <c r="LGL60" s="16"/>
      <c r="LGM60" s="15"/>
      <c r="LGN60" s="16"/>
      <c r="LGO60" s="15"/>
      <c r="LGP60" s="16"/>
      <c r="LGQ60" s="15"/>
      <c r="LGR60" s="16"/>
      <c r="LGS60" s="15"/>
      <c r="LGT60" s="16"/>
      <c r="LGU60" s="15"/>
      <c r="LGV60" s="16"/>
      <c r="LGW60" s="15"/>
      <c r="LGX60" s="16"/>
      <c r="LGY60" s="15"/>
      <c r="LGZ60" s="16"/>
      <c r="LHA60" s="15"/>
      <c r="LHB60" s="16"/>
      <c r="LHC60" s="15"/>
      <c r="LHD60" s="16"/>
      <c r="LHE60" s="15"/>
      <c r="LHF60" s="16"/>
      <c r="LHG60" s="15"/>
      <c r="LHH60" s="16"/>
      <c r="LHI60" s="15"/>
      <c r="LHJ60" s="16"/>
      <c r="LHK60" s="15"/>
      <c r="LHL60" s="16"/>
      <c r="LHM60" s="15"/>
      <c r="LHN60" s="16"/>
      <c r="LHO60" s="15"/>
      <c r="LHP60" s="16"/>
      <c r="LHQ60" s="15"/>
      <c r="LHR60" s="16"/>
      <c r="LHS60" s="15"/>
      <c r="LHT60" s="16"/>
      <c r="LHU60" s="15"/>
      <c r="LHV60" s="16"/>
      <c r="LHW60" s="15"/>
      <c r="LHX60" s="16"/>
      <c r="LHY60" s="15"/>
      <c r="LHZ60" s="16"/>
      <c r="LIA60" s="15"/>
      <c r="LIB60" s="16"/>
      <c r="LIC60" s="15"/>
      <c r="LID60" s="16"/>
      <c r="LIE60" s="15"/>
      <c r="LIF60" s="16"/>
      <c r="LIG60" s="15"/>
      <c r="LIH60" s="16"/>
      <c r="LII60" s="15"/>
      <c r="LIJ60" s="16"/>
      <c r="LIK60" s="15"/>
      <c r="LIL60" s="16"/>
      <c r="LIM60" s="15"/>
      <c r="LIN60" s="16"/>
      <c r="LIO60" s="15"/>
      <c r="LIP60" s="16"/>
      <c r="LIQ60" s="15"/>
      <c r="LIR60" s="16"/>
      <c r="LIS60" s="15"/>
      <c r="LIT60" s="16"/>
      <c r="LIU60" s="15"/>
      <c r="LIV60" s="16"/>
      <c r="LIW60" s="15"/>
      <c r="LIX60" s="16"/>
      <c r="LIY60" s="15"/>
      <c r="LIZ60" s="16"/>
      <c r="LJA60" s="15"/>
      <c r="LJB60" s="16"/>
      <c r="LJC60" s="15"/>
      <c r="LJD60" s="16"/>
      <c r="LJE60" s="15"/>
      <c r="LJF60" s="16"/>
      <c r="LJG60" s="15"/>
      <c r="LJH60" s="16"/>
      <c r="LJI60" s="15"/>
      <c r="LJJ60" s="16"/>
      <c r="LJK60" s="15"/>
      <c r="LJL60" s="16"/>
      <c r="LJM60" s="15"/>
      <c r="LJN60" s="16"/>
      <c r="LJO60" s="15"/>
      <c r="LJP60" s="16"/>
      <c r="LJQ60" s="15"/>
      <c r="LJR60" s="16"/>
      <c r="LJS60" s="15"/>
      <c r="LJT60" s="16"/>
      <c r="LJU60" s="15"/>
      <c r="LJV60" s="16"/>
      <c r="LJW60" s="15"/>
      <c r="LJX60" s="16"/>
      <c r="LJY60" s="15"/>
      <c r="LJZ60" s="16"/>
      <c r="LKA60" s="15"/>
      <c r="LKB60" s="16"/>
      <c r="LKC60" s="15"/>
      <c r="LKD60" s="16"/>
      <c r="LKE60" s="15"/>
      <c r="LKF60" s="16"/>
      <c r="LKG60" s="15"/>
      <c r="LKH60" s="16"/>
      <c r="LKI60" s="15"/>
      <c r="LKJ60" s="16"/>
      <c r="LKK60" s="15"/>
      <c r="LKL60" s="16"/>
      <c r="LKM60" s="15"/>
      <c r="LKN60" s="16"/>
      <c r="LKO60" s="15"/>
      <c r="LKP60" s="16"/>
      <c r="LKQ60" s="15"/>
      <c r="LKR60" s="16"/>
      <c r="LKS60" s="15"/>
      <c r="LKT60" s="16"/>
      <c r="LKU60" s="15"/>
      <c r="LKV60" s="16"/>
      <c r="LKW60" s="15"/>
      <c r="LKX60" s="16"/>
      <c r="LKY60" s="15"/>
      <c r="LKZ60" s="16"/>
      <c r="LLA60" s="15"/>
      <c r="LLB60" s="16"/>
      <c r="LLC60" s="15"/>
      <c r="LLD60" s="16"/>
      <c r="LLE60" s="15"/>
      <c r="LLF60" s="16"/>
      <c r="LLG60" s="15"/>
      <c r="LLH60" s="16"/>
      <c r="LLI60" s="15"/>
      <c r="LLJ60" s="16"/>
      <c r="LLK60" s="15"/>
      <c r="LLL60" s="16"/>
      <c r="LLM60" s="15"/>
      <c r="LLN60" s="16"/>
      <c r="LLO60" s="15"/>
      <c r="LLP60" s="16"/>
      <c r="LLQ60" s="15"/>
      <c r="LLR60" s="16"/>
      <c r="LLS60" s="15"/>
      <c r="LLT60" s="16"/>
      <c r="LLU60" s="15"/>
      <c r="LLV60" s="16"/>
      <c r="LLW60" s="15"/>
      <c r="LLX60" s="16"/>
      <c r="LLY60" s="15"/>
      <c r="LLZ60" s="16"/>
      <c r="LMA60" s="15"/>
      <c r="LMB60" s="16"/>
      <c r="LMC60" s="15"/>
      <c r="LMD60" s="16"/>
      <c r="LME60" s="15"/>
      <c r="LMF60" s="16"/>
      <c r="LMG60" s="15"/>
      <c r="LMH60" s="16"/>
      <c r="LMI60" s="15"/>
      <c r="LMJ60" s="16"/>
      <c r="LMK60" s="15"/>
      <c r="LML60" s="16"/>
      <c r="LMM60" s="15"/>
      <c r="LMN60" s="16"/>
      <c r="LMO60" s="15"/>
      <c r="LMP60" s="16"/>
      <c r="LMQ60" s="15"/>
      <c r="LMR60" s="16"/>
      <c r="LMS60" s="15"/>
      <c r="LMT60" s="16"/>
      <c r="LMU60" s="15"/>
      <c r="LMV60" s="16"/>
      <c r="LMW60" s="15"/>
      <c r="LMX60" s="16"/>
      <c r="LMY60" s="15"/>
      <c r="LMZ60" s="16"/>
      <c r="LNA60" s="15"/>
      <c r="LNB60" s="16"/>
      <c r="LNC60" s="15"/>
      <c r="LND60" s="16"/>
      <c r="LNE60" s="15"/>
      <c r="LNF60" s="16"/>
      <c r="LNG60" s="15"/>
      <c r="LNH60" s="16"/>
      <c r="LNI60" s="15"/>
      <c r="LNJ60" s="16"/>
      <c r="LNK60" s="15"/>
      <c r="LNL60" s="16"/>
      <c r="LNM60" s="15"/>
      <c r="LNN60" s="16"/>
      <c r="LNO60" s="15"/>
      <c r="LNP60" s="16"/>
      <c r="LNQ60" s="15"/>
      <c r="LNR60" s="16"/>
      <c r="LNS60" s="15"/>
      <c r="LNT60" s="16"/>
      <c r="LNU60" s="15"/>
      <c r="LNV60" s="16"/>
      <c r="LNW60" s="15"/>
      <c r="LNX60" s="16"/>
      <c r="LNY60" s="15"/>
      <c r="LNZ60" s="16"/>
      <c r="LOA60" s="15"/>
      <c r="LOB60" s="16"/>
      <c r="LOC60" s="15"/>
      <c r="LOD60" s="16"/>
      <c r="LOE60" s="15"/>
      <c r="LOF60" s="16"/>
      <c r="LOG60" s="15"/>
      <c r="LOH60" s="16"/>
      <c r="LOI60" s="15"/>
      <c r="LOJ60" s="16"/>
      <c r="LOK60" s="15"/>
      <c r="LOL60" s="16"/>
      <c r="LOM60" s="15"/>
      <c r="LON60" s="16"/>
      <c r="LOO60" s="15"/>
      <c r="LOP60" s="16"/>
      <c r="LOQ60" s="15"/>
      <c r="LOR60" s="16"/>
      <c r="LOS60" s="15"/>
      <c r="LOT60" s="16"/>
      <c r="LOU60" s="15"/>
      <c r="LOV60" s="16"/>
      <c r="LOW60" s="15"/>
      <c r="LOX60" s="16"/>
      <c r="LOY60" s="15"/>
      <c r="LOZ60" s="16"/>
      <c r="LPA60" s="15"/>
      <c r="LPB60" s="16"/>
      <c r="LPC60" s="15"/>
      <c r="LPD60" s="16"/>
      <c r="LPE60" s="15"/>
      <c r="LPF60" s="16"/>
      <c r="LPG60" s="15"/>
      <c r="LPH60" s="16"/>
      <c r="LPI60" s="15"/>
      <c r="LPJ60" s="16"/>
      <c r="LPK60" s="15"/>
      <c r="LPL60" s="16"/>
      <c r="LPM60" s="15"/>
      <c r="LPN60" s="16"/>
      <c r="LPO60" s="15"/>
      <c r="LPP60" s="16"/>
      <c r="LPQ60" s="15"/>
      <c r="LPR60" s="16"/>
      <c r="LPS60" s="15"/>
      <c r="LPT60" s="16"/>
      <c r="LPU60" s="15"/>
      <c r="LPV60" s="16"/>
      <c r="LPW60" s="15"/>
      <c r="LPX60" s="16"/>
      <c r="LPY60" s="15"/>
      <c r="LPZ60" s="16"/>
      <c r="LQA60" s="15"/>
      <c r="LQB60" s="16"/>
      <c r="LQC60" s="15"/>
      <c r="LQD60" s="16"/>
      <c r="LQE60" s="15"/>
      <c r="LQF60" s="16"/>
      <c r="LQG60" s="15"/>
      <c r="LQH60" s="16"/>
      <c r="LQI60" s="15"/>
      <c r="LQJ60" s="16"/>
      <c r="LQK60" s="15"/>
      <c r="LQL60" s="16"/>
      <c r="LQM60" s="15"/>
      <c r="LQN60" s="16"/>
      <c r="LQO60" s="15"/>
      <c r="LQP60" s="16"/>
      <c r="LQQ60" s="15"/>
      <c r="LQR60" s="16"/>
      <c r="LQS60" s="15"/>
      <c r="LQT60" s="16"/>
      <c r="LQU60" s="15"/>
      <c r="LQV60" s="16"/>
      <c r="LQW60" s="15"/>
      <c r="LQX60" s="16"/>
      <c r="LQY60" s="15"/>
      <c r="LQZ60" s="16"/>
      <c r="LRA60" s="15"/>
      <c r="LRB60" s="16"/>
      <c r="LRC60" s="15"/>
      <c r="LRD60" s="16"/>
      <c r="LRE60" s="15"/>
      <c r="LRF60" s="16"/>
      <c r="LRG60" s="15"/>
      <c r="LRH60" s="16"/>
      <c r="LRI60" s="15"/>
      <c r="LRJ60" s="16"/>
      <c r="LRK60" s="15"/>
      <c r="LRL60" s="16"/>
      <c r="LRM60" s="15"/>
      <c r="LRN60" s="16"/>
      <c r="LRO60" s="15"/>
      <c r="LRP60" s="16"/>
      <c r="LRQ60" s="15"/>
      <c r="LRR60" s="16"/>
      <c r="LRS60" s="15"/>
      <c r="LRT60" s="16"/>
      <c r="LRU60" s="15"/>
      <c r="LRV60" s="16"/>
      <c r="LRW60" s="15"/>
      <c r="LRX60" s="16"/>
      <c r="LRY60" s="15"/>
      <c r="LRZ60" s="16"/>
      <c r="LSA60" s="15"/>
      <c r="LSB60" s="16"/>
      <c r="LSC60" s="15"/>
      <c r="LSD60" s="16"/>
      <c r="LSE60" s="15"/>
      <c r="LSF60" s="16"/>
      <c r="LSG60" s="15"/>
      <c r="LSH60" s="16"/>
      <c r="LSI60" s="15"/>
      <c r="LSJ60" s="16"/>
      <c r="LSK60" s="15"/>
      <c r="LSL60" s="16"/>
      <c r="LSM60" s="15"/>
      <c r="LSN60" s="16"/>
      <c r="LSO60" s="15"/>
      <c r="LSP60" s="16"/>
      <c r="LSQ60" s="15"/>
      <c r="LSR60" s="16"/>
      <c r="LSS60" s="15"/>
      <c r="LST60" s="16"/>
      <c r="LSU60" s="15"/>
      <c r="LSV60" s="16"/>
      <c r="LSW60" s="15"/>
      <c r="LSX60" s="16"/>
      <c r="LSY60" s="15"/>
      <c r="LSZ60" s="16"/>
      <c r="LTA60" s="15"/>
      <c r="LTB60" s="16"/>
      <c r="LTC60" s="15"/>
      <c r="LTD60" s="16"/>
      <c r="LTE60" s="15"/>
      <c r="LTF60" s="16"/>
      <c r="LTG60" s="15"/>
      <c r="LTH60" s="16"/>
      <c r="LTI60" s="15"/>
      <c r="LTJ60" s="16"/>
      <c r="LTK60" s="15"/>
      <c r="LTL60" s="16"/>
      <c r="LTM60" s="15"/>
      <c r="LTN60" s="16"/>
      <c r="LTO60" s="15"/>
      <c r="LTP60" s="16"/>
      <c r="LTQ60" s="15"/>
      <c r="LTR60" s="16"/>
      <c r="LTS60" s="15"/>
      <c r="LTT60" s="16"/>
      <c r="LTU60" s="15"/>
      <c r="LTV60" s="16"/>
      <c r="LTW60" s="15"/>
      <c r="LTX60" s="16"/>
      <c r="LTY60" s="15"/>
      <c r="LTZ60" s="16"/>
      <c r="LUA60" s="15"/>
      <c r="LUB60" s="16"/>
      <c r="LUC60" s="15"/>
      <c r="LUD60" s="16"/>
      <c r="LUE60" s="15"/>
      <c r="LUF60" s="16"/>
      <c r="LUG60" s="15"/>
      <c r="LUH60" s="16"/>
      <c r="LUI60" s="15"/>
      <c r="LUJ60" s="16"/>
      <c r="LUK60" s="15"/>
      <c r="LUL60" s="16"/>
      <c r="LUM60" s="15"/>
      <c r="LUN60" s="16"/>
      <c r="LUO60" s="15"/>
      <c r="LUP60" s="16"/>
      <c r="LUQ60" s="15"/>
      <c r="LUR60" s="16"/>
      <c r="LUS60" s="15"/>
      <c r="LUT60" s="16"/>
      <c r="LUU60" s="15"/>
      <c r="LUV60" s="16"/>
      <c r="LUW60" s="15"/>
      <c r="LUX60" s="16"/>
      <c r="LUY60" s="15"/>
      <c r="LUZ60" s="16"/>
      <c r="LVA60" s="15"/>
      <c r="LVB60" s="16"/>
      <c r="LVC60" s="15"/>
      <c r="LVD60" s="16"/>
      <c r="LVE60" s="15"/>
      <c r="LVF60" s="16"/>
      <c r="LVG60" s="15"/>
      <c r="LVH60" s="16"/>
      <c r="LVI60" s="15"/>
      <c r="LVJ60" s="16"/>
      <c r="LVK60" s="15"/>
      <c r="LVL60" s="16"/>
      <c r="LVM60" s="15"/>
      <c r="LVN60" s="16"/>
      <c r="LVO60" s="15"/>
      <c r="LVP60" s="16"/>
      <c r="LVQ60" s="15"/>
      <c r="LVR60" s="16"/>
      <c r="LVS60" s="15"/>
      <c r="LVT60" s="16"/>
      <c r="LVU60" s="15"/>
      <c r="LVV60" s="16"/>
      <c r="LVW60" s="15"/>
      <c r="LVX60" s="16"/>
      <c r="LVY60" s="15"/>
      <c r="LVZ60" s="16"/>
      <c r="LWA60" s="15"/>
      <c r="LWB60" s="16"/>
      <c r="LWC60" s="15"/>
      <c r="LWD60" s="16"/>
      <c r="LWE60" s="15"/>
      <c r="LWF60" s="16"/>
      <c r="LWG60" s="15"/>
      <c r="LWH60" s="16"/>
      <c r="LWI60" s="15"/>
      <c r="LWJ60" s="16"/>
      <c r="LWK60" s="15"/>
      <c r="LWL60" s="16"/>
      <c r="LWM60" s="15"/>
      <c r="LWN60" s="16"/>
      <c r="LWO60" s="15"/>
      <c r="LWP60" s="16"/>
      <c r="LWQ60" s="15"/>
      <c r="LWR60" s="16"/>
      <c r="LWS60" s="15"/>
      <c r="LWT60" s="16"/>
      <c r="LWU60" s="15"/>
      <c r="LWV60" s="16"/>
      <c r="LWW60" s="15"/>
      <c r="LWX60" s="16"/>
      <c r="LWY60" s="15"/>
      <c r="LWZ60" s="16"/>
      <c r="LXA60" s="15"/>
      <c r="LXB60" s="16"/>
      <c r="LXC60" s="15"/>
      <c r="LXD60" s="16"/>
      <c r="LXE60" s="15"/>
      <c r="LXF60" s="16"/>
      <c r="LXG60" s="15"/>
      <c r="LXH60" s="16"/>
      <c r="LXI60" s="15"/>
      <c r="LXJ60" s="16"/>
      <c r="LXK60" s="15"/>
      <c r="LXL60" s="16"/>
      <c r="LXM60" s="15"/>
      <c r="LXN60" s="16"/>
      <c r="LXO60" s="15"/>
      <c r="LXP60" s="16"/>
      <c r="LXQ60" s="15"/>
      <c r="LXR60" s="16"/>
      <c r="LXS60" s="15"/>
      <c r="LXT60" s="16"/>
      <c r="LXU60" s="15"/>
      <c r="LXV60" s="16"/>
      <c r="LXW60" s="15"/>
      <c r="LXX60" s="16"/>
      <c r="LXY60" s="15"/>
      <c r="LXZ60" s="16"/>
      <c r="LYA60" s="15"/>
      <c r="LYB60" s="16"/>
      <c r="LYC60" s="15"/>
      <c r="LYD60" s="16"/>
      <c r="LYE60" s="15"/>
      <c r="LYF60" s="16"/>
      <c r="LYG60" s="15"/>
      <c r="LYH60" s="16"/>
      <c r="LYI60" s="15"/>
      <c r="LYJ60" s="16"/>
      <c r="LYK60" s="15"/>
      <c r="LYL60" s="16"/>
      <c r="LYM60" s="15"/>
      <c r="LYN60" s="16"/>
      <c r="LYO60" s="15"/>
      <c r="LYP60" s="16"/>
      <c r="LYQ60" s="15"/>
      <c r="LYR60" s="16"/>
      <c r="LYS60" s="15"/>
      <c r="LYT60" s="16"/>
      <c r="LYU60" s="15"/>
      <c r="LYV60" s="16"/>
      <c r="LYW60" s="15"/>
      <c r="LYX60" s="16"/>
      <c r="LYY60" s="15"/>
      <c r="LYZ60" s="16"/>
      <c r="LZA60" s="15"/>
      <c r="LZB60" s="16"/>
      <c r="LZC60" s="15"/>
      <c r="LZD60" s="16"/>
      <c r="LZE60" s="15"/>
      <c r="LZF60" s="16"/>
      <c r="LZG60" s="15"/>
      <c r="LZH60" s="16"/>
      <c r="LZI60" s="15"/>
      <c r="LZJ60" s="16"/>
      <c r="LZK60" s="15"/>
      <c r="LZL60" s="16"/>
      <c r="LZM60" s="15"/>
      <c r="LZN60" s="16"/>
      <c r="LZO60" s="15"/>
      <c r="LZP60" s="16"/>
      <c r="LZQ60" s="15"/>
      <c r="LZR60" s="16"/>
      <c r="LZS60" s="15"/>
      <c r="LZT60" s="16"/>
      <c r="LZU60" s="15"/>
      <c r="LZV60" s="16"/>
      <c r="LZW60" s="15"/>
      <c r="LZX60" s="16"/>
      <c r="LZY60" s="15"/>
      <c r="LZZ60" s="16"/>
      <c r="MAA60" s="15"/>
      <c r="MAB60" s="16"/>
      <c r="MAC60" s="15"/>
      <c r="MAD60" s="16"/>
      <c r="MAE60" s="15"/>
      <c r="MAF60" s="16"/>
      <c r="MAG60" s="15"/>
      <c r="MAH60" s="16"/>
      <c r="MAI60" s="15"/>
      <c r="MAJ60" s="16"/>
      <c r="MAK60" s="15"/>
      <c r="MAL60" s="16"/>
      <c r="MAM60" s="15"/>
      <c r="MAN60" s="16"/>
      <c r="MAO60" s="15"/>
      <c r="MAP60" s="16"/>
      <c r="MAQ60" s="15"/>
      <c r="MAR60" s="16"/>
      <c r="MAS60" s="15"/>
      <c r="MAT60" s="16"/>
      <c r="MAU60" s="15"/>
      <c r="MAV60" s="16"/>
      <c r="MAW60" s="15"/>
      <c r="MAX60" s="16"/>
      <c r="MAY60" s="15"/>
      <c r="MAZ60" s="16"/>
      <c r="MBA60" s="15"/>
      <c r="MBB60" s="16"/>
      <c r="MBC60" s="15"/>
      <c r="MBD60" s="16"/>
      <c r="MBE60" s="15"/>
      <c r="MBF60" s="16"/>
      <c r="MBG60" s="15"/>
      <c r="MBH60" s="16"/>
      <c r="MBI60" s="15"/>
      <c r="MBJ60" s="16"/>
      <c r="MBK60" s="15"/>
      <c r="MBL60" s="16"/>
      <c r="MBM60" s="15"/>
      <c r="MBN60" s="16"/>
      <c r="MBO60" s="15"/>
      <c r="MBP60" s="16"/>
      <c r="MBQ60" s="15"/>
      <c r="MBR60" s="16"/>
      <c r="MBS60" s="15"/>
      <c r="MBT60" s="16"/>
      <c r="MBU60" s="15"/>
      <c r="MBV60" s="16"/>
      <c r="MBW60" s="15"/>
      <c r="MBX60" s="16"/>
      <c r="MBY60" s="15"/>
      <c r="MBZ60" s="16"/>
      <c r="MCA60" s="15"/>
      <c r="MCB60" s="16"/>
      <c r="MCC60" s="15"/>
      <c r="MCD60" s="16"/>
      <c r="MCE60" s="15"/>
      <c r="MCF60" s="16"/>
      <c r="MCG60" s="15"/>
      <c r="MCH60" s="16"/>
      <c r="MCI60" s="15"/>
      <c r="MCJ60" s="16"/>
      <c r="MCK60" s="15"/>
      <c r="MCL60" s="16"/>
      <c r="MCM60" s="15"/>
      <c r="MCN60" s="16"/>
      <c r="MCO60" s="15"/>
      <c r="MCP60" s="16"/>
      <c r="MCQ60" s="15"/>
      <c r="MCR60" s="16"/>
      <c r="MCS60" s="15"/>
      <c r="MCT60" s="16"/>
      <c r="MCU60" s="15"/>
      <c r="MCV60" s="16"/>
      <c r="MCW60" s="15"/>
      <c r="MCX60" s="16"/>
      <c r="MCY60" s="15"/>
      <c r="MCZ60" s="16"/>
      <c r="MDA60" s="15"/>
      <c r="MDB60" s="16"/>
      <c r="MDC60" s="15"/>
      <c r="MDD60" s="16"/>
      <c r="MDE60" s="15"/>
      <c r="MDF60" s="16"/>
      <c r="MDG60" s="15"/>
      <c r="MDH60" s="16"/>
      <c r="MDI60" s="15"/>
      <c r="MDJ60" s="16"/>
      <c r="MDK60" s="15"/>
      <c r="MDL60" s="16"/>
      <c r="MDM60" s="15"/>
      <c r="MDN60" s="16"/>
      <c r="MDO60" s="15"/>
      <c r="MDP60" s="16"/>
      <c r="MDQ60" s="15"/>
      <c r="MDR60" s="16"/>
      <c r="MDS60" s="15"/>
      <c r="MDT60" s="16"/>
      <c r="MDU60" s="15"/>
      <c r="MDV60" s="16"/>
      <c r="MDW60" s="15"/>
      <c r="MDX60" s="16"/>
      <c r="MDY60" s="15"/>
      <c r="MDZ60" s="16"/>
      <c r="MEA60" s="15"/>
      <c r="MEB60" s="16"/>
      <c r="MEC60" s="15"/>
      <c r="MED60" s="16"/>
      <c r="MEE60" s="15"/>
      <c r="MEF60" s="16"/>
      <c r="MEG60" s="15"/>
      <c r="MEH60" s="16"/>
      <c r="MEI60" s="15"/>
      <c r="MEJ60" s="16"/>
      <c r="MEK60" s="15"/>
      <c r="MEL60" s="16"/>
      <c r="MEM60" s="15"/>
      <c r="MEN60" s="16"/>
      <c r="MEO60" s="15"/>
      <c r="MEP60" s="16"/>
      <c r="MEQ60" s="15"/>
      <c r="MER60" s="16"/>
      <c r="MES60" s="15"/>
      <c r="MET60" s="16"/>
      <c r="MEU60" s="15"/>
      <c r="MEV60" s="16"/>
      <c r="MEW60" s="15"/>
      <c r="MEX60" s="16"/>
      <c r="MEY60" s="15"/>
      <c r="MEZ60" s="16"/>
      <c r="MFA60" s="15"/>
      <c r="MFB60" s="16"/>
      <c r="MFC60" s="15"/>
      <c r="MFD60" s="16"/>
      <c r="MFE60" s="15"/>
      <c r="MFF60" s="16"/>
      <c r="MFG60" s="15"/>
      <c r="MFH60" s="16"/>
      <c r="MFI60" s="15"/>
      <c r="MFJ60" s="16"/>
      <c r="MFK60" s="15"/>
      <c r="MFL60" s="16"/>
      <c r="MFM60" s="15"/>
      <c r="MFN60" s="16"/>
      <c r="MFO60" s="15"/>
      <c r="MFP60" s="16"/>
      <c r="MFQ60" s="15"/>
      <c r="MFR60" s="16"/>
      <c r="MFS60" s="15"/>
      <c r="MFT60" s="16"/>
      <c r="MFU60" s="15"/>
      <c r="MFV60" s="16"/>
      <c r="MFW60" s="15"/>
      <c r="MFX60" s="16"/>
      <c r="MFY60" s="15"/>
      <c r="MFZ60" s="16"/>
      <c r="MGA60" s="15"/>
      <c r="MGB60" s="16"/>
      <c r="MGC60" s="15"/>
      <c r="MGD60" s="16"/>
      <c r="MGE60" s="15"/>
      <c r="MGF60" s="16"/>
      <c r="MGG60" s="15"/>
      <c r="MGH60" s="16"/>
      <c r="MGI60" s="15"/>
      <c r="MGJ60" s="16"/>
      <c r="MGK60" s="15"/>
      <c r="MGL60" s="16"/>
      <c r="MGM60" s="15"/>
      <c r="MGN60" s="16"/>
      <c r="MGO60" s="15"/>
      <c r="MGP60" s="16"/>
      <c r="MGQ60" s="15"/>
      <c r="MGR60" s="16"/>
      <c r="MGS60" s="15"/>
      <c r="MGT60" s="16"/>
      <c r="MGU60" s="15"/>
      <c r="MGV60" s="16"/>
      <c r="MGW60" s="15"/>
      <c r="MGX60" s="16"/>
      <c r="MGY60" s="15"/>
      <c r="MGZ60" s="16"/>
      <c r="MHA60" s="15"/>
      <c r="MHB60" s="16"/>
      <c r="MHC60" s="15"/>
      <c r="MHD60" s="16"/>
      <c r="MHE60" s="15"/>
      <c r="MHF60" s="16"/>
      <c r="MHG60" s="15"/>
      <c r="MHH60" s="16"/>
      <c r="MHI60" s="15"/>
      <c r="MHJ60" s="16"/>
      <c r="MHK60" s="15"/>
      <c r="MHL60" s="16"/>
      <c r="MHM60" s="15"/>
      <c r="MHN60" s="16"/>
      <c r="MHO60" s="15"/>
      <c r="MHP60" s="16"/>
      <c r="MHQ60" s="15"/>
      <c r="MHR60" s="16"/>
      <c r="MHS60" s="15"/>
      <c r="MHT60" s="16"/>
      <c r="MHU60" s="15"/>
      <c r="MHV60" s="16"/>
      <c r="MHW60" s="15"/>
      <c r="MHX60" s="16"/>
      <c r="MHY60" s="15"/>
      <c r="MHZ60" s="16"/>
      <c r="MIA60" s="15"/>
      <c r="MIB60" s="16"/>
      <c r="MIC60" s="15"/>
      <c r="MID60" s="16"/>
      <c r="MIE60" s="15"/>
      <c r="MIF60" s="16"/>
      <c r="MIG60" s="15"/>
      <c r="MIH60" s="16"/>
      <c r="MII60" s="15"/>
      <c r="MIJ60" s="16"/>
      <c r="MIK60" s="15"/>
      <c r="MIL60" s="16"/>
      <c r="MIM60" s="15"/>
      <c r="MIN60" s="16"/>
      <c r="MIO60" s="15"/>
      <c r="MIP60" s="16"/>
      <c r="MIQ60" s="15"/>
      <c r="MIR60" s="16"/>
      <c r="MIS60" s="15"/>
      <c r="MIT60" s="16"/>
      <c r="MIU60" s="15"/>
      <c r="MIV60" s="16"/>
      <c r="MIW60" s="15"/>
      <c r="MIX60" s="16"/>
      <c r="MIY60" s="15"/>
      <c r="MIZ60" s="16"/>
      <c r="MJA60" s="15"/>
      <c r="MJB60" s="16"/>
      <c r="MJC60" s="15"/>
      <c r="MJD60" s="16"/>
      <c r="MJE60" s="15"/>
      <c r="MJF60" s="16"/>
      <c r="MJG60" s="15"/>
      <c r="MJH60" s="16"/>
      <c r="MJI60" s="15"/>
      <c r="MJJ60" s="16"/>
      <c r="MJK60" s="15"/>
      <c r="MJL60" s="16"/>
      <c r="MJM60" s="15"/>
      <c r="MJN60" s="16"/>
      <c r="MJO60" s="15"/>
      <c r="MJP60" s="16"/>
      <c r="MJQ60" s="15"/>
      <c r="MJR60" s="16"/>
      <c r="MJS60" s="15"/>
      <c r="MJT60" s="16"/>
      <c r="MJU60" s="15"/>
      <c r="MJV60" s="16"/>
      <c r="MJW60" s="15"/>
      <c r="MJX60" s="16"/>
      <c r="MJY60" s="15"/>
      <c r="MJZ60" s="16"/>
      <c r="MKA60" s="15"/>
      <c r="MKB60" s="16"/>
      <c r="MKC60" s="15"/>
      <c r="MKD60" s="16"/>
      <c r="MKE60" s="15"/>
      <c r="MKF60" s="16"/>
      <c r="MKG60" s="15"/>
      <c r="MKH60" s="16"/>
      <c r="MKI60" s="15"/>
      <c r="MKJ60" s="16"/>
      <c r="MKK60" s="15"/>
      <c r="MKL60" s="16"/>
      <c r="MKM60" s="15"/>
      <c r="MKN60" s="16"/>
      <c r="MKO60" s="15"/>
      <c r="MKP60" s="16"/>
      <c r="MKQ60" s="15"/>
      <c r="MKR60" s="16"/>
      <c r="MKS60" s="15"/>
      <c r="MKT60" s="16"/>
      <c r="MKU60" s="15"/>
      <c r="MKV60" s="16"/>
      <c r="MKW60" s="15"/>
      <c r="MKX60" s="16"/>
      <c r="MKY60" s="15"/>
      <c r="MKZ60" s="16"/>
      <c r="MLA60" s="15"/>
      <c r="MLB60" s="16"/>
      <c r="MLC60" s="15"/>
      <c r="MLD60" s="16"/>
      <c r="MLE60" s="15"/>
      <c r="MLF60" s="16"/>
      <c r="MLG60" s="15"/>
      <c r="MLH60" s="16"/>
      <c r="MLI60" s="15"/>
      <c r="MLJ60" s="16"/>
      <c r="MLK60" s="15"/>
      <c r="MLL60" s="16"/>
      <c r="MLM60" s="15"/>
      <c r="MLN60" s="16"/>
      <c r="MLO60" s="15"/>
      <c r="MLP60" s="16"/>
      <c r="MLQ60" s="15"/>
      <c r="MLR60" s="16"/>
      <c r="MLS60" s="15"/>
      <c r="MLT60" s="16"/>
      <c r="MLU60" s="15"/>
      <c r="MLV60" s="16"/>
      <c r="MLW60" s="15"/>
      <c r="MLX60" s="16"/>
      <c r="MLY60" s="15"/>
      <c r="MLZ60" s="16"/>
      <c r="MMA60" s="15"/>
      <c r="MMB60" s="16"/>
      <c r="MMC60" s="15"/>
      <c r="MMD60" s="16"/>
      <c r="MME60" s="15"/>
      <c r="MMF60" s="16"/>
      <c r="MMG60" s="15"/>
      <c r="MMH60" s="16"/>
      <c r="MMI60" s="15"/>
      <c r="MMJ60" s="16"/>
      <c r="MMK60" s="15"/>
      <c r="MML60" s="16"/>
      <c r="MMM60" s="15"/>
      <c r="MMN60" s="16"/>
      <c r="MMO60" s="15"/>
      <c r="MMP60" s="16"/>
      <c r="MMQ60" s="15"/>
      <c r="MMR60" s="16"/>
      <c r="MMS60" s="15"/>
      <c r="MMT60" s="16"/>
      <c r="MMU60" s="15"/>
      <c r="MMV60" s="16"/>
      <c r="MMW60" s="15"/>
      <c r="MMX60" s="16"/>
      <c r="MMY60" s="15"/>
      <c r="MMZ60" s="16"/>
      <c r="MNA60" s="15"/>
      <c r="MNB60" s="16"/>
      <c r="MNC60" s="15"/>
      <c r="MND60" s="16"/>
      <c r="MNE60" s="15"/>
      <c r="MNF60" s="16"/>
      <c r="MNG60" s="15"/>
      <c r="MNH60" s="16"/>
      <c r="MNI60" s="15"/>
      <c r="MNJ60" s="16"/>
      <c r="MNK60" s="15"/>
      <c r="MNL60" s="16"/>
      <c r="MNM60" s="15"/>
      <c r="MNN60" s="16"/>
      <c r="MNO60" s="15"/>
      <c r="MNP60" s="16"/>
      <c r="MNQ60" s="15"/>
      <c r="MNR60" s="16"/>
      <c r="MNS60" s="15"/>
      <c r="MNT60" s="16"/>
      <c r="MNU60" s="15"/>
      <c r="MNV60" s="16"/>
      <c r="MNW60" s="15"/>
      <c r="MNX60" s="16"/>
      <c r="MNY60" s="15"/>
      <c r="MNZ60" s="16"/>
      <c r="MOA60" s="15"/>
      <c r="MOB60" s="16"/>
      <c r="MOC60" s="15"/>
      <c r="MOD60" s="16"/>
      <c r="MOE60" s="15"/>
      <c r="MOF60" s="16"/>
      <c r="MOG60" s="15"/>
      <c r="MOH60" s="16"/>
      <c r="MOI60" s="15"/>
      <c r="MOJ60" s="16"/>
      <c r="MOK60" s="15"/>
      <c r="MOL60" s="16"/>
      <c r="MOM60" s="15"/>
      <c r="MON60" s="16"/>
      <c r="MOO60" s="15"/>
      <c r="MOP60" s="16"/>
      <c r="MOQ60" s="15"/>
      <c r="MOR60" s="16"/>
      <c r="MOS60" s="15"/>
      <c r="MOT60" s="16"/>
      <c r="MOU60" s="15"/>
      <c r="MOV60" s="16"/>
      <c r="MOW60" s="15"/>
      <c r="MOX60" s="16"/>
      <c r="MOY60" s="15"/>
      <c r="MOZ60" s="16"/>
      <c r="MPA60" s="15"/>
      <c r="MPB60" s="16"/>
      <c r="MPC60" s="15"/>
      <c r="MPD60" s="16"/>
      <c r="MPE60" s="15"/>
      <c r="MPF60" s="16"/>
      <c r="MPG60" s="15"/>
      <c r="MPH60" s="16"/>
      <c r="MPI60" s="15"/>
      <c r="MPJ60" s="16"/>
      <c r="MPK60" s="15"/>
      <c r="MPL60" s="16"/>
      <c r="MPM60" s="15"/>
      <c r="MPN60" s="16"/>
      <c r="MPO60" s="15"/>
      <c r="MPP60" s="16"/>
      <c r="MPQ60" s="15"/>
      <c r="MPR60" s="16"/>
      <c r="MPS60" s="15"/>
      <c r="MPT60" s="16"/>
      <c r="MPU60" s="15"/>
      <c r="MPV60" s="16"/>
      <c r="MPW60" s="15"/>
      <c r="MPX60" s="16"/>
      <c r="MPY60" s="15"/>
      <c r="MPZ60" s="16"/>
      <c r="MQA60" s="15"/>
      <c r="MQB60" s="16"/>
      <c r="MQC60" s="15"/>
      <c r="MQD60" s="16"/>
      <c r="MQE60" s="15"/>
      <c r="MQF60" s="16"/>
      <c r="MQG60" s="15"/>
      <c r="MQH60" s="16"/>
      <c r="MQI60" s="15"/>
      <c r="MQJ60" s="16"/>
      <c r="MQK60" s="15"/>
      <c r="MQL60" s="16"/>
      <c r="MQM60" s="15"/>
      <c r="MQN60" s="16"/>
      <c r="MQO60" s="15"/>
      <c r="MQP60" s="16"/>
      <c r="MQQ60" s="15"/>
      <c r="MQR60" s="16"/>
      <c r="MQS60" s="15"/>
      <c r="MQT60" s="16"/>
      <c r="MQU60" s="15"/>
      <c r="MQV60" s="16"/>
      <c r="MQW60" s="15"/>
      <c r="MQX60" s="16"/>
      <c r="MQY60" s="15"/>
      <c r="MQZ60" s="16"/>
      <c r="MRA60" s="15"/>
      <c r="MRB60" s="16"/>
      <c r="MRC60" s="15"/>
      <c r="MRD60" s="16"/>
      <c r="MRE60" s="15"/>
      <c r="MRF60" s="16"/>
      <c r="MRG60" s="15"/>
      <c r="MRH60" s="16"/>
      <c r="MRI60" s="15"/>
      <c r="MRJ60" s="16"/>
      <c r="MRK60" s="15"/>
      <c r="MRL60" s="16"/>
      <c r="MRM60" s="15"/>
      <c r="MRN60" s="16"/>
      <c r="MRO60" s="15"/>
      <c r="MRP60" s="16"/>
      <c r="MRQ60" s="15"/>
      <c r="MRR60" s="16"/>
      <c r="MRS60" s="15"/>
      <c r="MRT60" s="16"/>
      <c r="MRU60" s="15"/>
      <c r="MRV60" s="16"/>
      <c r="MRW60" s="15"/>
      <c r="MRX60" s="16"/>
      <c r="MRY60" s="15"/>
      <c r="MRZ60" s="16"/>
      <c r="MSA60" s="15"/>
      <c r="MSB60" s="16"/>
      <c r="MSC60" s="15"/>
      <c r="MSD60" s="16"/>
      <c r="MSE60" s="15"/>
      <c r="MSF60" s="16"/>
      <c r="MSG60" s="15"/>
      <c r="MSH60" s="16"/>
      <c r="MSI60" s="15"/>
      <c r="MSJ60" s="16"/>
      <c r="MSK60" s="15"/>
      <c r="MSL60" s="16"/>
      <c r="MSM60" s="15"/>
      <c r="MSN60" s="16"/>
      <c r="MSO60" s="15"/>
      <c r="MSP60" s="16"/>
      <c r="MSQ60" s="15"/>
      <c r="MSR60" s="16"/>
      <c r="MSS60" s="15"/>
      <c r="MST60" s="16"/>
      <c r="MSU60" s="15"/>
      <c r="MSV60" s="16"/>
      <c r="MSW60" s="15"/>
      <c r="MSX60" s="16"/>
      <c r="MSY60" s="15"/>
      <c r="MSZ60" s="16"/>
      <c r="MTA60" s="15"/>
      <c r="MTB60" s="16"/>
      <c r="MTC60" s="15"/>
      <c r="MTD60" s="16"/>
      <c r="MTE60" s="15"/>
      <c r="MTF60" s="16"/>
      <c r="MTG60" s="15"/>
      <c r="MTH60" s="16"/>
      <c r="MTI60" s="15"/>
      <c r="MTJ60" s="16"/>
      <c r="MTK60" s="15"/>
      <c r="MTL60" s="16"/>
      <c r="MTM60" s="15"/>
      <c r="MTN60" s="16"/>
      <c r="MTO60" s="15"/>
      <c r="MTP60" s="16"/>
      <c r="MTQ60" s="15"/>
      <c r="MTR60" s="16"/>
      <c r="MTS60" s="15"/>
      <c r="MTT60" s="16"/>
      <c r="MTU60" s="15"/>
      <c r="MTV60" s="16"/>
      <c r="MTW60" s="15"/>
      <c r="MTX60" s="16"/>
      <c r="MTY60" s="15"/>
      <c r="MTZ60" s="16"/>
      <c r="MUA60" s="15"/>
      <c r="MUB60" s="16"/>
      <c r="MUC60" s="15"/>
      <c r="MUD60" s="16"/>
      <c r="MUE60" s="15"/>
      <c r="MUF60" s="16"/>
      <c r="MUG60" s="15"/>
      <c r="MUH60" s="16"/>
      <c r="MUI60" s="15"/>
      <c r="MUJ60" s="16"/>
      <c r="MUK60" s="15"/>
      <c r="MUL60" s="16"/>
      <c r="MUM60" s="15"/>
      <c r="MUN60" s="16"/>
      <c r="MUO60" s="15"/>
      <c r="MUP60" s="16"/>
      <c r="MUQ60" s="15"/>
      <c r="MUR60" s="16"/>
      <c r="MUS60" s="15"/>
      <c r="MUT60" s="16"/>
      <c r="MUU60" s="15"/>
      <c r="MUV60" s="16"/>
      <c r="MUW60" s="15"/>
      <c r="MUX60" s="16"/>
      <c r="MUY60" s="15"/>
      <c r="MUZ60" s="16"/>
      <c r="MVA60" s="15"/>
      <c r="MVB60" s="16"/>
      <c r="MVC60" s="15"/>
      <c r="MVD60" s="16"/>
      <c r="MVE60" s="15"/>
      <c r="MVF60" s="16"/>
      <c r="MVG60" s="15"/>
      <c r="MVH60" s="16"/>
      <c r="MVI60" s="15"/>
      <c r="MVJ60" s="16"/>
      <c r="MVK60" s="15"/>
      <c r="MVL60" s="16"/>
      <c r="MVM60" s="15"/>
      <c r="MVN60" s="16"/>
      <c r="MVO60" s="15"/>
      <c r="MVP60" s="16"/>
      <c r="MVQ60" s="15"/>
      <c r="MVR60" s="16"/>
      <c r="MVS60" s="15"/>
      <c r="MVT60" s="16"/>
      <c r="MVU60" s="15"/>
      <c r="MVV60" s="16"/>
      <c r="MVW60" s="15"/>
      <c r="MVX60" s="16"/>
      <c r="MVY60" s="15"/>
      <c r="MVZ60" s="16"/>
      <c r="MWA60" s="15"/>
      <c r="MWB60" s="16"/>
      <c r="MWC60" s="15"/>
      <c r="MWD60" s="16"/>
      <c r="MWE60" s="15"/>
      <c r="MWF60" s="16"/>
      <c r="MWG60" s="15"/>
      <c r="MWH60" s="16"/>
      <c r="MWI60" s="15"/>
      <c r="MWJ60" s="16"/>
      <c r="MWK60" s="15"/>
      <c r="MWL60" s="16"/>
      <c r="MWM60" s="15"/>
      <c r="MWN60" s="16"/>
      <c r="MWO60" s="15"/>
      <c r="MWP60" s="16"/>
      <c r="MWQ60" s="15"/>
      <c r="MWR60" s="16"/>
      <c r="MWS60" s="15"/>
      <c r="MWT60" s="16"/>
      <c r="MWU60" s="15"/>
      <c r="MWV60" s="16"/>
      <c r="MWW60" s="15"/>
      <c r="MWX60" s="16"/>
      <c r="MWY60" s="15"/>
      <c r="MWZ60" s="16"/>
      <c r="MXA60" s="15"/>
      <c r="MXB60" s="16"/>
      <c r="MXC60" s="15"/>
      <c r="MXD60" s="16"/>
      <c r="MXE60" s="15"/>
      <c r="MXF60" s="16"/>
      <c r="MXG60" s="15"/>
      <c r="MXH60" s="16"/>
      <c r="MXI60" s="15"/>
      <c r="MXJ60" s="16"/>
      <c r="MXK60" s="15"/>
      <c r="MXL60" s="16"/>
      <c r="MXM60" s="15"/>
      <c r="MXN60" s="16"/>
      <c r="MXO60" s="15"/>
      <c r="MXP60" s="16"/>
      <c r="MXQ60" s="15"/>
      <c r="MXR60" s="16"/>
      <c r="MXS60" s="15"/>
      <c r="MXT60" s="16"/>
      <c r="MXU60" s="15"/>
      <c r="MXV60" s="16"/>
      <c r="MXW60" s="15"/>
      <c r="MXX60" s="16"/>
      <c r="MXY60" s="15"/>
      <c r="MXZ60" s="16"/>
      <c r="MYA60" s="15"/>
      <c r="MYB60" s="16"/>
      <c r="MYC60" s="15"/>
      <c r="MYD60" s="16"/>
      <c r="MYE60" s="15"/>
      <c r="MYF60" s="16"/>
      <c r="MYG60" s="15"/>
      <c r="MYH60" s="16"/>
      <c r="MYI60" s="15"/>
      <c r="MYJ60" s="16"/>
      <c r="MYK60" s="15"/>
      <c r="MYL60" s="16"/>
      <c r="MYM60" s="15"/>
      <c r="MYN60" s="16"/>
      <c r="MYO60" s="15"/>
      <c r="MYP60" s="16"/>
      <c r="MYQ60" s="15"/>
      <c r="MYR60" s="16"/>
      <c r="MYS60" s="15"/>
      <c r="MYT60" s="16"/>
      <c r="MYU60" s="15"/>
      <c r="MYV60" s="16"/>
      <c r="MYW60" s="15"/>
      <c r="MYX60" s="16"/>
      <c r="MYY60" s="15"/>
      <c r="MYZ60" s="16"/>
      <c r="MZA60" s="15"/>
      <c r="MZB60" s="16"/>
      <c r="MZC60" s="15"/>
      <c r="MZD60" s="16"/>
      <c r="MZE60" s="15"/>
      <c r="MZF60" s="16"/>
      <c r="MZG60" s="15"/>
      <c r="MZH60" s="16"/>
      <c r="MZI60" s="15"/>
      <c r="MZJ60" s="16"/>
      <c r="MZK60" s="15"/>
      <c r="MZL60" s="16"/>
      <c r="MZM60" s="15"/>
      <c r="MZN60" s="16"/>
      <c r="MZO60" s="15"/>
      <c r="MZP60" s="16"/>
      <c r="MZQ60" s="15"/>
      <c r="MZR60" s="16"/>
      <c r="MZS60" s="15"/>
      <c r="MZT60" s="16"/>
      <c r="MZU60" s="15"/>
      <c r="MZV60" s="16"/>
      <c r="MZW60" s="15"/>
      <c r="MZX60" s="16"/>
      <c r="MZY60" s="15"/>
      <c r="MZZ60" s="16"/>
      <c r="NAA60" s="15"/>
      <c r="NAB60" s="16"/>
      <c r="NAC60" s="15"/>
      <c r="NAD60" s="16"/>
      <c r="NAE60" s="15"/>
      <c r="NAF60" s="16"/>
      <c r="NAG60" s="15"/>
      <c r="NAH60" s="16"/>
      <c r="NAI60" s="15"/>
      <c r="NAJ60" s="16"/>
      <c r="NAK60" s="15"/>
      <c r="NAL60" s="16"/>
      <c r="NAM60" s="15"/>
      <c r="NAN60" s="16"/>
      <c r="NAO60" s="15"/>
      <c r="NAP60" s="16"/>
      <c r="NAQ60" s="15"/>
      <c r="NAR60" s="16"/>
      <c r="NAS60" s="15"/>
      <c r="NAT60" s="16"/>
      <c r="NAU60" s="15"/>
      <c r="NAV60" s="16"/>
      <c r="NAW60" s="15"/>
      <c r="NAX60" s="16"/>
      <c r="NAY60" s="15"/>
      <c r="NAZ60" s="16"/>
      <c r="NBA60" s="15"/>
      <c r="NBB60" s="16"/>
      <c r="NBC60" s="15"/>
      <c r="NBD60" s="16"/>
      <c r="NBE60" s="15"/>
      <c r="NBF60" s="16"/>
      <c r="NBG60" s="15"/>
      <c r="NBH60" s="16"/>
      <c r="NBI60" s="15"/>
      <c r="NBJ60" s="16"/>
      <c r="NBK60" s="15"/>
      <c r="NBL60" s="16"/>
      <c r="NBM60" s="15"/>
      <c r="NBN60" s="16"/>
      <c r="NBO60" s="15"/>
      <c r="NBP60" s="16"/>
      <c r="NBQ60" s="15"/>
      <c r="NBR60" s="16"/>
      <c r="NBS60" s="15"/>
      <c r="NBT60" s="16"/>
      <c r="NBU60" s="15"/>
      <c r="NBV60" s="16"/>
      <c r="NBW60" s="15"/>
      <c r="NBX60" s="16"/>
      <c r="NBY60" s="15"/>
      <c r="NBZ60" s="16"/>
      <c r="NCA60" s="15"/>
      <c r="NCB60" s="16"/>
      <c r="NCC60" s="15"/>
      <c r="NCD60" s="16"/>
      <c r="NCE60" s="15"/>
      <c r="NCF60" s="16"/>
      <c r="NCG60" s="15"/>
      <c r="NCH60" s="16"/>
      <c r="NCI60" s="15"/>
      <c r="NCJ60" s="16"/>
      <c r="NCK60" s="15"/>
      <c r="NCL60" s="16"/>
      <c r="NCM60" s="15"/>
      <c r="NCN60" s="16"/>
      <c r="NCO60" s="15"/>
      <c r="NCP60" s="16"/>
      <c r="NCQ60" s="15"/>
      <c r="NCR60" s="16"/>
      <c r="NCS60" s="15"/>
      <c r="NCT60" s="16"/>
      <c r="NCU60" s="15"/>
      <c r="NCV60" s="16"/>
      <c r="NCW60" s="15"/>
      <c r="NCX60" s="16"/>
      <c r="NCY60" s="15"/>
      <c r="NCZ60" s="16"/>
      <c r="NDA60" s="15"/>
      <c r="NDB60" s="16"/>
      <c r="NDC60" s="15"/>
      <c r="NDD60" s="16"/>
      <c r="NDE60" s="15"/>
      <c r="NDF60" s="16"/>
      <c r="NDG60" s="15"/>
      <c r="NDH60" s="16"/>
      <c r="NDI60" s="15"/>
      <c r="NDJ60" s="16"/>
      <c r="NDK60" s="15"/>
      <c r="NDL60" s="16"/>
      <c r="NDM60" s="15"/>
      <c r="NDN60" s="16"/>
      <c r="NDO60" s="15"/>
      <c r="NDP60" s="16"/>
      <c r="NDQ60" s="15"/>
      <c r="NDR60" s="16"/>
      <c r="NDS60" s="15"/>
      <c r="NDT60" s="16"/>
      <c r="NDU60" s="15"/>
      <c r="NDV60" s="16"/>
      <c r="NDW60" s="15"/>
      <c r="NDX60" s="16"/>
      <c r="NDY60" s="15"/>
      <c r="NDZ60" s="16"/>
      <c r="NEA60" s="15"/>
      <c r="NEB60" s="16"/>
      <c r="NEC60" s="15"/>
      <c r="NED60" s="16"/>
      <c r="NEE60" s="15"/>
      <c r="NEF60" s="16"/>
      <c r="NEG60" s="15"/>
      <c r="NEH60" s="16"/>
      <c r="NEI60" s="15"/>
      <c r="NEJ60" s="16"/>
      <c r="NEK60" s="15"/>
      <c r="NEL60" s="16"/>
      <c r="NEM60" s="15"/>
      <c r="NEN60" s="16"/>
      <c r="NEO60" s="15"/>
      <c r="NEP60" s="16"/>
      <c r="NEQ60" s="15"/>
      <c r="NER60" s="16"/>
      <c r="NES60" s="15"/>
      <c r="NET60" s="16"/>
      <c r="NEU60" s="15"/>
      <c r="NEV60" s="16"/>
      <c r="NEW60" s="15"/>
      <c r="NEX60" s="16"/>
      <c r="NEY60" s="15"/>
      <c r="NEZ60" s="16"/>
      <c r="NFA60" s="15"/>
      <c r="NFB60" s="16"/>
      <c r="NFC60" s="15"/>
      <c r="NFD60" s="16"/>
      <c r="NFE60" s="15"/>
      <c r="NFF60" s="16"/>
      <c r="NFG60" s="15"/>
      <c r="NFH60" s="16"/>
      <c r="NFI60" s="15"/>
      <c r="NFJ60" s="16"/>
      <c r="NFK60" s="15"/>
      <c r="NFL60" s="16"/>
      <c r="NFM60" s="15"/>
      <c r="NFN60" s="16"/>
      <c r="NFO60" s="15"/>
      <c r="NFP60" s="16"/>
      <c r="NFQ60" s="15"/>
      <c r="NFR60" s="16"/>
      <c r="NFS60" s="15"/>
      <c r="NFT60" s="16"/>
      <c r="NFU60" s="15"/>
      <c r="NFV60" s="16"/>
      <c r="NFW60" s="15"/>
      <c r="NFX60" s="16"/>
      <c r="NFY60" s="15"/>
      <c r="NFZ60" s="16"/>
      <c r="NGA60" s="15"/>
      <c r="NGB60" s="16"/>
      <c r="NGC60" s="15"/>
      <c r="NGD60" s="16"/>
      <c r="NGE60" s="15"/>
      <c r="NGF60" s="16"/>
      <c r="NGG60" s="15"/>
      <c r="NGH60" s="16"/>
      <c r="NGI60" s="15"/>
      <c r="NGJ60" s="16"/>
      <c r="NGK60" s="15"/>
      <c r="NGL60" s="16"/>
      <c r="NGM60" s="15"/>
      <c r="NGN60" s="16"/>
      <c r="NGO60" s="15"/>
      <c r="NGP60" s="16"/>
      <c r="NGQ60" s="15"/>
      <c r="NGR60" s="16"/>
      <c r="NGS60" s="15"/>
      <c r="NGT60" s="16"/>
      <c r="NGU60" s="15"/>
      <c r="NGV60" s="16"/>
      <c r="NGW60" s="15"/>
      <c r="NGX60" s="16"/>
      <c r="NGY60" s="15"/>
      <c r="NGZ60" s="16"/>
      <c r="NHA60" s="15"/>
      <c r="NHB60" s="16"/>
      <c r="NHC60" s="15"/>
      <c r="NHD60" s="16"/>
      <c r="NHE60" s="15"/>
      <c r="NHF60" s="16"/>
      <c r="NHG60" s="15"/>
      <c r="NHH60" s="16"/>
      <c r="NHI60" s="15"/>
      <c r="NHJ60" s="16"/>
      <c r="NHK60" s="15"/>
      <c r="NHL60" s="16"/>
      <c r="NHM60" s="15"/>
      <c r="NHN60" s="16"/>
      <c r="NHO60" s="15"/>
      <c r="NHP60" s="16"/>
      <c r="NHQ60" s="15"/>
      <c r="NHR60" s="16"/>
      <c r="NHS60" s="15"/>
      <c r="NHT60" s="16"/>
      <c r="NHU60" s="15"/>
      <c r="NHV60" s="16"/>
      <c r="NHW60" s="15"/>
      <c r="NHX60" s="16"/>
      <c r="NHY60" s="15"/>
      <c r="NHZ60" s="16"/>
      <c r="NIA60" s="15"/>
      <c r="NIB60" s="16"/>
      <c r="NIC60" s="15"/>
      <c r="NID60" s="16"/>
      <c r="NIE60" s="15"/>
      <c r="NIF60" s="16"/>
      <c r="NIG60" s="15"/>
      <c r="NIH60" s="16"/>
      <c r="NII60" s="15"/>
      <c r="NIJ60" s="16"/>
      <c r="NIK60" s="15"/>
      <c r="NIL60" s="16"/>
      <c r="NIM60" s="15"/>
      <c r="NIN60" s="16"/>
      <c r="NIO60" s="15"/>
      <c r="NIP60" s="16"/>
      <c r="NIQ60" s="15"/>
      <c r="NIR60" s="16"/>
      <c r="NIS60" s="15"/>
      <c r="NIT60" s="16"/>
      <c r="NIU60" s="15"/>
      <c r="NIV60" s="16"/>
      <c r="NIW60" s="15"/>
      <c r="NIX60" s="16"/>
      <c r="NIY60" s="15"/>
      <c r="NIZ60" s="16"/>
      <c r="NJA60" s="15"/>
      <c r="NJB60" s="16"/>
      <c r="NJC60" s="15"/>
      <c r="NJD60" s="16"/>
      <c r="NJE60" s="15"/>
      <c r="NJF60" s="16"/>
      <c r="NJG60" s="15"/>
      <c r="NJH60" s="16"/>
      <c r="NJI60" s="15"/>
      <c r="NJJ60" s="16"/>
      <c r="NJK60" s="15"/>
      <c r="NJL60" s="16"/>
      <c r="NJM60" s="15"/>
      <c r="NJN60" s="16"/>
      <c r="NJO60" s="15"/>
      <c r="NJP60" s="16"/>
      <c r="NJQ60" s="15"/>
      <c r="NJR60" s="16"/>
      <c r="NJS60" s="15"/>
      <c r="NJT60" s="16"/>
      <c r="NJU60" s="15"/>
      <c r="NJV60" s="16"/>
      <c r="NJW60" s="15"/>
      <c r="NJX60" s="16"/>
      <c r="NJY60" s="15"/>
      <c r="NJZ60" s="16"/>
      <c r="NKA60" s="15"/>
      <c r="NKB60" s="16"/>
      <c r="NKC60" s="15"/>
      <c r="NKD60" s="16"/>
      <c r="NKE60" s="15"/>
      <c r="NKF60" s="16"/>
      <c r="NKG60" s="15"/>
      <c r="NKH60" s="16"/>
      <c r="NKI60" s="15"/>
      <c r="NKJ60" s="16"/>
      <c r="NKK60" s="15"/>
      <c r="NKL60" s="16"/>
      <c r="NKM60" s="15"/>
      <c r="NKN60" s="16"/>
      <c r="NKO60" s="15"/>
      <c r="NKP60" s="16"/>
      <c r="NKQ60" s="15"/>
      <c r="NKR60" s="16"/>
      <c r="NKS60" s="15"/>
      <c r="NKT60" s="16"/>
      <c r="NKU60" s="15"/>
      <c r="NKV60" s="16"/>
      <c r="NKW60" s="15"/>
      <c r="NKX60" s="16"/>
      <c r="NKY60" s="15"/>
      <c r="NKZ60" s="16"/>
      <c r="NLA60" s="15"/>
      <c r="NLB60" s="16"/>
      <c r="NLC60" s="15"/>
      <c r="NLD60" s="16"/>
      <c r="NLE60" s="15"/>
      <c r="NLF60" s="16"/>
      <c r="NLG60" s="15"/>
      <c r="NLH60" s="16"/>
      <c r="NLI60" s="15"/>
      <c r="NLJ60" s="16"/>
      <c r="NLK60" s="15"/>
      <c r="NLL60" s="16"/>
      <c r="NLM60" s="15"/>
      <c r="NLN60" s="16"/>
      <c r="NLO60" s="15"/>
      <c r="NLP60" s="16"/>
      <c r="NLQ60" s="15"/>
      <c r="NLR60" s="16"/>
      <c r="NLS60" s="15"/>
      <c r="NLT60" s="16"/>
      <c r="NLU60" s="15"/>
      <c r="NLV60" s="16"/>
      <c r="NLW60" s="15"/>
      <c r="NLX60" s="16"/>
      <c r="NLY60" s="15"/>
      <c r="NLZ60" s="16"/>
      <c r="NMA60" s="15"/>
      <c r="NMB60" s="16"/>
      <c r="NMC60" s="15"/>
      <c r="NMD60" s="16"/>
      <c r="NME60" s="15"/>
      <c r="NMF60" s="16"/>
      <c r="NMG60" s="15"/>
      <c r="NMH60" s="16"/>
      <c r="NMI60" s="15"/>
      <c r="NMJ60" s="16"/>
      <c r="NMK60" s="15"/>
      <c r="NML60" s="16"/>
      <c r="NMM60" s="15"/>
      <c r="NMN60" s="16"/>
      <c r="NMO60" s="15"/>
      <c r="NMP60" s="16"/>
      <c r="NMQ60" s="15"/>
      <c r="NMR60" s="16"/>
      <c r="NMS60" s="15"/>
      <c r="NMT60" s="16"/>
      <c r="NMU60" s="15"/>
      <c r="NMV60" s="16"/>
      <c r="NMW60" s="15"/>
      <c r="NMX60" s="16"/>
      <c r="NMY60" s="15"/>
      <c r="NMZ60" s="16"/>
      <c r="NNA60" s="15"/>
      <c r="NNB60" s="16"/>
      <c r="NNC60" s="15"/>
      <c r="NND60" s="16"/>
      <c r="NNE60" s="15"/>
      <c r="NNF60" s="16"/>
      <c r="NNG60" s="15"/>
      <c r="NNH60" s="16"/>
      <c r="NNI60" s="15"/>
      <c r="NNJ60" s="16"/>
      <c r="NNK60" s="15"/>
      <c r="NNL60" s="16"/>
      <c r="NNM60" s="15"/>
      <c r="NNN60" s="16"/>
      <c r="NNO60" s="15"/>
      <c r="NNP60" s="16"/>
      <c r="NNQ60" s="15"/>
      <c r="NNR60" s="16"/>
      <c r="NNS60" s="15"/>
      <c r="NNT60" s="16"/>
      <c r="NNU60" s="15"/>
      <c r="NNV60" s="16"/>
      <c r="NNW60" s="15"/>
      <c r="NNX60" s="16"/>
      <c r="NNY60" s="15"/>
      <c r="NNZ60" s="16"/>
      <c r="NOA60" s="15"/>
      <c r="NOB60" s="16"/>
      <c r="NOC60" s="15"/>
      <c r="NOD60" s="16"/>
      <c r="NOE60" s="15"/>
      <c r="NOF60" s="16"/>
      <c r="NOG60" s="15"/>
      <c r="NOH60" s="16"/>
      <c r="NOI60" s="15"/>
      <c r="NOJ60" s="16"/>
      <c r="NOK60" s="15"/>
      <c r="NOL60" s="16"/>
      <c r="NOM60" s="15"/>
      <c r="NON60" s="16"/>
      <c r="NOO60" s="15"/>
      <c r="NOP60" s="16"/>
      <c r="NOQ60" s="15"/>
      <c r="NOR60" s="16"/>
      <c r="NOS60" s="15"/>
      <c r="NOT60" s="16"/>
      <c r="NOU60" s="15"/>
      <c r="NOV60" s="16"/>
      <c r="NOW60" s="15"/>
      <c r="NOX60" s="16"/>
      <c r="NOY60" s="15"/>
      <c r="NOZ60" s="16"/>
      <c r="NPA60" s="15"/>
      <c r="NPB60" s="16"/>
      <c r="NPC60" s="15"/>
      <c r="NPD60" s="16"/>
      <c r="NPE60" s="15"/>
      <c r="NPF60" s="16"/>
      <c r="NPG60" s="15"/>
      <c r="NPH60" s="16"/>
      <c r="NPI60" s="15"/>
      <c r="NPJ60" s="16"/>
      <c r="NPK60" s="15"/>
      <c r="NPL60" s="16"/>
      <c r="NPM60" s="15"/>
      <c r="NPN60" s="16"/>
      <c r="NPO60" s="15"/>
      <c r="NPP60" s="16"/>
      <c r="NPQ60" s="15"/>
      <c r="NPR60" s="16"/>
      <c r="NPS60" s="15"/>
      <c r="NPT60" s="16"/>
      <c r="NPU60" s="15"/>
      <c r="NPV60" s="16"/>
      <c r="NPW60" s="15"/>
      <c r="NPX60" s="16"/>
      <c r="NPY60" s="15"/>
      <c r="NPZ60" s="16"/>
      <c r="NQA60" s="15"/>
      <c r="NQB60" s="16"/>
      <c r="NQC60" s="15"/>
      <c r="NQD60" s="16"/>
      <c r="NQE60" s="15"/>
      <c r="NQF60" s="16"/>
      <c r="NQG60" s="15"/>
      <c r="NQH60" s="16"/>
      <c r="NQI60" s="15"/>
      <c r="NQJ60" s="16"/>
      <c r="NQK60" s="15"/>
      <c r="NQL60" s="16"/>
      <c r="NQM60" s="15"/>
      <c r="NQN60" s="16"/>
      <c r="NQO60" s="15"/>
      <c r="NQP60" s="16"/>
      <c r="NQQ60" s="15"/>
      <c r="NQR60" s="16"/>
      <c r="NQS60" s="15"/>
      <c r="NQT60" s="16"/>
      <c r="NQU60" s="15"/>
      <c r="NQV60" s="16"/>
      <c r="NQW60" s="15"/>
      <c r="NQX60" s="16"/>
      <c r="NQY60" s="15"/>
      <c r="NQZ60" s="16"/>
      <c r="NRA60" s="15"/>
      <c r="NRB60" s="16"/>
      <c r="NRC60" s="15"/>
      <c r="NRD60" s="16"/>
      <c r="NRE60" s="15"/>
      <c r="NRF60" s="16"/>
      <c r="NRG60" s="15"/>
      <c r="NRH60" s="16"/>
      <c r="NRI60" s="15"/>
      <c r="NRJ60" s="16"/>
      <c r="NRK60" s="15"/>
      <c r="NRL60" s="16"/>
      <c r="NRM60" s="15"/>
      <c r="NRN60" s="16"/>
      <c r="NRO60" s="15"/>
      <c r="NRP60" s="16"/>
      <c r="NRQ60" s="15"/>
      <c r="NRR60" s="16"/>
      <c r="NRS60" s="15"/>
      <c r="NRT60" s="16"/>
      <c r="NRU60" s="15"/>
      <c r="NRV60" s="16"/>
      <c r="NRW60" s="15"/>
      <c r="NRX60" s="16"/>
      <c r="NRY60" s="15"/>
      <c r="NRZ60" s="16"/>
      <c r="NSA60" s="15"/>
      <c r="NSB60" s="16"/>
      <c r="NSC60" s="15"/>
      <c r="NSD60" s="16"/>
      <c r="NSE60" s="15"/>
      <c r="NSF60" s="16"/>
      <c r="NSG60" s="15"/>
      <c r="NSH60" s="16"/>
      <c r="NSI60" s="15"/>
      <c r="NSJ60" s="16"/>
      <c r="NSK60" s="15"/>
      <c r="NSL60" s="16"/>
      <c r="NSM60" s="15"/>
      <c r="NSN60" s="16"/>
      <c r="NSO60" s="15"/>
      <c r="NSP60" s="16"/>
      <c r="NSQ60" s="15"/>
      <c r="NSR60" s="16"/>
      <c r="NSS60" s="15"/>
      <c r="NST60" s="16"/>
      <c r="NSU60" s="15"/>
      <c r="NSV60" s="16"/>
      <c r="NSW60" s="15"/>
      <c r="NSX60" s="16"/>
      <c r="NSY60" s="15"/>
      <c r="NSZ60" s="16"/>
      <c r="NTA60" s="15"/>
      <c r="NTB60" s="16"/>
      <c r="NTC60" s="15"/>
      <c r="NTD60" s="16"/>
      <c r="NTE60" s="15"/>
      <c r="NTF60" s="16"/>
      <c r="NTG60" s="15"/>
      <c r="NTH60" s="16"/>
      <c r="NTI60" s="15"/>
      <c r="NTJ60" s="16"/>
      <c r="NTK60" s="15"/>
      <c r="NTL60" s="16"/>
      <c r="NTM60" s="15"/>
      <c r="NTN60" s="16"/>
      <c r="NTO60" s="15"/>
      <c r="NTP60" s="16"/>
      <c r="NTQ60" s="15"/>
      <c r="NTR60" s="16"/>
      <c r="NTS60" s="15"/>
      <c r="NTT60" s="16"/>
      <c r="NTU60" s="15"/>
      <c r="NTV60" s="16"/>
      <c r="NTW60" s="15"/>
      <c r="NTX60" s="16"/>
      <c r="NTY60" s="15"/>
      <c r="NTZ60" s="16"/>
      <c r="NUA60" s="15"/>
      <c r="NUB60" s="16"/>
      <c r="NUC60" s="15"/>
      <c r="NUD60" s="16"/>
      <c r="NUE60" s="15"/>
      <c r="NUF60" s="16"/>
      <c r="NUG60" s="15"/>
      <c r="NUH60" s="16"/>
      <c r="NUI60" s="15"/>
      <c r="NUJ60" s="16"/>
      <c r="NUK60" s="15"/>
      <c r="NUL60" s="16"/>
      <c r="NUM60" s="15"/>
      <c r="NUN60" s="16"/>
      <c r="NUO60" s="15"/>
      <c r="NUP60" s="16"/>
      <c r="NUQ60" s="15"/>
      <c r="NUR60" s="16"/>
      <c r="NUS60" s="15"/>
      <c r="NUT60" s="16"/>
      <c r="NUU60" s="15"/>
      <c r="NUV60" s="16"/>
      <c r="NUW60" s="15"/>
      <c r="NUX60" s="16"/>
      <c r="NUY60" s="15"/>
      <c r="NUZ60" s="16"/>
      <c r="NVA60" s="15"/>
      <c r="NVB60" s="16"/>
      <c r="NVC60" s="15"/>
      <c r="NVD60" s="16"/>
      <c r="NVE60" s="15"/>
      <c r="NVF60" s="16"/>
      <c r="NVG60" s="15"/>
      <c r="NVH60" s="16"/>
      <c r="NVI60" s="15"/>
      <c r="NVJ60" s="16"/>
      <c r="NVK60" s="15"/>
      <c r="NVL60" s="16"/>
      <c r="NVM60" s="15"/>
      <c r="NVN60" s="16"/>
      <c r="NVO60" s="15"/>
      <c r="NVP60" s="16"/>
      <c r="NVQ60" s="15"/>
      <c r="NVR60" s="16"/>
      <c r="NVS60" s="15"/>
      <c r="NVT60" s="16"/>
      <c r="NVU60" s="15"/>
      <c r="NVV60" s="16"/>
      <c r="NVW60" s="15"/>
      <c r="NVX60" s="16"/>
      <c r="NVY60" s="15"/>
      <c r="NVZ60" s="16"/>
      <c r="NWA60" s="15"/>
      <c r="NWB60" s="16"/>
      <c r="NWC60" s="15"/>
      <c r="NWD60" s="16"/>
      <c r="NWE60" s="15"/>
      <c r="NWF60" s="16"/>
      <c r="NWG60" s="15"/>
      <c r="NWH60" s="16"/>
      <c r="NWI60" s="15"/>
      <c r="NWJ60" s="16"/>
      <c r="NWK60" s="15"/>
      <c r="NWL60" s="16"/>
      <c r="NWM60" s="15"/>
      <c r="NWN60" s="16"/>
      <c r="NWO60" s="15"/>
      <c r="NWP60" s="16"/>
      <c r="NWQ60" s="15"/>
      <c r="NWR60" s="16"/>
      <c r="NWS60" s="15"/>
      <c r="NWT60" s="16"/>
      <c r="NWU60" s="15"/>
      <c r="NWV60" s="16"/>
      <c r="NWW60" s="15"/>
      <c r="NWX60" s="16"/>
      <c r="NWY60" s="15"/>
      <c r="NWZ60" s="16"/>
      <c r="NXA60" s="15"/>
      <c r="NXB60" s="16"/>
      <c r="NXC60" s="15"/>
      <c r="NXD60" s="16"/>
      <c r="NXE60" s="15"/>
      <c r="NXF60" s="16"/>
      <c r="NXG60" s="15"/>
      <c r="NXH60" s="16"/>
      <c r="NXI60" s="15"/>
      <c r="NXJ60" s="16"/>
      <c r="NXK60" s="15"/>
      <c r="NXL60" s="16"/>
      <c r="NXM60" s="15"/>
      <c r="NXN60" s="16"/>
      <c r="NXO60" s="15"/>
      <c r="NXP60" s="16"/>
      <c r="NXQ60" s="15"/>
      <c r="NXR60" s="16"/>
      <c r="NXS60" s="15"/>
      <c r="NXT60" s="16"/>
      <c r="NXU60" s="15"/>
      <c r="NXV60" s="16"/>
      <c r="NXW60" s="15"/>
      <c r="NXX60" s="16"/>
      <c r="NXY60" s="15"/>
      <c r="NXZ60" s="16"/>
      <c r="NYA60" s="15"/>
      <c r="NYB60" s="16"/>
      <c r="NYC60" s="15"/>
      <c r="NYD60" s="16"/>
      <c r="NYE60" s="15"/>
      <c r="NYF60" s="16"/>
      <c r="NYG60" s="15"/>
      <c r="NYH60" s="16"/>
      <c r="NYI60" s="15"/>
      <c r="NYJ60" s="16"/>
      <c r="NYK60" s="15"/>
      <c r="NYL60" s="16"/>
      <c r="NYM60" s="15"/>
      <c r="NYN60" s="16"/>
      <c r="NYO60" s="15"/>
      <c r="NYP60" s="16"/>
      <c r="NYQ60" s="15"/>
      <c r="NYR60" s="16"/>
      <c r="NYS60" s="15"/>
      <c r="NYT60" s="16"/>
      <c r="NYU60" s="15"/>
      <c r="NYV60" s="16"/>
      <c r="NYW60" s="15"/>
      <c r="NYX60" s="16"/>
      <c r="NYY60" s="15"/>
      <c r="NYZ60" s="16"/>
      <c r="NZA60" s="15"/>
      <c r="NZB60" s="16"/>
      <c r="NZC60" s="15"/>
      <c r="NZD60" s="16"/>
      <c r="NZE60" s="15"/>
      <c r="NZF60" s="16"/>
      <c r="NZG60" s="15"/>
      <c r="NZH60" s="16"/>
      <c r="NZI60" s="15"/>
      <c r="NZJ60" s="16"/>
      <c r="NZK60" s="15"/>
      <c r="NZL60" s="16"/>
      <c r="NZM60" s="15"/>
      <c r="NZN60" s="16"/>
      <c r="NZO60" s="15"/>
      <c r="NZP60" s="16"/>
      <c r="NZQ60" s="15"/>
      <c r="NZR60" s="16"/>
      <c r="NZS60" s="15"/>
      <c r="NZT60" s="16"/>
      <c r="NZU60" s="15"/>
      <c r="NZV60" s="16"/>
      <c r="NZW60" s="15"/>
      <c r="NZX60" s="16"/>
      <c r="NZY60" s="15"/>
      <c r="NZZ60" s="16"/>
      <c r="OAA60" s="15"/>
      <c r="OAB60" s="16"/>
      <c r="OAC60" s="15"/>
      <c r="OAD60" s="16"/>
      <c r="OAE60" s="15"/>
      <c r="OAF60" s="16"/>
      <c r="OAG60" s="15"/>
      <c r="OAH60" s="16"/>
      <c r="OAI60" s="15"/>
      <c r="OAJ60" s="16"/>
      <c r="OAK60" s="15"/>
      <c r="OAL60" s="16"/>
      <c r="OAM60" s="15"/>
      <c r="OAN60" s="16"/>
      <c r="OAO60" s="15"/>
      <c r="OAP60" s="16"/>
      <c r="OAQ60" s="15"/>
      <c r="OAR60" s="16"/>
      <c r="OAS60" s="15"/>
      <c r="OAT60" s="16"/>
      <c r="OAU60" s="15"/>
      <c r="OAV60" s="16"/>
      <c r="OAW60" s="15"/>
      <c r="OAX60" s="16"/>
      <c r="OAY60" s="15"/>
      <c r="OAZ60" s="16"/>
      <c r="OBA60" s="15"/>
      <c r="OBB60" s="16"/>
      <c r="OBC60" s="15"/>
      <c r="OBD60" s="16"/>
      <c r="OBE60" s="15"/>
      <c r="OBF60" s="16"/>
      <c r="OBG60" s="15"/>
      <c r="OBH60" s="16"/>
      <c r="OBI60" s="15"/>
      <c r="OBJ60" s="16"/>
      <c r="OBK60" s="15"/>
      <c r="OBL60" s="16"/>
      <c r="OBM60" s="15"/>
      <c r="OBN60" s="16"/>
      <c r="OBO60" s="15"/>
      <c r="OBP60" s="16"/>
      <c r="OBQ60" s="15"/>
      <c r="OBR60" s="16"/>
      <c r="OBS60" s="15"/>
      <c r="OBT60" s="16"/>
      <c r="OBU60" s="15"/>
      <c r="OBV60" s="16"/>
      <c r="OBW60" s="15"/>
      <c r="OBX60" s="16"/>
      <c r="OBY60" s="15"/>
      <c r="OBZ60" s="16"/>
      <c r="OCA60" s="15"/>
      <c r="OCB60" s="16"/>
      <c r="OCC60" s="15"/>
      <c r="OCD60" s="16"/>
      <c r="OCE60" s="15"/>
      <c r="OCF60" s="16"/>
      <c r="OCG60" s="15"/>
      <c r="OCH60" s="16"/>
      <c r="OCI60" s="15"/>
      <c r="OCJ60" s="16"/>
      <c r="OCK60" s="15"/>
      <c r="OCL60" s="16"/>
      <c r="OCM60" s="15"/>
      <c r="OCN60" s="16"/>
      <c r="OCO60" s="15"/>
      <c r="OCP60" s="16"/>
      <c r="OCQ60" s="15"/>
      <c r="OCR60" s="16"/>
      <c r="OCS60" s="15"/>
      <c r="OCT60" s="16"/>
      <c r="OCU60" s="15"/>
      <c r="OCV60" s="16"/>
      <c r="OCW60" s="15"/>
      <c r="OCX60" s="16"/>
      <c r="OCY60" s="15"/>
      <c r="OCZ60" s="16"/>
      <c r="ODA60" s="15"/>
      <c r="ODB60" s="16"/>
      <c r="ODC60" s="15"/>
      <c r="ODD60" s="16"/>
      <c r="ODE60" s="15"/>
      <c r="ODF60" s="16"/>
      <c r="ODG60" s="15"/>
      <c r="ODH60" s="16"/>
      <c r="ODI60" s="15"/>
      <c r="ODJ60" s="16"/>
      <c r="ODK60" s="15"/>
      <c r="ODL60" s="16"/>
      <c r="ODM60" s="15"/>
      <c r="ODN60" s="16"/>
      <c r="ODO60" s="15"/>
      <c r="ODP60" s="16"/>
      <c r="ODQ60" s="15"/>
      <c r="ODR60" s="16"/>
      <c r="ODS60" s="15"/>
      <c r="ODT60" s="16"/>
      <c r="ODU60" s="15"/>
      <c r="ODV60" s="16"/>
      <c r="ODW60" s="15"/>
      <c r="ODX60" s="16"/>
      <c r="ODY60" s="15"/>
      <c r="ODZ60" s="16"/>
      <c r="OEA60" s="15"/>
      <c r="OEB60" s="16"/>
      <c r="OEC60" s="15"/>
      <c r="OED60" s="16"/>
      <c r="OEE60" s="15"/>
      <c r="OEF60" s="16"/>
      <c r="OEG60" s="15"/>
      <c r="OEH60" s="16"/>
      <c r="OEI60" s="15"/>
      <c r="OEJ60" s="16"/>
      <c r="OEK60" s="15"/>
      <c r="OEL60" s="16"/>
      <c r="OEM60" s="15"/>
      <c r="OEN60" s="16"/>
      <c r="OEO60" s="15"/>
      <c r="OEP60" s="16"/>
      <c r="OEQ60" s="15"/>
      <c r="OER60" s="16"/>
      <c r="OES60" s="15"/>
      <c r="OET60" s="16"/>
      <c r="OEU60" s="15"/>
      <c r="OEV60" s="16"/>
      <c r="OEW60" s="15"/>
      <c r="OEX60" s="16"/>
      <c r="OEY60" s="15"/>
      <c r="OEZ60" s="16"/>
      <c r="OFA60" s="15"/>
      <c r="OFB60" s="16"/>
      <c r="OFC60" s="15"/>
      <c r="OFD60" s="16"/>
      <c r="OFE60" s="15"/>
      <c r="OFF60" s="16"/>
      <c r="OFG60" s="15"/>
      <c r="OFH60" s="16"/>
      <c r="OFI60" s="15"/>
      <c r="OFJ60" s="16"/>
      <c r="OFK60" s="15"/>
      <c r="OFL60" s="16"/>
      <c r="OFM60" s="15"/>
      <c r="OFN60" s="16"/>
      <c r="OFO60" s="15"/>
      <c r="OFP60" s="16"/>
      <c r="OFQ60" s="15"/>
      <c r="OFR60" s="16"/>
      <c r="OFS60" s="15"/>
      <c r="OFT60" s="16"/>
      <c r="OFU60" s="15"/>
      <c r="OFV60" s="16"/>
      <c r="OFW60" s="15"/>
      <c r="OFX60" s="16"/>
      <c r="OFY60" s="15"/>
      <c r="OFZ60" s="16"/>
      <c r="OGA60" s="15"/>
      <c r="OGB60" s="16"/>
      <c r="OGC60" s="15"/>
      <c r="OGD60" s="16"/>
      <c r="OGE60" s="15"/>
      <c r="OGF60" s="16"/>
      <c r="OGG60" s="15"/>
      <c r="OGH60" s="16"/>
      <c r="OGI60" s="15"/>
      <c r="OGJ60" s="16"/>
      <c r="OGK60" s="15"/>
      <c r="OGL60" s="16"/>
      <c r="OGM60" s="15"/>
      <c r="OGN60" s="16"/>
      <c r="OGO60" s="15"/>
      <c r="OGP60" s="16"/>
      <c r="OGQ60" s="15"/>
      <c r="OGR60" s="16"/>
      <c r="OGS60" s="15"/>
      <c r="OGT60" s="16"/>
      <c r="OGU60" s="15"/>
      <c r="OGV60" s="16"/>
      <c r="OGW60" s="15"/>
      <c r="OGX60" s="16"/>
      <c r="OGY60" s="15"/>
      <c r="OGZ60" s="16"/>
      <c r="OHA60" s="15"/>
      <c r="OHB60" s="16"/>
      <c r="OHC60" s="15"/>
      <c r="OHD60" s="16"/>
      <c r="OHE60" s="15"/>
      <c r="OHF60" s="16"/>
      <c r="OHG60" s="15"/>
      <c r="OHH60" s="16"/>
      <c r="OHI60" s="15"/>
      <c r="OHJ60" s="16"/>
      <c r="OHK60" s="15"/>
      <c r="OHL60" s="16"/>
      <c r="OHM60" s="15"/>
      <c r="OHN60" s="16"/>
      <c r="OHO60" s="15"/>
      <c r="OHP60" s="16"/>
      <c r="OHQ60" s="15"/>
      <c r="OHR60" s="16"/>
      <c r="OHS60" s="15"/>
      <c r="OHT60" s="16"/>
      <c r="OHU60" s="15"/>
      <c r="OHV60" s="16"/>
      <c r="OHW60" s="15"/>
      <c r="OHX60" s="16"/>
      <c r="OHY60" s="15"/>
      <c r="OHZ60" s="16"/>
      <c r="OIA60" s="15"/>
      <c r="OIB60" s="16"/>
      <c r="OIC60" s="15"/>
      <c r="OID60" s="16"/>
      <c r="OIE60" s="15"/>
      <c r="OIF60" s="16"/>
      <c r="OIG60" s="15"/>
      <c r="OIH60" s="16"/>
      <c r="OII60" s="15"/>
      <c r="OIJ60" s="16"/>
      <c r="OIK60" s="15"/>
      <c r="OIL60" s="16"/>
      <c r="OIM60" s="15"/>
      <c r="OIN60" s="16"/>
      <c r="OIO60" s="15"/>
      <c r="OIP60" s="16"/>
      <c r="OIQ60" s="15"/>
      <c r="OIR60" s="16"/>
      <c r="OIS60" s="15"/>
      <c r="OIT60" s="16"/>
      <c r="OIU60" s="15"/>
      <c r="OIV60" s="16"/>
      <c r="OIW60" s="15"/>
      <c r="OIX60" s="16"/>
      <c r="OIY60" s="15"/>
      <c r="OIZ60" s="16"/>
      <c r="OJA60" s="15"/>
      <c r="OJB60" s="16"/>
      <c r="OJC60" s="15"/>
      <c r="OJD60" s="16"/>
      <c r="OJE60" s="15"/>
      <c r="OJF60" s="16"/>
      <c r="OJG60" s="15"/>
      <c r="OJH60" s="16"/>
      <c r="OJI60" s="15"/>
      <c r="OJJ60" s="16"/>
      <c r="OJK60" s="15"/>
      <c r="OJL60" s="16"/>
      <c r="OJM60" s="15"/>
      <c r="OJN60" s="16"/>
      <c r="OJO60" s="15"/>
      <c r="OJP60" s="16"/>
      <c r="OJQ60" s="15"/>
      <c r="OJR60" s="16"/>
      <c r="OJS60" s="15"/>
      <c r="OJT60" s="16"/>
      <c r="OJU60" s="15"/>
      <c r="OJV60" s="16"/>
      <c r="OJW60" s="15"/>
      <c r="OJX60" s="16"/>
      <c r="OJY60" s="15"/>
      <c r="OJZ60" s="16"/>
      <c r="OKA60" s="15"/>
      <c r="OKB60" s="16"/>
      <c r="OKC60" s="15"/>
      <c r="OKD60" s="16"/>
      <c r="OKE60" s="15"/>
      <c r="OKF60" s="16"/>
      <c r="OKG60" s="15"/>
      <c r="OKH60" s="16"/>
      <c r="OKI60" s="15"/>
      <c r="OKJ60" s="16"/>
      <c r="OKK60" s="15"/>
      <c r="OKL60" s="16"/>
      <c r="OKM60" s="15"/>
      <c r="OKN60" s="16"/>
      <c r="OKO60" s="15"/>
      <c r="OKP60" s="16"/>
      <c r="OKQ60" s="15"/>
      <c r="OKR60" s="16"/>
      <c r="OKS60" s="15"/>
      <c r="OKT60" s="16"/>
      <c r="OKU60" s="15"/>
      <c r="OKV60" s="16"/>
      <c r="OKW60" s="15"/>
      <c r="OKX60" s="16"/>
      <c r="OKY60" s="15"/>
      <c r="OKZ60" s="16"/>
      <c r="OLA60" s="15"/>
      <c r="OLB60" s="16"/>
      <c r="OLC60" s="15"/>
      <c r="OLD60" s="16"/>
      <c r="OLE60" s="15"/>
      <c r="OLF60" s="16"/>
      <c r="OLG60" s="15"/>
      <c r="OLH60" s="16"/>
      <c r="OLI60" s="15"/>
      <c r="OLJ60" s="16"/>
      <c r="OLK60" s="15"/>
      <c r="OLL60" s="16"/>
      <c r="OLM60" s="15"/>
      <c r="OLN60" s="16"/>
      <c r="OLO60" s="15"/>
      <c r="OLP60" s="16"/>
      <c r="OLQ60" s="15"/>
      <c r="OLR60" s="16"/>
      <c r="OLS60" s="15"/>
      <c r="OLT60" s="16"/>
      <c r="OLU60" s="15"/>
      <c r="OLV60" s="16"/>
      <c r="OLW60" s="15"/>
      <c r="OLX60" s="16"/>
      <c r="OLY60" s="15"/>
      <c r="OLZ60" s="16"/>
      <c r="OMA60" s="15"/>
      <c r="OMB60" s="16"/>
      <c r="OMC60" s="15"/>
      <c r="OMD60" s="16"/>
      <c r="OME60" s="15"/>
      <c r="OMF60" s="16"/>
      <c r="OMG60" s="15"/>
      <c r="OMH60" s="16"/>
      <c r="OMI60" s="15"/>
      <c r="OMJ60" s="16"/>
      <c r="OMK60" s="15"/>
      <c r="OML60" s="16"/>
      <c r="OMM60" s="15"/>
      <c r="OMN60" s="16"/>
      <c r="OMO60" s="15"/>
      <c r="OMP60" s="16"/>
      <c r="OMQ60" s="15"/>
      <c r="OMR60" s="16"/>
      <c r="OMS60" s="15"/>
      <c r="OMT60" s="16"/>
      <c r="OMU60" s="15"/>
      <c r="OMV60" s="16"/>
      <c r="OMW60" s="15"/>
      <c r="OMX60" s="16"/>
      <c r="OMY60" s="15"/>
      <c r="OMZ60" s="16"/>
      <c r="ONA60" s="15"/>
      <c r="ONB60" s="16"/>
      <c r="ONC60" s="15"/>
      <c r="OND60" s="16"/>
      <c r="ONE60" s="15"/>
      <c r="ONF60" s="16"/>
      <c r="ONG60" s="15"/>
      <c r="ONH60" s="16"/>
      <c r="ONI60" s="15"/>
      <c r="ONJ60" s="16"/>
      <c r="ONK60" s="15"/>
      <c r="ONL60" s="16"/>
      <c r="ONM60" s="15"/>
      <c r="ONN60" s="16"/>
      <c r="ONO60" s="15"/>
      <c r="ONP60" s="16"/>
      <c r="ONQ60" s="15"/>
      <c r="ONR60" s="16"/>
      <c r="ONS60" s="15"/>
      <c r="ONT60" s="16"/>
      <c r="ONU60" s="15"/>
      <c r="ONV60" s="16"/>
      <c r="ONW60" s="15"/>
      <c r="ONX60" s="16"/>
      <c r="ONY60" s="15"/>
      <c r="ONZ60" s="16"/>
      <c r="OOA60" s="15"/>
      <c r="OOB60" s="16"/>
      <c r="OOC60" s="15"/>
      <c r="OOD60" s="16"/>
      <c r="OOE60" s="15"/>
      <c r="OOF60" s="16"/>
      <c r="OOG60" s="15"/>
      <c r="OOH60" s="16"/>
      <c r="OOI60" s="15"/>
      <c r="OOJ60" s="16"/>
      <c r="OOK60" s="15"/>
      <c r="OOL60" s="16"/>
      <c r="OOM60" s="15"/>
      <c r="OON60" s="16"/>
      <c r="OOO60" s="15"/>
      <c r="OOP60" s="16"/>
      <c r="OOQ60" s="15"/>
      <c r="OOR60" s="16"/>
      <c r="OOS60" s="15"/>
      <c r="OOT60" s="16"/>
      <c r="OOU60" s="15"/>
      <c r="OOV60" s="16"/>
      <c r="OOW60" s="15"/>
      <c r="OOX60" s="16"/>
      <c r="OOY60" s="15"/>
      <c r="OOZ60" s="16"/>
      <c r="OPA60" s="15"/>
      <c r="OPB60" s="16"/>
      <c r="OPC60" s="15"/>
      <c r="OPD60" s="16"/>
      <c r="OPE60" s="15"/>
      <c r="OPF60" s="16"/>
      <c r="OPG60" s="15"/>
      <c r="OPH60" s="16"/>
      <c r="OPI60" s="15"/>
      <c r="OPJ60" s="16"/>
      <c r="OPK60" s="15"/>
      <c r="OPL60" s="16"/>
      <c r="OPM60" s="15"/>
      <c r="OPN60" s="16"/>
      <c r="OPO60" s="15"/>
      <c r="OPP60" s="16"/>
      <c r="OPQ60" s="15"/>
      <c r="OPR60" s="16"/>
      <c r="OPS60" s="15"/>
      <c r="OPT60" s="16"/>
      <c r="OPU60" s="15"/>
      <c r="OPV60" s="16"/>
      <c r="OPW60" s="15"/>
      <c r="OPX60" s="16"/>
      <c r="OPY60" s="15"/>
      <c r="OPZ60" s="16"/>
      <c r="OQA60" s="15"/>
      <c r="OQB60" s="16"/>
      <c r="OQC60" s="15"/>
      <c r="OQD60" s="16"/>
      <c r="OQE60" s="15"/>
      <c r="OQF60" s="16"/>
      <c r="OQG60" s="15"/>
      <c r="OQH60" s="16"/>
      <c r="OQI60" s="15"/>
      <c r="OQJ60" s="16"/>
      <c r="OQK60" s="15"/>
      <c r="OQL60" s="16"/>
      <c r="OQM60" s="15"/>
      <c r="OQN60" s="16"/>
      <c r="OQO60" s="15"/>
      <c r="OQP60" s="16"/>
      <c r="OQQ60" s="15"/>
      <c r="OQR60" s="16"/>
      <c r="OQS60" s="15"/>
      <c r="OQT60" s="16"/>
      <c r="OQU60" s="15"/>
      <c r="OQV60" s="16"/>
      <c r="OQW60" s="15"/>
      <c r="OQX60" s="16"/>
      <c r="OQY60" s="15"/>
      <c r="OQZ60" s="16"/>
      <c r="ORA60" s="15"/>
      <c r="ORB60" s="16"/>
      <c r="ORC60" s="15"/>
      <c r="ORD60" s="16"/>
      <c r="ORE60" s="15"/>
      <c r="ORF60" s="16"/>
      <c r="ORG60" s="15"/>
      <c r="ORH60" s="16"/>
      <c r="ORI60" s="15"/>
      <c r="ORJ60" s="16"/>
      <c r="ORK60" s="15"/>
      <c r="ORL60" s="16"/>
      <c r="ORM60" s="15"/>
      <c r="ORN60" s="16"/>
      <c r="ORO60" s="15"/>
      <c r="ORP60" s="16"/>
      <c r="ORQ60" s="15"/>
      <c r="ORR60" s="16"/>
      <c r="ORS60" s="15"/>
      <c r="ORT60" s="16"/>
      <c r="ORU60" s="15"/>
      <c r="ORV60" s="16"/>
      <c r="ORW60" s="15"/>
      <c r="ORX60" s="16"/>
      <c r="ORY60" s="15"/>
      <c r="ORZ60" s="16"/>
      <c r="OSA60" s="15"/>
      <c r="OSB60" s="16"/>
      <c r="OSC60" s="15"/>
      <c r="OSD60" s="16"/>
      <c r="OSE60" s="15"/>
      <c r="OSF60" s="16"/>
      <c r="OSG60" s="15"/>
      <c r="OSH60" s="16"/>
      <c r="OSI60" s="15"/>
      <c r="OSJ60" s="16"/>
      <c r="OSK60" s="15"/>
      <c r="OSL60" s="16"/>
      <c r="OSM60" s="15"/>
      <c r="OSN60" s="16"/>
      <c r="OSO60" s="15"/>
      <c r="OSP60" s="16"/>
      <c r="OSQ60" s="15"/>
      <c r="OSR60" s="16"/>
      <c r="OSS60" s="15"/>
      <c r="OST60" s="16"/>
      <c r="OSU60" s="15"/>
      <c r="OSV60" s="16"/>
      <c r="OSW60" s="15"/>
      <c r="OSX60" s="16"/>
      <c r="OSY60" s="15"/>
      <c r="OSZ60" s="16"/>
      <c r="OTA60" s="15"/>
      <c r="OTB60" s="16"/>
      <c r="OTC60" s="15"/>
      <c r="OTD60" s="16"/>
      <c r="OTE60" s="15"/>
      <c r="OTF60" s="16"/>
      <c r="OTG60" s="15"/>
      <c r="OTH60" s="16"/>
      <c r="OTI60" s="15"/>
      <c r="OTJ60" s="16"/>
      <c r="OTK60" s="15"/>
      <c r="OTL60" s="16"/>
      <c r="OTM60" s="15"/>
      <c r="OTN60" s="16"/>
      <c r="OTO60" s="15"/>
      <c r="OTP60" s="16"/>
      <c r="OTQ60" s="15"/>
      <c r="OTR60" s="16"/>
      <c r="OTS60" s="15"/>
      <c r="OTT60" s="16"/>
      <c r="OTU60" s="15"/>
      <c r="OTV60" s="16"/>
      <c r="OTW60" s="15"/>
      <c r="OTX60" s="16"/>
      <c r="OTY60" s="15"/>
      <c r="OTZ60" s="16"/>
      <c r="OUA60" s="15"/>
      <c r="OUB60" s="16"/>
      <c r="OUC60" s="15"/>
      <c r="OUD60" s="16"/>
      <c r="OUE60" s="15"/>
      <c r="OUF60" s="16"/>
      <c r="OUG60" s="15"/>
      <c r="OUH60" s="16"/>
      <c r="OUI60" s="15"/>
      <c r="OUJ60" s="16"/>
      <c r="OUK60" s="15"/>
      <c r="OUL60" s="16"/>
      <c r="OUM60" s="15"/>
      <c r="OUN60" s="16"/>
      <c r="OUO60" s="15"/>
      <c r="OUP60" s="16"/>
      <c r="OUQ60" s="15"/>
      <c r="OUR60" s="16"/>
      <c r="OUS60" s="15"/>
      <c r="OUT60" s="16"/>
      <c r="OUU60" s="15"/>
      <c r="OUV60" s="16"/>
      <c r="OUW60" s="15"/>
      <c r="OUX60" s="16"/>
      <c r="OUY60" s="15"/>
      <c r="OUZ60" s="16"/>
      <c r="OVA60" s="15"/>
      <c r="OVB60" s="16"/>
      <c r="OVC60" s="15"/>
      <c r="OVD60" s="16"/>
      <c r="OVE60" s="15"/>
      <c r="OVF60" s="16"/>
      <c r="OVG60" s="15"/>
      <c r="OVH60" s="16"/>
      <c r="OVI60" s="15"/>
      <c r="OVJ60" s="16"/>
      <c r="OVK60" s="15"/>
      <c r="OVL60" s="16"/>
      <c r="OVM60" s="15"/>
      <c r="OVN60" s="16"/>
      <c r="OVO60" s="15"/>
      <c r="OVP60" s="16"/>
      <c r="OVQ60" s="15"/>
      <c r="OVR60" s="16"/>
      <c r="OVS60" s="15"/>
      <c r="OVT60" s="16"/>
      <c r="OVU60" s="15"/>
      <c r="OVV60" s="16"/>
      <c r="OVW60" s="15"/>
      <c r="OVX60" s="16"/>
      <c r="OVY60" s="15"/>
      <c r="OVZ60" s="16"/>
      <c r="OWA60" s="15"/>
      <c r="OWB60" s="16"/>
      <c r="OWC60" s="15"/>
      <c r="OWD60" s="16"/>
      <c r="OWE60" s="15"/>
      <c r="OWF60" s="16"/>
      <c r="OWG60" s="15"/>
      <c r="OWH60" s="16"/>
      <c r="OWI60" s="15"/>
      <c r="OWJ60" s="16"/>
      <c r="OWK60" s="15"/>
      <c r="OWL60" s="16"/>
      <c r="OWM60" s="15"/>
      <c r="OWN60" s="16"/>
      <c r="OWO60" s="15"/>
      <c r="OWP60" s="16"/>
      <c r="OWQ60" s="15"/>
      <c r="OWR60" s="16"/>
      <c r="OWS60" s="15"/>
      <c r="OWT60" s="16"/>
      <c r="OWU60" s="15"/>
      <c r="OWV60" s="16"/>
      <c r="OWW60" s="15"/>
      <c r="OWX60" s="16"/>
      <c r="OWY60" s="15"/>
      <c r="OWZ60" s="16"/>
      <c r="OXA60" s="15"/>
      <c r="OXB60" s="16"/>
      <c r="OXC60" s="15"/>
      <c r="OXD60" s="16"/>
      <c r="OXE60" s="15"/>
      <c r="OXF60" s="16"/>
      <c r="OXG60" s="15"/>
      <c r="OXH60" s="16"/>
      <c r="OXI60" s="15"/>
      <c r="OXJ60" s="16"/>
      <c r="OXK60" s="15"/>
      <c r="OXL60" s="16"/>
      <c r="OXM60" s="15"/>
      <c r="OXN60" s="16"/>
      <c r="OXO60" s="15"/>
      <c r="OXP60" s="16"/>
      <c r="OXQ60" s="15"/>
      <c r="OXR60" s="16"/>
      <c r="OXS60" s="15"/>
      <c r="OXT60" s="16"/>
      <c r="OXU60" s="15"/>
      <c r="OXV60" s="16"/>
      <c r="OXW60" s="15"/>
      <c r="OXX60" s="16"/>
      <c r="OXY60" s="15"/>
      <c r="OXZ60" s="16"/>
      <c r="OYA60" s="15"/>
      <c r="OYB60" s="16"/>
      <c r="OYC60" s="15"/>
      <c r="OYD60" s="16"/>
      <c r="OYE60" s="15"/>
      <c r="OYF60" s="16"/>
      <c r="OYG60" s="15"/>
      <c r="OYH60" s="16"/>
      <c r="OYI60" s="15"/>
      <c r="OYJ60" s="16"/>
      <c r="OYK60" s="15"/>
      <c r="OYL60" s="16"/>
      <c r="OYM60" s="15"/>
      <c r="OYN60" s="16"/>
      <c r="OYO60" s="15"/>
      <c r="OYP60" s="16"/>
      <c r="OYQ60" s="15"/>
      <c r="OYR60" s="16"/>
      <c r="OYS60" s="15"/>
      <c r="OYT60" s="16"/>
      <c r="OYU60" s="15"/>
      <c r="OYV60" s="16"/>
      <c r="OYW60" s="15"/>
      <c r="OYX60" s="16"/>
      <c r="OYY60" s="15"/>
      <c r="OYZ60" s="16"/>
      <c r="OZA60" s="15"/>
      <c r="OZB60" s="16"/>
      <c r="OZC60" s="15"/>
      <c r="OZD60" s="16"/>
      <c r="OZE60" s="15"/>
      <c r="OZF60" s="16"/>
      <c r="OZG60" s="15"/>
      <c r="OZH60" s="16"/>
      <c r="OZI60" s="15"/>
      <c r="OZJ60" s="16"/>
      <c r="OZK60" s="15"/>
      <c r="OZL60" s="16"/>
      <c r="OZM60" s="15"/>
      <c r="OZN60" s="16"/>
      <c r="OZO60" s="15"/>
      <c r="OZP60" s="16"/>
      <c r="OZQ60" s="15"/>
      <c r="OZR60" s="16"/>
      <c r="OZS60" s="15"/>
      <c r="OZT60" s="16"/>
      <c r="OZU60" s="15"/>
      <c r="OZV60" s="16"/>
      <c r="OZW60" s="15"/>
      <c r="OZX60" s="16"/>
      <c r="OZY60" s="15"/>
      <c r="OZZ60" s="16"/>
      <c r="PAA60" s="15"/>
      <c r="PAB60" s="16"/>
      <c r="PAC60" s="15"/>
      <c r="PAD60" s="16"/>
      <c r="PAE60" s="15"/>
      <c r="PAF60" s="16"/>
      <c r="PAG60" s="15"/>
      <c r="PAH60" s="16"/>
      <c r="PAI60" s="15"/>
      <c r="PAJ60" s="16"/>
      <c r="PAK60" s="15"/>
      <c r="PAL60" s="16"/>
      <c r="PAM60" s="15"/>
      <c r="PAN60" s="16"/>
      <c r="PAO60" s="15"/>
      <c r="PAP60" s="16"/>
      <c r="PAQ60" s="15"/>
      <c r="PAR60" s="16"/>
      <c r="PAS60" s="15"/>
      <c r="PAT60" s="16"/>
      <c r="PAU60" s="15"/>
      <c r="PAV60" s="16"/>
      <c r="PAW60" s="15"/>
      <c r="PAX60" s="16"/>
      <c r="PAY60" s="15"/>
      <c r="PAZ60" s="16"/>
      <c r="PBA60" s="15"/>
      <c r="PBB60" s="16"/>
      <c r="PBC60" s="15"/>
      <c r="PBD60" s="16"/>
      <c r="PBE60" s="15"/>
      <c r="PBF60" s="16"/>
      <c r="PBG60" s="15"/>
      <c r="PBH60" s="16"/>
      <c r="PBI60" s="15"/>
      <c r="PBJ60" s="16"/>
      <c r="PBK60" s="15"/>
      <c r="PBL60" s="16"/>
      <c r="PBM60" s="15"/>
      <c r="PBN60" s="16"/>
      <c r="PBO60" s="15"/>
      <c r="PBP60" s="16"/>
      <c r="PBQ60" s="15"/>
      <c r="PBR60" s="16"/>
      <c r="PBS60" s="15"/>
      <c r="PBT60" s="16"/>
      <c r="PBU60" s="15"/>
      <c r="PBV60" s="16"/>
      <c r="PBW60" s="15"/>
      <c r="PBX60" s="16"/>
      <c r="PBY60" s="15"/>
      <c r="PBZ60" s="16"/>
      <c r="PCA60" s="15"/>
      <c r="PCB60" s="16"/>
      <c r="PCC60" s="15"/>
      <c r="PCD60" s="16"/>
      <c r="PCE60" s="15"/>
      <c r="PCF60" s="16"/>
      <c r="PCG60" s="15"/>
      <c r="PCH60" s="16"/>
      <c r="PCI60" s="15"/>
      <c r="PCJ60" s="16"/>
      <c r="PCK60" s="15"/>
      <c r="PCL60" s="16"/>
      <c r="PCM60" s="15"/>
      <c r="PCN60" s="16"/>
      <c r="PCO60" s="15"/>
      <c r="PCP60" s="16"/>
      <c r="PCQ60" s="15"/>
      <c r="PCR60" s="16"/>
      <c r="PCS60" s="15"/>
      <c r="PCT60" s="16"/>
      <c r="PCU60" s="15"/>
      <c r="PCV60" s="16"/>
      <c r="PCW60" s="15"/>
      <c r="PCX60" s="16"/>
      <c r="PCY60" s="15"/>
      <c r="PCZ60" s="16"/>
      <c r="PDA60" s="15"/>
      <c r="PDB60" s="16"/>
      <c r="PDC60" s="15"/>
      <c r="PDD60" s="16"/>
      <c r="PDE60" s="15"/>
      <c r="PDF60" s="16"/>
      <c r="PDG60" s="15"/>
      <c r="PDH60" s="16"/>
      <c r="PDI60" s="15"/>
      <c r="PDJ60" s="16"/>
      <c r="PDK60" s="15"/>
      <c r="PDL60" s="16"/>
      <c r="PDM60" s="15"/>
      <c r="PDN60" s="16"/>
      <c r="PDO60" s="15"/>
      <c r="PDP60" s="16"/>
      <c r="PDQ60" s="15"/>
      <c r="PDR60" s="16"/>
      <c r="PDS60" s="15"/>
      <c r="PDT60" s="16"/>
      <c r="PDU60" s="15"/>
      <c r="PDV60" s="16"/>
      <c r="PDW60" s="15"/>
      <c r="PDX60" s="16"/>
      <c r="PDY60" s="15"/>
      <c r="PDZ60" s="16"/>
      <c r="PEA60" s="15"/>
      <c r="PEB60" s="16"/>
      <c r="PEC60" s="15"/>
      <c r="PED60" s="16"/>
      <c r="PEE60" s="15"/>
      <c r="PEF60" s="16"/>
      <c r="PEG60" s="15"/>
      <c r="PEH60" s="16"/>
      <c r="PEI60" s="15"/>
      <c r="PEJ60" s="16"/>
      <c r="PEK60" s="15"/>
      <c r="PEL60" s="16"/>
      <c r="PEM60" s="15"/>
      <c r="PEN60" s="16"/>
      <c r="PEO60" s="15"/>
      <c r="PEP60" s="16"/>
      <c r="PEQ60" s="15"/>
      <c r="PER60" s="16"/>
      <c r="PES60" s="15"/>
      <c r="PET60" s="16"/>
      <c r="PEU60" s="15"/>
      <c r="PEV60" s="16"/>
      <c r="PEW60" s="15"/>
      <c r="PEX60" s="16"/>
      <c r="PEY60" s="15"/>
      <c r="PEZ60" s="16"/>
      <c r="PFA60" s="15"/>
      <c r="PFB60" s="16"/>
      <c r="PFC60" s="15"/>
      <c r="PFD60" s="16"/>
      <c r="PFE60" s="15"/>
      <c r="PFF60" s="16"/>
      <c r="PFG60" s="15"/>
      <c r="PFH60" s="16"/>
      <c r="PFI60" s="15"/>
      <c r="PFJ60" s="16"/>
      <c r="PFK60" s="15"/>
      <c r="PFL60" s="16"/>
      <c r="PFM60" s="15"/>
      <c r="PFN60" s="16"/>
      <c r="PFO60" s="15"/>
      <c r="PFP60" s="16"/>
      <c r="PFQ60" s="15"/>
      <c r="PFR60" s="16"/>
      <c r="PFS60" s="15"/>
      <c r="PFT60" s="16"/>
      <c r="PFU60" s="15"/>
      <c r="PFV60" s="16"/>
      <c r="PFW60" s="15"/>
      <c r="PFX60" s="16"/>
      <c r="PFY60" s="15"/>
      <c r="PFZ60" s="16"/>
      <c r="PGA60" s="15"/>
      <c r="PGB60" s="16"/>
      <c r="PGC60" s="15"/>
      <c r="PGD60" s="16"/>
      <c r="PGE60" s="15"/>
      <c r="PGF60" s="16"/>
      <c r="PGG60" s="15"/>
      <c r="PGH60" s="16"/>
      <c r="PGI60" s="15"/>
      <c r="PGJ60" s="16"/>
      <c r="PGK60" s="15"/>
      <c r="PGL60" s="16"/>
      <c r="PGM60" s="15"/>
      <c r="PGN60" s="16"/>
      <c r="PGO60" s="15"/>
      <c r="PGP60" s="16"/>
      <c r="PGQ60" s="15"/>
      <c r="PGR60" s="16"/>
      <c r="PGS60" s="15"/>
      <c r="PGT60" s="16"/>
      <c r="PGU60" s="15"/>
      <c r="PGV60" s="16"/>
      <c r="PGW60" s="15"/>
      <c r="PGX60" s="16"/>
      <c r="PGY60" s="15"/>
      <c r="PGZ60" s="16"/>
      <c r="PHA60" s="15"/>
      <c r="PHB60" s="16"/>
      <c r="PHC60" s="15"/>
      <c r="PHD60" s="16"/>
      <c r="PHE60" s="15"/>
      <c r="PHF60" s="16"/>
      <c r="PHG60" s="15"/>
      <c r="PHH60" s="16"/>
      <c r="PHI60" s="15"/>
      <c r="PHJ60" s="16"/>
      <c r="PHK60" s="15"/>
      <c r="PHL60" s="16"/>
      <c r="PHM60" s="15"/>
      <c r="PHN60" s="16"/>
      <c r="PHO60" s="15"/>
      <c r="PHP60" s="16"/>
      <c r="PHQ60" s="15"/>
      <c r="PHR60" s="16"/>
      <c r="PHS60" s="15"/>
      <c r="PHT60" s="16"/>
      <c r="PHU60" s="15"/>
      <c r="PHV60" s="16"/>
      <c r="PHW60" s="15"/>
      <c r="PHX60" s="16"/>
      <c r="PHY60" s="15"/>
      <c r="PHZ60" s="16"/>
      <c r="PIA60" s="15"/>
      <c r="PIB60" s="16"/>
      <c r="PIC60" s="15"/>
      <c r="PID60" s="16"/>
      <c r="PIE60" s="15"/>
      <c r="PIF60" s="16"/>
      <c r="PIG60" s="15"/>
      <c r="PIH60" s="16"/>
      <c r="PII60" s="15"/>
      <c r="PIJ60" s="16"/>
      <c r="PIK60" s="15"/>
      <c r="PIL60" s="16"/>
      <c r="PIM60" s="15"/>
      <c r="PIN60" s="16"/>
      <c r="PIO60" s="15"/>
      <c r="PIP60" s="16"/>
      <c r="PIQ60" s="15"/>
      <c r="PIR60" s="16"/>
      <c r="PIS60" s="15"/>
      <c r="PIT60" s="16"/>
      <c r="PIU60" s="15"/>
      <c r="PIV60" s="16"/>
      <c r="PIW60" s="15"/>
      <c r="PIX60" s="16"/>
      <c r="PIY60" s="15"/>
      <c r="PIZ60" s="16"/>
      <c r="PJA60" s="15"/>
      <c r="PJB60" s="16"/>
      <c r="PJC60" s="15"/>
      <c r="PJD60" s="16"/>
      <c r="PJE60" s="15"/>
      <c r="PJF60" s="16"/>
      <c r="PJG60" s="15"/>
      <c r="PJH60" s="16"/>
      <c r="PJI60" s="15"/>
      <c r="PJJ60" s="16"/>
      <c r="PJK60" s="15"/>
      <c r="PJL60" s="16"/>
      <c r="PJM60" s="15"/>
      <c r="PJN60" s="16"/>
      <c r="PJO60" s="15"/>
      <c r="PJP60" s="16"/>
      <c r="PJQ60" s="15"/>
      <c r="PJR60" s="16"/>
      <c r="PJS60" s="15"/>
      <c r="PJT60" s="16"/>
      <c r="PJU60" s="15"/>
      <c r="PJV60" s="16"/>
      <c r="PJW60" s="15"/>
      <c r="PJX60" s="16"/>
      <c r="PJY60" s="15"/>
      <c r="PJZ60" s="16"/>
      <c r="PKA60" s="15"/>
      <c r="PKB60" s="16"/>
      <c r="PKC60" s="15"/>
      <c r="PKD60" s="16"/>
      <c r="PKE60" s="15"/>
      <c r="PKF60" s="16"/>
      <c r="PKG60" s="15"/>
      <c r="PKH60" s="16"/>
      <c r="PKI60" s="15"/>
      <c r="PKJ60" s="16"/>
      <c r="PKK60" s="15"/>
      <c r="PKL60" s="16"/>
      <c r="PKM60" s="15"/>
      <c r="PKN60" s="16"/>
      <c r="PKO60" s="15"/>
      <c r="PKP60" s="16"/>
      <c r="PKQ60" s="15"/>
      <c r="PKR60" s="16"/>
      <c r="PKS60" s="15"/>
      <c r="PKT60" s="16"/>
      <c r="PKU60" s="15"/>
      <c r="PKV60" s="16"/>
      <c r="PKW60" s="15"/>
      <c r="PKX60" s="16"/>
      <c r="PKY60" s="15"/>
      <c r="PKZ60" s="16"/>
      <c r="PLA60" s="15"/>
      <c r="PLB60" s="16"/>
      <c r="PLC60" s="15"/>
      <c r="PLD60" s="16"/>
      <c r="PLE60" s="15"/>
      <c r="PLF60" s="16"/>
      <c r="PLG60" s="15"/>
      <c r="PLH60" s="16"/>
      <c r="PLI60" s="15"/>
      <c r="PLJ60" s="16"/>
      <c r="PLK60" s="15"/>
      <c r="PLL60" s="16"/>
      <c r="PLM60" s="15"/>
      <c r="PLN60" s="16"/>
      <c r="PLO60" s="15"/>
      <c r="PLP60" s="16"/>
      <c r="PLQ60" s="15"/>
      <c r="PLR60" s="16"/>
      <c r="PLS60" s="15"/>
      <c r="PLT60" s="16"/>
      <c r="PLU60" s="15"/>
      <c r="PLV60" s="16"/>
      <c r="PLW60" s="15"/>
      <c r="PLX60" s="16"/>
      <c r="PLY60" s="15"/>
      <c r="PLZ60" s="16"/>
      <c r="PMA60" s="15"/>
      <c r="PMB60" s="16"/>
      <c r="PMC60" s="15"/>
      <c r="PMD60" s="16"/>
      <c r="PME60" s="15"/>
      <c r="PMF60" s="16"/>
      <c r="PMG60" s="15"/>
      <c r="PMH60" s="16"/>
      <c r="PMI60" s="15"/>
      <c r="PMJ60" s="16"/>
      <c r="PMK60" s="15"/>
      <c r="PML60" s="16"/>
      <c r="PMM60" s="15"/>
      <c r="PMN60" s="16"/>
      <c r="PMO60" s="15"/>
      <c r="PMP60" s="16"/>
      <c r="PMQ60" s="15"/>
      <c r="PMR60" s="16"/>
      <c r="PMS60" s="15"/>
      <c r="PMT60" s="16"/>
      <c r="PMU60" s="15"/>
      <c r="PMV60" s="16"/>
      <c r="PMW60" s="15"/>
      <c r="PMX60" s="16"/>
      <c r="PMY60" s="15"/>
      <c r="PMZ60" s="16"/>
      <c r="PNA60" s="15"/>
      <c r="PNB60" s="16"/>
      <c r="PNC60" s="15"/>
      <c r="PND60" s="16"/>
      <c r="PNE60" s="15"/>
      <c r="PNF60" s="16"/>
      <c r="PNG60" s="15"/>
      <c r="PNH60" s="16"/>
      <c r="PNI60" s="15"/>
      <c r="PNJ60" s="16"/>
      <c r="PNK60" s="15"/>
      <c r="PNL60" s="16"/>
      <c r="PNM60" s="15"/>
      <c r="PNN60" s="16"/>
      <c r="PNO60" s="15"/>
      <c r="PNP60" s="16"/>
      <c r="PNQ60" s="15"/>
      <c r="PNR60" s="16"/>
      <c r="PNS60" s="15"/>
      <c r="PNT60" s="16"/>
      <c r="PNU60" s="15"/>
      <c r="PNV60" s="16"/>
      <c r="PNW60" s="15"/>
      <c r="PNX60" s="16"/>
      <c r="PNY60" s="15"/>
      <c r="PNZ60" s="16"/>
      <c r="POA60" s="15"/>
      <c r="POB60" s="16"/>
      <c r="POC60" s="15"/>
      <c r="POD60" s="16"/>
      <c r="POE60" s="15"/>
      <c r="POF60" s="16"/>
      <c r="POG60" s="15"/>
      <c r="POH60" s="16"/>
      <c r="POI60" s="15"/>
      <c r="POJ60" s="16"/>
      <c r="POK60" s="15"/>
      <c r="POL60" s="16"/>
      <c r="POM60" s="15"/>
      <c r="PON60" s="16"/>
      <c r="POO60" s="15"/>
      <c r="POP60" s="16"/>
      <c r="POQ60" s="15"/>
      <c r="POR60" s="16"/>
      <c r="POS60" s="15"/>
      <c r="POT60" s="16"/>
      <c r="POU60" s="15"/>
      <c r="POV60" s="16"/>
      <c r="POW60" s="15"/>
      <c r="POX60" s="16"/>
      <c r="POY60" s="15"/>
      <c r="POZ60" s="16"/>
      <c r="PPA60" s="15"/>
      <c r="PPB60" s="16"/>
      <c r="PPC60" s="15"/>
      <c r="PPD60" s="16"/>
      <c r="PPE60" s="15"/>
      <c r="PPF60" s="16"/>
      <c r="PPG60" s="15"/>
      <c r="PPH60" s="16"/>
      <c r="PPI60" s="15"/>
      <c r="PPJ60" s="16"/>
      <c r="PPK60" s="15"/>
      <c r="PPL60" s="16"/>
      <c r="PPM60" s="15"/>
      <c r="PPN60" s="16"/>
      <c r="PPO60" s="15"/>
      <c r="PPP60" s="16"/>
      <c r="PPQ60" s="15"/>
      <c r="PPR60" s="16"/>
      <c r="PPS60" s="15"/>
      <c r="PPT60" s="16"/>
      <c r="PPU60" s="15"/>
      <c r="PPV60" s="16"/>
      <c r="PPW60" s="15"/>
      <c r="PPX60" s="16"/>
      <c r="PPY60" s="15"/>
      <c r="PPZ60" s="16"/>
      <c r="PQA60" s="15"/>
      <c r="PQB60" s="16"/>
      <c r="PQC60" s="15"/>
      <c r="PQD60" s="16"/>
      <c r="PQE60" s="15"/>
      <c r="PQF60" s="16"/>
      <c r="PQG60" s="15"/>
      <c r="PQH60" s="16"/>
      <c r="PQI60" s="15"/>
      <c r="PQJ60" s="16"/>
      <c r="PQK60" s="15"/>
      <c r="PQL60" s="16"/>
      <c r="PQM60" s="15"/>
      <c r="PQN60" s="16"/>
      <c r="PQO60" s="15"/>
      <c r="PQP60" s="16"/>
      <c r="PQQ60" s="15"/>
      <c r="PQR60" s="16"/>
      <c r="PQS60" s="15"/>
      <c r="PQT60" s="16"/>
      <c r="PQU60" s="15"/>
      <c r="PQV60" s="16"/>
      <c r="PQW60" s="15"/>
      <c r="PQX60" s="16"/>
      <c r="PQY60" s="15"/>
      <c r="PQZ60" s="16"/>
      <c r="PRA60" s="15"/>
      <c r="PRB60" s="16"/>
      <c r="PRC60" s="15"/>
      <c r="PRD60" s="16"/>
      <c r="PRE60" s="15"/>
      <c r="PRF60" s="16"/>
      <c r="PRG60" s="15"/>
      <c r="PRH60" s="16"/>
      <c r="PRI60" s="15"/>
      <c r="PRJ60" s="16"/>
      <c r="PRK60" s="15"/>
      <c r="PRL60" s="16"/>
      <c r="PRM60" s="15"/>
      <c r="PRN60" s="16"/>
      <c r="PRO60" s="15"/>
      <c r="PRP60" s="16"/>
      <c r="PRQ60" s="15"/>
      <c r="PRR60" s="16"/>
      <c r="PRS60" s="15"/>
      <c r="PRT60" s="16"/>
      <c r="PRU60" s="15"/>
      <c r="PRV60" s="16"/>
      <c r="PRW60" s="15"/>
      <c r="PRX60" s="16"/>
      <c r="PRY60" s="15"/>
      <c r="PRZ60" s="16"/>
      <c r="PSA60" s="15"/>
      <c r="PSB60" s="16"/>
      <c r="PSC60" s="15"/>
      <c r="PSD60" s="16"/>
      <c r="PSE60" s="15"/>
      <c r="PSF60" s="16"/>
      <c r="PSG60" s="15"/>
      <c r="PSH60" s="16"/>
      <c r="PSI60" s="15"/>
      <c r="PSJ60" s="16"/>
      <c r="PSK60" s="15"/>
      <c r="PSL60" s="16"/>
      <c r="PSM60" s="15"/>
      <c r="PSN60" s="16"/>
      <c r="PSO60" s="15"/>
      <c r="PSP60" s="16"/>
      <c r="PSQ60" s="15"/>
      <c r="PSR60" s="16"/>
      <c r="PSS60" s="15"/>
      <c r="PST60" s="16"/>
      <c r="PSU60" s="15"/>
      <c r="PSV60" s="16"/>
      <c r="PSW60" s="15"/>
      <c r="PSX60" s="16"/>
      <c r="PSY60" s="15"/>
      <c r="PSZ60" s="16"/>
      <c r="PTA60" s="15"/>
      <c r="PTB60" s="16"/>
      <c r="PTC60" s="15"/>
      <c r="PTD60" s="16"/>
      <c r="PTE60" s="15"/>
      <c r="PTF60" s="16"/>
      <c r="PTG60" s="15"/>
      <c r="PTH60" s="16"/>
      <c r="PTI60" s="15"/>
      <c r="PTJ60" s="16"/>
      <c r="PTK60" s="15"/>
      <c r="PTL60" s="16"/>
      <c r="PTM60" s="15"/>
      <c r="PTN60" s="16"/>
      <c r="PTO60" s="15"/>
      <c r="PTP60" s="16"/>
      <c r="PTQ60" s="15"/>
      <c r="PTR60" s="16"/>
      <c r="PTS60" s="15"/>
      <c r="PTT60" s="16"/>
      <c r="PTU60" s="15"/>
      <c r="PTV60" s="16"/>
      <c r="PTW60" s="15"/>
      <c r="PTX60" s="16"/>
      <c r="PTY60" s="15"/>
      <c r="PTZ60" s="16"/>
      <c r="PUA60" s="15"/>
      <c r="PUB60" s="16"/>
      <c r="PUC60" s="15"/>
      <c r="PUD60" s="16"/>
      <c r="PUE60" s="15"/>
      <c r="PUF60" s="16"/>
      <c r="PUG60" s="15"/>
      <c r="PUH60" s="16"/>
      <c r="PUI60" s="15"/>
      <c r="PUJ60" s="16"/>
      <c r="PUK60" s="15"/>
      <c r="PUL60" s="16"/>
      <c r="PUM60" s="15"/>
      <c r="PUN60" s="16"/>
      <c r="PUO60" s="15"/>
      <c r="PUP60" s="16"/>
      <c r="PUQ60" s="15"/>
      <c r="PUR60" s="16"/>
      <c r="PUS60" s="15"/>
      <c r="PUT60" s="16"/>
      <c r="PUU60" s="15"/>
      <c r="PUV60" s="16"/>
      <c r="PUW60" s="15"/>
      <c r="PUX60" s="16"/>
      <c r="PUY60" s="15"/>
      <c r="PUZ60" s="16"/>
      <c r="PVA60" s="15"/>
      <c r="PVB60" s="16"/>
      <c r="PVC60" s="15"/>
      <c r="PVD60" s="16"/>
      <c r="PVE60" s="15"/>
      <c r="PVF60" s="16"/>
      <c r="PVG60" s="15"/>
      <c r="PVH60" s="16"/>
      <c r="PVI60" s="15"/>
      <c r="PVJ60" s="16"/>
      <c r="PVK60" s="15"/>
      <c r="PVL60" s="16"/>
      <c r="PVM60" s="15"/>
      <c r="PVN60" s="16"/>
      <c r="PVO60" s="15"/>
      <c r="PVP60" s="16"/>
      <c r="PVQ60" s="15"/>
      <c r="PVR60" s="16"/>
      <c r="PVS60" s="15"/>
      <c r="PVT60" s="16"/>
      <c r="PVU60" s="15"/>
      <c r="PVV60" s="16"/>
      <c r="PVW60" s="15"/>
      <c r="PVX60" s="16"/>
      <c r="PVY60" s="15"/>
      <c r="PVZ60" s="16"/>
      <c r="PWA60" s="15"/>
      <c r="PWB60" s="16"/>
      <c r="PWC60" s="15"/>
      <c r="PWD60" s="16"/>
      <c r="PWE60" s="15"/>
      <c r="PWF60" s="16"/>
      <c r="PWG60" s="15"/>
      <c r="PWH60" s="16"/>
      <c r="PWI60" s="15"/>
      <c r="PWJ60" s="16"/>
      <c r="PWK60" s="15"/>
      <c r="PWL60" s="16"/>
      <c r="PWM60" s="15"/>
      <c r="PWN60" s="16"/>
      <c r="PWO60" s="15"/>
      <c r="PWP60" s="16"/>
      <c r="PWQ60" s="15"/>
      <c r="PWR60" s="16"/>
      <c r="PWS60" s="15"/>
      <c r="PWT60" s="16"/>
      <c r="PWU60" s="15"/>
      <c r="PWV60" s="16"/>
      <c r="PWW60" s="15"/>
      <c r="PWX60" s="16"/>
      <c r="PWY60" s="15"/>
      <c r="PWZ60" s="16"/>
      <c r="PXA60" s="15"/>
      <c r="PXB60" s="16"/>
      <c r="PXC60" s="15"/>
      <c r="PXD60" s="16"/>
      <c r="PXE60" s="15"/>
      <c r="PXF60" s="16"/>
      <c r="PXG60" s="15"/>
      <c r="PXH60" s="16"/>
      <c r="PXI60" s="15"/>
      <c r="PXJ60" s="16"/>
      <c r="PXK60" s="15"/>
      <c r="PXL60" s="16"/>
      <c r="PXM60" s="15"/>
      <c r="PXN60" s="16"/>
      <c r="PXO60" s="15"/>
      <c r="PXP60" s="16"/>
      <c r="PXQ60" s="15"/>
      <c r="PXR60" s="16"/>
      <c r="PXS60" s="15"/>
      <c r="PXT60" s="16"/>
      <c r="PXU60" s="15"/>
      <c r="PXV60" s="16"/>
      <c r="PXW60" s="15"/>
      <c r="PXX60" s="16"/>
      <c r="PXY60" s="15"/>
      <c r="PXZ60" s="16"/>
      <c r="PYA60" s="15"/>
      <c r="PYB60" s="16"/>
      <c r="PYC60" s="15"/>
      <c r="PYD60" s="16"/>
      <c r="PYE60" s="15"/>
      <c r="PYF60" s="16"/>
      <c r="PYG60" s="15"/>
      <c r="PYH60" s="16"/>
      <c r="PYI60" s="15"/>
      <c r="PYJ60" s="16"/>
      <c r="PYK60" s="15"/>
      <c r="PYL60" s="16"/>
      <c r="PYM60" s="15"/>
      <c r="PYN60" s="16"/>
      <c r="PYO60" s="15"/>
      <c r="PYP60" s="16"/>
      <c r="PYQ60" s="15"/>
      <c r="PYR60" s="16"/>
      <c r="PYS60" s="15"/>
      <c r="PYT60" s="16"/>
      <c r="PYU60" s="15"/>
      <c r="PYV60" s="16"/>
      <c r="PYW60" s="15"/>
      <c r="PYX60" s="16"/>
      <c r="PYY60" s="15"/>
      <c r="PYZ60" s="16"/>
      <c r="PZA60" s="15"/>
      <c r="PZB60" s="16"/>
      <c r="PZC60" s="15"/>
      <c r="PZD60" s="16"/>
      <c r="PZE60" s="15"/>
      <c r="PZF60" s="16"/>
      <c r="PZG60" s="15"/>
      <c r="PZH60" s="16"/>
      <c r="PZI60" s="15"/>
      <c r="PZJ60" s="16"/>
      <c r="PZK60" s="15"/>
      <c r="PZL60" s="16"/>
      <c r="PZM60" s="15"/>
      <c r="PZN60" s="16"/>
      <c r="PZO60" s="15"/>
      <c r="PZP60" s="16"/>
      <c r="PZQ60" s="15"/>
      <c r="PZR60" s="16"/>
      <c r="PZS60" s="15"/>
      <c r="PZT60" s="16"/>
      <c r="PZU60" s="15"/>
      <c r="PZV60" s="16"/>
      <c r="PZW60" s="15"/>
      <c r="PZX60" s="16"/>
      <c r="PZY60" s="15"/>
      <c r="PZZ60" s="16"/>
      <c r="QAA60" s="15"/>
      <c r="QAB60" s="16"/>
      <c r="QAC60" s="15"/>
      <c r="QAD60" s="16"/>
      <c r="QAE60" s="15"/>
      <c r="QAF60" s="16"/>
      <c r="QAG60" s="15"/>
      <c r="QAH60" s="16"/>
      <c r="QAI60" s="15"/>
      <c r="QAJ60" s="16"/>
      <c r="QAK60" s="15"/>
      <c r="QAL60" s="16"/>
      <c r="QAM60" s="15"/>
      <c r="QAN60" s="16"/>
      <c r="QAO60" s="15"/>
      <c r="QAP60" s="16"/>
      <c r="QAQ60" s="15"/>
      <c r="QAR60" s="16"/>
      <c r="QAS60" s="15"/>
      <c r="QAT60" s="16"/>
      <c r="QAU60" s="15"/>
      <c r="QAV60" s="16"/>
      <c r="QAW60" s="15"/>
      <c r="QAX60" s="16"/>
      <c r="QAY60" s="15"/>
      <c r="QAZ60" s="16"/>
      <c r="QBA60" s="15"/>
      <c r="QBB60" s="16"/>
      <c r="QBC60" s="15"/>
      <c r="QBD60" s="16"/>
      <c r="QBE60" s="15"/>
      <c r="QBF60" s="16"/>
      <c r="QBG60" s="15"/>
      <c r="QBH60" s="16"/>
      <c r="QBI60" s="15"/>
      <c r="QBJ60" s="16"/>
      <c r="QBK60" s="15"/>
      <c r="QBL60" s="16"/>
      <c r="QBM60" s="15"/>
      <c r="QBN60" s="16"/>
      <c r="QBO60" s="15"/>
      <c r="QBP60" s="16"/>
      <c r="QBQ60" s="15"/>
      <c r="QBR60" s="16"/>
      <c r="QBS60" s="15"/>
      <c r="QBT60" s="16"/>
      <c r="QBU60" s="15"/>
      <c r="QBV60" s="16"/>
      <c r="QBW60" s="15"/>
      <c r="QBX60" s="16"/>
      <c r="QBY60" s="15"/>
      <c r="QBZ60" s="16"/>
      <c r="QCA60" s="15"/>
      <c r="QCB60" s="16"/>
      <c r="QCC60" s="15"/>
      <c r="QCD60" s="16"/>
      <c r="QCE60" s="15"/>
      <c r="QCF60" s="16"/>
      <c r="QCG60" s="15"/>
      <c r="QCH60" s="16"/>
      <c r="QCI60" s="15"/>
      <c r="QCJ60" s="16"/>
      <c r="QCK60" s="15"/>
      <c r="QCL60" s="16"/>
      <c r="QCM60" s="15"/>
      <c r="QCN60" s="16"/>
      <c r="QCO60" s="15"/>
      <c r="QCP60" s="16"/>
      <c r="QCQ60" s="15"/>
      <c r="QCR60" s="16"/>
      <c r="QCS60" s="15"/>
      <c r="QCT60" s="16"/>
      <c r="QCU60" s="15"/>
      <c r="QCV60" s="16"/>
      <c r="QCW60" s="15"/>
      <c r="QCX60" s="16"/>
      <c r="QCY60" s="15"/>
      <c r="QCZ60" s="16"/>
      <c r="QDA60" s="15"/>
      <c r="QDB60" s="16"/>
      <c r="QDC60" s="15"/>
      <c r="QDD60" s="16"/>
      <c r="QDE60" s="15"/>
      <c r="QDF60" s="16"/>
      <c r="QDG60" s="15"/>
      <c r="QDH60" s="16"/>
      <c r="QDI60" s="15"/>
      <c r="QDJ60" s="16"/>
      <c r="QDK60" s="15"/>
      <c r="QDL60" s="16"/>
      <c r="QDM60" s="15"/>
      <c r="QDN60" s="16"/>
      <c r="QDO60" s="15"/>
      <c r="QDP60" s="16"/>
      <c r="QDQ60" s="15"/>
      <c r="QDR60" s="16"/>
      <c r="QDS60" s="15"/>
      <c r="QDT60" s="16"/>
      <c r="QDU60" s="15"/>
      <c r="QDV60" s="16"/>
      <c r="QDW60" s="15"/>
      <c r="QDX60" s="16"/>
      <c r="QDY60" s="15"/>
      <c r="QDZ60" s="16"/>
      <c r="QEA60" s="15"/>
      <c r="QEB60" s="16"/>
      <c r="QEC60" s="15"/>
      <c r="QED60" s="16"/>
      <c r="QEE60" s="15"/>
      <c r="QEF60" s="16"/>
      <c r="QEG60" s="15"/>
      <c r="QEH60" s="16"/>
      <c r="QEI60" s="15"/>
      <c r="QEJ60" s="16"/>
      <c r="QEK60" s="15"/>
      <c r="QEL60" s="16"/>
      <c r="QEM60" s="15"/>
      <c r="QEN60" s="16"/>
      <c r="QEO60" s="15"/>
      <c r="QEP60" s="16"/>
      <c r="QEQ60" s="15"/>
      <c r="QER60" s="16"/>
      <c r="QES60" s="15"/>
      <c r="QET60" s="16"/>
      <c r="QEU60" s="15"/>
      <c r="QEV60" s="16"/>
      <c r="QEW60" s="15"/>
      <c r="QEX60" s="16"/>
      <c r="QEY60" s="15"/>
      <c r="QEZ60" s="16"/>
      <c r="QFA60" s="15"/>
      <c r="QFB60" s="16"/>
      <c r="QFC60" s="15"/>
      <c r="QFD60" s="16"/>
      <c r="QFE60" s="15"/>
      <c r="QFF60" s="16"/>
      <c r="QFG60" s="15"/>
      <c r="QFH60" s="16"/>
      <c r="QFI60" s="15"/>
      <c r="QFJ60" s="16"/>
      <c r="QFK60" s="15"/>
      <c r="QFL60" s="16"/>
      <c r="QFM60" s="15"/>
      <c r="QFN60" s="16"/>
      <c r="QFO60" s="15"/>
      <c r="QFP60" s="16"/>
      <c r="QFQ60" s="15"/>
      <c r="QFR60" s="16"/>
      <c r="QFS60" s="15"/>
      <c r="QFT60" s="16"/>
      <c r="QFU60" s="15"/>
      <c r="QFV60" s="16"/>
      <c r="QFW60" s="15"/>
      <c r="QFX60" s="16"/>
      <c r="QFY60" s="15"/>
      <c r="QFZ60" s="16"/>
      <c r="QGA60" s="15"/>
      <c r="QGB60" s="16"/>
      <c r="QGC60" s="15"/>
      <c r="QGD60" s="16"/>
      <c r="QGE60" s="15"/>
      <c r="QGF60" s="16"/>
      <c r="QGG60" s="15"/>
      <c r="QGH60" s="16"/>
      <c r="QGI60" s="15"/>
      <c r="QGJ60" s="16"/>
      <c r="QGK60" s="15"/>
      <c r="QGL60" s="16"/>
      <c r="QGM60" s="15"/>
      <c r="QGN60" s="16"/>
      <c r="QGO60" s="15"/>
      <c r="QGP60" s="16"/>
      <c r="QGQ60" s="15"/>
      <c r="QGR60" s="16"/>
      <c r="QGS60" s="15"/>
      <c r="QGT60" s="16"/>
      <c r="QGU60" s="15"/>
      <c r="QGV60" s="16"/>
      <c r="QGW60" s="15"/>
      <c r="QGX60" s="16"/>
      <c r="QGY60" s="15"/>
      <c r="QGZ60" s="16"/>
      <c r="QHA60" s="15"/>
      <c r="QHB60" s="16"/>
      <c r="QHC60" s="15"/>
      <c r="QHD60" s="16"/>
      <c r="QHE60" s="15"/>
      <c r="QHF60" s="16"/>
      <c r="QHG60" s="15"/>
      <c r="QHH60" s="16"/>
      <c r="QHI60" s="15"/>
      <c r="QHJ60" s="16"/>
      <c r="QHK60" s="15"/>
      <c r="QHL60" s="16"/>
      <c r="QHM60" s="15"/>
      <c r="QHN60" s="16"/>
      <c r="QHO60" s="15"/>
      <c r="QHP60" s="16"/>
      <c r="QHQ60" s="15"/>
      <c r="QHR60" s="16"/>
      <c r="QHS60" s="15"/>
      <c r="QHT60" s="16"/>
      <c r="QHU60" s="15"/>
      <c r="QHV60" s="16"/>
      <c r="QHW60" s="15"/>
      <c r="QHX60" s="16"/>
      <c r="QHY60" s="15"/>
      <c r="QHZ60" s="16"/>
      <c r="QIA60" s="15"/>
      <c r="QIB60" s="16"/>
      <c r="QIC60" s="15"/>
      <c r="QID60" s="16"/>
      <c r="QIE60" s="15"/>
      <c r="QIF60" s="16"/>
      <c r="QIG60" s="15"/>
      <c r="QIH60" s="16"/>
      <c r="QII60" s="15"/>
      <c r="QIJ60" s="16"/>
      <c r="QIK60" s="15"/>
      <c r="QIL60" s="16"/>
      <c r="QIM60" s="15"/>
      <c r="QIN60" s="16"/>
      <c r="QIO60" s="15"/>
      <c r="QIP60" s="16"/>
      <c r="QIQ60" s="15"/>
      <c r="QIR60" s="16"/>
      <c r="QIS60" s="15"/>
      <c r="QIT60" s="16"/>
      <c r="QIU60" s="15"/>
      <c r="QIV60" s="16"/>
      <c r="QIW60" s="15"/>
      <c r="QIX60" s="16"/>
      <c r="QIY60" s="15"/>
      <c r="QIZ60" s="16"/>
      <c r="QJA60" s="15"/>
      <c r="QJB60" s="16"/>
      <c r="QJC60" s="15"/>
      <c r="QJD60" s="16"/>
      <c r="QJE60" s="15"/>
      <c r="QJF60" s="16"/>
      <c r="QJG60" s="15"/>
      <c r="QJH60" s="16"/>
      <c r="QJI60" s="15"/>
      <c r="QJJ60" s="16"/>
      <c r="QJK60" s="15"/>
      <c r="QJL60" s="16"/>
      <c r="QJM60" s="15"/>
      <c r="QJN60" s="16"/>
      <c r="QJO60" s="15"/>
      <c r="QJP60" s="16"/>
      <c r="QJQ60" s="15"/>
      <c r="QJR60" s="16"/>
      <c r="QJS60" s="15"/>
      <c r="QJT60" s="16"/>
      <c r="QJU60" s="15"/>
      <c r="QJV60" s="16"/>
      <c r="QJW60" s="15"/>
      <c r="QJX60" s="16"/>
      <c r="QJY60" s="15"/>
      <c r="QJZ60" s="16"/>
      <c r="QKA60" s="15"/>
      <c r="QKB60" s="16"/>
      <c r="QKC60" s="15"/>
      <c r="QKD60" s="16"/>
      <c r="QKE60" s="15"/>
      <c r="QKF60" s="16"/>
      <c r="QKG60" s="15"/>
      <c r="QKH60" s="16"/>
      <c r="QKI60" s="15"/>
      <c r="QKJ60" s="16"/>
      <c r="QKK60" s="15"/>
      <c r="QKL60" s="16"/>
      <c r="QKM60" s="15"/>
      <c r="QKN60" s="16"/>
      <c r="QKO60" s="15"/>
      <c r="QKP60" s="16"/>
      <c r="QKQ60" s="15"/>
      <c r="QKR60" s="16"/>
      <c r="QKS60" s="15"/>
      <c r="QKT60" s="16"/>
      <c r="QKU60" s="15"/>
      <c r="QKV60" s="16"/>
      <c r="QKW60" s="15"/>
      <c r="QKX60" s="16"/>
      <c r="QKY60" s="15"/>
      <c r="QKZ60" s="16"/>
      <c r="QLA60" s="15"/>
      <c r="QLB60" s="16"/>
      <c r="QLC60" s="15"/>
      <c r="QLD60" s="16"/>
      <c r="QLE60" s="15"/>
      <c r="QLF60" s="16"/>
      <c r="QLG60" s="15"/>
      <c r="QLH60" s="16"/>
      <c r="QLI60" s="15"/>
      <c r="QLJ60" s="16"/>
      <c r="QLK60" s="15"/>
      <c r="QLL60" s="16"/>
      <c r="QLM60" s="15"/>
      <c r="QLN60" s="16"/>
      <c r="QLO60" s="15"/>
      <c r="QLP60" s="16"/>
      <c r="QLQ60" s="15"/>
      <c r="QLR60" s="16"/>
      <c r="QLS60" s="15"/>
      <c r="QLT60" s="16"/>
      <c r="QLU60" s="15"/>
      <c r="QLV60" s="16"/>
      <c r="QLW60" s="15"/>
      <c r="QLX60" s="16"/>
      <c r="QLY60" s="15"/>
      <c r="QLZ60" s="16"/>
      <c r="QMA60" s="15"/>
      <c r="QMB60" s="16"/>
      <c r="QMC60" s="15"/>
      <c r="QMD60" s="16"/>
      <c r="QME60" s="15"/>
      <c r="QMF60" s="16"/>
      <c r="QMG60" s="15"/>
      <c r="QMH60" s="16"/>
      <c r="QMI60" s="15"/>
      <c r="QMJ60" s="16"/>
      <c r="QMK60" s="15"/>
      <c r="QML60" s="16"/>
      <c r="QMM60" s="15"/>
      <c r="QMN60" s="16"/>
      <c r="QMO60" s="15"/>
      <c r="QMP60" s="16"/>
      <c r="QMQ60" s="15"/>
      <c r="QMR60" s="16"/>
      <c r="QMS60" s="15"/>
      <c r="QMT60" s="16"/>
      <c r="QMU60" s="15"/>
      <c r="QMV60" s="16"/>
      <c r="QMW60" s="15"/>
      <c r="QMX60" s="16"/>
      <c r="QMY60" s="15"/>
      <c r="QMZ60" s="16"/>
      <c r="QNA60" s="15"/>
      <c r="QNB60" s="16"/>
      <c r="QNC60" s="15"/>
      <c r="QND60" s="16"/>
      <c r="QNE60" s="15"/>
      <c r="QNF60" s="16"/>
      <c r="QNG60" s="15"/>
      <c r="QNH60" s="16"/>
      <c r="QNI60" s="15"/>
      <c r="QNJ60" s="16"/>
      <c r="QNK60" s="15"/>
      <c r="QNL60" s="16"/>
      <c r="QNM60" s="15"/>
      <c r="QNN60" s="16"/>
      <c r="QNO60" s="15"/>
      <c r="QNP60" s="16"/>
      <c r="QNQ60" s="15"/>
      <c r="QNR60" s="16"/>
      <c r="QNS60" s="15"/>
      <c r="QNT60" s="16"/>
      <c r="QNU60" s="15"/>
      <c r="QNV60" s="16"/>
      <c r="QNW60" s="15"/>
      <c r="QNX60" s="16"/>
      <c r="QNY60" s="15"/>
      <c r="QNZ60" s="16"/>
      <c r="QOA60" s="15"/>
      <c r="QOB60" s="16"/>
      <c r="QOC60" s="15"/>
      <c r="QOD60" s="16"/>
      <c r="QOE60" s="15"/>
      <c r="QOF60" s="16"/>
      <c r="QOG60" s="15"/>
      <c r="QOH60" s="16"/>
      <c r="QOI60" s="15"/>
      <c r="QOJ60" s="16"/>
      <c r="QOK60" s="15"/>
      <c r="QOL60" s="16"/>
      <c r="QOM60" s="15"/>
      <c r="QON60" s="16"/>
      <c r="QOO60" s="15"/>
      <c r="QOP60" s="16"/>
      <c r="QOQ60" s="15"/>
      <c r="QOR60" s="16"/>
      <c r="QOS60" s="15"/>
      <c r="QOT60" s="16"/>
      <c r="QOU60" s="15"/>
      <c r="QOV60" s="16"/>
      <c r="QOW60" s="15"/>
      <c r="QOX60" s="16"/>
      <c r="QOY60" s="15"/>
      <c r="QOZ60" s="16"/>
      <c r="QPA60" s="15"/>
      <c r="QPB60" s="16"/>
      <c r="QPC60" s="15"/>
      <c r="QPD60" s="16"/>
      <c r="QPE60" s="15"/>
      <c r="QPF60" s="16"/>
      <c r="QPG60" s="15"/>
      <c r="QPH60" s="16"/>
      <c r="QPI60" s="15"/>
      <c r="QPJ60" s="16"/>
      <c r="QPK60" s="15"/>
      <c r="QPL60" s="16"/>
      <c r="QPM60" s="15"/>
      <c r="QPN60" s="16"/>
      <c r="QPO60" s="15"/>
      <c r="QPP60" s="16"/>
      <c r="QPQ60" s="15"/>
      <c r="QPR60" s="16"/>
      <c r="QPS60" s="15"/>
      <c r="QPT60" s="16"/>
      <c r="QPU60" s="15"/>
      <c r="QPV60" s="16"/>
      <c r="QPW60" s="15"/>
      <c r="QPX60" s="16"/>
      <c r="QPY60" s="15"/>
      <c r="QPZ60" s="16"/>
      <c r="QQA60" s="15"/>
      <c r="QQB60" s="16"/>
      <c r="QQC60" s="15"/>
      <c r="QQD60" s="16"/>
      <c r="QQE60" s="15"/>
      <c r="QQF60" s="16"/>
      <c r="QQG60" s="15"/>
      <c r="QQH60" s="16"/>
      <c r="QQI60" s="15"/>
      <c r="QQJ60" s="16"/>
      <c r="QQK60" s="15"/>
      <c r="QQL60" s="16"/>
      <c r="QQM60" s="15"/>
      <c r="QQN60" s="16"/>
      <c r="QQO60" s="15"/>
      <c r="QQP60" s="16"/>
      <c r="QQQ60" s="15"/>
      <c r="QQR60" s="16"/>
      <c r="QQS60" s="15"/>
      <c r="QQT60" s="16"/>
      <c r="QQU60" s="15"/>
      <c r="QQV60" s="16"/>
      <c r="QQW60" s="15"/>
      <c r="QQX60" s="16"/>
      <c r="QQY60" s="15"/>
      <c r="QQZ60" s="16"/>
      <c r="QRA60" s="15"/>
      <c r="QRB60" s="16"/>
      <c r="QRC60" s="15"/>
      <c r="QRD60" s="16"/>
      <c r="QRE60" s="15"/>
      <c r="QRF60" s="16"/>
      <c r="QRG60" s="15"/>
      <c r="QRH60" s="16"/>
      <c r="QRI60" s="15"/>
      <c r="QRJ60" s="16"/>
      <c r="QRK60" s="15"/>
      <c r="QRL60" s="16"/>
      <c r="QRM60" s="15"/>
      <c r="QRN60" s="16"/>
      <c r="QRO60" s="15"/>
      <c r="QRP60" s="16"/>
      <c r="QRQ60" s="15"/>
      <c r="QRR60" s="16"/>
      <c r="QRS60" s="15"/>
      <c r="QRT60" s="16"/>
      <c r="QRU60" s="15"/>
      <c r="QRV60" s="16"/>
      <c r="QRW60" s="15"/>
      <c r="QRX60" s="16"/>
      <c r="QRY60" s="15"/>
      <c r="QRZ60" s="16"/>
      <c r="QSA60" s="15"/>
      <c r="QSB60" s="16"/>
      <c r="QSC60" s="15"/>
      <c r="QSD60" s="16"/>
      <c r="QSE60" s="15"/>
      <c r="QSF60" s="16"/>
      <c r="QSG60" s="15"/>
      <c r="QSH60" s="16"/>
      <c r="QSI60" s="15"/>
      <c r="QSJ60" s="16"/>
      <c r="QSK60" s="15"/>
      <c r="QSL60" s="16"/>
      <c r="QSM60" s="15"/>
      <c r="QSN60" s="16"/>
      <c r="QSO60" s="15"/>
      <c r="QSP60" s="16"/>
      <c r="QSQ60" s="15"/>
      <c r="QSR60" s="16"/>
      <c r="QSS60" s="15"/>
      <c r="QST60" s="16"/>
      <c r="QSU60" s="15"/>
      <c r="QSV60" s="16"/>
      <c r="QSW60" s="15"/>
      <c r="QSX60" s="16"/>
      <c r="QSY60" s="15"/>
      <c r="QSZ60" s="16"/>
      <c r="QTA60" s="15"/>
      <c r="QTB60" s="16"/>
      <c r="QTC60" s="15"/>
      <c r="QTD60" s="16"/>
      <c r="QTE60" s="15"/>
      <c r="QTF60" s="16"/>
      <c r="QTG60" s="15"/>
      <c r="QTH60" s="16"/>
      <c r="QTI60" s="15"/>
      <c r="QTJ60" s="16"/>
      <c r="QTK60" s="15"/>
      <c r="QTL60" s="16"/>
      <c r="QTM60" s="15"/>
      <c r="QTN60" s="16"/>
      <c r="QTO60" s="15"/>
      <c r="QTP60" s="16"/>
      <c r="QTQ60" s="15"/>
      <c r="QTR60" s="16"/>
      <c r="QTS60" s="15"/>
      <c r="QTT60" s="16"/>
      <c r="QTU60" s="15"/>
      <c r="QTV60" s="16"/>
      <c r="QTW60" s="15"/>
      <c r="QTX60" s="16"/>
      <c r="QTY60" s="15"/>
      <c r="QTZ60" s="16"/>
      <c r="QUA60" s="15"/>
      <c r="QUB60" s="16"/>
      <c r="QUC60" s="15"/>
      <c r="QUD60" s="16"/>
      <c r="QUE60" s="15"/>
      <c r="QUF60" s="16"/>
      <c r="QUG60" s="15"/>
      <c r="QUH60" s="16"/>
      <c r="QUI60" s="15"/>
      <c r="QUJ60" s="16"/>
      <c r="QUK60" s="15"/>
      <c r="QUL60" s="16"/>
      <c r="QUM60" s="15"/>
      <c r="QUN60" s="16"/>
      <c r="QUO60" s="15"/>
      <c r="QUP60" s="16"/>
      <c r="QUQ60" s="15"/>
      <c r="QUR60" s="16"/>
      <c r="QUS60" s="15"/>
      <c r="QUT60" s="16"/>
      <c r="QUU60" s="15"/>
      <c r="QUV60" s="16"/>
      <c r="QUW60" s="15"/>
      <c r="QUX60" s="16"/>
      <c r="QUY60" s="15"/>
      <c r="QUZ60" s="16"/>
      <c r="QVA60" s="15"/>
      <c r="QVB60" s="16"/>
      <c r="QVC60" s="15"/>
      <c r="QVD60" s="16"/>
      <c r="QVE60" s="15"/>
      <c r="QVF60" s="16"/>
      <c r="QVG60" s="15"/>
      <c r="QVH60" s="16"/>
      <c r="QVI60" s="15"/>
      <c r="QVJ60" s="16"/>
      <c r="QVK60" s="15"/>
      <c r="QVL60" s="16"/>
      <c r="QVM60" s="15"/>
      <c r="QVN60" s="16"/>
      <c r="QVO60" s="15"/>
      <c r="QVP60" s="16"/>
      <c r="QVQ60" s="15"/>
      <c r="QVR60" s="16"/>
      <c r="QVS60" s="15"/>
      <c r="QVT60" s="16"/>
      <c r="QVU60" s="15"/>
      <c r="QVV60" s="16"/>
      <c r="QVW60" s="15"/>
      <c r="QVX60" s="16"/>
      <c r="QVY60" s="15"/>
      <c r="QVZ60" s="16"/>
      <c r="QWA60" s="15"/>
      <c r="QWB60" s="16"/>
      <c r="QWC60" s="15"/>
      <c r="QWD60" s="16"/>
      <c r="QWE60" s="15"/>
      <c r="QWF60" s="16"/>
      <c r="QWG60" s="15"/>
      <c r="QWH60" s="16"/>
      <c r="QWI60" s="15"/>
      <c r="QWJ60" s="16"/>
      <c r="QWK60" s="15"/>
      <c r="QWL60" s="16"/>
      <c r="QWM60" s="15"/>
      <c r="QWN60" s="16"/>
      <c r="QWO60" s="15"/>
      <c r="QWP60" s="16"/>
      <c r="QWQ60" s="15"/>
      <c r="QWR60" s="16"/>
      <c r="QWS60" s="15"/>
      <c r="QWT60" s="16"/>
      <c r="QWU60" s="15"/>
      <c r="QWV60" s="16"/>
      <c r="QWW60" s="15"/>
      <c r="QWX60" s="16"/>
      <c r="QWY60" s="15"/>
      <c r="QWZ60" s="16"/>
      <c r="QXA60" s="15"/>
      <c r="QXB60" s="16"/>
      <c r="QXC60" s="15"/>
      <c r="QXD60" s="16"/>
      <c r="QXE60" s="15"/>
      <c r="QXF60" s="16"/>
      <c r="QXG60" s="15"/>
      <c r="QXH60" s="16"/>
      <c r="QXI60" s="15"/>
      <c r="QXJ60" s="16"/>
      <c r="QXK60" s="15"/>
      <c r="QXL60" s="16"/>
      <c r="QXM60" s="15"/>
      <c r="QXN60" s="16"/>
      <c r="QXO60" s="15"/>
      <c r="QXP60" s="16"/>
      <c r="QXQ60" s="15"/>
      <c r="QXR60" s="16"/>
      <c r="QXS60" s="15"/>
      <c r="QXT60" s="16"/>
      <c r="QXU60" s="15"/>
      <c r="QXV60" s="16"/>
      <c r="QXW60" s="15"/>
      <c r="QXX60" s="16"/>
      <c r="QXY60" s="15"/>
      <c r="QXZ60" s="16"/>
      <c r="QYA60" s="15"/>
      <c r="QYB60" s="16"/>
      <c r="QYC60" s="15"/>
      <c r="QYD60" s="16"/>
      <c r="QYE60" s="15"/>
      <c r="QYF60" s="16"/>
      <c r="QYG60" s="15"/>
      <c r="QYH60" s="16"/>
      <c r="QYI60" s="15"/>
      <c r="QYJ60" s="16"/>
      <c r="QYK60" s="15"/>
      <c r="QYL60" s="16"/>
      <c r="QYM60" s="15"/>
      <c r="QYN60" s="16"/>
      <c r="QYO60" s="15"/>
      <c r="QYP60" s="16"/>
      <c r="QYQ60" s="15"/>
      <c r="QYR60" s="16"/>
      <c r="QYS60" s="15"/>
      <c r="QYT60" s="16"/>
      <c r="QYU60" s="15"/>
      <c r="QYV60" s="16"/>
      <c r="QYW60" s="15"/>
      <c r="QYX60" s="16"/>
      <c r="QYY60" s="15"/>
      <c r="QYZ60" s="16"/>
      <c r="QZA60" s="15"/>
      <c r="QZB60" s="16"/>
      <c r="QZC60" s="15"/>
      <c r="QZD60" s="16"/>
      <c r="QZE60" s="15"/>
      <c r="QZF60" s="16"/>
      <c r="QZG60" s="15"/>
      <c r="QZH60" s="16"/>
      <c r="QZI60" s="15"/>
      <c r="QZJ60" s="16"/>
      <c r="QZK60" s="15"/>
      <c r="QZL60" s="16"/>
      <c r="QZM60" s="15"/>
      <c r="QZN60" s="16"/>
      <c r="QZO60" s="15"/>
      <c r="QZP60" s="16"/>
      <c r="QZQ60" s="15"/>
      <c r="QZR60" s="16"/>
      <c r="QZS60" s="15"/>
      <c r="QZT60" s="16"/>
      <c r="QZU60" s="15"/>
      <c r="QZV60" s="16"/>
      <c r="QZW60" s="15"/>
      <c r="QZX60" s="16"/>
      <c r="QZY60" s="15"/>
      <c r="QZZ60" s="16"/>
      <c r="RAA60" s="15"/>
      <c r="RAB60" s="16"/>
      <c r="RAC60" s="15"/>
      <c r="RAD60" s="16"/>
      <c r="RAE60" s="15"/>
      <c r="RAF60" s="16"/>
      <c r="RAG60" s="15"/>
      <c r="RAH60" s="16"/>
      <c r="RAI60" s="15"/>
      <c r="RAJ60" s="16"/>
      <c r="RAK60" s="15"/>
      <c r="RAL60" s="16"/>
      <c r="RAM60" s="15"/>
      <c r="RAN60" s="16"/>
      <c r="RAO60" s="15"/>
      <c r="RAP60" s="16"/>
      <c r="RAQ60" s="15"/>
      <c r="RAR60" s="16"/>
      <c r="RAS60" s="15"/>
      <c r="RAT60" s="16"/>
      <c r="RAU60" s="15"/>
      <c r="RAV60" s="16"/>
      <c r="RAW60" s="15"/>
      <c r="RAX60" s="16"/>
      <c r="RAY60" s="15"/>
      <c r="RAZ60" s="16"/>
      <c r="RBA60" s="15"/>
      <c r="RBB60" s="16"/>
      <c r="RBC60" s="15"/>
      <c r="RBD60" s="16"/>
      <c r="RBE60" s="15"/>
      <c r="RBF60" s="16"/>
      <c r="RBG60" s="15"/>
      <c r="RBH60" s="16"/>
      <c r="RBI60" s="15"/>
      <c r="RBJ60" s="16"/>
      <c r="RBK60" s="15"/>
      <c r="RBL60" s="16"/>
      <c r="RBM60" s="15"/>
      <c r="RBN60" s="16"/>
      <c r="RBO60" s="15"/>
      <c r="RBP60" s="16"/>
      <c r="RBQ60" s="15"/>
      <c r="RBR60" s="16"/>
      <c r="RBS60" s="15"/>
      <c r="RBT60" s="16"/>
      <c r="RBU60" s="15"/>
      <c r="RBV60" s="16"/>
      <c r="RBW60" s="15"/>
      <c r="RBX60" s="16"/>
      <c r="RBY60" s="15"/>
      <c r="RBZ60" s="16"/>
      <c r="RCA60" s="15"/>
      <c r="RCB60" s="16"/>
      <c r="RCC60" s="15"/>
      <c r="RCD60" s="16"/>
      <c r="RCE60" s="15"/>
      <c r="RCF60" s="16"/>
      <c r="RCG60" s="15"/>
      <c r="RCH60" s="16"/>
      <c r="RCI60" s="15"/>
      <c r="RCJ60" s="16"/>
      <c r="RCK60" s="15"/>
      <c r="RCL60" s="16"/>
      <c r="RCM60" s="15"/>
      <c r="RCN60" s="16"/>
      <c r="RCO60" s="15"/>
      <c r="RCP60" s="16"/>
      <c r="RCQ60" s="15"/>
      <c r="RCR60" s="16"/>
      <c r="RCS60" s="15"/>
      <c r="RCT60" s="16"/>
      <c r="RCU60" s="15"/>
      <c r="RCV60" s="16"/>
      <c r="RCW60" s="15"/>
      <c r="RCX60" s="16"/>
      <c r="RCY60" s="15"/>
      <c r="RCZ60" s="16"/>
      <c r="RDA60" s="15"/>
      <c r="RDB60" s="16"/>
      <c r="RDC60" s="15"/>
      <c r="RDD60" s="16"/>
      <c r="RDE60" s="15"/>
      <c r="RDF60" s="16"/>
      <c r="RDG60" s="15"/>
      <c r="RDH60" s="16"/>
      <c r="RDI60" s="15"/>
      <c r="RDJ60" s="16"/>
      <c r="RDK60" s="15"/>
      <c r="RDL60" s="16"/>
      <c r="RDM60" s="15"/>
      <c r="RDN60" s="16"/>
      <c r="RDO60" s="15"/>
      <c r="RDP60" s="16"/>
      <c r="RDQ60" s="15"/>
      <c r="RDR60" s="16"/>
      <c r="RDS60" s="15"/>
      <c r="RDT60" s="16"/>
      <c r="RDU60" s="15"/>
      <c r="RDV60" s="16"/>
      <c r="RDW60" s="15"/>
      <c r="RDX60" s="16"/>
      <c r="RDY60" s="15"/>
      <c r="RDZ60" s="16"/>
      <c r="REA60" s="15"/>
      <c r="REB60" s="16"/>
      <c r="REC60" s="15"/>
      <c r="RED60" s="16"/>
      <c r="REE60" s="15"/>
      <c r="REF60" s="16"/>
      <c r="REG60" s="15"/>
      <c r="REH60" s="16"/>
      <c r="REI60" s="15"/>
      <c r="REJ60" s="16"/>
      <c r="REK60" s="15"/>
      <c r="REL60" s="16"/>
      <c r="REM60" s="15"/>
      <c r="REN60" s="16"/>
      <c r="REO60" s="15"/>
      <c r="REP60" s="16"/>
      <c r="REQ60" s="15"/>
      <c r="RER60" s="16"/>
      <c r="RES60" s="15"/>
      <c r="RET60" s="16"/>
      <c r="REU60" s="15"/>
      <c r="REV60" s="16"/>
      <c r="REW60" s="15"/>
      <c r="REX60" s="16"/>
      <c r="REY60" s="15"/>
      <c r="REZ60" s="16"/>
      <c r="RFA60" s="15"/>
      <c r="RFB60" s="16"/>
      <c r="RFC60" s="15"/>
      <c r="RFD60" s="16"/>
      <c r="RFE60" s="15"/>
      <c r="RFF60" s="16"/>
      <c r="RFG60" s="15"/>
      <c r="RFH60" s="16"/>
      <c r="RFI60" s="15"/>
      <c r="RFJ60" s="16"/>
      <c r="RFK60" s="15"/>
      <c r="RFL60" s="16"/>
      <c r="RFM60" s="15"/>
      <c r="RFN60" s="16"/>
      <c r="RFO60" s="15"/>
      <c r="RFP60" s="16"/>
      <c r="RFQ60" s="15"/>
      <c r="RFR60" s="16"/>
      <c r="RFS60" s="15"/>
      <c r="RFT60" s="16"/>
      <c r="RFU60" s="15"/>
      <c r="RFV60" s="16"/>
      <c r="RFW60" s="15"/>
      <c r="RFX60" s="16"/>
      <c r="RFY60" s="15"/>
      <c r="RFZ60" s="16"/>
      <c r="RGA60" s="15"/>
      <c r="RGB60" s="16"/>
      <c r="RGC60" s="15"/>
      <c r="RGD60" s="16"/>
      <c r="RGE60" s="15"/>
      <c r="RGF60" s="16"/>
      <c r="RGG60" s="15"/>
      <c r="RGH60" s="16"/>
      <c r="RGI60" s="15"/>
      <c r="RGJ60" s="16"/>
      <c r="RGK60" s="15"/>
      <c r="RGL60" s="16"/>
      <c r="RGM60" s="15"/>
      <c r="RGN60" s="16"/>
      <c r="RGO60" s="15"/>
      <c r="RGP60" s="16"/>
      <c r="RGQ60" s="15"/>
      <c r="RGR60" s="16"/>
      <c r="RGS60" s="15"/>
      <c r="RGT60" s="16"/>
      <c r="RGU60" s="15"/>
      <c r="RGV60" s="16"/>
      <c r="RGW60" s="15"/>
      <c r="RGX60" s="16"/>
      <c r="RGY60" s="15"/>
      <c r="RGZ60" s="16"/>
      <c r="RHA60" s="15"/>
      <c r="RHB60" s="16"/>
      <c r="RHC60" s="15"/>
      <c r="RHD60" s="16"/>
      <c r="RHE60" s="15"/>
      <c r="RHF60" s="16"/>
      <c r="RHG60" s="15"/>
      <c r="RHH60" s="16"/>
      <c r="RHI60" s="15"/>
      <c r="RHJ60" s="16"/>
      <c r="RHK60" s="15"/>
      <c r="RHL60" s="16"/>
      <c r="RHM60" s="15"/>
      <c r="RHN60" s="16"/>
      <c r="RHO60" s="15"/>
      <c r="RHP60" s="16"/>
      <c r="RHQ60" s="15"/>
      <c r="RHR60" s="16"/>
      <c r="RHS60" s="15"/>
      <c r="RHT60" s="16"/>
      <c r="RHU60" s="15"/>
      <c r="RHV60" s="16"/>
      <c r="RHW60" s="15"/>
      <c r="RHX60" s="16"/>
      <c r="RHY60" s="15"/>
      <c r="RHZ60" s="16"/>
      <c r="RIA60" s="15"/>
      <c r="RIB60" s="16"/>
      <c r="RIC60" s="15"/>
      <c r="RID60" s="16"/>
      <c r="RIE60" s="15"/>
      <c r="RIF60" s="16"/>
      <c r="RIG60" s="15"/>
      <c r="RIH60" s="16"/>
      <c r="RII60" s="15"/>
      <c r="RIJ60" s="16"/>
      <c r="RIK60" s="15"/>
      <c r="RIL60" s="16"/>
      <c r="RIM60" s="15"/>
      <c r="RIN60" s="16"/>
      <c r="RIO60" s="15"/>
      <c r="RIP60" s="16"/>
      <c r="RIQ60" s="15"/>
      <c r="RIR60" s="16"/>
      <c r="RIS60" s="15"/>
      <c r="RIT60" s="16"/>
      <c r="RIU60" s="15"/>
      <c r="RIV60" s="16"/>
      <c r="RIW60" s="15"/>
      <c r="RIX60" s="16"/>
      <c r="RIY60" s="15"/>
      <c r="RIZ60" s="16"/>
      <c r="RJA60" s="15"/>
      <c r="RJB60" s="16"/>
      <c r="RJC60" s="15"/>
      <c r="RJD60" s="16"/>
      <c r="RJE60" s="15"/>
      <c r="RJF60" s="16"/>
      <c r="RJG60" s="15"/>
      <c r="RJH60" s="16"/>
      <c r="RJI60" s="15"/>
      <c r="RJJ60" s="16"/>
      <c r="RJK60" s="15"/>
      <c r="RJL60" s="16"/>
      <c r="RJM60" s="15"/>
      <c r="RJN60" s="16"/>
      <c r="RJO60" s="15"/>
      <c r="RJP60" s="16"/>
      <c r="RJQ60" s="15"/>
      <c r="RJR60" s="16"/>
      <c r="RJS60" s="15"/>
      <c r="RJT60" s="16"/>
      <c r="RJU60" s="15"/>
      <c r="RJV60" s="16"/>
      <c r="RJW60" s="15"/>
      <c r="RJX60" s="16"/>
      <c r="RJY60" s="15"/>
      <c r="RJZ60" s="16"/>
      <c r="RKA60" s="15"/>
      <c r="RKB60" s="16"/>
      <c r="RKC60" s="15"/>
      <c r="RKD60" s="16"/>
      <c r="RKE60" s="15"/>
      <c r="RKF60" s="16"/>
      <c r="RKG60" s="15"/>
      <c r="RKH60" s="16"/>
      <c r="RKI60" s="15"/>
      <c r="RKJ60" s="16"/>
      <c r="RKK60" s="15"/>
      <c r="RKL60" s="16"/>
      <c r="RKM60" s="15"/>
      <c r="RKN60" s="16"/>
      <c r="RKO60" s="15"/>
      <c r="RKP60" s="16"/>
      <c r="RKQ60" s="15"/>
      <c r="RKR60" s="16"/>
      <c r="RKS60" s="15"/>
      <c r="RKT60" s="16"/>
      <c r="RKU60" s="15"/>
      <c r="RKV60" s="16"/>
      <c r="RKW60" s="15"/>
      <c r="RKX60" s="16"/>
      <c r="RKY60" s="15"/>
      <c r="RKZ60" s="16"/>
      <c r="RLA60" s="15"/>
      <c r="RLB60" s="16"/>
      <c r="RLC60" s="15"/>
      <c r="RLD60" s="16"/>
      <c r="RLE60" s="15"/>
      <c r="RLF60" s="16"/>
      <c r="RLG60" s="15"/>
      <c r="RLH60" s="16"/>
      <c r="RLI60" s="15"/>
      <c r="RLJ60" s="16"/>
      <c r="RLK60" s="15"/>
      <c r="RLL60" s="16"/>
      <c r="RLM60" s="15"/>
      <c r="RLN60" s="16"/>
      <c r="RLO60" s="15"/>
      <c r="RLP60" s="16"/>
      <c r="RLQ60" s="15"/>
      <c r="RLR60" s="16"/>
      <c r="RLS60" s="15"/>
      <c r="RLT60" s="16"/>
      <c r="RLU60" s="15"/>
      <c r="RLV60" s="16"/>
      <c r="RLW60" s="15"/>
      <c r="RLX60" s="16"/>
      <c r="RLY60" s="15"/>
      <c r="RLZ60" s="16"/>
      <c r="RMA60" s="15"/>
      <c r="RMB60" s="16"/>
      <c r="RMC60" s="15"/>
      <c r="RMD60" s="16"/>
      <c r="RME60" s="15"/>
      <c r="RMF60" s="16"/>
      <c r="RMG60" s="15"/>
      <c r="RMH60" s="16"/>
      <c r="RMI60" s="15"/>
      <c r="RMJ60" s="16"/>
      <c r="RMK60" s="15"/>
      <c r="RML60" s="16"/>
      <c r="RMM60" s="15"/>
      <c r="RMN60" s="16"/>
      <c r="RMO60" s="15"/>
      <c r="RMP60" s="16"/>
      <c r="RMQ60" s="15"/>
      <c r="RMR60" s="16"/>
      <c r="RMS60" s="15"/>
      <c r="RMT60" s="16"/>
      <c r="RMU60" s="15"/>
      <c r="RMV60" s="16"/>
      <c r="RMW60" s="15"/>
      <c r="RMX60" s="16"/>
      <c r="RMY60" s="15"/>
      <c r="RMZ60" s="16"/>
      <c r="RNA60" s="15"/>
      <c r="RNB60" s="16"/>
      <c r="RNC60" s="15"/>
      <c r="RND60" s="16"/>
      <c r="RNE60" s="15"/>
      <c r="RNF60" s="16"/>
      <c r="RNG60" s="15"/>
      <c r="RNH60" s="16"/>
      <c r="RNI60" s="15"/>
      <c r="RNJ60" s="16"/>
      <c r="RNK60" s="15"/>
      <c r="RNL60" s="16"/>
      <c r="RNM60" s="15"/>
      <c r="RNN60" s="16"/>
      <c r="RNO60" s="15"/>
      <c r="RNP60" s="16"/>
      <c r="RNQ60" s="15"/>
      <c r="RNR60" s="16"/>
      <c r="RNS60" s="15"/>
      <c r="RNT60" s="16"/>
      <c r="RNU60" s="15"/>
      <c r="RNV60" s="16"/>
      <c r="RNW60" s="15"/>
      <c r="RNX60" s="16"/>
      <c r="RNY60" s="15"/>
      <c r="RNZ60" s="16"/>
      <c r="ROA60" s="15"/>
      <c r="ROB60" s="16"/>
      <c r="ROC60" s="15"/>
      <c r="ROD60" s="16"/>
      <c r="ROE60" s="15"/>
      <c r="ROF60" s="16"/>
      <c r="ROG60" s="15"/>
      <c r="ROH60" s="16"/>
      <c r="ROI60" s="15"/>
      <c r="ROJ60" s="16"/>
      <c r="ROK60" s="15"/>
      <c r="ROL60" s="16"/>
      <c r="ROM60" s="15"/>
      <c r="RON60" s="16"/>
      <c r="ROO60" s="15"/>
      <c r="ROP60" s="16"/>
      <c r="ROQ60" s="15"/>
      <c r="ROR60" s="16"/>
      <c r="ROS60" s="15"/>
      <c r="ROT60" s="16"/>
      <c r="ROU60" s="15"/>
      <c r="ROV60" s="16"/>
      <c r="ROW60" s="15"/>
      <c r="ROX60" s="16"/>
      <c r="ROY60" s="15"/>
      <c r="ROZ60" s="16"/>
      <c r="RPA60" s="15"/>
      <c r="RPB60" s="16"/>
      <c r="RPC60" s="15"/>
      <c r="RPD60" s="16"/>
      <c r="RPE60" s="15"/>
      <c r="RPF60" s="16"/>
      <c r="RPG60" s="15"/>
      <c r="RPH60" s="16"/>
      <c r="RPI60" s="15"/>
      <c r="RPJ60" s="16"/>
      <c r="RPK60" s="15"/>
      <c r="RPL60" s="16"/>
      <c r="RPM60" s="15"/>
      <c r="RPN60" s="16"/>
      <c r="RPO60" s="15"/>
      <c r="RPP60" s="16"/>
      <c r="RPQ60" s="15"/>
      <c r="RPR60" s="16"/>
      <c r="RPS60" s="15"/>
      <c r="RPT60" s="16"/>
      <c r="RPU60" s="15"/>
      <c r="RPV60" s="16"/>
      <c r="RPW60" s="15"/>
      <c r="RPX60" s="16"/>
      <c r="RPY60" s="15"/>
      <c r="RPZ60" s="16"/>
      <c r="RQA60" s="15"/>
      <c r="RQB60" s="16"/>
      <c r="RQC60" s="15"/>
      <c r="RQD60" s="16"/>
      <c r="RQE60" s="15"/>
      <c r="RQF60" s="16"/>
      <c r="RQG60" s="15"/>
      <c r="RQH60" s="16"/>
      <c r="RQI60" s="15"/>
      <c r="RQJ60" s="16"/>
      <c r="RQK60" s="15"/>
      <c r="RQL60" s="16"/>
      <c r="RQM60" s="15"/>
      <c r="RQN60" s="16"/>
      <c r="RQO60" s="15"/>
      <c r="RQP60" s="16"/>
      <c r="RQQ60" s="15"/>
      <c r="RQR60" s="16"/>
      <c r="RQS60" s="15"/>
      <c r="RQT60" s="16"/>
      <c r="RQU60" s="15"/>
      <c r="RQV60" s="16"/>
      <c r="RQW60" s="15"/>
      <c r="RQX60" s="16"/>
      <c r="RQY60" s="15"/>
      <c r="RQZ60" s="16"/>
      <c r="RRA60" s="15"/>
      <c r="RRB60" s="16"/>
      <c r="RRC60" s="15"/>
      <c r="RRD60" s="16"/>
      <c r="RRE60" s="15"/>
      <c r="RRF60" s="16"/>
      <c r="RRG60" s="15"/>
      <c r="RRH60" s="16"/>
      <c r="RRI60" s="15"/>
      <c r="RRJ60" s="16"/>
      <c r="RRK60" s="15"/>
      <c r="RRL60" s="16"/>
      <c r="RRM60" s="15"/>
      <c r="RRN60" s="16"/>
      <c r="RRO60" s="15"/>
      <c r="RRP60" s="16"/>
      <c r="RRQ60" s="15"/>
      <c r="RRR60" s="16"/>
      <c r="RRS60" s="15"/>
      <c r="RRT60" s="16"/>
      <c r="RRU60" s="15"/>
      <c r="RRV60" s="16"/>
      <c r="RRW60" s="15"/>
      <c r="RRX60" s="16"/>
      <c r="RRY60" s="15"/>
      <c r="RRZ60" s="16"/>
      <c r="RSA60" s="15"/>
      <c r="RSB60" s="16"/>
      <c r="RSC60" s="15"/>
      <c r="RSD60" s="16"/>
      <c r="RSE60" s="15"/>
      <c r="RSF60" s="16"/>
      <c r="RSG60" s="15"/>
      <c r="RSH60" s="16"/>
      <c r="RSI60" s="15"/>
      <c r="RSJ60" s="16"/>
      <c r="RSK60" s="15"/>
      <c r="RSL60" s="16"/>
      <c r="RSM60" s="15"/>
      <c r="RSN60" s="16"/>
      <c r="RSO60" s="15"/>
      <c r="RSP60" s="16"/>
      <c r="RSQ60" s="15"/>
      <c r="RSR60" s="16"/>
      <c r="RSS60" s="15"/>
      <c r="RST60" s="16"/>
      <c r="RSU60" s="15"/>
      <c r="RSV60" s="16"/>
      <c r="RSW60" s="15"/>
      <c r="RSX60" s="16"/>
      <c r="RSY60" s="15"/>
      <c r="RSZ60" s="16"/>
      <c r="RTA60" s="15"/>
      <c r="RTB60" s="16"/>
      <c r="RTC60" s="15"/>
      <c r="RTD60" s="16"/>
      <c r="RTE60" s="15"/>
      <c r="RTF60" s="16"/>
      <c r="RTG60" s="15"/>
      <c r="RTH60" s="16"/>
      <c r="RTI60" s="15"/>
      <c r="RTJ60" s="16"/>
      <c r="RTK60" s="15"/>
      <c r="RTL60" s="16"/>
      <c r="RTM60" s="15"/>
      <c r="RTN60" s="16"/>
      <c r="RTO60" s="15"/>
      <c r="RTP60" s="16"/>
      <c r="RTQ60" s="15"/>
      <c r="RTR60" s="16"/>
      <c r="RTS60" s="15"/>
      <c r="RTT60" s="16"/>
      <c r="RTU60" s="15"/>
      <c r="RTV60" s="16"/>
      <c r="RTW60" s="15"/>
      <c r="RTX60" s="16"/>
      <c r="RTY60" s="15"/>
      <c r="RTZ60" s="16"/>
      <c r="RUA60" s="15"/>
      <c r="RUB60" s="16"/>
      <c r="RUC60" s="15"/>
      <c r="RUD60" s="16"/>
      <c r="RUE60" s="15"/>
      <c r="RUF60" s="16"/>
      <c r="RUG60" s="15"/>
      <c r="RUH60" s="16"/>
      <c r="RUI60" s="15"/>
      <c r="RUJ60" s="16"/>
      <c r="RUK60" s="15"/>
      <c r="RUL60" s="16"/>
      <c r="RUM60" s="15"/>
      <c r="RUN60" s="16"/>
      <c r="RUO60" s="15"/>
      <c r="RUP60" s="16"/>
      <c r="RUQ60" s="15"/>
      <c r="RUR60" s="16"/>
      <c r="RUS60" s="15"/>
      <c r="RUT60" s="16"/>
      <c r="RUU60" s="15"/>
      <c r="RUV60" s="16"/>
      <c r="RUW60" s="15"/>
      <c r="RUX60" s="16"/>
      <c r="RUY60" s="15"/>
      <c r="RUZ60" s="16"/>
      <c r="RVA60" s="15"/>
      <c r="RVB60" s="16"/>
      <c r="RVC60" s="15"/>
      <c r="RVD60" s="16"/>
      <c r="RVE60" s="15"/>
      <c r="RVF60" s="16"/>
      <c r="RVG60" s="15"/>
      <c r="RVH60" s="16"/>
      <c r="RVI60" s="15"/>
      <c r="RVJ60" s="16"/>
      <c r="RVK60" s="15"/>
      <c r="RVL60" s="16"/>
      <c r="RVM60" s="15"/>
      <c r="RVN60" s="16"/>
      <c r="RVO60" s="15"/>
      <c r="RVP60" s="16"/>
      <c r="RVQ60" s="15"/>
      <c r="RVR60" s="16"/>
      <c r="RVS60" s="15"/>
      <c r="RVT60" s="16"/>
      <c r="RVU60" s="15"/>
      <c r="RVV60" s="16"/>
      <c r="RVW60" s="15"/>
      <c r="RVX60" s="16"/>
      <c r="RVY60" s="15"/>
      <c r="RVZ60" s="16"/>
      <c r="RWA60" s="15"/>
      <c r="RWB60" s="16"/>
      <c r="RWC60" s="15"/>
      <c r="RWD60" s="16"/>
      <c r="RWE60" s="15"/>
      <c r="RWF60" s="16"/>
      <c r="RWG60" s="15"/>
      <c r="RWH60" s="16"/>
      <c r="RWI60" s="15"/>
      <c r="RWJ60" s="16"/>
      <c r="RWK60" s="15"/>
      <c r="RWL60" s="16"/>
      <c r="RWM60" s="15"/>
      <c r="RWN60" s="16"/>
      <c r="RWO60" s="15"/>
      <c r="RWP60" s="16"/>
      <c r="RWQ60" s="15"/>
      <c r="RWR60" s="16"/>
      <c r="RWS60" s="15"/>
      <c r="RWT60" s="16"/>
      <c r="RWU60" s="15"/>
      <c r="RWV60" s="16"/>
      <c r="RWW60" s="15"/>
      <c r="RWX60" s="16"/>
      <c r="RWY60" s="15"/>
      <c r="RWZ60" s="16"/>
      <c r="RXA60" s="15"/>
      <c r="RXB60" s="16"/>
      <c r="RXC60" s="15"/>
      <c r="RXD60" s="16"/>
      <c r="RXE60" s="15"/>
      <c r="RXF60" s="16"/>
      <c r="RXG60" s="15"/>
      <c r="RXH60" s="16"/>
      <c r="RXI60" s="15"/>
      <c r="RXJ60" s="16"/>
      <c r="RXK60" s="15"/>
      <c r="RXL60" s="16"/>
      <c r="RXM60" s="15"/>
      <c r="RXN60" s="16"/>
      <c r="RXO60" s="15"/>
      <c r="RXP60" s="16"/>
      <c r="RXQ60" s="15"/>
      <c r="RXR60" s="16"/>
      <c r="RXS60" s="15"/>
      <c r="RXT60" s="16"/>
      <c r="RXU60" s="15"/>
      <c r="RXV60" s="16"/>
      <c r="RXW60" s="15"/>
      <c r="RXX60" s="16"/>
      <c r="RXY60" s="15"/>
      <c r="RXZ60" s="16"/>
      <c r="RYA60" s="15"/>
      <c r="RYB60" s="16"/>
      <c r="RYC60" s="15"/>
      <c r="RYD60" s="16"/>
      <c r="RYE60" s="15"/>
      <c r="RYF60" s="16"/>
      <c r="RYG60" s="15"/>
      <c r="RYH60" s="16"/>
      <c r="RYI60" s="15"/>
      <c r="RYJ60" s="16"/>
      <c r="RYK60" s="15"/>
      <c r="RYL60" s="16"/>
      <c r="RYM60" s="15"/>
      <c r="RYN60" s="16"/>
      <c r="RYO60" s="15"/>
      <c r="RYP60" s="16"/>
      <c r="RYQ60" s="15"/>
      <c r="RYR60" s="16"/>
      <c r="RYS60" s="15"/>
      <c r="RYT60" s="16"/>
      <c r="RYU60" s="15"/>
      <c r="RYV60" s="16"/>
      <c r="RYW60" s="15"/>
      <c r="RYX60" s="16"/>
      <c r="RYY60" s="15"/>
      <c r="RYZ60" s="16"/>
      <c r="RZA60" s="15"/>
      <c r="RZB60" s="16"/>
      <c r="RZC60" s="15"/>
      <c r="RZD60" s="16"/>
      <c r="RZE60" s="15"/>
      <c r="RZF60" s="16"/>
      <c r="RZG60" s="15"/>
      <c r="RZH60" s="16"/>
      <c r="RZI60" s="15"/>
      <c r="RZJ60" s="16"/>
      <c r="RZK60" s="15"/>
      <c r="RZL60" s="16"/>
      <c r="RZM60" s="15"/>
      <c r="RZN60" s="16"/>
      <c r="RZO60" s="15"/>
      <c r="RZP60" s="16"/>
      <c r="RZQ60" s="15"/>
      <c r="RZR60" s="16"/>
      <c r="RZS60" s="15"/>
      <c r="RZT60" s="16"/>
      <c r="RZU60" s="15"/>
      <c r="RZV60" s="16"/>
      <c r="RZW60" s="15"/>
      <c r="RZX60" s="16"/>
      <c r="RZY60" s="15"/>
      <c r="RZZ60" s="16"/>
      <c r="SAA60" s="15"/>
      <c r="SAB60" s="16"/>
      <c r="SAC60" s="15"/>
      <c r="SAD60" s="16"/>
      <c r="SAE60" s="15"/>
      <c r="SAF60" s="16"/>
      <c r="SAG60" s="15"/>
      <c r="SAH60" s="16"/>
      <c r="SAI60" s="15"/>
      <c r="SAJ60" s="16"/>
      <c r="SAK60" s="15"/>
      <c r="SAL60" s="16"/>
      <c r="SAM60" s="15"/>
      <c r="SAN60" s="16"/>
      <c r="SAO60" s="15"/>
      <c r="SAP60" s="16"/>
      <c r="SAQ60" s="15"/>
      <c r="SAR60" s="16"/>
      <c r="SAS60" s="15"/>
      <c r="SAT60" s="16"/>
      <c r="SAU60" s="15"/>
      <c r="SAV60" s="16"/>
      <c r="SAW60" s="15"/>
      <c r="SAX60" s="16"/>
      <c r="SAY60" s="15"/>
      <c r="SAZ60" s="16"/>
      <c r="SBA60" s="15"/>
      <c r="SBB60" s="16"/>
      <c r="SBC60" s="15"/>
      <c r="SBD60" s="16"/>
      <c r="SBE60" s="15"/>
      <c r="SBF60" s="16"/>
      <c r="SBG60" s="15"/>
      <c r="SBH60" s="16"/>
      <c r="SBI60" s="15"/>
      <c r="SBJ60" s="16"/>
      <c r="SBK60" s="15"/>
      <c r="SBL60" s="16"/>
      <c r="SBM60" s="15"/>
      <c r="SBN60" s="16"/>
      <c r="SBO60" s="15"/>
      <c r="SBP60" s="16"/>
      <c r="SBQ60" s="15"/>
      <c r="SBR60" s="16"/>
      <c r="SBS60" s="15"/>
      <c r="SBT60" s="16"/>
      <c r="SBU60" s="15"/>
      <c r="SBV60" s="16"/>
      <c r="SBW60" s="15"/>
      <c r="SBX60" s="16"/>
      <c r="SBY60" s="15"/>
      <c r="SBZ60" s="16"/>
      <c r="SCA60" s="15"/>
      <c r="SCB60" s="16"/>
      <c r="SCC60" s="15"/>
      <c r="SCD60" s="16"/>
      <c r="SCE60" s="15"/>
      <c r="SCF60" s="16"/>
      <c r="SCG60" s="15"/>
      <c r="SCH60" s="16"/>
      <c r="SCI60" s="15"/>
      <c r="SCJ60" s="16"/>
      <c r="SCK60" s="15"/>
      <c r="SCL60" s="16"/>
      <c r="SCM60" s="15"/>
      <c r="SCN60" s="16"/>
      <c r="SCO60" s="15"/>
      <c r="SCP60" s="16"/>
      <c r="SCQ60" s="15"/>
      <c r="SCR60" s="16"/>
      <c r="SCS60" s="15"/>
      <c r="SCT60" s="16"/>
      <c r="SCU60" s="15"/>
      <c r="SCV60" s="16"/>
      <c r="SCW60" s="15"/>
      <c r="SCX60" s="16"/>
      <c r="SCY60" s="15"/>
      <c r="SCZ60" s="16"/>
      <c r="SDA60" s="15"/>
      <c r="SDB60" s="16"/>
      <c r="SDC60" s="15"/>
      <c r="SDD60" s="16"/>
      <c r="SDE60" s="15"/>
      <c r="SDF60" s="16"/>
      <c r="SDG60" s="15"/>
      <c r="SDH60" s="16"/>
      <c r="SDI60" s="15"/>
      <c r="SDJ60" s="16"/>
      <c r="SDK60" s="15"/>
      <c r="SDL60" s="16"/>
      <c r="SDM60" s="15"/>
      <c r="SDN60" s="16"/>
      <c r="SDO60" s="15"/>
      <c r="SDP60" s="16"/>
      <c r="SDQ60" s="15"/>
      <c r="SDR60" s="16"/>
      <c r="SDS60" s="15"/>
      <c r="SDT60" s="16"/>
      <c r="SDU60" s="15"/>
      <c r="SDV60" s="16"/>
      <c r="SDW60" s="15"/>
      <c r="SDX60" s="16"/>
      <c r="SDY60" s="15"/>
      <c r="SDZ60" s="16"/>
      <c r="SEA60" s="15"/>
      <c r="SEB60" s="16"/>
      <c r="SEC60" s="15"/>
      <c r="SED60" s="16"/>
      <c r="SEE60" s="15"/>
      <c r="SEF60" s="16"/>
      <c r="SEG60" s="15"/>
      <c r="SEH60" s="16"/>
      <c r="SEI60" s="15"/>
      <c r="SEJ60" s="16"/>
      <c r="SEK60" s="15"/>
      <c r="SEL60" s="16"/>
      <c r="SEM60" s="15"/>
      <c r="SEN60" s="16"/>
      <c r="SEO60" s="15"/>
      <c r="SEP60" s="16"/>
      <c r="SEQ60" s="15"/>
      <c r="SER60" s="16"/>
      <c r="SES60" s="15"/>
      <c r="SET60" s="16"/>
      <c r="SEU60" s="15"/>
      <c r="SEV60" s="16"/>
      <c r="SEW60" s="15"/>
      <c r="SEX60" s="16"/>
      <c r="SEY60" s="15"/>
      <c r="SEZ60" s="16"/>
      <c r="SFA60" s="15"/>
      <c r="SFB60" s="16"/>
      <c r="SFC60" s="15"/>
      <c r="SFD60" s="16"/>
      <c r="SFE60" s="15"/>
      <c r="SFF60" s="16"/>
      <c r="SFG60" s="15"/>
      <c r="SFH60" s="16"/>
      <c r="SFI60" s="15"/>
      <c r="SFJ60" s="16"/>
      <c r="SFK60" s="15"/>
      <c r="SFL60" s="16"/>
      <c r="SFM60" s="15"/>
      <c r="SFN60" s="16"/>
      <c r="SFO60" s="15"/>
      <c r="SFP60" s="16"/>
      <c r="SFQ60" s="15"/>
      <c r="SFR60" s="16"/>
      <c r="SFS60" s="15"/>
      <c r="SFT60" s="16"/>
      <c r="SFU60" s="15"/>
      <c r="SFV60" s="16"/>
      <c r="SFW60" s="15"/>
      <c r="SFX60" s="16"/>
      <c r="SFY60" s="15"/>
      <c r="SFZ60" s="16"/>
      <c r="SGA60" s="15"/>
      <c r="SGB60" s="16"/>
      <c r="SGC60" s="15"/>
      <c r="SGD60" s="16"/>
      <c r="SGE60" s="15"/>
      <c r="SGF60" s="16"/>
      <c r="SGG60" s="15"/>
      <c r="SGH60" s="16"/>
      <c r="SGI60" s="15"/>
      <c r="SGJ60" s="16"/>
      <c r="SGK60" s="15"/>
      <c r="SGL60" s="16"/>
      <c r="SGM60" s="15"/>
      <c r="SGN60" s="16"/>
      <c r="SGO60" s="15"/>
      <c r="SGP60" s="16"/>
      <c r="SGQ60" s="15"/>
      <c r="SGR60" s="16"/>
      <c r="SGS60" s="15"/>
      <c r="SGT60" s="16"/>
      <c r="SGU60" s="15"/>
      <c r="SGV60" s="16"/>
      <c r="SGW60" s="15"/>
      <c r="SGX60" s="16"/>
      <c r="SGY60" s="15"/>
      <c r="SGZ60" s="16"/>
      <c r="SHA60" s="15"/>
      <c r="SHB60" s="16"/>
      <c r="SHC60" s="15"/>
      <c r="SHD60" s="16"/>
      <c r="SHE60" s="15"/>
      <c r="SHF60" s="16"/>
      <c r="SHG60" s="15"/>
      <c r="SHH60" s="16"/>
      <c r="SHI60" s="15"/>
      <c r="SHJ60" s="16"/>
      <c r="SHK60" s="15"/>
      <c r="SHL60" s="16"/>
      <c r="SHM60" s="15"/>
      <c r="SHN60" s="16"/>
      <c r="SHO60" s="15"/>
      <c r="SHP60" s="16"/>
      <c r="SHQ60" s="15"/>
      <c r="SHR60" s="16"/>
      <c r="SHS60" s="15"/>
      <c r="SHT60" s="16"/>
      <c r="SHU60" s="15"/>
      <c r="SHV60" s="16"/>
      <c r="SHW60" s="15"/>
      <c r="SHX60" s="16"/>
      <c r="SHY60" s="15"/>
      <c r="SHZ60" s="16"/>
      <c r="SIA60" s="15"/>
      <c r="SIB60" s="16"/>
      <c r="SIC60" s="15"/>
      <c r="SID60" s="16"/>
      <c r="SIE60" s="15"/>
      <c r="SIF60" s="16"/>
      <c r="SIG60" s="15"/>
      <c r="SIH60" s="16"/>
      <c r="SII60" s="15"/>
      <c r="SIJ60" s="16"/>
      <c r="SIK60" s="15"/>
      <c r="SIL60" s="16"/>
      <c r="SIM60" s="15"/>
      <c r="SIN60" s="16"/>
      <c r="SIO60" s="15"/>
      <c r="SIP60" s="16"/>
      <c r="SIQ60" s="15"/>
      <c r="SIR60" s="16"/>
      <c r="SIS60" s="15"/>
      <c r="SIT60" s="16"/>
      <c r="SIU60" s="15"/>
      <c r="SIV60" s="16"/>
      <c r="SIW60" s="15"/>
      <c r="SIX60" s="16"/>
      <c r="SIY60" s="15"/>
      <c r="SIZ60" s="16"/>
      <c r="SJA60" s="15"/>
      <c r="SJB60" s="16"/>
      <c r="SJC60" s="15"/>
      <c r="SJD60" s="16"/>
      <c r="SJE60" s="15"/>
      <c r="SJF60" s="16"/>
      <c r="SJG60" s="15"/>
      <c r="SJH60" s="16"/>
      <c r="SJI60" s="15"/>
      <c r="SJJ60" s="16"/>
      <c r="SJK60" s="15"/>
      <c r="SJL60" s="16"/>
      <c r="SJM60" s="15"/>
      <c r="SJN60" s="16"/>
      <c r="SJO60" s="15"/>
      <c r="SJP60" s="16"/>
      <c r="SJQ60" s="15"/>
      <c r="SJR60" s="16"/>
      <c r="SJS60" s="15"/>
      <c r="SJT60" s="16"/>
      <c r="SJU60" s="15"/>
      <c r="SJV60" s="16"/>
      <c r="SJW60" s="15"/>
      <c r="SJX60" s="16"/>
      <c r="SJY60" s="15"/>
      <c r="SJZ60" s="16"/>
      <c r="SKA60" s="15"/>
      <c r="SKB60" s="16"/>
      <c r="SKC60" s="15"/>
      <c r="SKD60" s="16"/>
      <c r="SKE60" s="15"/>
      <c r="SKF60" s="16"/>
      <c r="SKG60" s="15"/>
      <c r="SKH60" s="16"/>
      <c r="SKI60" s="15"/>
      <c r="SKJ60" s="16"/>
      <c r="SKK60" s="15"/>
      <c r="SKL60" s="16"/>
      <c r="SKM60" s="15"/>
      <c r="SKN60" s="16"/>
      <c r="SKO60" s="15"/>
      <c r="SKP60" s="16"/>
      <c r="SKQ60" s="15"/>
      <c r="SKR60" s="16"/>
      <c r="SKS60" s="15"/>
      <c r="SKT60" s="16"/>
      <c r="SKU60" s="15"/>
      <c r="SKV60" s="16"/>
      <c r="SKW60" s="15"/>
      <c r="SKX60" s="16"/>
      <c r="SKY60" s="15"/>
      <c r="SKZ60" s="16"/>
      <c r="SLA60" s="15"/>
      <c r="SLB60" s="16"/>
      <c r="SLC60" s="15"/>
      <c r="SLD60" s="16"/>
      <c r="SLE60" s="15"/>
      <c r="SLF60" s="16"/>
      <c r="SLG60" s="15"/>
      <c r="SLH60" s="16"/>
      <c r="SLI60" s="15"/>
      <c r="SLJ60" s="16"/>
      <c r="SLK60" s="15"/>
      <c r="SLL60" s="16"/>
      <c r="SLM60" s="15"/>
      <c r="SLN60" s="16"/>
      <c r="SLO60" s="15"/>
      <c r="SLP60" s="16"/>
      <c r="SLQ60" s="15"/>
      <c r="SLR60" s="16"/>
      <c r="SLS60" s="15"/>
      <c r="SLT60" s="16"/>
      <c r="SLU60" s="15"/>
      <c r="SLV60" s="16"/>
      <c r="SLW60" s="15"/>
      <c r="SLX60" s="16"/>
      <c r="SLY60" s="15"/>
      <c r="SLZ60" s="16"/>
      <c r="SMA60" s="15"/>
      <c r="SMB60" s="16"/>
      <c r="SMC60" s="15"/>
      <c r="SMD60" s="16"/>
      <c r="SME60" s="15"/>
      <c r="SMF60" s="16"/>
      <c r="SMG60" s="15"/>
      <c r="SMH60" s="16"/>
      <c r="SMI60" s="15"/>
      <c r="SMJ60" s="16"/>
      <c r="SMK60" s="15"/>
      <c r="SML60" s="16"/>
      <c r="SMM60" s="15"/>
      <c r="SMN60" s="16"/>
      <c r="SMO60" s="15"/>
      <c r="SMP60" s="16"/>
      <c r="SMQ60" s="15"/>
      <c r="SMR60" s="16"/>
      <c r="SMS60" s="15"/>
      <c r="SMT60" s="16"/>
      <c r="SMU60" s="15"/>
      <c r="SMV60" s="16"/>
      <c r="SMW60" s="15"/>
      <c r="SMX60" s="16"/>
      <c r="SMY60" s="15"/>
      <c r="SMZ60" s="16"/>
      <c r="SNA60" s="15"/>
      <c r="SNB60" s="16"/>
      <c r="SNC60" s="15"/>
      <c r="SND60" s="16"/>
      <c r="SNE60" s="15"/>
      <c r="SNF60" s="16"/>
      <c r="SNG60" s="15"/>
      <c r="SNH60" s="16"/>
      <c r="SNI60" s="15"/>
      <c r="SNJ60" s="16"/>
      <c r="SNK60" s="15"/>
      <c r="SNL60" s="16"/>
      <c r="SNM60" s="15"/>
      <c r="SNN60" s="16"/>
      <c r="SNO60" s="15"/>
      <c r="SNP60" s="16"/>
      <c r="SNQ60" s="15"/>
      <c r="SNR60" s="16"/>
      <c r="SNS60" s="15"/>
      <c r="SNT60" s="16"/>
      <c r="SNU60" s="15"/>
      <c r="SNV60" s="16"/>
      <c r="SNW60" s="15"/>
      <c r="SNX60" s="16"/>
      <c r="SNY60" s="15"/>
      <c r="SNZ60" s="16"/>
      <c r="SOA60" s="15"/>
      <c r="SOB60" s="16"/>
      <c r="SOC60" s="15"/>
      <c r="SOD60" s="16"/>
      <c r="SOE60" s="15"/>
      <c r="SOF60" s="16"/>
      <c r="SOG60" s="15"/>
      <c r="SOH60" s="16"/>
      <c r="SOI60" s="15"/>
      <c r="SOJ60" s="16"/>
      <c r="SOK60" s="15"/>
      <c r="SOL60" s="16"/>
      <c r="SOM60" s="15"/>
      <c r="SON60" s="16"/>
      <c r="SOO60" s="15"/>
      <c r="SOP60" s="16"/>
      <c r="SOQ60" s="15"/>
      <c r="SOR60" s="16"/>
      <c r="SOS60" s="15"/>
      <c r="SOT60" s="16"/>
      <c r="SOU60" s="15"/>
      <c r="SOV60" s="16"/>
      <c r="SOW60" s="15"/>
      <c r="SOX60" s="16"/>
      <c r="SOY60" s="15"/>
      <c r="SOZ60" s="16"/>
      <c r="SPA60" s="15"/>
      <c r="SPB60" s="16"/>
      <c r="SPC60" s="15"/>
      <c r="SPD60" s="16"/>
      <c r="SPE60" s="15"/>
      <c r="SPF60" s="16"/>
      <c r="SPG60" s="15"/>
      <c r="SPH60" s="16"/>
      <c r="SPI60" s="15"/>
      <c r="SPJ60" s="16"/>
      <c r="SPK60" s="15"/>
      <c r="SPL60" s="16"/>
      <c r="SPM60" s="15"/>
      <c r="SPN60" s="16"/>
      <c r="SPO60" s="15"/>
      <c r="SPP60" s="16"/>
      <c r="SPQ60" s="15"/>
      <c r="SPR60" s="16"/>
      <c r="SPS60" s="15"/>
      <c r="SPT60" s="16"/>
      <c r="SPU60" s="15"/>
      <c r="SPV60" s="16"/>
      <c r="SPW60" s="15"/>
      <c r="SPX60" s="16"/>
      <c r="SPY60" s="15"/>
      <c r="SPZ60" s="16"/>
      <c r="SQA60" s="15"/>
      <c r="SQB60" s="16"/>
      <c r="SQC60" s="15"/>
      <c r="SQD60" s="16"/>
      <c r="SQE60" s="15"/>
      <c r="SQF60" s="16"/>
      <c r="SQG60" s="15"/>
      <c r="SQH60" s="16"/>
      <c r="SQI60" s="15"/>
      <c r="SQJ60" s="16"/>
      <c r="SQK60" s="15"/>
      <c r="SQL60" s="16"/>
      <c r="SQM60" s="15"/>
      <c r="SQN60" s="16"/>
      <c r="SQO60" s="15"/>
      <c r="SQP60" s="16"/>
      <c r="SQQ60" s="15"/>
      <c r="SQR60" s="16"/>
      <c r="SQS60" s="15"/>
      <c r="SQT60" s="16"/>
      <c r="SQU60" s="15"/>
      <c r="SQV60" s="16"/>
      <c r="SQW60" s="15"/>
      <c r="SQX60" s="16"/>
      <c r="SQY60" s="15"/>
      <c r="SQZ60" s="16"/>
      <c r="SRA60" s="15"/>
      <c r="SRB60" s="16"/>
      <c r="SRC60" s="15"/>
      <c r="SRD60" s="16"/>
      <c r="SRE60" s="15"/>
      <c r="SRF60" s="16"/>
      <c r="SRG60" s="15"/>
      <c r="SRH60" s="16"/>
      <c r="SRI60" s="15"/>
      <c r="SRJ60" s="16"/>
      <c r="SRK60" s="15"/>
      <c r="SRL60" s="16"/>
      <c r="SRM60" s="15"/>
      <c r="SRN60" s="16"/>
      <c r="SRO60" s="15"/>
      <c r="SRP60" s="16"/>
      <c r="SRQ60" s="15"/>
      <c r="SRR60" s="16"/>
      <c r="SRS60" s="15"/>
      <c r="SRT60" s="16"/>
      <c r="SRU60" s="15"/>
      <c r="SRV60" s="16"/>
      <c r="SRW60" s="15"/>
      <c r="SRX60" s="16"/>
      <c r="SRY60" s="15"/>
      <c r="SRZ60" s="16"/>
      <c r="SSA60" s="15"/>
      <c r="SSB60" s="16"/>
      <c r="SSC60" s="15"/>
      <c r="SSD60" s="16"/>
      <c r="SSE60" s="15"/>
      <c r="SSF60" s="16"/>
      <c r="SSG60" s="15"/>
      <c r="SSH60" s="16"/>
      <c r="SSI60" s="15"/>
      <c r="SSJ60" s="16"/>
      <c r="SSK60" s="15"/>
      <c r="SSL60" s="16"/>
      <c r="SSM60" s="15"/>
      <c r="SSN60" s="16"/>
      <c r="SSO60" s="15"/>
      <c r="SSP60" s="16"/>
      <c r="SSQ60" s="15"/>
      <c r="SSR60" s="16"/>
      <c r="SSS60" s="15"/>
      <c r="SST60" s="16"/>
      <c r="SSU60" s="15"/>
      <c r="SSV60" s="16"/>
      <c r="SSW60" s="15"/>
      <c r="SSX60" s="16"/>
      <c r="SSY60" s="15"/>
      <c r="SSZ60" s="16"/>
      <c r="STA60" s="15"/>
      <c r="STB60" s="16"/>
      <c r="STC60" s="15"/>
      <c r="STD60" s="16"/>
      <c r="STE60" s="15"/>
      <c r="STF60" s="16"/>
      <c r="STG60" s="15"/>
      <c r="STH60" s="16"/>
      <c r="STI60" s="15"/>
      <c r="STJ60" s="16"/>
      <c r="STK60" s="15"/>
      <c r="STL60" s="16"/>
      <c r="STM60" s="15"/>
      <c r="STN60" s="16"/>
      <c r="STO60" s="15"/>
      <c r="STP60" s="16"/>
      <c r="STQ60" s="15"/>
      <c r="STR60" s="16"/>
      <c r="STS60" s="15"/>
      <c r="STT60" s="16"/>
      <c r="STU60" s="15"/>
      <c r="STV60" s="16"/>
      <c r="STW60" s="15"/>
      <c r="STX60" s="16"/>
      <c r="STY60" s="15"/>
      <c r="STZ60" s="16"/>
      <c r="SUA60" s="15"/>
      <c r="SUB60" s="16"/>
      <c r="SUC60" s="15"/>
      <c r="SUD60" s="16"/>
      <c r="SUE60" s="15"/>
      <c r="SUF60" s="16"/>
      <c r="SUG60" s="15"/>
      <c r="SUH60" s="16"/>
      <c r="SUI60" s="15"/>
      <c r="SUJ60" s="16"/>
      <c r="SUK60" s="15"/>
      <c r="SUL60" s="16"/>
      <c r="SUM60" s="15"/>
      <c r="SUN60" s="16"/>
      <c r="SUO60" s="15"/>
      <c r="SUP60" s="16"/>
      <c r="SUQ60" s="15"/>
      <c r="SUR60" s="16"/>
      <c r="SUS60" s="15"/>
      <c r="SUT60" s="16"/>
      <c r="SUU60" s="15"/>
      <c r="SUV60" s="16"/>
      <c r="SUW60" s="15"/>
      <c r="SUX60" s="16"/>
      <c r="SUY60" s="15"/>
      <c r="SUZ60" s="16"/>
      <c r="SVA60" s="15"/>
      <c r="SVB60" s="16"/>
      <c r="SVC60" s="15"/>
      <c r="SVD60" s="16"/>
      <c r="SVE60" s="15"/>
      <c r="SVF60" s="16"/>
      <c r="SVG60" s="15"/>
      <c r="SVH60" s="16"/>
      <c r="SVI60" s="15"/>
      <c r="SVJ60" s="16"/>
      <c r="SVK60" s="15"/>
      <c r="SVL60" s="16"/>
      <c r="SVM60" s="15"/>
      <c r="SVN60" s="16"/>
      <c r="SVO60" s="15"/>
      <c r="SVP60" s="16"/>
      <c r="SVQ60" s="15"/>
      <c r="SVR60" s="16"/>
      <c r="SVS60" s="15"/>
      <c r="SVT60" s="16"/>
      <c r="SVU60" s="15"/>
      <c r="SVV60" s="16"/>
      <c r="SVW60" s="15"/>
      <c r="SVX60" s="16"/>
      <c r="SVY60" s="15"/>
      <c r="SVZ60" s="16"/>
      <c r="SWA60" s="15"/>
      <c r="SWB60" s="16"/>
      <c r="SWC60" s="15"/>
      <c r="SWD60" s="16"/>
      <c r="SWE60" s="15"/>
      <c r="SWF60" s="16"/>
      <c r="SWG60" s="15"/>
      <c r="SWH60" s="16"/>
      <c r="SWI60" s="15"/>
      <c r="SWJ60" s="16"/>
      <c r="SWK60" s="15"/>
      <c r="SWL60" s="16"/>
      <c r="SWM60" s="15"/>
      <c r="SWN60" s="16"/>
      <c r="SWO60" s="15"/>
      <c r="SWP60" s="16"/>
      <c r="SWQ60" s="15"/>
      <c r="SWR60" s="16"/>
      <c r="SWS60" s="15"/>
      <c r="SWT60" s="16"/>
      <c r="SWU60" s="15"/>
      <c r="SWV60" s="16"/>
      <c r="SWW60" s="15"/>
      <c r="SWX60" s="16"/>
      <c r="SWY60" s="15"/>
      <c r="SWZ60" s="16"/>
      <c r="SXA60" s="15"/>
      <c r="SXB60" s="16"/>
      <c r="SXC60" s="15"/>
      <c r="SXD60" s="16"/>
      <c r="SXE60" s="15"/>
      <c r="SXF60" s="16"/>
      <c r="SXG60" s="15"/>
      <c r="SXH60" s="16"/>
      <c r="SXI60" s="15"/>
      <c r="SXJ60" s="16"/>
      <c r="SXK60" s="15"/>
      <c r="SXL60" s="16"/>
      <c r="SXM60" s="15"/>
      <c r="SXN60" s="16"/>
      <c r="SXO60" s="15"/>
      <c r="SXP60" s="16"/>
      <c r="SXQ60" s="15"/>
      <c r="SXR60" s="16"/>
      <c r="SXS60" s="15"/>
      <c r="SXT60" s="16"/>
      <c r="SXU60" s="15"/>
      <c r="SXV60" s="16"/>
      <c r="SXW60" s="15"/>
      <c r="SXX60" s="16"/>
      <c r="SXY60" s="15"/>
      <c r="SXZ60" s="16"/>
      <c r="SYA60" s="15"/>
      <c r="SYB60" s="16"/>
      <c r="SYC60" s="15"/>
      <c r="SYD60" s="16"/>
      <c r="SYE60" s="15"/>
      <c r="SYF60" s="16"/>
      <c r="SYG60" s="15"/>
      <c r="SYH60" s="16"/>
      <c r="SYI60" s="15"/>
      <c r="SYJ60" s="16"/>
      <c r="SYK60" s="15"/>
      <c r="SYL60" s="16"/>
      <c r="SYM60" s="15"/>
      <c r="SYN60" s="16"/>
      <c r="SYO60" s="15"/>
      <c r="SYP60" s="16"/>
      <c r="SYQ60" s="15"/>
      <c r="SYR60" s="16"/>
      <c r="SYS60" s="15"/>
      <c r="SYT60" s="16"/>
      <c r="SYU60" s="15"/>
      <c r="SYV60" s="16"/>
      <c r="SYW60" s="15"/>
      <c r="SYX60" s="16"/>
      <c r="SYY60" s="15"/>
      <c r="SYZ60" s="16"/>
      <c r="SZA60" s="15"/>
      <c r="SZB60" s="16"/>
      <c r="SZC60" s="15"/>
      <c r="SZD60" s="16"/>
      <c r="SZE60" s="15"/>
      <c r="SZF60" s="16"/>
      <c r="SZG60" s="15"/>
      <c r="SZH60" s="16"/>
      <c r="SZI60" s="15"/>
      <c r="SZJ60" s="16"/>
      <c r="SZK60" s="15"/>
      <c r="SZL60" s="16"/>
      <c r="SZM60" s="15"/>
      <c r="SZN60" s="16"/>
      <c r="SZO60" s="15"/>
      <c r="SZP60" s="16"/>
      <c r="SZQ60" s="15"/>
      <c r="SZR60" s="16"/>
      <c r="SZS60" s="15"/>
      <c r="SZT60" s="16"/>
      <c r="SZU60" s="15"/>
      <c r="SZV60" s="16"/>
      <c r="SZW60" s="15"/>
      <c r="SZX60" s="16"/>
      <c r="SZY60" s="15"/>
      <c r="SZZ60" s="16"/>
      <c r="TAA60" s="15"/>
      <c r="TAB60" s="16"/>
      <c r="TAC60" s="15"/>
      <c r="TAD60" s="16"/>
      <c r="TAE60" s="15"/>
      <c r="TAF60" s="16"/>
      <c r="TAG60" s="15"/>
      <c r="TAH60" s="16"/>
      <c r="TAI60" s="15"/>
      <c r="TAJ60" s="16"/>
      <c r="TAK60" s="15"/>
      <c r="TAL60" s="16"/>
      <c r="TAM60" s="15"/>
      <c r="TAN60" s="16"/>
      <c r="TAO60" s="15"/>
      <c r="TAP60" s="16"/>
      <c r="TAQ60" s="15"/>
      <c r="TAR60" s="16"/>
      <c r="TAS60" s="15"/>
      <c r="TAT60" s="16"/>
      <c r="TAU60" s="15"/>
      <c r="TAV60" s="16"/>
      <c r="TAW60" s="15"/>
      <c r="TAX60" s="16"/>
      <c r="TAY60" s="15"/>
      <c r="TAZ60" s="16"/>
      <c r="TBA60" s="15"/>
      <c r="TBB60" s="16"/>
      <c r="TBC60" s="15"/>
      <c r="TBD60" s="16"/>
      <c r="TBE60" s="15"/>
      <c r="TBF60" s="16"/>
      <c r="TBG60" s="15"/>
      <c r="TBH60" s="16"/>
      <c r="TBI60" s="15"/>
      <c r="TBJ60" s="16"/>
      <c r="TBK60" s="15"/>
      <c r="TBL60" s="16"/>
      <c r="TBM60" s="15"/>
      <c r="TBN60" s="16"/>
      <c r="TBO60" s="15"/>
      <c r="TBP60" s="16"/>
      <c r="TBQ60" s="15"/>
      <c r="TBR60" s="16"/>
      <c r="TBS60" s="15"/>
      <c r="TBT60" s="16"/>
      <c r="TBU60" s="15"/>
      <c r="TBV60" s="16"/>
      <c r="TBW60" s="15"/>
      <c r="TBX60" s="16"/>
      <c r="TBY60" s="15"/>
      <c r="TBZ60" s="16"/>
      <c r="TCA60" s="15"/>
      <c r="TCB60" s="16"/>
      <c r="TCC60" s="15"/>
      <c r="TCD60" s="16"/>
      <c r="TCE60" s="15"/>
      <c r="TCF60" s="16"/>
      <c r="TCG60" s="15"/>
      <c r="TCH60" s="16"/>
      <c r="TCI60" s="15"/>
      <c r="TCJ60" s="16"/>
      <c r="TCK60" s="15"/>
      <c r="TCL60" s="16"/>
      <c r="TCM60" s="15"/>
      <c r="TCN60" s="16"/>
      <c r="TCO60" s="15"/>
      <c r="TCP60" s="16"/>
      <c r="TCQ60" s="15"/>
      <c r="TCR60" s="16"/>
      <c r="TCS60" s="15"/>
      <c r="TCT60" s="16"/>
      <c r="TCU60" s="15"/>
      <c r="TCV60" s="16"/>
      <c r="TCW60" s="15"/>
      <c r="TCX60" s="16"/>
      <c r="TCY60" s="15"/>
      <c r="TCZ60" s="16"/>
      <c r="TDA60" s="15"/>
      <c r="TDB60" s="16"/>
      <c r="TDC60" s="15"/>
      <c r="TDD60" s="16"/>
      <c r="TDE60" s="15"/>
      <c r="TDF60" s="16"/>
      <c r="TDG60" s="15"/>
      <c r="TDH60" s="16"/>
      <c r="TDI60" s="15"/>
      <c r="TDJ60" s="16"/>
      <c r="TDK60" s="15"/>
      <c r="TDL60" s="16"/>
      <c r="TDM60" s="15"/>
      <c r="TDN60" s="16"/>
      <c r="TDO60" s="15"/>
      <c r="TDP60" s="16"/>
      <c r="TDQ60" s="15"/>
      <c r="TDR60" s="16"/>
      <c r="TDS60" s="15"/>
      <c r="TDT60" s="16"/>
      <c r="TDU60" s="15"/>
      <c r="TDV60" s="16"/>
      <c r="TDW60" s="15"/>
      <c r="TDX60" s="16"/>
      <c r="TDY60" s="15"/>
      <c r="TDZ60" s="16"/>
      <c r="TEA60" s="15"/>
      <c r="TEB60" s="16"/>
      <c r="TEC60" s="15"/>
      <c r="TED60" s="16"/>
      <c r="TEE60" s="15"/>
      <c r="TEF60" s="16"/>
      <c r="TEG60" s="15"/>
      <c r="TEH60" s="16"/>
      <c r="TEI60" s="15"/>
      <c r="TEJ60" s="16"/>
      <c r="TEK60" s="15"/>
      <c r="TEL60" s="16"/>
      <c r="TEM60" s="15"/>
      <c r="TEN60" s="16"/>
      <c r="TEO60" s="15"/>
      <c r="TEP60" s="16"/>
      <c r="TEQ60" s="15"/>
      <c r="TER60" s="16"/>
      <c r="TES60" s="15"/>
      <c r="TET60" s="16"/>
      <c r="TEU60" s="15"/>
      <c r="TEV60" s="16"/>
      <c r="TEW60" s="15"/>
      <c r="TEX60" s="16"/>
      <c r="TEY60" s="15"/>
      <c r="TEZ60" s="16"/>
      <c r="TFA60" s="15"/>
      <c r="TFB60" s="16"/>
      <c r="TFC60" s="15"/>
      <c r="TFD60" s="16"/>
      <c r="TFE60" s="15"/>
      <c r="TFF60" s="16"/>
      <c r="TFG60" s="15"/>
      <c r="TFH60" s="16"/>
      <c r="TFI60" s="15"/>
      <c r="TFJ60" s="16"/>
      <c r="TFK60" s="15"/>
      <c r="TFL60" s="16"/>
      <c r="TFM60" s="15"/>
      <c r="TFN60" s="16"/>
      <c r="TFO60" s="15"/>
      <c r="TFP60" s="16"/>
      <c r="TFQ60" s="15"/>
      <c r="TFR60" s="16"/>
      <c r="TFS60" s="15"/>
      <c r="TFT60" s="16"/>
      <c r="TFU60" s="15"/>
      <c r="TFV60" s="16"/>
      <c r="TFW60" s="15"/>
      <c r="TFX60" s="16"/>
      <c r="TFY60" s="15"/>
      <c r="TFZ60" s="16"/>
      <c r="TGA60" s="15"/>
      <c r="TGB60" s="16"/>
      <c r="TGC60" s="15"/>
      <c r="TGD60" s="16"/>
      <c r="TGE60" s="15"/>
      <c r="TGF60" s="16"/>
      <c r="TGG60" s="15"/>
      <c r="TGH60" s="16"/>
      <c r="TGI60" s="15"/>
      <c r="TGJ60" s="16"/>
      <c r="TGK60" s="15"/>
      <c r="TGL60" s="16"/>
      <c r="TGM60" s="15"/>
      <c r="TGN60" s="16"/>
      <c r="TGO60" s="15"/>
      <c r="TGP60" s="16"/>
      <c r="TGQ60" s="15"/>
      <c r="TGR60" s="16"/>
      <c r="TGS60" s="15"/>
      <c r="TGT60" s="16"/>
      <c r="TGU60" s="15"/>
      <c r="TGV60" s="16"/>
      <c r="TGW60" s="15"/>
      <c r="TGX60" s="16"/>
      <c r="TGY60" s="15"/>
      <c r="TGZ60" s="16"/>
      <c r="THA60" s="15"/>
      <c r="THB60" s="16"/>
      <c r="THC60" s="15"/>
      <c r="THD60" s="16"/>
      <c r="THE60" s="15"/>
      <c r="THF60" s="16"/>
      <c r="THG60" s="15"/>
      <c r="THH60" s="16"/>
      <c r="THI60" s="15"/>
      <c r="THJ60" s="16"/>
      <c r="THK60" s="15"/>
      <c r="THL60" s="16"/>
      <c r="THM60" s="15"/>
      <c r="THN60" s="16"/>
      <c r="THO60" s="15"/>
      <c r="THP60" s="16"/>
      <c r="THQ60" s="15"/>
      <c r="THR60" s="16"/>
      <c r="THS60" s="15"/>
      <c r="THT60" s="16"/>
      <c r="THU60" s="15"/>
      <c r="THV60" s="16"/>
      <c r="THW60" s="15"/>
      <c r="THX60" s="16"/>
      <c r="THY60" s="15"/>
      <c r="THZ60" s="16"/>
      <c r="TIA60" s="15"/>
      <c r="TIB60" s="16"/>
      <c r="TIC60" s="15"/>
      <c r="TID60" s="16"/>
      <c r="TIE60" s="15"/>
      <c r="TIF60" s="16"/>
      <c r="TIG60" s="15"/>
      <c r="TIH60" s="16"/>
      <c r="TII60" s="15"/>
      <c r="TIJ60" s="16"/>
      <c r="TIK60" s="15"/>
      <c r="TIL60" s="16"/>
      <c r="TIM60" s="15"/>
      <c r="TIN60" s="16"/>
      <c r="TIO60" s="15"/>
      <c r="TIP60" s="16"/>
      <c r="TIQ60" s="15"/>
      <c r="TIR60" s="16"/>
      <c r="TIS60" s="15"/>
      <c r="TIT60" s="16"/>
      <c r="TIU60" s="15"/>
      <c r="TIV60" s="16"/>
      <c r="TIW60" s="15"/>
      <c r="TIX60" s="16"/>
      <c r="TIY60" s="15"/>
      <c r="TIZ60" s="16"/>
      <c r="TJA60" s="15"/>
      <c r="TJB60" s="16"/>
      <c r="TJC60" s="15"/>
      <c r="TJD60" s="16"/>
      <c r="TJE60" s="15"/>
      <c r="TJF60" s="16"/>
      <c r="TJG60" s="15"/>
      <c r="TJH60" s="16"/>
      <c r="TJI60" s="15"/>
      <c r="TJJ60" s="16"/>
      <c r="TJK60" s="15"/>
      <c r="TJL60" s="16"/>
      <c r="TJM60" s="15"/>
      <c r="TJN60" s="16"/>
      <c r="TJO60" s="15"/>
      <c r="TJP60" s="16"/>
      <c r="TJQ60" s="15"/>
      <c r="TJR60" s="16"/>
      <c r="TJS60" s="15"/>
      <c r="TJT60" s="16"/>
      <c r="TJU60" s="15"/>
      <c r="TJV60" s="16"/>
      <c r="TJW60" s="15"/>
      <c r="TJX60" s="16"/>
      <c r="TJY60" s="15"/>
      <c r="TJZ60" s="16"/>
      <c r="TKA60" s="15"/>
      <c r="TKB60" s="16"/>
      <c r="TKC60" s="15"/>
      <c r="TKD60" s="16"/>
      <c r="TKE60" s="15"/>
      <c r="TKF60" s="16"/>
      <c r="TKG60" s="15"/>
      <c r="TKH60" s="16"/>
      <c r="TKI60" s="15"/>
      <c r="TKJ60" s="16"/>
      <c r="TKK60" s="15"/>
      <c r="TKL60" s="16"/>
      <c r="TKM60" s="15"/>
      <c r="TKN60" s="16"/>
      <c r="TKO60" s="15"/>
      <c r="TKP60" s="16"/>
      <c r="TKQ60" s="15"/>
      <c r="TKR60" s="16"/>
      <c r="TKS60" s="15"/>
      <c r="TKT60" s="16"/>
      <c r="TKU60" s="15"/>
      <c r="TKV60" s="16"/>
      <c r="TKW60" s="15"/>
      <c r="TKX60" s="16"/>
      <c r="TKY60" s="15"/>
      <c r="TKZ60" s="16"/>
      <c r="TLA60" s="15"/>
      <c r="TLB60" s="16"/>
      <c r="TLC60" s="15"/>
      <c r="TLD60" s="16"/>
      <c r="TLE60" s="15"/>
      <c r="TLF60" s="16"/>
      <c r="TLG60" s="15"/>
      <c r="TLH60" s="16"/>
      <c r="TLI60" s="15"/>
      <c r="TLJ60" s="16"/>
      <c r="TLK60" s="15"/>
      <c r="TLL60" s="16"/>
      <c r="TLM60" s="15"/>
      <c r="TLN60" s="16"/>
      <c r="TLO60" s="15"/>
      <c r="TLP60" s="16"/>
      <c r="TLQ60" s="15"/>
      <c r="TLR60" s="16"/>
      <c r="TLS60" s="15"/>
      <c r="TLT60" s="16"/>
      <c r="TLU60" s="15"/>
      <c r="TLV60" s="16"/>
      <c r="TLW60" s="15"/>
      <c r="TLX60" s="16"/>
      <c r="TLY60" s="15"/>
      <c r="TLZ60" s="16"/>
      <c r="TMA60" s="15"/>
      <c r="TMB60" s="16"/>
      <c r="TMC60" s="15"/>
      <c r="TMD60" s="16"/>
      <c r="TME60" s="15"/>
      <c r="TMF60" s="16"/>
      <c r="TMG60" s="15"/>
      <c r="TMH60" s="16"/>
      <c r="TMI60" s="15"/>
      <c r="TMJ60" s="16"/>
      <c r="TMK60" s="15"/>
      <c r="TML60" s="16"/>
      <c r="TMM60" s="15"/>
      <c r="TMN60" s="16"/>
      <c r="TMO60" s="15"/>
      <c r="TMP60" s="16"/>
      <c r="TMQ60" s="15"/>
      <c r="TMR60" s="16"/>
      <c r="TMS60" s="15"/>
      <c r="TMT60" s="16"/>
      <c r="TMU60" s="15"/>
      <c r="TMV60" s="16"/>
      <c r="TMW60" s="15"/>
      <c r="TMX60" s="16"/>
      <c r="TMY60" s="15"/>
      <c r="TMZ60" s="16"/>
      <c r="TNA60" s="15"/>
      <c r="TNB60" s="16"/>
      <c r="TNC60" s="15"/>
      <c r="TND60" s="16"/>
      <c r="TNE60" s="15"/>
      <c r="TNF60" s="16"/>
      <c r="TNG60" s="15"/>
      <c r="TNH60" s="16"/>
      <c r="TNI60" s="15"/>
      <c r="TNJ60" s="16"/>
      <c r="TNK60" s="15"/>
      <c r="TNL60" s="16"/>
      <c r="TNM60" s="15"/>
      <c r="TNN60" s="16"/>
      <c r="TNO60" s="15"/>
      <c r="TNP60" s="16"/>
      <c r="TNQ60" s="15"/>
      <c r="TNR60" s="16"/>
      <c r="TNS60" s="15"/>
      <c r="TNT60" s="16"/>
      <c r="TNU60" s="15"/>
      <c r="TNV60" s="16"/>
      <c r="TNW60" s="15"/>
      <c r="TNX60" s="16"/>
      <c r="TNY60" s="15"/>
      <c r="TNZ60" s="16"/>
      <c r="TOA60" s="15"/>
      <c r="TOB60" s="16"/>
      <c r="TOC60" s="15"/>
      <c r="TOD60" s="16"/>
      <c r="TOE60" s="15"/>
      <c r="TOF60" s="16"/>
      <c r="TOG60" s="15"/>
      <c r="TOH60" s="16"/>
      <c r="TOI60" s="15"/>
      <c r="TOJ60" s="16"/>
      <c r="TOK60" s="15"/>
      <c r="TOL60" s="16"/>
      <c r="TOM60" s="15"/>
      <c r="TON60" s="16"/>
      <c r="TOO60" s="15"/>
      <c r="TOP60" s="16"/>
      <c r="TOQ60" s="15"/>
      <c r="TOR60" s="16"/>
      <c r="TOS60" s="15"/>
      <c r="TOT60" s="16"/>
      <c r="TOU60" s="15"/>
      <c r="TOV60" s="16"/>
      <c r="TOW60" s="15"/>
      <c r="TOX60" s="16"/>
      <c r="TOY60" s="15"/>
      <c r="TOZ60" s="16"/>
      <c r="TPA60" s="15"/>
      <c r="TPB60" s="16"/>
      <c r="TPC60" s="15"/>
      <c r="TPD60" s="16"/>
      <c r="TPE60" s="15"/>
      <c r="TPF60" s="16"/>
      <c r="TPG60" s="15"/>
      <c r="TPH60" s="16"/>
      <c r="TPI60" s="15"/>
      <c r="TPJ60" s="16"/>
      <c r="TPK60" s="15"/>
      <c r="TPL60" s="16"/>
      <c r="TPM60" s="15"/>
      <c r="TPN60" s="16"/>
      <c r="TPO60" s="15"/>
      <c r="TPP60" s="16"/>
      <c r="TPQ60" s="15"/>
      <c r="TPR60" s="16"/>
      <c r="TPS60" s="15"/>
      <c r="TPT60" s="16"/>
      <c r="TPU60" s="15"/>
      <c r="TPV60" s="16"/>
      <c r="TPW60" s="15"/>
      <c r="TPX60" s="16"/>
      <c r="TPY60" s="15"/>
      <c r="TPZ60" s="16"/>
      <c r="TQA60" s="15"/>
      <c r="TQB60" s="16"/>
      <c r="TQC60" s="15"/>
      <c r="TQD60" s="16"/>
      <c r="TQE60" s="15"/>
      <c r="TQF60" s="16"/>
      <c r="TQG60" s="15"/>
      <c r="TQH60" s="16"/>
      <c r="TQI60" s="15"/>
      <c r="TQJ60" s="16"/>
      <c r="TQK60" s="15"/>
      <c r="TQL60" s="16"/>
      <c r="TQM60" s="15"/>
      <c r="TQN60" s="16"/>
      <c r="TQO60" s="15"/>
      <c r="TQP60" s="16"/>
      <c r="TQQ60" s="15"/>
      <c r="TQR60" s="16"/>
      <c r="TQS60" s="15"/>
      <c r="TQT60" s="16"/>
      <c r="TQU60" s="15"/>
      <c r="TQV60" s="16"/>
      <c r="TQW60" s="15"/>
      <c r="TQX60" s="16"/>
      <c r="TQY60" s="15"/>
      <c r="TQZ60" s="16"/>
      <c r="TRA60" s="15"/>
      <c r="TRB60" s="16"/>
      <c r="TRC60" s="15"/>
      <c r="TRD60" s="16"/>
      <c r="TRE60" s="15"/>
      <c r="TRF60" s="16"/>
      <c r="TRG60" s="15"/>
      <c r="TRH60" s="16"/>
      <c r="TRI60" s="15"/>
      <c r="TRJ60" s="16"/>
      <c r="TRK60" s="15"/>
      <c r="TRL60" s="16"/>
      <c r="TRM60" s="15"/>
      <c r="TRN60" s="16"/>
      <c r="TRO60" s="15"/>
      <c r="TRP60" s="16"/>
      <c r="TRQ60" s="15"/>
      <c r="TRR60" s="16"/>
      <c r="TRS60" s="15"/>
      <c r="TRT60" s="16"/>
      <c r="TRU60" s="15"/>
      <c r="TRV60" s="16"/>
      <c r="TRW60" s="15"/>
      <c r="TRX60" s="16"/>
      <c r="TRY60" s="15"/>
      <c r="TRZ60" s="16"/>
      <c r="TSA60" s="15"/>
      <c r="TSB60" s="16"/>
      <c r="TSC60" s="15"/>
      <c r="TSD60" s="16"/>
      <c r="TSE60" s="15"/>
      <c r="TSF60" s="16"/>
      <c r="TSG60" s="15"/>
      <c r="TSH60" s="16"/>
      <c r="TSI60" s="15"/>
      <c r="TSJ60" s="16"/>
      <c r="TSK60" s="15"/>
      <c r="TSL60" s="16"/>
      <c r="TSM60" s="15"/>
      <c r="TSN60" s="16"/>
      <c r="TSO60" s="15"/>
      <c r="TSP60" s="16"/>
      <c r="TSQ60" s="15"/>
      <c r="TSR60" s="16"/>
      <c r="TSS60" s="15"/>
      <c r="TST60" s="16"/>
      <c r="TSU60" s="15"/>
      <c r="TSV60" s="16"/>
      <c r="TSW60" s="15"/>
      <c r="TSX60" s="16"/>
      <c r="TSY60" s="15"/>
      <c r="TSZ60" s="16"/>
      <c r="TTA60" s="15"/>
      <c r="TTB60" s="16"/>
      <c r="TTC60" s="15"/>
      <c r="TTD60" s="16"/>
      <c r="TTE60" s="15"/>
      <c r="TTF60" s="16"/>
      <c r="TTG60" s="15"/>
      <c r="TTH60" s="16"/>
      <c r="TTI60" s="15"/>
      <c r="TTJ60" s="16"/>
      <c r="TTK60" s="15"/>
      <c r="TTL60" s="16"/>
      <c r="TTM60" s="15"/>
      <c r="TTN60" s="16"/>
      <c r="TTO60" s="15"/>
      <c r="TTP60" s="16"/>
      <c r="TTQ60" s="15"/>
      <c r="TTR60" s="16"/>
      <c r="TTS60" s="15"/>
      <c r="TTT60" s="16"/>
      <c r="TTU60" s="15"/>
      <c r="TTV60" s="16"/>
      <c r="TTW60" s="15"/>
      <c r="TTX60" s="16"/>
      <c r="TTY60" s="15"/>
      <c r="TTZ60" s="16"/>
      <c r="TUA60" s="15"/>
      <c r="TUB60" s="16"/>
      <c r="TUC60" s="15"/>
      <c r="TUD60" s="16"/>
      <c r="TUE60" s="15"/>
      <c r="TUF60" s="16"/>
      <c r="TUG60" s="15"/>
      <c r="TUH60" s="16"/>
      <c r="TUI60" s="15"/>
      <c r="TUJ60" s="16"/>
      <c r="TUK60" s="15"/>
      <c r="TUL60" s="16"/>
      <c r="TUM60" s="15"/>
      <c r="TUN60" s="16"/>
      <c r="TUO60" s="15"/>
      <c r="TUP60" s="16"/>
      <c r="TUQ60" s="15"/>
      <c r="TUR60" s="16"/>
      <c r="TUS60" s="15"/>
      <c r="TUT60" s="16"/>
      <c r="TUU60" s="15"/>
      <c r="TUV60" s="16"/>
      <c r="TUW60" s="15"/>
      <c r="TUX60" s="16"/>
      <c r="TUY60" s="15"/>
      <c r="TUZ60" s="16"/>
      <c r="TVA60" s="15"/>
      <c r="TVB60" s="16"/>
      <c r="TVC60" s="15"/>
      <c r="TVD60" s="16"/>
      <c r="TVE60" s="15"/>
      <c r="TVF60" s="16"/>
      <c r="TVG60" s="15"/>
      <c r="TVH60" s="16"/>
      <c r="TVI60" s="15"/>
      <c r="TVJ60" s="16"/>
      <c r="TVK60" s="15"/>
      <c r="TVL60" s="16"/>
      <c r="TVM60" s="15"/>
      <c r="TVN60" s="16"/>
      <c r="TVO60" s="15"/>
      <c r="TVP60" s="16"/>
      <c r="TVQ60" s="15"/>
      <c r="TVR60" s="16"/>
      <c r="TVS60" s="15"/>
      <c r="TVT60" s="16"/>
      <c r="TVU60" s="15"/>
      <c r="TVV60" s="16"/>
      <c r="TVW60" s="15"/>
      <c r="TVX60" s="16"/>
      <c r="TVY60" s="15"/>
      <c r="TVZ60" s="16"/>
      <c r="TWA60" s="15"/>
      <c r="TWB60" s="16"/>
      <c r="TWC60" s="15"/>
      <c r="TWD60" s="16"/>
      <c r="TWE60" s="15"/>
      <c r="TWF60" s="16"/>
      <c r="TWG60" s="15"/>
      <c r="TWH60" s="16"/>
      <c r="TWI60" s="15"/>
      <c r="TWJ60" s="16"/>
      <c r="TWK60" s="15"/>
      <c r="TWL60" s="16"/>
      <c r="TWM60" s="15"/>
      <c r="TWN60" s="16"/>
      <c r="TWO60" s="15"/>
      <c r="TWP60" s="16"/>
      <c r="TWQ60" s="15"/>
      <c r="TWR60" s="16"/>
      <c r="TWS60" s="15"/>
      <c r="TWT60" s="16"/>
      <c r="TWU60" s="15"/>
      <c r="TWV60" s="16"/>
      <c r="TWW60" s="15"/>
      <c r="TWX60" s="16"/>
      <c r="TWY60" s="15"/>
      <c r="TWZ60" s="16"/>
      <c r="TXA60" s="15"/>
      <c r="TXB60" s="16"/>
      <c r="TXC60" s="15"/>
      <c r="TXD60" s="16"/>
      <c r="TXE60" s="15"/>
      <c r="TXF60" s="16"/>
      <c r="TXG60" s="15"/>
      <c r="TXH60" s="16"/>
      <c r="TXI60" s="15"/>
      <c r="TXJ60" s="16"/>
      <c r="TXK60" s="15"/>
      <c r="TXL60" s="16"/>
      <c r="TXM60" s="15"/>
      <c r="TXN60" s="16"/>
      <c r="TXO60" s="15"/>
      <c r="TXP60" s="16"/>
      <c r="TXQ60" s="15"/>
      <c r="TXR60" s="16"/>
      <c r="TXS60" s="15"/>
      <c r="TXT60" s="16"/>
      <c r="TXU60" s="15"/>
      <c r="TXV60" s="16"/>
      <c r="TXW60" s="15"/>
      <c r="TXX60" s="16"/>
      <c r="TXY60" s="15"/>
      <c r="TXZ60" s="16"/>
      <c r="TYA60" s="15"/>
      <c r="TYB60" s="16"/>
      <c r="TYC60" s="15"/>
      <c r="TYD60" s="16"/>
      <c r="TYE60" s="15"/>
      <c r="TYF60" s="16"/>
      <c r="TYG60" s="15"/>
      <c r="TYH60" s="16"/>
      <c r="TYI60" s="15"/>
      <c r="TYJ60" s="16"/>
      <c r="TYK60" s="15"/>
      <c r="TYL60" s="16"/>
      <c r="TYM60" s="15"/>
      <c r="TYN60" s="16"/>
      <c r="TYO60" s="15"/>
      <c r="TYP60" s="16"/>
      <c r="TYQ60" s="15"/>
      <c r="TYR60" s="16"/>
      <c r="TYS60" s="15"/>
      <c r="TYT60" s="16"/>
      <c r="TYU60" s="15"/>
      <c r="TYV60" s="16"/>
      <c r="TYW60" s="15"/>
      <c r="TYX60" s="16"/>
      <c r="TYY60" s="15"/>
      <c r="TYZ60" s="16"/>
      <c r="TZA60" s="15"/>
      <c r="TZB60" s="16"/>
      <c r="TZC60" s="15"/>
      <c r="TZD60" s="16"/>
      <c r="TZE60" s="15"/>
      <c r="TZF60" s="16"/>
      <c r="TZG60" s="15"/>
      <c r="TZH60" s="16"/>
      <c r="TZI60" s="15"/>
      <c r="TZJ60" s="16"/>
      <c r="TZK60" s="15"/>
      <c r="TZL60" s="16"/>
      <c r="TZM60" s="15"/>
      <c r="TZN60" s="16"/>
      <c r="TZO60" s="15"/>
      <c r="TZP60" s="16"/>
      <c r="TZQ60" s="15"/>
      <c r="TZR60" s="16"/>
      <c r="TZS60" s="15"/>
      <c r="TZT60" s="16"/>
      <c r="TZU60" s="15"/>
      <c r="TZV60" s="16"/>
      <c r="TZW60" s="15"/>
      <c r="TZX60" s="16"/>
      <c r="TZY60" s="15"/>
      <c r="TZZ60" s="16"/>
      <c r="UAA60" s="15"/>
      <c r="UAB60" s="16"/>
      <c r="UAC60" s="15"/>
      <c r="UAD60" s="16"/>
      <c r="UAE60" s="15"/>
      <c r="UAF60" s="16"/>
      <c r="UAG60" s="15"/>
      <c r="UAH60" s="16"/>
      <c r="UAI60" s="15"/>
      <c r="UAJ60" s="16"/>
      <c r="UAK60" s="15"/>
      <c r="UAL60" s="16"/>
      <c r="UAM60" s="15"/>
      <c r="UAN60" s="16"/>
      <c r="UAO60" s="15"/>
      <c r="UAP60" s="16"/>
      <c r="UAQ60" s="15"/>
      <c r="UAR60" s="16"/>
      <c r="UAS60" s="15"/>
      <c r="UAT60" s="16"/>
      <c r="UAU60" s="15"/>
      <c r="UAV60" s="16"/>
      <c r="UAW60" s="15"/>
      <c r="UAX60" s="16"/>
      <c r="UAY60" s="15"/>
      <c r="UAZ60" s="16"/>
      <c r="UBA60" s="15"/>
      <c r="UBB60" s="16"/>
      <c r="UBC60" s="15"/>
      <c r="UBD60" s="16"/>
      <c r="UBE60" s="15"/>
      <c r="UBF60" s="16"/>
      <c r="UBG60" s="15"/>
      <c r="UBH60" s="16"/>
      <c r="UBI60" s="15"/>
      <c r="UBJ60" s="16"/>
      <c r="UBK60" s="15"/>
      <c r="UBL60" s="16"/>
      <c r="UBM60" s="15"/>
      <c r="UBN60" s="16"/>
      <c r="UBO60" s="15"/>
      <c r="UBP60" s="16"/>
      <c r="UBQ60" s="15"/>
      <c r="UBR60" s="16"/>
      <c r="UBS60" s="15"/>
      <c r="UBT60" s="16"/>
      <c r="UBU60" s="15"/>
      <c r="UBV60" s="16"/>
      <c r="UBW60" s="15"/>
      <c r="UBX60" s="16"/>
      <c r="UBY60" s="15"/>
      <c r="UBZ60" s="16"/>
      <c r="UCA60" s="15"/>
      <c r="UCB60" s="16"/>
      <c r="UCC60" s="15"/>
      <c r="UCD60" s="16"/>
      <c r="UCE60" s="15"/>
      <c r="UCF60" s="16"/>
      <c r="UCG60" s="15"/>
      <c r="UCH60" s="16"/>
      <c r="UCI60" s="15"/>
      <c r="UCJ60" s="16"/>
      <c r="UCK60" s="15"/>
      <c r="UCL60" s="16"/>
      <c r="UCM60" s="15"/>
      <c r="UCN60" s="16"/>
      <c r="UCO60" s="15"/>
      <c r="UCP60" s="16"/>
      <c r="UCQ60" s="15"/>
      <c r="UCR60" s="16"/>
      <c r="UCS60" s="15"/>
      <c r="UCT60" s="16"/>
      <c r="UCU60" s="15"/>
      <c r="UCV60" s="16"/>
      <c r="UCW60" s="15"/>
      <c r="UCX60" s="16"/>
      <c r="UCY60" s="15"/>
      <c r="UCZ60" s="16"/>
      <c r="UDA60" s="15"/>
      <c r="UDB60" s="16"/>
      <c r="UDC60" s="15"/>
      <c r="UDD60" s="16"/>
      <c r="UDE60" s="15"/>
      <c r="UDF60" s="16"/>
      <c r="UDG60" s="15"/>
      <c r="UDH60" s="16"/>
      <c r="UDI60" s="15"/>
      <c r="UDJ60" s="16"/>
      <c r="UDK60" s="15"/>
      <c r="UDL60" s="16"/>
      <c r="UDM60" s="15"/>
      <c r="UDN60" s="16"/>
      <c r="UDO60" s="15"/>
      <c r="UDP60" s="16"/>
      <c r="UDQ60" s="15"/>
      <c r="UDR60" s="16"/>
      <c r="UDS60" s="15"/>
      <c r="UDT60" s="16"/>
      <c r="UDU60" s="15"/>
      <c r="UDV60" s="16"/>
      <c r="UDW60" s="15"/>
      <c r="UDX60" s="16"/>
      <c r="UDY60" s="15"/>
      <c r="UDZ60" s="16"/>
      <c r="UEA60" s="15"/>
      <c r="UEB60" s="16"/>
      <c r="UEC60" s="15"/>
      <c r="UED60" s="16"/>
      <c r="UEE60" s="15"/>
      <c r="UEF60" s="16"/>
      <c r="UEG60" s="15"/>
      <c r="UEH60" s="16"/>
      <c r="UEI60" s="15"/>
      <c r="UEJ60" s="16"/>
      <c r="UEK60" s="15"/>
      <c r="UEL60" s="16"/>
      <c r="UEM60" s="15"/>
      <c r="UEN60" s="16"/>
      <c r="UEO60" s="15"/>
      <c r="UEP60" s="16"/>
      <c r="UEQ60" s="15"/>
      <c r="UER60" s="16"/>
      <c r="UES60" s="15"/>
      <c r="UET60" s="16"/>
      <c r="UEU60" s="15"/>
      <c r="UEV60" s="16"/>
      <c r="UEW60" s="15"/>
      <c r="UEX60" s="16"/>
      <c r="UEY60" s="15"/>
      <c r="UEZ60" s="16"/>
      <c r="UFA60" s="15"/>
      <c r="UFB60" s="16"/>
      <c r="UFC60" s="15"/>
      <c r="UFD60" s="16"/>
      <c r="UFE60" s="15"/>
      <c r="UFF60" s="16"/>
      <c r="UFG60" s="15"/>
      <c r="UFH60" s="16"/>
      <c r="UFI60" s="15"/>
      <c r="UFJ60" s="16"/>
      <c r="UFK60" s="15"/>
      <c r="UFL60" s="16"/>
      <c r="UFM60" s="15"/>
      <c r="UFN60" s="16"/>
      <c r="UFO60" s="15"/>
      <c r="UFP60" s="16"/>
      <c r="UFQ60" s="15"/>
      <c r="UFR60" s="16"/>
      <c r="UFS60" s="15"/>
      <c r="UFT60" s="16"/>
      <c r="UFU60" s="15"/>
      <c r="UFV60" s="16"/>
      <c r="UFW60" s="15"/>
      <c r="UFX60" s="16"/>
      <c r="UFY60" s="15"/>
      <c r="UFZ60" s="16"/>
      <c r="UGA60" s="15"/>
      <c r="UGB60" s="16"/>
      <c r="UGC60" s="15"/>
      <c r="UGD60" s="16"/>
      <c r="UGE60" s="15"/>
      <c r="UGF60" s="16"/>
      <c r="UGG60" s="15"/>
      <c r="UGH60" s="16"/>
      <c r="UGI60" s="15"/>
      <c r="UGJ60" s="16"/>
      <c r="UGK60" s="15"/>
      <c r="UGL60" s="16"/>
      <c r="UGM60" s="15"/>
      <c r="UGN60" s="16"/>
      <c r="UGO60" s="15"/>
      <c r="UGP60" s="16"/>
      <c r="UGQ60" s="15"/>
      <c r="UGR60" s="16"/>
      <c r="UGS60" s="15"/>
      <c r="UGT60" s="16"/>
      <c r="UGU60" s="15"/>
      <c r="UGV60" s="16"/>
      <c r="UGW60" s="15"/>
      <c r="UGX60" s="16"/>
      <c r="UGY60" s="15"/>
      <c r="UGZ60" s="16"/>
      <c r="UHA60" s="15"/>
      <c r="UHB60" s="16"/>
      <c r="UHC60" s="15"/>
      <c r="UHD60" s="16"/>
      <c r="UHE60" s="15"/>
      <c r="UHF60" s="16"/>
      <c r="UHG60" s="15"/>
      <c r="UHH60" s="16"/>
      <c r="UHI60" s="15"/>
      <c r="UHJ60" s="16"/>
      <c r="UHK60" s="15"/>
      <c r="UHL60" s="16"/>
      <c r="UHM60" s="15"/>
      <c r="UHN60" s="16"/>
      <c r="UHO60" s="15"/>
      <c r="UHP60" s="16"/>
      <c r="UHQ60" s="15"/>
      <c r="UHR60" s="16"/>
      <c r="UHS60" s="15"/>
      <c r="UHT60" s="16"/>
      <c r="UHU60" s="15"/>
      <c r="UHV60" s="16"/>
      <c r="UHW60" s="15"/>
      <c r="UHX60" s="16"/>
      <c r="UHY60" s="15"/>
      <c r="UHZ60" s="16"/>
      <c r="UIA60" s="15"/>
      <c r="UIB60" s="16"/>
      <c r="UIC60" s="15"/>
      <c r="UID60" s="16"/>
      <c r="UIE60" s="15"/>
      <c r="UIF60" s="16"/>
      <c r="UIG60" s="15"/>
      <c r="UIH60" s="16"/>
      <c r="UII60" s="15"/>
      <c r="UIJ60" s="16"/>
      <c r="UIK60" s="15"/>
      <c r="UIL60" s="16"/>
      <c r="UIM60" s="15"/>
      <c r="UIN60" s="16"/>
      <c r="UIO60" s="15"/>
      <c r="UIP60" s="16"/>
      <c r="UIQ60" s="15"/>
      <c r="UIR60" s="16"/>
      <c r="UIS60" s="15"/>
      <c r="UIT60" s="16"/>
      <c r="UIU60" s="15"/>
      <c r="UIV60" s="16"/>
      <c r="UIW60" s="15"/>
      <c r="UIX60" s="16"/>
      <c r="UIY60" s="15"/>
      <c r="UIZ60" s="16"/>
      <c r="UJA60" s="15"/>
      <c r="UJB60" s="16"/>
      <c r="UJC60" s="15"/>
      <c r="UJD60" s="16"/>
      <c r="UJE60" s="15"/>
      <c r="UJF60" s="16"/>
      <c r="UJG60" s="15"/>
      <c r="UJH60" s="16"/>
      <c r="UJI60" s="15"/>
      <c r="UJJ60" s="16"/>
      <c r="UJK60" s="15"/>
      <c r="UJL60" s="16"/>
      <c r="UJM60" s="15"/>
      <c r="UJN60" s="16"/>
      <c r="UJO60" s="15"/>
      <c r="UJP60" s="16"/>
      <c r="UJQ60" s="15"/>
      <c r="UJR60" s="16"/>
      <c r="UJS60" s="15"/>
      <c r="UJT60" s="16"/>
      <c r="UJU60" s="15"/>
      <c r="UJV60" s="16"/>
      <c r="UJW60" s="15"/>
      <c r="UJX60" s="16"/>
      <c r="UJY60" s="15"/>
      <c r="UJZ60" s="16"/>
      <c r="UKA60" s="15"/>
      <c r="UKB60" s="16"/>
      <c r="UKC60" s="15"/>
      <c r="UKD60" s="16"/>
      <c r="UKE60" s="15"/>
      <c r="UKF60" s="16"/>
      <c r="UKG60" s="15"/>
      <c r="UKH60" s="16"/>
      <c r="UKI60" s="15"/>
      <c r="UKJ60" s="16"/>
      <c r="UKK60" s="15"/>
      <c r="UKL60" s="16"/>
      <c r="UKM60" s="15"/>
      <c r="UKN60" s="16"/>
      <c r="UKO60" s="15"/>
      <c r="UKP60" s="16"/>
      <c r="UKQ60" s="15"/>
      <c r="UKR60" s="16"/>
      <c r="UKS60" s="15"/>
      <c r="UKT60" s="16"/>
      <c r="UKU60" s="15"/>
      <c r="UKV60" s="16"/>
      <c r="UKW60" s="15"/>
      <c r="UKX60" s="16"/>
      <c r="UKY60" s="15"/>
      <c r="UKZ60" s="16"/>
      <c r="ULA60" s="15"/>
      <c r="ULB60" s="16"/>
      <c r="ULC60" s="15"/>
      <c r="ULD60" s="16"/>
      <c r="ULE60" s="15"/>
      <c r="ULF60" s="16"/>
      <c r="ULG60" s="15"/>
      <c r="ULH60" s="16"/>
      <c r="ULI60" s="15"/>
      <c r="ULJ60" s="16"/>
      <c r="ULK60" s="15"/>
      <c r="ULL60" s="16"/>
      <c r="ULM60" s="15"/>
      <c r="ULN60" s="16"/>
      <c r="ULO60" s="15"/>
      <c r="ULP60" s="16"/>
      <c r="ULQ60" s="15"/>
      <c r="ULR60" s="16"/>
      <c r="ULS60" s="15"/>
      <c r="ULT60" s="16"/>
      <c r="ULU60" s="15"/>
      <c r="ULV60" s="16"/>
      <c r="ULW60" s="15"/>
      <c r="ULX60" s="16"/>
      <c r="ULY60" s="15"/>
      <c r="ULZ60" s="16"/>
      <c r="UMA60" s="15"/>
      <c r="UMB60" s="16"/>
      <c r="UMC60" s="15"/>
      <c r="UMD60" s="16"/>
      <c r="UME60" s="15"/>
      <c r="UMF60" s="16"/>
      <c r="UMG60" s="15"/>
      <c r="UMH60" s="16"/>
      <c r="UMI60" s="15"/>
      <c r="UMJ60" s="16"/>
      <c r="UMK60" s="15"/>
      <c r="UML60" s="16"/>
      <c r="UMM60" s="15"/>
      <c r="UMN60" s="16"/>
      <c r="UMO60" s="15"/>
      <c r="UMP60" s="16"/>
      <c r="UMQ60" s="15"/>
      <c r="UMR60" s="16"/>
      <c r="UMS60" s="15"/>
      <c r="UMT60" s="16"/>
      <c r="UMU60" s="15"/>
      <c r="UMV60" s="16"/>
      <c r="UMW60" s="15"/>
      <c r="UMX60" s="16"/>
      <c r="UMY60" s="15"/>
      <c r="UMZ60" s="16"/>
      <c r="UNA60" s="15"/>
      <c r="UNB60" s="16"/>
      <c r="UNC60" s="15"/>
      <c r="UND60" s="16"/>
      <c r="UNE60" s="15"/>
      <c r="UNF60" s="16"/>
      <c r="UNG60" s="15"/>
      <c r="UNH60" s="16"/>
      <c r="UNI60" s="15"/>
      <c r="UNJ60" s="16"/>
      <c r="UNK60" s="15"/>
      <c r="UNL60" s="16"/>
      <c r="UNM60" s="15"/>
      <c r="UNN60" s="16"/>
      <c r="UNO60" s="15"/>
      <c r="UNP60" s="16"/>
      <c r="UNQ60" s="15"/>
      <c r="UNR60" s="16"/>
      <c r="UNS60" s="15"/>
      <c r="UNT60" s="16"/>
      <c r="UNU60" s="15"/>
      <c r="UNV60" s="16"/>
      <c r="UNW60" s="15"/>
      <c r="UNX60" s="16"/>
      <c r="UNY60" s="15"/>
      <c r="UNZ60" s="16"/>
      <c r="UOA60" s="15"/>
      <c r="UOB60" s="16"/>
      <c r="UOC60" s="15"/>
      <c r="UOD60" s="16"/>
      <c r="UOE60" s="15"/>
      <c r="UOF60" s="16"/>
      <c r="UOG60" s="15"/>
      <c r="UOH60" s="16"/>
      <c r="UOI60" s="15"/>
      <c r="UOJ60" s="16"/>
      <c r="UOK60" s="15"/>
      <c r="UOL60" s="16"/>
      <c r="UOM60" s="15"/>
      <c r="UON60" s="16"/>
      <c r="UOO60" s="15"/>
      <c r="UOP60" s="16"/>
      <c r="UOQ60" s="15"/>
      <c r="UOR60" s="16"/>
      <c r="UOS60" s="15"/>
      <c r="UOT60" s="16"/>
      <c r="UOU60" s="15"/>
      <c r="UOV60" s="16"/>
      <c r="UOW60" s="15"/>
      <c r="UOX60" s="16"/>
      <c r="UOY60" s="15"/>
      <c r="UOZ60" s="16"/>
      <c r="UPA60" s="15"/>
      <c r="UPB60" s="16"/>
      <c r="UPC60" s="15"/>
      <c r="UPD60" s="16"/>
      <c r="UPE60" s="15"/>
      <c r="UPF60" s="16"/>
      <c r="UPG60" s="15"/>
      <c r="UPH60" s="16"/>
      <c r="UPI60" s="15"/>
      <c r="UPJ60" s="16"/>
      <c r="UPK60" s="15"/>
      <c r="UPL60" s="16"/>
      <c r="UPM60" s="15"/>
      <c r="UPN60" s="16"/>
      <c r="UPO60" s="15"/>
      <c r="UPP60" s="16"/>
      <c r="UPQ60" s="15"/>
      <c r="UPR60" s="16"/>
      <c r="UPS60" s="15"/>
      <c r="UPT60" s="16"/>
      <c r="UPU60" s="15"/>
      <c r="UPV60" s="16"/>
      <c r="UPW60" s="15"/>
      <c r="UPX60" s="16"/>
      <c r="UPY60" s="15"/>
      <c r="UPZ60" s="16"/>
      <c r="UQA60" s="15"/>
      <c r="UQB60" s="16"/>
      <c r="UQC60" s="15"/>
      <c r="UQD60" s="16"/>
      <c r="UQE60" s="15"/>
      <c r="UQF60" s="16"/>
      <c r="UQG60" s="15"/>
      <c r="UQH60" s="16"/>
      <c r="UQI60" s="15"/>
      <c r="UQJ60" s="16"/>
      <c r="UQK60" s="15"/>
      <c r="UQL60" s="16"/>
      <c r="UQM60" s="15"/>
      <c r="UQN60" s="16"/>
      <c r="UQO60" s="15"/>
      <c r="UQP60" s="16"/>
      <c r="UQQ60" s="15"/>
      <c r="UQR60" s="16"/>
      <c r="UQS60" s="15"/>
      <c r="UQT60" s="16"/>
      <c r="UQU60" s="15"/>
      <c r="UQV60" s="16"/>
      <c r="UQW60" s="15"/>
      <c r="UQX60" s="16"/>
      <c r="UQY60" s="15"/>
      <c r="UQZ60" s="16"/>
      <c r="URA60" s="15"/>
      <c r="URB60" s="16"/>
      <c r="URC60" s="15"/>
      <c r="URD60" s="16"/>
      <c r="URE60" s="15"/>
      <c r="URF60" s="16"/>
      <c r="URG60" s="15"/>
      <c r="URH60" s="16"/>
      <c r="URI60" s="15"/>
      <c r="URJ60" s="16"/>
      <c r="URK60" s="15"/>
      <c r="URL60" s="16"/>
      <c r="URM60" s="15"/>
      <c r="URN60" s="16"/>
      <c r="URO60" s="15"/>
      <c r="URP60" s="16"/>
      <c r="URQ60" s="15"/>
      <c r="URR60" s="16"/>
      <c r="URS60" s="15"/>
      <c r="URT60" s="16"/>
      <c r="URU60" s="15"/>
      <c r="URV60" s="16"/>
      <c r="URW60" s="15"/>
      <c r="URX60" s="16"/>
      <c r="URY60" s="15"/>
      <c r="URZ60" s="16"/>
      <c r="USA60" s="15"/>
      <c r="USB60" s="16"/>
      <c r="USC60" s="15"/>
      <c r="USD60" s="16"/>
      <c r="USE60" s="15"/>
      <c r="USF60" s="16"/>
      <c r="USG60" s="15"/>
      <c r="USH60" s="16"/>
      <c r="USI60" s="15"/>
      <c r="USJ60" s="16"/>
      <c r="USK60" s="15"/>
      <c r="USL60" s="16"/>
      <c r="USM60" s="15"/>
      <c r="USN60" s="16"/>
      <c r="USO60" s="15"/>
      <c r="USP60" s="16"/>
      <c r="USQ60" s="15"/>
      <c r="USR60" s="16"/>
      <c r="USS60" s="15"/>
      <c r="UST60" s="16"/>
      <c r="USU60" s="15"/>
      <c r="USV60" s="16"/>
      <c r="USW60" s="15"/>
      <c r="USX60" s="16"/>
      <c r="USY60" s="15"/>
      <c r="USZ60" s="16"/>
      <c r="UTA60" s="15"/>
      <c r="UTB60" s="16"/>
      <c r="UTC60" s="15"/>
      <c r="UTD60" s="16"/>
      <c r="UTE60" s="15"/>
      <c r="UTF60" s="16"/>
      <c r="UTG60" s="15"/>
      <c r="UTH60" s="16"/>
      <c r="UTI60" s="15"/>
      <c r="UTJ60" s="16"/>
      <c r="UTK60" s="15"/>
      <c r="UTL60" s="16"/>
      <c r="UTM60" s="15"/>
      <c r="UTN60" s="16"/>
      <c r="UTO60" s="15"/>
      <c r="UTP60" s="16"/>
      <c r="UTQ60" s="15"/>
      <c r="UTR60" s="16"/>
      <c r="UTS60" s="15"/>
      <c r="UTT60" s="16"/>
      <c r="UTU60" s="15"/>
      <c r="UTV60" s="16"/>
      <c r="UTW60" s="15"/>
      <c r="UTX60" s="16"/>
      <c r="UTY60" s="15"/>
      <c r="UTZ60" s="16"/>
      <c r="UUA60" s="15"/>
      <c r="UUB60" s="16"/>
      <c r="UUC60" s="15"/>
      <c r="UUD60" s="16"/>
      <c r="UUE60" s="15"/>
      <c r="UUF60" s="16"/>
      <c r="UUG60" s="15"/>
      <c r="UUH60" s="16"/>
      <c r="UUI60" s="15"/>
      <c r="UUJ60" s="16"/>
      <c r="UUK60" s="15"/>
      <c r="UUL60" s="16"/>
      <c r="UUM60" s="15"/>
      <c r="UUN60" s="16"/>
      <c r="UUO60" s="15"/>
      <c r="UUP60" s="16"/>
      <c r="UUQ60" s="15"/>
      <c r="UUR60" s="16"/>
      <c r="UUS60" s="15"/>
      <c r="UUT60" s="16"/>
      <c r="UUU60" s="15"/>
      <c r="UUV60" s="16"/>
      <c r="UUW60" s="15"/>
      <c r="UUX60" s="16"/>
      <c r="UUY60" s="15"/>
      <c r="UUZ60" s="16"/>
      <c r="UVA60" s="15"/>
      <c r="UVB60" s="16"/>
      <c r="UVC60" s="15"/>
      <c r="UVD60" s="16"/>
      <c r="UVE60" s="15"/>
      <c r="UVF60" s="16"/>
      <c r="UVG60" s="15"/>
      <c r="UVH60" s="16"/>
      <c r="UVI60" s="15"/>
      <c r="UVJ60" s="16"/>
      <c r="UVK60" s="15"/>
      <c r="UVL60" s="16"/>
      <c r="UVM60" s="15"/>
      <c r="UVN60" s="16"/>
      <c r="UVO60" s="15"/>
      <c r="UVP60" s="16"/>
      <c r="UVQ60" s="15"/>
      <c r="UVR60" s="16"/>
      <c r="UVS60" s="15"/>
      <c r="UVT60" s="16"/>
      <c r="UVU60" s="15"/>
      <c r="UVV60" s="16"/>
      <c r="UVW60" s="15"/>
      <c r="UVX60" s="16"/>
      <c r="UVY60" s="15"/>
      <c r="UVZ60" s="16"/>
      <c r="UWA60" s="15"/>
      <c r="UWB60" s="16"/>
      <c r="UWC60" s="15"/>
      <c r="UWD60" s="16"/>
      <c r="UWE60" s="15"/>
      <c r="UWF60" s="16"/>
      <c r="UWG60" s="15"/>
      <c r="UWH60" s="16"/>
      <c r="UWI60" s="15"/>
      <c r="UWJ60" s="16"/>
      <c r="UWK60" s="15"/>
      <c r="UWL60" s="16"/>
      <c r="UWM60" s="15"/>
      <c r="UWN60" s="16"/>
      <c r="UWO60" s="15"/>
      <c r="UWP60" s="16"/>
      <c r="UWQ60" s="15"/>
      <c r="UWR60" s="16"/>
      <c r="UWS60" s="15"/>
      <c r="UWT60" s="16"/>
      <c r="UWU60" s="15"/>
      <c r="UWV60" s="16"/>
      <c r="UWW60" s="15"/>
      <c r="UWX60" s="16"/>
      <c r="UWY60" s="15"/>
      <c r="UWZ60" s="16"/>
      <c r="UXA60" s="15"/>
      <c r="UXB60" s="16"/>
      <c r="UXC60" s="15"/>
      <c r="UXD60" s="16"/>
      <c r="UXE60" s="15"/>
      <c r="UXF60" s="16"/>
      <c r="UXG60" s="15"/>
      <c r="UXH60" s="16"/>
      <c r="UXI60" s="15"/>
      <c r="UXJ60" s="16"/>
      <c r="UXK60" s="15"/>
      <c r="UXL60" s="16"/>
      <c r="UXM60" s="15"/>
      <c r="UXN60" s="16"/>
      <c r="UXO60" s="15"/>
      <c r="UXP60" s="16"/>
      <c r="UXQ60" s="15"/>
      <c r="UXR60" s="16"/>
      <c r="UXS60" s="15"/>
      <c r="UXT60" s="16"/>
      <c r="UXU60" s="15"/>
      <c r="UXV60" s="16"/>
      <c r="UXW60" s="15"/>
      <c r="UXX60" s="16"/>
      <c r="UXY60" s="15"/>
      <c r="UXZ60" s="16"/>
      <c r="UYA60" s="15"/>
      <c r="UYB60" s="16"/>
      <c r="UYC60" s="15"/>
      <c r="UYD60" s="16"/>
      <c r="UYE60" s="15"/>
      <c r="UYF60" s="16"/>
      <c r="UYG60" s="15"/>
      <c r="UYH60" s="16"/>
      <c r="UYI60" s="15"/>
      <c r="UYJ60" s="16"/>
      <c r="UYK60" s="15"/>
      <c r="UYL60" s="16"/>
      <c r="UYM60" s="15"/>
      <c r="UYN60" s="16"/>
      <c r="UYO60" s="15"/>
      <c r="UYP60" s="16"/>
      <c r="UYQ60" s="15"/>
      <c r="UYR60" s="16"/>
      <c r="UYS60" s="15"/>
      <c r="UYT60" s="16"/>
      <c r="UYU60" s="15"/>
      <c r="UYV60" s="16"/>
      <c r="UYW60" s="15"/>
      <c r="UYX60" s="16"/>
      <c r="UYY60" s="15"/>
      <c r="UYZ60" s="16"/>
      <c r="UZA60" s="15"/>
      <c r="UZB60" s="16"/>
      <c r="UZC60" s="15"/>
      <c r="UZD60" s="16"/>
      <c r="UZE60" s="15"/>
      <c r="UZF60" s="16"/>
      <c r="UZG60" s="15"/>
      <c r="UZH60" s="16"/>
      <c r="UZI60" s="15"/>
      <c r="UZJ60" s="16"/>
      <c r="UZK60" s="15"/>
      <c r="UZL60" s="16"/>
      <c r="UZM60" s="15"/>
      <c r="UZN60" s="16"/>
      <c r="UZO60" s="15"/>
      <c r="UZP60" s="16"/>
      <c r="UZQ60" s="15"/>
      <c r="UZR60" s="16"/>
      <c r="UZS60" s="15"/>
      <c r="UZT60" s="16"/>
      <c r="UZU60" s="15"/>
      <c r="UZV60" s="16"/>
      <c r="UZW60" s="15"/>
      <c r="UZX60" s="16"/>
      <c r="UZY60" s="15"/>
      <c r="UZZ60" s="16"/>
      <c r="VAA60" s="15"/>
      <c r="VAB60" s="16"/>
      <c r="VAC60" s="15"/>
      <c r="VAD60" s="16"/>
      <c r="VAE60" s="15"/>
      <c r="VAF60" s="16"/>
      <c r="VAG60" s="15"/>
      <c r="VAH60" s="16"/>
      <c r="VAI60" s="15"/>
      <c r="VAJ60" s="16"/>
      <c r="VAK60" s="15"/>
      <c r="VAL60" s="16"/>
      <c r="VAM60" s="15"/>
      <c r="VAN60" s="16"/>
      <c r="VAO60" s="15"/>
      <c r="VAP60" s="16"/>
      <c r="VAQ60" s="15"/>
      <c r="VAR60" s="16"/>
      <c r="VAS60" s="15"/>
      <c r="VAT60" s="16"/>
      <c r="VAU60" s="15"/>
      <c r="VAV60" s="16"/>
      <c r="VAW60" s="15"/>
      <c r="VAX60" s="16"/>
      <c r="VAY60" s="15"/>
      <c r="VAZ60" s="16"/>
      <c r="VBA60" s="15"/>
      <c r="VBB60" s="16"/>
      <c r="VBC60" s="15"/>
      <c r="VBD60" s="16"/>
      <c r="VBE60" s="15"/>
      <c r="VBF60" s="16"/>
      <c r="VBG60" s="15"/>
      <c r="VBH60" s="16"/>
      <c r="VBI60" s="15"/>
      <c r="VBJ60" s="16"/>
      <c r="VBK60" s="15"/>
      <c r="VBL60" s="16"/>
      <c r="VBM60" s="15"/>
      <c r="VBN60" s="16"/>
      <c r="VBO60" s="15"/>
      <c r="VBP60" s="16"/>
      <c r="VBQ60" s="15"/>
      <c r="VBR60" s="16"/>
      <c r="VBS60" s="15"/>
      <c r="VBT60" s="16"/>
      <c r="VBU60" s="15"/>
      <c r="VBV60" s="16"/>
      <c r="VBW60" s="15"/>
      <c r="VBX60" s="16"/>
      <c r="VBY60" s="15"/>
      <c r="VBZ60" s="16"/>
      <c r="VCA60" s="15"/>
      <c r="VCB60" s="16"/>
      <c r="VCC60" s="15"/>
      <c r="VCD60" s="16"/>
      <c r="VCE60" s="15"/>
      <c r="VCF60" s="16"/>
      <c r="VCG60" s="15"/>
      <c r="VCH60" s="16"/>
      <c r="VCI60" s="15"/>
      <c r="VCJ60" s="16"/>
      <c r="VCK60" s="15"/>
      <c r="VCL60" s="16"/>
      <c r="VCM60" s="15"/>
      <c r="VCN60" s="16"/>
      <c r="VCO60" s="15"/>
      <c r="VCP60" s="16"/>
      <c r="VCQ60" s="15"/>
      <c r="VCR60" s="16"/>
      <c r="VCS60" s="15"/>
      <c r="VCT60" s="16"/>
      <c r="VCU60" s="15"/>
      <c r="VCV60" s="16"/>
      <c r="VCW60" s="15"/>
      <c r="VCX60" s="16"/>
      <c r="VCY60" s="15"/>
      <c r="VCZ60" s="16"/>
      <c r="VDA60" s="15"/>
      <c r="VDB60" s="16"/>
      <c r="VDC60" s="15"/>
      <c r="VDD60" s="16"/>
      <c r="VDE60" s="15"/>
      <c r="VDF60" s="16"/>
      <c r="VDG60" s="15"/>
      <c r="VDH60" s="16"/>
      <c r="VDI60" s="15"/>
      <c r="VDJ60" s="16"/>
      <c r="VDK60" s="15"/>
      <c r="VDL60" s="16"/>
      <c r="VDM60" s="15"/>
      <c r="VDN60" s="16"/>
      <c r="VDO60" s="15"/>
      <c r="VDP60" s="16"/>
      <c r="VDQ60" s="15"/>
      <c r="VDR60" s="16"/>
      <c r="VDS60" s="15"/>
      <c r="VDT60" s="16"/>
      <c r="VDU60" s="15"/>
      <c r="VDV60" s="16"/>
      <c r="VDW60" s="15"/>
      <c r="VDX60" s="16"/>
      <c r="VDY60" s="15"/>
      <c r="VDZ60" s="16"/>
      <c r="VEA60" s="15"/>
      <c r="VEB60" s="16"/>
      <c r="VEC60" s="15"/>
      <c r="VED60" s="16"/>
      <c r="VEE60" s="15"/>
      <c r="VEF60" s="16"/>
      <c r="VEG60" s="15"/>
      <c r="VEH60" s="16"/>
      <c r="VEI60" s="15"/>
      <c r="VEJ60" s="16"/>
      <c r="VEK60" s="15"/>
      <c r="VEL60" s="16"/>
      <c r="VEM60" s="15"/>
      <c r="VEN60" s="16"/>
      <c r="VEO60" s="15"/>
      <c r="VEP60" s="16"/>
      <c r="VEQ60" s="15"/>
      <c r="VER60" s="16"/>
      <c r="VES60" s="15"/>
      <c r="VET60" s="16"/>
      <c r="VEU60" s="15"/>
      <c r="VEV60" s="16"/>
      <c r="VEW60" s="15"/>
      <c r="VEX60" s="16"/>
      <c r="VEY60" s="15"/>
      <c r="VEZ60" s="16"/>
      <c r="VFA60" s="15"/>
      <c r="VFB60" s="16"/>
      <c r="VFC60" s="15"/>
      <c r="VFD60" s="16"/>
      <c r="VFE60" s="15"/>
      <c r="VFF60" s="16"/>
      <c r="VFG60" s="15"/>
      <c r="VFH60" s="16"/>
      <c r="VFI60" s="15"/>
      <c r="VFJ60" s="16"/>
      <c r="VFK60" s="15"/>
      <c r="VFL60" s="16"/>
      <c r="VFM60" s="15"/>
      <c r="VFN60" s="16"/>
      <c r="VFO60" s="15"/>
      <c r="VFP60" s="16"/>
      <c r="VFQ60" s="15"/>
      <c r="VFR60" s="16"/>
      <c r="VFS60" s="15"/>
      <c r="VFT60" s="16"/>
      <c r="VFU60" s="15"/>
      <c r="VFV60" s="16"/>
      <c r="VFW60" s="15"/>
      <c r="VFX60" s="16"/>
      <c r="VFY60" s="15"/>
      <c r="VFZ60" s="16"/>
      <c r="VGA60" s="15"/>
      <c r="VGB60" s="16"/>
      <c r="VGC60" s="15"/>
      <c r="VGD60" s="16"/>
      <c r="VGE60" s="15"/>
      <c r="VGF60" s="16"/>
      <c r="VGG60" s="15"/>
      <c r="VGH60" s="16"/>
      <c r="VGI60" s="15"/>
      <c r="VGJ60" s="16"/>
      <c r="VGK60" s="15"/>
      <c r="VGL60" s="16"/>
      <c r="VGM60" s="15"/>
      <c r="VGN60" s="16"/>
      <c r="VGO60" s="15"/>
      <c r="VGP60" s="16"/>
      <c r="VGQ60" s="15"/>
      <c r="VGR60" s="16"/>
      <c r="VGS60" s="15"/>
      <c r="VGT60" s="16"/>
      <c r="VGU60" s="15"/>
      <c r="VGV60" s="16"/>
      <c r="VGW60" s="15"/>
      <c r="VGX60" s="16"/>
      <c r="VGY60" s="15"/>
      <c r="VGZ60" s="16"/>
      <c r="VHA60" s="15"/>
      <c r="VHB60" s="16"/>
      <c r="VHC60" s="15"/>
      <c r="VHD60" s="16"/>
      <c r="VHE60" s="15"/>
      <c r="VHF60" s="16"/>
      <c r="VHG60" s="15"/>
      <c r="VHH60" s="16"/>
      <c r="VHI60" s="15"/>
      <c r="VHJ60" s="16"/>
      <c r="VHK60" s="15"/>
      <c r="VHL60" s="16"/>
      <c r="VHM60" s="15"/>
      <c r="VHN60" s="16"/>
      <c r="VHO60" s="15"/>
      <c r="VHP60" s="16"/>
      <c r="VHQ60" s="15"/>
      <c r="VHR60" s="16"/>
      <c r="VHS60" s="15"/>
      <c r="VHT60" s="16"/>
      <c r="VHU60" s="15"/>
      <c r="VHV60" s="16"/>
      <c r="VHW60" s="15"/>
      <c r="VHX60" s="16"/>
      <c r="VHY60" s="15"/>
      <c r="VHZ60" s="16"/>
      <c r="VIA60" s="15"/>
      <c r="VIB60" s="16"/>
      <c r="VIC60" s="15"/>
      <c r="VID60" s="16"/>
      <c r="VIE60" s="15"/>
      <c r="VIF60" s="16"/>
      <c r="VIG60" s="15"/>
      <c r="VIH60" s="16"/>
      <c r="VII60" s="15"/>
      <c r="VIJ60" s="16"/>
      <c r="VIK60" s="15"/>
      <c r="VIL60" s="16"/>
      <c r="VIM60" s="15"/>
      <c r="VIN60" s="16"/>
      <c r="VIO60" s="15"/>
      <c r="VIP60" s="16"/>
      <c r="VIQ60" s="15"/>
      <c r="VIR60" s="16"/>
      <c r="VIS60" s="15"/>
      <c r="VIT60" s="16"/>
      <c r="VIU60" s="15"/>
      <c r="VIV60" s="16"/>
      <c r="VIW60" s="15"/>
      <c r="VIX60" s="16"/>
      <c r="VIY60" s="15"/>
      <c r="VIZ60" s="16"/>
      <c r="VJA60" s="15"/>
      <c r="VJB60" s="16"/>
      <c r="VJC60" s="15"/>
      <c r="VJD60" s="16"/>
      <c r="VJE60" s="15"/>
      <c r="VJF60" s="16"/>
      <c r="VJG60" s="15"/>
      <c r="VJH60" s="16"/>
      <c r="VJI60" s="15"/>
      <c r="VJJ60" s="16"/>
      <c r="VJK60" s="15"/>
      <c r="VJL60" s="16"/>
      <c r="VJM60" s="15"/>
      <c r="VJN60" s="16"/>
      <c r="VJO60" s="15"/>
      <c r="VJP60" s="16"/>
      <c r="VJQ60" s="15"/>
      <c r="VJR60" s="16"/>
      <c r="VJS60" s="15"/>
      <c r="VJT60" s="16"/>
      <c r="VJU60" s="15"/>
      <c r="VJV60" s="16"/>
      <c r="VJW60" s="15"/>
      <c r="VJX60" s="16"/>
      <c r="VJY60" s="15"/>
      <c r="VJZ60" s="16"/>
      <c r="VKA60" s="15"/>
      <c r="VKB60" s="16"/>
      <c r="VKC60" s="15"/>
      <c r="VKD60" s="16"/>
      <c r="VKE60" s="15"/>
      <c r="VKF60" s="16"/>
      <c r="VKG60" s="15"/>
      <c r="VKH60" s="16"/>
      <c r="VKI60" s="15"/>
      <c r="VKJ60" s="16"/>
      <c r="VKK60" s="15"/>
      <c r="VKL60" s="16"/>
      <c r="VKM60" s="15"/>
      <c r="VKN60" s="16"/>
      <c r="VKO60" s="15"/>
      <c r="VKP60" s="16"/>
      <c r="VKQ60" s="15"/>
      <c r="VKR60" s="16"/>
      <c r="VKS60" s="15"/>
      <c r="VKT60" s="16"/>
      <c r="VKU60" s="15"/>
      <c r="VKV60" s="16"/>
      <c r="VKW60" s="15"/>
      <c r="VKX60" s="16"/>
      <c r="VKY60" s="15"/>
      <c r="VKZ60" s="16"/>
      <c r="VLA60" s="15"/>
      <c r="VLB60" s="16"/>
      <c r="VLC60" s="15"/>
      <c r="VLD60" s="16"/>
      <c r="VLE60" s="15"/>
      <c r="VLF60" s="16"/>
      <c r="VLG60" s="15"/>
      <c r="VLH60" s="16"/>
      <c r="VLI60" s="15"/>
      <c r="VLJ60" s="16"/>
      <c r="VLK60" s="15"/>
      <c r="VLL60" s="16"/>
      <c r="VLM60" s="15"/>
      <c r="VLN60" s="16"/>
      <c r="VLO60" s="15"/>
      <c r="VLP60" s="16"/>
      <c r="VLQ60" s="15"/>
      <c r="VLR60" s="16"/>
      <c r="VLS60" s="15"/>
      <c r="VLT60" s="16"/>
      <c r="VLU60" s="15"/>
      <c r="VLV60" s="16"/>
      <c r="VLW60" s="15"/>
      <c r="VLX60" s="16"/>
      <c r="VLY60" s="15"/>
      <c r="VLZ60" s="16"/>
      <c r="VMA60" s="15"/>
      <c r="VMB60" s="16"/>
      <c r="VMC60" s="15"/>
      <c r="VMD60" s="16"/>
      <c r="VME60" s="15"/>
      <c r="VMF60" s="16"/>
      <c r="VMG60" s="15"/>
      <c r="VMH60" s="16"/>
      <c r="VMI60" s="15"/>
      <c r="VMJ60" s="16"/>
      <c r="VMK60" s="15"/>
      <c r="VML60" s="16"/>
      <c r="VMM60" s="15"/>
      <c r="VMN60" s="16"/>
      <c r="VMO60" s="15"/>
      <c r="VMP60" s="16"/>
      <c r="VMQ60" s="15"/>
      <c r="VMR60" s="16"/>
      <c r="VMS60" s="15"/>
      <c r="VMT60" s="16"/>
      <c r="VMU60" s="15"/>
      <c r="VMV60" s="16"/>
      <c r="VMW60" s="15"/>
      <c r="VMX60" s="16"/>
      <c r="VMY60" s="15"/>
      <c r="VMZ60" s="16"/>
      <c r="VNA60" s="15"/>
      <c r="VNB60" s="16"/>
      <c r="VNC60" s="15"/>
      <c r="VND60" s="16"/>
      <c r="VNE60" s="15"/>
      <c r="VNF60" s="16"/>
      <c r="VNG60" s="15"/>
      <c r="VNH60" s="16"/>
      <c r="VNI60" s="15"/>
      <c r="VNJ60" s="16"/>
      <c r="VNK60" s="15"/>
      <c r="VNL60" s="16"/>
      <c r="VNM60" s="15"/>
      <c r="VNN60" s="16"/>
      <c r="VNO60" s="15"/>
      <c r="VNP60" s="16"/>
      <c r="VNQ60" s="15"/>
      <c r="VNR60" s="16"/>
      <c r="VNS60" s="15"/>
      <c r="VNT60" s="16"/>
      <c r="VNU60" s="15"/>
      <c r="VNV60" s="16"/>
      <c r="VNW60" s="15"/>
      <c r="VNX60" s="16"/>
      <c r="VNY60" s="15"/>
      <c r="VNZ60" s="16"/>
      <c r="VOA60" s="15"/>
      <c r="VOB60" s="16"/>
      <c r="VOC60" s="15"/>
      <c r="VOD60" s="16"/>
      <c r="VOE60" s="15"/>
      <c r="VOF60" s="16"/>
      <c r="VOG60" s="15"/>
      <c r="VOH60" s="16"/>
      <c r="VOI60" s="15"/>
      <c r="VOJ60" s="16"/>
      <c r="VOK60" s="15"/>
      <c r="VOL60" s="16"/>
      <c r="VOM60" s="15"/>
      <c r="VON60" s="16"/>
      <c r="VOO60" s="15"/>
      <c r="VOP60" s="16"/>
      <c r="VOQ60" s="15"/>
      <c r="VOR60" s="16"/>
      <c r="VOS60" s="15"/>
      <c r="VOT60" s="16"/>
      <c r="VOU60" s="15"/>
      <c r="VOV60" s="16"/>
      <c r="VOW60" s="15"/>
      <c r="VOX60" s="16"/>
      <c r="VOY60" s="15"/>
      <c r="VOZ60" s="16"/>
      <c r="VPA60" s="15"/>
      <c r="VPB60" s="16"/>
      <c r="VPC60" s="15"/>
      <c r="VPD60" s="16"/>
      <c r="VPE60" s="15"/>
      <c r="VPF60" s="16"/>
      <c r="VPG60" s="15"/>
      <c r="VPH60" s="16"/>
      <c r="VPI60" s="15"/>
      <c r="VPJ60" s="16"/>
      <c r="VPK60" s="15"/>
      <c r="VPL60" s="16"/>
      <c r="VPM60" s="15"/>
      <c r="VPN60" s="16"/>
      <c r="VPO60" s="15"/>
      <c r="VPP60" s="16"/>
      <c r="VPQ60" s="15"/>
      <c r="VPR60" s="16"/>
      <c r="VPS60" s="15"/>
      <c r="VPT60" s="16"/>
      <c r="VPU60" s="15"/>
      <c r="VPV60" s="16"/>
      <c r="VPW60" s="15"/>
      <c r="VPX60" s="16"/>
      <c r="VPY60" s="15"/>
      <c r="VPZ60" s="16"/>
      <c r="VQA60" s="15"/>
      <c r="VQB60" s="16"/>
      <c r="VQC60" s="15"/>
      <c r="VQD60" s="16"/>
      <c r="VQE60" s="15"/>
      <c r="VQF60" s="16"/>
      <c r="VQG60" s="15"/>
      <c r="VQH60" s="16"/>
      <c r="VQI60" s="15"/>
      <c r="VQJ60" s="16"/>
      <c r="VQK60" s="15"/>
      <c r="VQL60" s="16"/>
      <c r="VQM60" s="15"/>
      <c r="VQN60" s="16"/>
      <c r="VQO60" s="15"/>
      <c r="VQP60" s="16"/>
      <c r="VQQ60" s="15"/>
      <c r="VQR60" s="16"/>
      <c r="VQS60" s="15"/>
      <c r="VQT60" s="16"/>
      <c r="VQU60" s="15"/>
      <c r="VQV60" s="16"/>
      <c r="VQW60" s="15"/>
      <c r="VQX60" s="16"/>
      <c r="VQY60" s="15"/>
      <c r="VQZ60" s="16"/>
      <c r="VRA60" s="15"/>
      <c r="VRB60" s="16"/>
      <c r="VRC60" s="15"/>
      <c r="VRD60" s="16"/>
      <c r="VRE60" s="15"/>
      <c r="VRF60" s="16"/>
      <c r="VRG60" s="15"/>
      <c r="VRH60" s="16"/>
      <c r="VRI60" s="15"/>
      <c r="VRJ60" s="16"/>
      <c r="VRK60" s="15"/>
      <c r="VRL60" s="16"/>
      <c r="VRM60" s="15"/>
      <c r="VRN60" s="16"/>
      <c r="VRO60" s="15"/>
      <c r="VRP60" s="16"/>
      <c r="VRQ60" s="15"/>
      <c r="VRR60" s="16"/>
      <c r="VRS60" s="15"/>
      <c r="VRT60" s="16"/>
      <c r="VRU60" s="15"/>
      <c r="VRV60" s="16"/>
      <c r="VRW60" s="15"/>
      <c r="VRX60" s="16"/>
      <c r="VRY60" s="15"/>
      <c r="VRZ60" s="16"/>
      <c r="VSA60" s="15"/>
      <c r="VSB60" s="16"/>
      <c r="VSC60" s="15"/>
      <c r="VSD60" s="16"/>
      <c r="VSE60" s="15"/>
      <c r="VSF60" s="16"/>
      <c r="VSG60" s="15"/>
      <c r="VSH60" s="16"/>
      <c r="VSI60" s="15"/>
      <c r="VSJ60" s="16"/>
      <c r="VSK60" s="15"/>
      <c r="VSL60" s="16"/>
      <c r="VSM60" s="15"/>
      <c r="VSN60" s="16"/>
      <c r="VSO60" s="15"/>
      <c r="VSP60" s="16"/>
      <c r="VSQ60" s="15"/>
      <c r="VSR60" s="16"/>
      <c r="VSS60" s="15"/>
      <c r="VST60" s="16"/>
      <c r="VSU60" s="15"/>
      <c r="VSV60" s="16"/>
      <c r="VSW60" s="15"/>
      <c r="VSX60" s="16"/>
      <c r="VSY60" s="15"/>
      <c r="VSZ60" s="16"/>
      <c r="VTA60" s="15"/>
      <c r="VTB60" s="16"/>
      <c r="VTC60" s="15"/>
      <c r="VTD60" s="16"/>
      <c r="VTE60" s="15"/>
      <c r="VTF60" s="16"/>
      <c r="VTG60" s="15"/>
      <c r="VTH60" s="16"/>
      <c r="VTI60" s="15"/>
      <c r="VTJ60" s="16"/>
      <c r="VTK60" s="15"/>
      <c r="VTL60" s="16"/>
      <c r="VTM60" s="15"/>
      <c r="VTN60" s="16"/>
      <c r="VTO60" s="15"/>
      <c r="VTP60" s="16"/>
      <c r="VTQ60" s="15"/>
      <c r="VTR60" s="16"/>
      <c r="VTS60" s="15"/>
      <c r="VTT60" s="16"/>
      <c r="VTU60" s="15"/>
      <c r="VTV60" s="16"/>
      <c r="VTW60" s="15"/>
      <c r="VTX60" s="16"/>
      <c r="VTY60" s="15"/>
      <c r="VTZ60" s="16"/>
      <c r="VUA60" s="15"/>
      <c r="VUB60" s="16"/>
      <c r="VUC60" s="15"/>
      <c r="VUD60" s="16"/>
      <c r="VUE60" s="15"/>
      <c r="VUF60" s="16"/>
      <c r="VUG60" s="15"/>
      <c r="VUH60" s="16"/>
      <c r="VUI60" s="15"/>
      <c r="VUJ60" s="16"/>
      <c r="VUK60" s="15"/>
      <c r="VUL60" s="16"/>
      <c r="VUM60" s="15"/>
      <c r="VUN60" s="16"/>
      <c r="VUO60" s="15"/>
      <c r="VUP60" s="16"/>
      <c r="VUQ60" s="15"/>
      <c r="VUR60" s="16"/>
      <c r="VUS60" s="15"/>
      <c r="VUT60" s="16"/>
      <c r="VUU60" s="15"/>
      <c r="VUV60" s="16"/>
      <c r="VUW60" s="15"/>
      <c r="VUX60" s="16"/>
      <c r="VUY60" s="15"/>
      <c r="VUZ60" s="16"/>
      <c r="VVA60" s="15"/>
      <c r="VVB60" s="16"/>
      <c r="VVC60" s="15"/>
      <c r="VVD60" s="16"/>
      <c r="VVE60" s="15"/>
      <c r="VVF60" s="16"/>
      <c r="VVG60" s="15"/>
      <c r="VVH60" s="16"/>
      <c r="VVI60" s="15"/>
      <c r="VVJ60" s="16"/>
      <c r="VVK60" s="15"/>
      <c r="VVL60" s="16"/>
      <c r="VVM60" s="15"/>
      <c r="VVN60" s="16"/>
      <c r="VVO60" s="15"/>
      <c r="VVP60" s="16"/>
      <c r="VVQ60" s="15"/>
      <c r="VVR60" s="16"/>
      <c r="VVS60" s="15"/>
      <c r="VVT60" s="16"/>
      <c r="VVU60" s="15"/>
      <c r="VVV60" s="16"/>
      <c r="VVW60" s="15"/>
      <c r="VVX60" s="16"/>
      <c r="VVY60" s="15"/>
      <c r="VVZ60" s="16"/>
      <c r="VWA60" s="15"/>
      <c r="VWB60" s="16"/>
      <c r="VWC60" s="15"/>
      <c r="VWD60" s="16"/>
      <c r="VWE60" s="15"/>
      <c r="VWF60" s="16"/>
      <c r="VWG60" s="15"/>
      <c r="VWH60" s="16"/>
      <c r="VWI60" s="15"/>
      <c r="VWJ60" s="16"/>
      <c r="VWK60" s="15"/>
      <c r="VWL60" s="16"/>
      <c r="VWM60" s="15"/>
      <c r="VWN60" s="16"/>
      <c r="VWO60" s="15"/>
      <c r="VWP60" s="16"/>
      <c r="VWQ60" s="15"/>
      <c r="VWR60" s="16"/>
      <c r="VWS60" s="15"/>
      <c r="VWT60" s="16"/>
      <c r="VWU60" s="15"/>
      <c r="VWV60" s="16"/>
      <c r="VWW60" s="15"/>
      <c r="VWX60" s="16"/>
      <c r="VWY60" s="15"/>
      <c r="VWZ60" s="16"/>
      <c r="VXA60" s="15"/>
      <c r="VXB60" s="16"/>
      <c r="VXC60" s="15"/>
      <c r="VXD60" s="16"/>
      <c r="VXE60" s="15"/>
      <c r="VXF60" s="16"/>
      <c r="VXG60" s="15"/>
      <c r="VXH60" s="16"/>
      <c r="VXI60" s="15"/>
      <c r="VXJ60" s="16"/>
      <c r="VXK60" s="15"/>
      <c r="VXL60" s="16"/>
      <c r="VXM60" s="15"/>
      <c r="VXN60" s="16"/>
      <c r="VXO60" s="15"/>
      <c r="VXP60" s="16"/>
      <c r="VXQ60" s="15"/>
      <c r="VXR60" s="16"/>
      <c r="VXS60" s="15"/>
      <c r="VXT60" s="16"/>
      <c r="VXU60" s="15"/>
      <c r="VXV60" s="16"/>
      <c r="VXW60" s="15"/>
      <c r="VXX60" s="16"/>
      <c r="VXY60" s="15"/>
      <c r="VXZ60" s="16"/>
      <c r="VYA60" s="15"/>
      <c r="VYB60" s="16"/>
      <c r="VYC60" s="15"/>
      <c r="VYD60" s="16"/>
      <c r="VYE60" s="15"/>
      <c r="VYF60" s="16"/>
      <c r="VYG60" s="15"/>
      <c r="VYH60" s="16"/>
      <c r="VYI60" s="15"/>
      <c r="VYJ60" s="16"/>
      <c r="VYK60" s="15"/>
      <c r="VYL60" s="16"/>
      <c r="VYM60" s="15"/>
      <c r="VYN60" s="16"/>
      <c r="VYO60" s="15"/>
      <c r="VYP60" s="16"/>
      <c r="VYQ60" s="15"/>
      <c r="VYR60" s="16"/>
      <c r="VYS60" s="15"/>
      <c r="VYT60" s="16"/>
      <c r="VYU60" s="15"/>
      <c r="VYV60" s="16"/>
      <c r="VYW60" s="15"/>
      <c r="VYX60" s="16"/>
      <c r="VYY60" s="15"/>
      <c r="VYZ60" s="16"/>
      <c r="VZA60" s="15"/>
      <c r="VZB60" s="16"/>
      <c r="VZC60" s="15"/>
      <c r="VZD60" s="16"/>
      <c r="VZE60" s="15"/>
      <c r="VZF60" s="16"/>
      <c r="VZG60" s="15"/>
      <c r="VZH60" s="16"/>
      <c r="VZI60" s="15"/>
      <c r="VZJ60" s="16"/>
      <c r="VZK60" s="15"/>
      <c r="VZL60" s="16"/>
      <c r="VZM60" s="15"/>
      <c r="VZN60" s="16"/>
      <c r="VZO60" s="15"/>
      <c r="VZP60" s="16"/>
      <c r="VZQ60" s="15"/>
      <c r="VZR60" s="16"/>
      <c r="VZS60" s="15"/>
      <c r="VZT60" s="16"/>
      <c r="VZU60" s="15"/>
      <c r="VZV60" s="16"/>
      <c r="VZW60" s="15"/>
      <c r="VZX60" s="16"/>
      <c r="VZY60" s="15"/>
      <c r="VZZ60" s="16"/>
      <c r="WAA60" s="15"/>
      <c r="WAB60" s="16"/>
      <c r="WAC60" s="15"/>
      <c r="WAD60" s="16"/>
      <c r="WAE60" s="15"/>
      <c r="WAF60" s="16"/>
      <c r="WAG60" s="15"/>
      <c r="WAH60" s="16"/>
      <c r="WAI60" s="15"/>
      <c r="WAJ60" s="16"/>
      <c r="WAK60" s="15"/>
      <c r="WAL60" s="16"/>
      <c r="WAM60" s="15"/>
      <c r="WAN60" s="16"/>
      <c r="WAO60" s="15"/>
      <c r="WAP60" s="16"/>
      <c r="WAQ60" s="15"/>
      <c r="WAR60" s="16"/>
      <c r="WAS60" s="15"/>
      <c r="WAT60" s="16"/>
      <c r="WAU60" s="15"/>
      <c r="WAV60" s="16"/>
      <c r="WAW60" s="15"/>
      <c r="WAX60" s="16"/>
      <c r="WAY60" s="15"/>
      <c r="WAZ60" s="16"/>
      <c r="WBA60" s="15"/>
      <c r="WBB60" s="16"/>
      <c r="WBC60" s="15"/>
      <c r="WBD60" s="16"/>
      <c r="WBE60" s="15"/>
      <c r="WBF60" s="16"/>
      <c r="WBG60" s="15"/>
      <c r="WBH60" s="16"/>
      <c r="WBI60" s="15"/>
      <c r="WBJ60" s="16"/>
      <c r="WBK60" s="15"/>
      <c r="WBL60" s="16"/>
      <c r="WBM60" s="15"/>
      <c r="WBN60" s="16"/>
      <c r="WBO60" s="15"/>
      <c r="WBP60" s="16"/>
      <c r="WBQ60" s="15"/>
      <c r="WBR60" s="16"/>
      <c r="WBS60" s="15"/>
      <c r="WBT60" s="16"/>
      <c r="WBU60" s="15"/>
      <c r="WBV60" s="16"/>
      <c r="WBW60" s="15"/>
      <c r="WBX60" s="16"/>
      <c r="WBY60" s="15"/>
      <c r="WBZ60" s="16"/>
      <c r="WCA60" s="15"/>
      <c r="WCB60" s="16"/>
      <c r="WCC60" s="15"/>
      <c r="WCD60" s="16"/>
      <c r="WCE60" s="15"/>
      <c r="WCF60" s="16"/>
      <c r="WCG60" s="15"/>
      <c r="WCH60" s="16"/>
      <c r="WCI60" s="15"/>
      <c r="WCJ60" s="16"/>
      <c r="WCK60" s="15"/>
      <c r="WCL60" s="16"/>
      <c r="WCM60" s="15"/>
      <c r="WCN60" s="16"/>
      <c r="WCO60" s="15"/>
      <c r="WCP60" s="16"/>
      <c r="WCQ60" s="15"/>
      <c r="WCR60" s="16"/>
      <c r="WCS60" s="15"/>
      <c r="WCT60" s="16"/>
      <c r="WCU60" s="15"/>
      <c r="WCV60" s="16"/>
      <c r="WCW60" s="15"/>
      <c r="WCX60" s="16"/>
      <c r="WCY60" s="15"/>
      <c r="WCZ60" s="16"/>
      <c r="WDA60" s="15"/>
      <c r="WDB60" s="16"/>
      <c r="WDC60" s="15"/>
      <c r="WDD60" s="16"/>
      <c r="WDE60" s="15"/>
      <c r="WDF60" s="16"/>
      <c r="WDG60" s="15"/>
      <c r="WDH60" s="16"/>
      <c r="WDI60" s="15"/>
      <c r="WDJ60" s="16"/>
      <c r="WDK60" s="15"/>
      <c r="WDL60" s="16"/>
      <c r="WDM60" s="15"/>
      <c r="WDN60" s="16"/>
      <c r="WDO60" s="15"/>
      <c r="WDP60" s="16"/>
      <c r="WDQ60" s="15"/>
      <c r="WDR60" s="16"/>
      <c r="WDS60" s="15"/>
      <c r="WDT60" s="16"/>
      <c r="WDU60" s="15"/>
      <c r="WDV60" s="16"/>
      <c r="WDW60" s="15"/>
      <c r="WDX60" s="16"/>
      <c r="WDY60" s="15"/>
      <c r="WDZ60" s="16"/>
      <c r="WEA60" s="15"/>
      <c r="WEB60" s="16"/>
      <c r="WEC60" s="15"/>
      <c r="WED60" s="16"/>
      <c r="WEE60" s="15"/>
      <c r="WEF60" s="16"/>
      <c r="WEG60" s="15"/>
      <c r="WEH60" s="16"/>
      <c r="WEI60" s="15"/>
      <c r="WEJ60" s="16"/>
      <c r="WEK60" s="15"/>
      <c r="WEL60" s="16"/>
      <c r="WEM60" s="15"/>
      <c r="WEN60" s="16"/>
      <c r="WEO60" s="15"/>
      <c r="WEP60" s="16"/>
      <c r="WEQ60" s="15"/>
      <c r="WER60" s="16"/>
      <c r="WES60" s="15"/>
      <c r="WET60" s="16"/>
      <c r="WEU60" s="15"/>
      <c r="WEV60" s="16"/>
      <c r="WEW60" s="15"/>
      <c r="WEX60" s="16"/>
      <c r="WEY60" s="15"/>
      <c r="WEZ60" s="16"/>
      <c r="WFA60" s="15"/>
      <c r="WFB60" s="16"/>
      <c r="WFC60" s="15"/>
      <c r="WFD60" s="16"/>
      <c r="WFE60" s="15"/>
      <c r="WFF60" s="16"/>
      <c r="WFG60" s="15"/>
      <c r="WFH60" s="16"/>
      <c r="WFI60" s="15"/>
      <c r="WFJ60" s="16"/>
      <c r="WFK60" s="15"/>
      <c r="WFL60" s="16"/>
      <c r="WFM60" s="15"/>
      <c r="WFN60" s="16"/>
      <c r="WFO60" s="15"/>
      <c r="WFP60" s="16"/>
      <c r="WFQ60" s="15"/>
      <c r="WFR60" s="16"/>
      <c r="WFS60" s="15"/>
      <c r="WFT60" s="16"/>
      <c r="WFU60" s="15"/>
      <c r="WFV60" s="16"/>
      <c r="WFW60" s="15"/>
      <c r="WFX60" s="16"/>
      <c r="WFY60" s="15"/>
      <c r="WFZ60" s="16"/>
      <c r="WGA60" s="15"/>
      <c r="WGB60" s="16"/>
      <c r="WGC60" s="15"/>
      <c r="WGD60" s="16"/>
      <c r="WGE60" s="15"/>
      <c r="WGF60" s="16"/>
      <c r="WGG60" s="15"/>
      <c r="WGH60" s="16"/>
      <c r="WGI60" s="15"/>
      <c r="WGJ60" s="16"/>
      <c r="WGK60" s="15"/>
      <c r="WGL60" s="16"/>
      <c r="WGM60" s="15"/>
      <c r="WGN60" s="16"/>
      <c r="WGO60" s="15"/>
      <c r="WGP60" s="16"/>
      <c r="WGQ60" s="15"/>
      <c r="WGR60" s="16"/>
      <c r="WGS60" s="15"/>
      <c r="WGT60" s="16"/>
      <c r="WGU60" s="15"/>
      <c r="WGV60" s="16"/>
      <c r="WGW60" s="15"/>
      <c r="WGX60" s="16"/>
      <c r="WGY60" s="15"/>
      <c r="WGZ60" s="16"/>
      <c r="WHA60" s="15"/>
      <c r="WHB60" s="16"/>
      <c r="WHC60" s="15"/>
      <c r="WHD60" s="16"/>
      <c r="WHE60" s="15"/>
      <c r="WHF60" s="16"/>
      <c r="WHG60" s="15"/>
      <c r="WHH60" s="16"/>
      <c r="WHI60" s="15"/>
      <c r="WHJ60" s="16"/>
      <c r="WHK60" s="15"/>
      <c r="WHL60" s="16"/>
      <c r="WHM60" s="15"/>
      <c r="WHN60" s="16"/>
      <c r="WHO60" s="15"/>
      <c r="WHP60" s="16"/>
      <c r="WHQ60" s="15"/>
      <c r="WHR60" s="16"/>
      <c r="WHS60" s="15"/>
      <c r="WHT60" s="16"/>
      <c r="WHU60" s="15"/>
      <c r="WHV60" s="16"/>
      <c r="WHW60" s="15"/>
      <c r="WHX60" s="16"/>
      <c r="WHY60" s="15"/>
      <c r="WHZ60" s="16"/>
      <c r="WIA60" s="15"/>
      <c r="WIB60" s="16"/>
      <c r="WIC60" s="15"/>
      <c r="WID60" s="16"/>
      <c r="WIE60" s="15"/>
      <c r="WIF60" s="16"/>
      <c r="WIG60" s="15"/>
      <c r="WIH60" s="16"/>
      <c r="WII60" s="15"/>
      <c r="WIJ60" s="16"/>
      <c r="WIK60" s="15"/>
      <c r="WIL60" s="16"/>
      <c r="WIM60" s="15"/>
      <c r="WIN60" s="16"/>
      <c r="WIO60" s="15"/>
      <c r="WIP60" s="16"/>
      <c r="WIQ60" s="15"/>
      <c r="WIR60" s="16"/>
      <c r="WIS60" s="15"/>
      <c r="WIT60" s="16"/>
      <c r="WIU60" s="15"/>
      <c r="WIV60" s="16"/>
      <c r="WIW60" s="15"/>
      <c r="WIX60" s="16"/>
      <c r="WIY60" s="15"/>
      <c r="WIZ60" s="16"/>
      <c r="WJA60" s="15"/>
      <c r="WJB60" s="16"/>
      <c r="WJC60" s="15"/>
      <c r="WJD60" s="16"/>
      <c r="WJE60" s="15"/>
      <c r="WJF60" s="16"/>
      <c r="WJG60" s="15"/>
      <c r="WJH60" s="16"/>
      <c r="WJI60" s="15"/>
      <c r="WJJ60" s="16"/>
      <c r="WJK60" s="15"/>
      <c r="WJL60" s="16"/>
      <c r="WJM60" s="15"/>
      <c r="WJN60" s="16"/>
      <c r="WJO60" s="15"/>
      <c r="WJP60" s="16"/>
      <c r="WJQ60" s="15"/>
      <c r="WJR60" s="16"/>
      <c r="WJS60" s="15"/>
      <c r="WJT60" s="16"/>
      <c r="WJU60" s="15"/>
      <c r="WJV60" s="16"/>
      <c r="WJW60" s="15"/>
      <c r="WJX60" s="16"/>
      <c r="WJY60" s="15"/>
      <c r="WJZ60" s="16"/>
      <c r="WKA60" s="15"/>
      <c r="WKB60" s="16"/>
      <c r="WKC60" s="15"/>
      <c r="WKD60" s="16"/>
      <c r="WKE60" s="15"/>
      <c r="WKF60" s="16"/>
      <c r="WKG60" s="15"/>
      <c r="WKH60" s="16"/>
      <c r="WKI60" s="15"/>
      <c r="WKJ60" s="16"/>
      <c r="WKK60" s="15"/>
      <c r="WKL60" s="16"/>
      <c r="WKM60" s="15"/>
      <c r="WKN60" s="16"/>
      <c r="WKO60" s="15"/>
      <c r="WKP60" s="16"/>
      <c r="WKQ60" s="15"/>
      <c r="WKR60" s="16"/>
      <c r="WKS60" s="15"/>
      <c r="WKT60" s="16"/>
      <c r="WKU60" s="15"/>
      <c r="WKV60" s="16"/>
      <c r="WKW60" s="15"/>
      <c r="WKX60" s="16"/>
      <c r="WKY60" s="15"/>
      <c r="WKZ60" s="16"/>
      <c r="WLA60" s="15"/>
      <c r="WLB60" s="16"/>
      <c r="WLC60" s="15"/>
      <c r="WLD60" s="16"/>
      <c r="WLE60" s="15"/>
      <c r="WLF60" s="16"/>
      <c r="WLG60" s="15"/>
      <c r="WLH60" s="16"/>
      <c r="WLI60" s="15"/>
      <c r="WLJ60" s="16"/>
      <c r="WLK60" s="15"/>
      <c r="WLL60" s="16"/>
      <c r="WLM60" s="15"/>
      <c r="WLN60" s="16"/>
      <c r="WLO60" s="15"/>
      <c r="WLP60" s="16"/>
      <c r="WLQ60" s="15"/>
      <c r="WLR60" s="16"/>
      <c r="WLS60" s="15"/>
      <c r="WLT60" s="16"/>
      <c r="WLU60" s="15"/>
      <c r="WLV60" s="16"/>
      <c r="WLW60" s="15"/>
      <c r="WLX60" s="16"/>
      <c r="WLY60" s="15"/>
      <c r="WLZ60" s="16"/>
      <c r="WMA60" s="15"/>
      <c r="WMB60" s="16"/>
      <c r="WMC60" s="15"/>
      <c r="WMD60" s="16"/>
      <c r="WME60" s="15"/>
      <c r="WMF60" s="16"/>
      <c r="WMG60" s="15"/>
      <c r="WMH60" s="16"/>
      <c r="WMI60" s="15"/>
      <c r="WMJ60" s="16"/>
      <c r="WMK60" s="15"/>
      <c r="WML60" s="16"/>
      <c r="WMM60" s="15"/>
      <c r="WMN60" s="16"/>
      <c r="WMO60" s="15"/>
      <c r="WMP60" s="16"/>
      <c r="WMQ60" s="15"/>
      <c r="WMR60" s="16"/>
      <c r="WMS60" s="15"/>
      <c r="WMT60" s="16"/>
      <c r="WMU60" s="15"/>
      <c r="WMV60" s="16"/>
      <c r="WMW60" s="15"/>
      <c r="WMX60" s="16"/>
      <c r="WMY60" s="15"/>
      <c r="WMZ60" s="16"/>
      <c r="WNA60" s="15"/>
      <c r="WNB60" s="16"/>
      <c r="WNC60" s="15"/>
      <c r="WND60" s="16"/>
      <c r="WNE60" s="15"/>
      <c r="WNF60" s="16"/>
      <c r="WNG60" s="15"/>
      <c r="WNH60" s="16"/>
      <c r="WNI60" s="15"/>
      <c r="WNJ60" s="16"/>
      <c r="WNK60" s="15"/>
      <c r="WNL60" s="16"/>
      <c r="WNM60" s="15"/>
      <c r="WNN60" s="16"/>
      <c r="WNO60" s="15"/>
      <c r="WNP60" s="16"/>
      <c r="WNQ60" s="15"/>
      <c r="WNR60" s="16"/>
      <c r="WNS60" s="15"/>
      <c r="WNT60" s="16"/>
      <c r="WNU60" s="15"/>
      <c r="WNV60" s="16"/>
      <c r="WNW60" s="15"/>
      <c r="WNX60" s="16"/>
      <c r="WNY60" s="15"/>
      <c r="WNZ60" s="16"/>
      <c r="WOA60" s="15"/>
      <c r="WOB60" s="16"/>
      <c r="WOC60" s="15"/>
      <c r="WOD60" s="16"/>
      <c r="WOE60" s="15"/>
      <c r="WOF60" s="16"/>
      <c r="WOG60" s="15"/>
      <c r="WOH60" s="16"/>
      <c r="WOI60" s="15"/>
      <c r="WOJ60" s="16"/>
      <c r="WOK60" s="15"/>
      <c r="WOL60" s="16"/>
      <c r="WOM60" s="15"/>
      <c r="WON60" s="16"/>
      <c r="WOO60" s="15"/>
      <c r="WOP60" s="16"/>
      <c r="WOQ60" s="15"/>
      <c r="WOR60" s="16"/>
      <c r="WOS60" s="15"/>
      <c r="WOT60" s="16"/>
      <c r="WOU60" s="15"/>
      <c r="WOV60" s="16"/>
      <c r="WOW60" s="15"/>
      <c r="WOX60" s="16"/>
      <c r="WOY60" s="15"/>
      <c r="WOZ60" s="16"/>
      <c r="WPA60" s="15"/>
      <c r="WPB60" s="16"/>
      <c r="WPC60" s="15"/>
      <c r="WPD60" s="16"/>
      <c r="WPE60" s="15"/>
      <c r="WPF60" s="16"/>
      <c r="WPG60" s="15"/>
      <c r="WPH60" s="16"/>
      <c r="WPI60" s="15"/>
      <c r="WPJ60" s="16"/>
      <c r="WPK60" s="15"/>
      <c r="WPL60" s="16"/>
      <c r="WPM60" s="15"/>
      <c r="WPN60" s="16"/>
      <c r="WPO60" s="15"/>
      <c r="WPP60" s="16"/>
      <c r="WPQ60" s="15"/>
      <c r="WPR60" s="16"/>
      <c r="WPS60" s="15"/>
      <c r="WPT60" s="16"/>
      <c r="WPU60" s="15"/>
      <c r="WPV60" s="16"/>
      <c r="WPW60" s="15"/>
      <c r="WPX60" s="16"/>
      <c r="WPY60" s="15"/>
      <c r="WPZ60" s="16"/>
      <c r="WQA60" s="15"/>
      <c r="WQB60" s="16"/>
      <c r="WQC60" s="15"/>
      <c r="WQD60" s="16"/>
      <c r="WQE60" s="15"/>
      <c r="WQF60" s="16"/>
      <c r="WQG60" s="15"/>
      <c r="WQH60" s="16"/>
      <c r="WQI60" s="15"/>
      <c r="WQJ60" s="16"/>
      <c r="WQK60" s="15"/>
      <c r="WQL60" s="16"/>
      <c r="WQM60" s="15"/>
      <c r="WQN60" s="16"/>
      <c r="WQO60" s="15"/>
      <c r="WQP60" s="16"/>
      <c r="WQQ60" s="15"/>
      <c r="WQR60" s="16"/>
      <c r="WQS60" s="15"/>
      <c r="WQT60" s="16"/>
      <c r="WQU60" s="15"/>
      <c r="WQV60" s="16"/>
      <c r="WQW60" s="15"/>
      <c r="WQX60" s="16"/>
      <c r="WQY60" s="15"/>
      <c r="WQZ60" s="16"/>
      <c r="WRA60" s="15"/>
      <c r="WRB60" s="16"/>
      <c r="WRC60" s="15"/>
      <c r="WRD60" s="16"/>
      <c r="WRE60" s="15"/>
      <c r="WRF60" s="16"/>
      <c r="WRG60" s="15"/>
      <c r="WRH60" s="16"/>
      <c r="WRI60" s="15"/>
      <c r="WRJ60" s="16"/>
      <c r="WRK60" s="15"/>
      <c r="WRL60" s="16"/>
      <c r="WRM60" s="15"/>
      <c r="WRN60" s="16"/>
      <c r="WRO60" s="15"/>
      <c r="WRP60" s="16"/>
      <c r="WRQ60" s="15"/>
      <c r="WRR60" s="16"/>
      <c r="WRS60" s="15"/>
      <c r="WRT60" s="16"/>
      <c r="WRU60" s="15"/>
      <c r="WRV60" s="16"/>
      <c r="WRW60" s="15"/>
      <c r="WRX60" s="16"/>
      <c r="WRY60" s="15"/>
      <c r="WRZ60" s="16"/>
      <c r="WSA60" s="15"/>
      <c r="WSB60" s="16"/>
      <c r="WSC60" s="15"/>
      <c r="WSD60" s="16"/>
      <c r="WSE60" s="15"/>
      <c r="WSF60" s="16"/>
      <c r="WSG60" s="15"/>
      <c r="WSH60" s="16"/>
      <c r="WSI60" s="15"/>
      <c r="WSJ60" s="16"/>
      <c r="WSK60" s="15"/>
      <c r="WSL60" s="16"/>
      <c r="WSM60" s="15"/>
      <c r="WSN60" s="16"/>
      <c r="WSO60" s="15"/>
      <c r="WSP60" s="16"/>
      <c r="WSQ60" s="15"/>
      <c r="WSR60" s="16"/>
      <c r="WSS60" s="15"/>
      <c r="WST60" s="16"/>
      <c r="WSU60" s="15"/>
      <c r="WSV60" s="16"/>
      <c r="WSW60" s="15"/>
      <c r="WSX60" s="16"/>
      <c r="WSY60" s="15"/>
      <c r="WSZ60" s="16"/>
      <c r="WTA60" s="15"/>
      <c r="WTB60" s="16"/>
      <c r="WTC60" s="15"/>
      <c r="WTD60" s="16"/>
      <c r="WTE60" s="15"/>
      <c r="WTF60" s="16"/>
      <c r="WTG60" s="15"/>
      <c r="WTH60" s="16"/>
      <c r="WTI60" s="15"/>
      <c r="WTJ60" s="16"/>
      <c r="WTK60" s="15"/>
      <c r="WTL60" s="16"/>
      <c r="WTM60" s="15"/>
      <c r="WTN60" s="16"/>
      <c r="WTO60" s="15"/>
      <c r="WTP60" s="16"/>
      <c r="WTQ60" s="15"/>
      <c r="WTR60" s="16"/>
      <c r="WTS60" s="15"/>
      <c r="WTT60" s="16"/>
      <c r="WTU60" s="15"/>
      <c r="WTV60" s="16"/>
      <c r="WTW60" s="15"/>
      <c r="WTX60" s="16"/>
      <c r="WTY60" s="15"/>
      <c r="WTZ60" s="16"/>
      <c r="WUA60" s="15"/>
      <c r="WUB60" s="16"/>
      <c r="WUC60" s="15"/>
      <c r="WUD60" s="16"/>
      <c r="WUE60" s="15"/>
      <c r="WUF60" s="16"/>
      <c r="WUG60" s="15"/>
      <c r="WUH60" s="16"/>
      <c r="WUI60" s="15"/>
      <c r="WUJ60" s="16"/>
      <c r="WUK60" s="15"/>
      <c r="WUL60" s="16"/>
      <c r="WUM60" s="15"/>
      <c r="WUN60" s="16"/>
      <c r="WUO60" s="15"/>
      <c r="WUP60" s="16"/>
      <c r="WUQ60" s="15"/>
      <c r="WUR60" s="16"/>
      <c r="WUS60" s="15"/>
      <c r="WUT60" s="16"/>
      <c r="WUU60" s="15"/>
      <c r="WUV60" s="16"/>
      <c r="WUW60" s="15"/>
      <c r="WUX60" s="16"/>
      <c r="WUY60" s="15"/>
      <c r="WUZ60" s="16"/>
      <c r="WVA60" s="15"/>
      <c r="WVB60" s="16"/>
      <c r="WVC60" s="15"/>
      <c r="WVD60" s="16"/>
      <c r="WVE60" s="15"/>
      <c r="WVF60" s="16"/>
      <c r="WVG60" s="15"/>
      <c r="WVH60" s="16"/>
      <c r="WVI60" s="15"/>
      <c r="WVJ60" s="16"/>
      <c r="WVK60" s="15"/>
      <c r="WVL60" s="16"/>
      <c r="WVM60" s="15"/>
      <c r="WVN60" s="16"/>
      <c r="WVO60" s="15"/>
      <c r="WVP60" s="16"/>
      <c r="WVQ60" s="15"/>
      <c r="WVR60" s="16"/>
      <c r="WVS60" s="15"/>
      <c r="WVT60" s="16"/>
      <c r="WVU60" s="15"/>
      <c r="WVV60" s="16"/>
      <c r="WVW60" s="15"/>
      <c r="WVX60" s="16"/>
      <c r="WVY60" s="15"/>
      <c r="WVZ60" s="16"/>
      <c r="WWA60" s="15"/>
      <c r="WWB60" s="16"/>
      <c r="WWC60" s="15"/>
      <c r="WWD60" s="16"/>
      <c r="WWE60" s="15"/>
      <c r="WWF60" s="16"/>
      <c r="WWG60" s="15"/>
      <c r="WWH60" s="16"/>
      <c r="WWI60" s="15"/>
      <c r="WWJ60" s="16"/>
      <c r="WWK60" s="15"/>
      <c r="WWL60" s="16"/>
      <c r="WWM60" s="15"/>
      <c r="WWN60" s="16"/>
      <c r="WWO60" s="15"/>
      <c r="WWP60" s="16"/>
      <c r="WWQ60" s="15"/>
      <c r="WWR60" s="16"/>
      <c r="WWS60" s="15"/>
      <c r="WWT60" s="16"/>
      <c r="WWU60" s="15"/>
      <c r="WWV60" s="16"/>
      <c r="WWW60" s="15"/>
      <c r="WWX60" s="16"/>
      <c r="WWY60" s="15"/>
      <c r="WWZ60" s="16"/>
      <c r="WXA60" s="15"/>
      <c r="WXB60" s="16"/>
      <c r="WXC60" s="15"/>
      <c r="WXD60" s="16"/>
      <c r="WXE60" s="15"/>
      <c r="WXF60" s="16"/>
      <c r="WXG60" s="15"/>
      <c r="WXH60" s="16"/>
      <c r="WXI60" s="15"/>
      <c r="WXJ60" s="16"/>
      <c r="WXK60" s="15"/>
      <c r="WXL60" s="16"/>
      <c r="WXM60" s="15"/>
      <c r="WXN60" s="16"/>
      <c r="WXO60" s="15"/>
      <c r="WXP60" s="16"/>
      <c r="WXQ60" s="15"/>
      <c r="WXR60" s="16"/>
      <c r="WXS60" s="15"/>
      <c r="WXT60" s="16"/>
      <c r="WXU60" s="15"/>
      <c r="WXV60" s="16"/>
      <c r="WXW60" s="15"/>
      <c r="WXX60" s="16"/>
      <c r="WXY60" s="15"/>
      <c r="WXZ60" s="16"/>
      <c r="WYA60" s="15"/>
      <c r="WYB60" s="16"/>
      <c r="WYC60" s="15"/>
      <c r="WYD60" s="16"/>
      <c r="WYE60" s="15"/>
      <c r="WYF60" s="16"/>
      <c r="WYG60" s="15"/>
      <c r="WYH60" s="16"/>
      <c r="WYI60" s="15"/>
      <c r="WYJ60" s="16"/>
      <c r="WYK60" s="15"/>
      <c r="WYL60" s="16"/>
      <c r="WYM60" s="15"/>
      <c r="WYN60" s="16"/>
      <c r="WYO60" s="15"/>
      <c r="WYP60" s="16"/>
      <c r="WYQ60" s="15"/>
      <c r="WYR60" s="16"/>
      <c r="WYS60" s="15"/>
      <c r="WYT60" s="16"/>
      <c r="WYU60" s="15"/>
      <c r="WYV60" s="16"/>
      <c r="WYW60" s="15"/>
      <c r="WYX60" s="16"/>
      <c r="WYY60" s="15"/>
      <c r="WYZ60" s="16"/>
      <c r="WZA60" s="15"/>
      <c r="WZB60" s="16"/>
      <c r="WZC60" s="15"/>
      <c r="WZD60" s="16"/>
      <c r="WZE60" s="15"/>
      <c r="WZF60" s="16"/>
      <c r="WZG60" s="15"/>
      <c r="WZH60" s="16"/>
      <c r="WZI60" s="15"/>
      <c r="WZJ60" s="16"/>
      <c r="WZK60" s="15"/>
      <c r="WZL60" s="16"/>
      <c r="WZM60" s="15"/>
      <c r="WZN60" s="16"/>
      <c r="WZO60" s="15"/>
      <c r="WZP60" s="16"/>
      <c r="WZQ60" s="15"/>
      <c r="WZR60" s="16"/>
      <c r="WZS60" s="15"/>
      <c r="WZT60" s="16"/>
      <c r="WZU60" s="15"/>
      <c r="WZV60" s="16"/>
      <c r="WZW60" s="15"/>
      <c r="WZX60" s="16"/>
      <c r="WZY60" s="15"/>
      <c r="WZZ60" s="16"/>
      <c r="XAA60" s="15"/>
      <c r="XAB60" s="16"/>
      <c r="XAC60" s="15"/>
      <c r="XAD60" s="16"/>
      <c r="XAE60" s="15"/>
      <c r="XAF60" s="16"/>
      <c r="XAG60" s="15"/>
      <c r="XAH60" s="16"/>
      <c r="XAI60" s="15"/>
      <c r="XAJ60" s="16"/>
      <c r="XAK60" s="15"/>
      <c r="XAL60" s="16"/>
      <c r="XAM60" s="15"/>
      <c r="XAN60" s="16"/>
      <c r="XAO60" s="15"/>
      <c r="XAP60" s="16"/>
      <c r="XAQ60" s="15"/>
      <c r="XAR60" s="16"/>
      <c r="XAS60" s="15"/>
      <c r="XAT60" s="16"/>
      <c r="XAU60" s="15"/>
      <c r="XAV60" s="16"/>
      <c r="XAW60" s="15"/>
      <c r="XAX60" s="16"/>
      <c r="XAY60" s="15"/>
      <c r="XAZ60" s="16"/>
      <c r="XBA60" s="15"/>
      <c r="XBB60" s="16"/>
      <c r="XBC60" s="15"/>
      <c r="XBD60" s="16"/>
      <c r="XBE60" s="15"/>
      <c r="XBF60" s="16"/>
      <c r="XBG60" s="15"/>
      <c r="XBH60" s="16"/>
      <c r="XBI60" s="15"/>
      <c r="XBJ60" s="16"/>
      <c r="XBK60" s="15"/>
      <c r="XBL60" s="16"/>
      <c r="XBM60" s="15"/>
      <c r="XBN60" s="16"/>
      <c r="XBO60" s="15"/>
      <c r="XBP60" s="16"/>
      <c r="XBQ60" s="15"/>
      <c r="XBR60" s="16"/>
      <c r="XBS60" s="15"/>
      <c r="XBT60" s="16"/>
      <c r="XBU60" s="15"/>
      <c r="XBV60" s="16"/>
      <c r="XBW60" s="15"/>
      <c r="XBX60" s="16"/>
      <c r="XBY60" s="15"/>
      <c r="XBZ60" s="16"/>
      <c r="XCA60" s="15"/>
      <c r="XCB60" s="16"/>
      <c r="XCC60" s="15"/>
      <c r="XCD60" s="16"/>
      <c r="XCE60" s="15"/>
      <c r="XCF60" s="16"/>
      <c r="XCG60" s="15"/>
      <c r="XCH60" s="16"/>
      <c r="XCI60" s="15"/>
      <c r="XCJ60" s="16"/>
      <c r="XCK60" s="15"/>
      <c r="XCL60" s="16"/>
      <c r="XCM60" s="15"/>
      <c r="XCN60" s="16"/>
      <c r="XCO60" s="15"/>
      <c r="XCP60" s="16"/>
      <c r="XCQ60" s="15"/>
      <c r="XCR60" s="16"/>
      <c r="XCS60" s="15"/>
      <c r="XCT60" s="16"/>
      <c r="XCU60" s="15"/>
      <c r="XCV60" s="16"/>
      <c r="XCW60" s="15"/>
      <c r="XCX60" s="16"/>
      <c r="XCY60" s="15"/>
      <c r="XCZ60" s="16"/>
      <c r="XDA60" s="15"/>
      <c r="XDB60" s="16"/>
      <c r="XDC60" s="15"/>
      <c r="XDD60" s="16"/>
      <c r="XDE60" s="15"/>
      <c r="XDF60" s="16"/>
      <c r="XDG60" s="15"/>
      <c r="XDH60" s="16"/>
      <c r="XDI60" s="15"/>
      <c r="XDJ60" s="16"/>
      <c r="XDK60" s="15"/>
      <c r="XDL60" s="16"/>
      <c r="XDM60" s="15"/>
      <c r="XDN60" s="16"/>
      <c r="XDO60" s="15"/>
      <c r="XDP60" s="16"/>
      <c r="XDQ60" s="15"/>
      <c r="XDR60" s="16"/>
      <c r="XDS60" s="15"/>
      <c r="XDT60" s="16"/>
      <c r="XDU60" s="15"/>
      <c r="XDV60" s="16"/>
      <c r="XDW60" s="15"/>
      <c r="XDX60" s="16"/>
      <c r="XDY60" s="15"/>
      <c r="XDZ60" s="16"/>
      <c r="XEA60" s="15"/>
      <c r="XEB60" s="16"/>
      <c r="XEC60" s="15"/>
      <c r="XED60" s="16"/>
      <c r="XEE60" s="15"/>
      <c r="XEF60" s="16"/>
      <c r="XEG60" s="15"/>
      <c r="XEH60" s="16"/>
      <c r="XEI60" s="15"/>
      <c r="XEJ60" s="16"/>
      <c r="XEK60" s="15"/>
      <c r="XEL60" s="16"/>
      <c r="XEM60" s="15"/>
      <c r="XEN60" s="16"/>
      <c r="XEO60" s="15"/>
      <c r="XEP60" s="16"/>
      <c r="XEQ60" s="15"/>
      <c r="XER60" s="16"/>
      <c r="XES60" s="15"/>
      <c r="XET60" s="16"/>
      <c r="XEU60" s="15"/>
      <c r="XEV60" s="16"/>
      <c r="XEW60" s="15"/>
      <c r="XEX60" s="16"/>
      <c r="XEY60" s="15"/>
      <c r="XEZ60" s="16"/>
      <c r="XFA60" s="15"/>
      <c r="XFB60" s="16"/>
      <c r="XFC60" s="15"/>
      <c r="XFD60" s="16"/>
    </row>
    <row r="61" spans="1:16384" x14ac:dyDescent="0.2">
      <c r="A61" s="6" t="s">
        <v>1</v>
      </c>
      <c r="B61" s="6" t="s">
        <v>2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spans="1:16384" x14ac:dyDescent="0.2">
      <c r="B62" s="4"/>
      <c r="C62" s="12"/>
      <c r="D62" s="12"/>
      <c r="E62" s="13"/>
      <c r="F62" s="13"/>
      <c r="G62" s="12"/>
      <c r="H62" s="12"/>
      <c r="I62" s="12"/>
      <c r="J62" s="12"/>
      <c r="K62" s="12"/>
      <c r="L62" s="12"/>
    </row>
    <row r="63" spans="1:16384" ht="21" x14ac:dyDescent="0.25">
      <c r="D63" s="16"/>
    </row>
    <row r="64" spans="1:16384" s="29" customFormat="1" ht="4" customHeight="1" thickBot="1" x14ac:dyDescent="0.3">
      <c r="A64" s="27"/>
      <c r="B64" s="28"/>
      <c r="C64" s="27"/>
      <c r="D64" s="27"/>
    </row>
    <row r="65" spans="1:12" x14ac:dyDescent="0.2">
      <c r="A65" s="17"/>
      <c r="B65" s="4"/>
      <c r="C65" s="12"/>
      <c r="D65" s="12"/>
      <c r="E65" s="13"/>
      <c r="F65" s="13"/>
      <c r="G65" s="12"/>
      <c r="H65" s="12"/>
      <c r="I65" s="12"/>
      <c r="J65" s="12"/>
      <c r="K65" s="12"/>
      <c r="L65" s="12"/>
    </row>
    <row r="66" spans="1:12" ht="21" x14ac:dyDescent="0.25">
      <c r="A66" s="15" t="s">
        <v>74</v>
      </c>
      <c r="B66" s="16">
        <f>SUM(PersonalCare4052647688100112124136148[Amount])</f>
        <v>0</v>
      </c>
      <c r="C66" s="15" t="str">
        <f>IF(PersonalCareBudget-PersonalCareTotal &gt; 0, "Balance Left:","Over Budget:")</f>
        <v>Balance Left:</v>
      </c>
      <c r="D66" s="16">
        <f>ABS(PersonalCareBudget-PersonalCareTotal)</f>
        <v>100</v>
      </c>
      <c r="E66" s="13"/>
      <c r="F66" s="13"/>
      <c r="G66" s="12"/>
      <c r="H66" s="12"/>
      <c r="I66" s="12"/>
      <c r="J66" s="12"/>
      <c r="K66" s="12"/>
      <c r="L66" s="12"/>
    </row>
    <row r="67" spans="1:12" x14ac:dyDescent="0.2">
      <c r="A67" s="6" t="s">
        <v>1</v>
      </c>
      <c r="B67" s="6" t="s">
        <v>2</v>
      </c>
      <c r="C67" s="12"/>
      <c r="D67" s="12"/>
      <c r="E67" s="13"/>
      <c r="F67" s="13"/>
      <c r="G67" s="12"/>
      <c r="H67" s="12"/>
      <c r="I67" s="12"/>
      <c r="J67" s="12"/>
      <c r="K67" s="12"/>
      <c r="L67" s="12"/>
    </row>
    <row r="68" spans="1:12" x14ac:dyDescent="0.2">
      <c r="A68" s="17"/>
      <c r="B68" s="4"/>
      <c r="C68" s="12"/>
      <c r="D68" s="12"/>
      <c r="E68" s="13"/>
      <c r="F68" s="13"/>
      <c r="G68" s="12"/>
      <c r="H68" s="12"/>
      <c r="I68" s="12"/>
      <c r="J68" s="12"/>
      <c r="K68" s="12"/>
      <c r="L68" s="12"/>
    </row>
    <row r="69" spans="1:12" ht="21" x14ac:dyDescent="0.25">
      <c r="D69" s="16"/>
    </row>
    <row r="70" spans="1:12" s="29" customFormat="1" ht="4" customHeight="1" thickBot="1" x14ac:dyDescent="0.3">
      <c r="A70" s="27"/>
      <c r="B70" s="28"/>
      <c r="C70" s="27"/>
      <c r="D70" s="27"/>
    </row>
    <row r="71" spans="1:12" x14ac:dyDescent="0.2">
      <c r="A71" s="17"/>
      <c r="B71" s="4"/>
      <c r="C71" s="12"/>
      <c r="D71" s="12"/>
      <c r="E71" s="13"/>
      <c r="F71" s="13"/>
      <c r="G71" s="12"/>
      <c r="H71" s="12"/>
      <c r="I71" s="12"/>
      <c r="J71" s="12"/>
      <c r="K71" s="12"/>
      <c r="L71" s="12"/>
    </row>
    <row r="72" spans="1:12" ht="21" x14ac:dyDescent="0.25">
      <c r="A72" s="15" t="s">
        <v>25</v>
      </c>
      <c r="B72" s="16">
        <f>SUM(Entertainment324456688092104116128140[Amount])</f>
        <v>0</v>
      </c>
      <c r="C72" s="15" t="str">
        <f>IF(EntertainmentBudget-EntertainmentTotal &gt; 0, "Balance Left:","Over Budget:")</f>
        <v>Balance Left:</v>
      </c>
      <c r="D72" s="16">
        <f>ABS(EntertainmentBudget-EntertainmentTotal)</f>
        <v>100</v>
      </c>
      <c r="E72" s="13"/>
      <c r="F72" s="13"/>
      <c r="G72" s="12"/>
      <c r="H72" s="12"/>
      <c r="I72" s="12"/>
      <c r="J72" s="12"/>
      <c r="K72" s="12"/>
      <c r="L72" s="12"/>
    </row>
    <row r="73" spans="1:12" x14ac:dyDescent="0.2">
      <c r="A73" s="6" t="s">
        <v>1</v>
      </c>
      <c r="B73" s="6" t="s">
        <v>2</v>
      </c>
      <c r="C73" s="12"/>
      <c r="D73" s="12"/>
      <c r="E73" s="13"/>
      <c r="F73" s="13"/>
      <c r="G73" s="12"/>
      <c r="H73" s="12"/>
      <c r="I73" s="12"/>
      <c r="J73" s="12"/>
      <c r="K73" s="12"/>
      <c r="L73" s="12"/>
    </row>
    <row r="74" spans="1:12" x14ac:dyDescent="0.2">
      <c r="A74" s="17"/>
      <c r="B74" s="4"/>
      <c r="C74" s="12"/>
      <c r="D74" s="12"/>
      <c r="E74" s="13"/>
      <c r="F74" s="13"/>
      <c r="G74" s="12"/>
      <c r="H74" s="12"/>
      <c r="I74" s="12"/>
      <c r="J74" s="12"/>
      <c r="K74" s="12"/>
      <c r="L74" s="12"/>
    </row>
    <row r="75" spans="1:12" ht="21" x14ac:dyDescent="0.25">
      <c r="D75" s="16"/>
    </row>
    <row r="76" spans="1:12" s="29" customFormat="1" ht="4" customHeight="1" thickBot="1" x14ac:dyDescent="0.3">
      <c r="A76" s="27"/>
      <c r="B76" s="28"/>
      <c r="C76" s="27"/>
      <c r="D76" s="27"/>
    </row>
    <row r="77" spans="1:12" x14ac:dyDescent="0.2">
      <c r="A77" s="17"/>
      <c r="B77" s="4"/>
      <c r="C77" s="12"/>
      <c r="D77" s="12"/>
      <c r="E77" s="13"/>
      <c r="F77" s="13"/>
      <c r="G77" s="12"/>
      <c r="H77" s="12"/>
      <c r="I77" s="12"/>
      <c r="J77" s="12"/>
      <c r="K77" s="12"/>
      <c r="L77" s="12"/>
    </row>
    <row r="78" spans="1:12" ht="21" x14ac:dyDescent="0.25">
      <c r="A78" s="15" t="s">
        <v>27</v>
      </c>
      <c r="B78" s="16">
        <f>SUM(Income1334557698193105117129141[Amount])</f>
        <v>0</v>
      </c>
      <c r="C78" s="15" t="str">
        <f>IF(Income1Expected&gt;Income1Total,"Expected Left","Extra Made")</f>
        <v>Expected Left</v>
      </c>
      <c r="D78" s="16">
        <f>ABS(Income1Expected-Income1Total)</f>
        <v>2928</v>
      </c>
      <c r="E78" s="13"/>
      <c r="F78" s="13"/>
      <c r="G78" s="12"/>
      <c r="H78" s="12"/>
      <c r="I78" s="12"/>
      <c r="J78" s="12"/>
      <c r="K78" s="12"/>
      <c r="L78" s="12"/>
    </row>
    <row r="79" spans="1:12" x14ac:dyDescent="0.2">
      <c r="A79" s="6" t="s">
        <v>1</v>
      </c>
      <c r="B79" s="6" t="s">
        <v>2</v>
      </c>
      <c r="C79" s="9"/>
      <c r="D79" s="12"/>
      <c r="E79" s="13"/>
      <c r="F79" s="13"/>
      <c r="G79" s="12"/>
      <c r="H79" s="12"/>
      <c r="I79" s="12"/>
      <c r="J79" s="12"/>
      <c r="K79" s="12"/>
      <c r="L79" s="12"/>
    </row>
    <row r="80" spans="1:12" x14ac:dyDescent="0.2">
      <c r="A80" s="17"/>
      <c r="B80" s="4"/>
      <c r="C80" s="12"/>
      <c r="D80" s="12"/>
      <c r="E80" s="13"/>
      <c r="F80" s="13"/>
      <c r="G80" s="12"/>
      <c r="H80" s="12"/>
      <c r="I80" s="12"/>
      <c r="J80" s="12"/>
      <c r="K80" s="12"/>
      <c r="L80" s="12"/>
    </row>
    <row r="81" spans="1:12" ht="21" x14ac:dyDescent="0.25">
      <c r="D81" s="16"/>
    </row>
    <row r="82" spans="1:12" s="29" customFormat="1" ht="4" customHeight="1" thickBot="1" x14ac:dyDescent="0.3">
      <c r="A82" s="27"/>
      <c r="B82" s="28"/>
      <c r="C82" s="27"/>
      <c r="D82" s="27"/>
    </row>
    <row r="83" spans="1:12" x14ac:dyDescent="0.2">
      <c r="A83" s="17"/>
      <c r="B83" s="4"/>
      <c r="C83" s="12"/>
      <c r="D83" s="12"/>
      <c r="E83" s="13"/>
      <c r="F83" s="13"/>
      <c r="G83" s="12"/>
      <c r="H83" s="12"/>
      <c r="I83" s="12"/>
      <c r="J83" s="12"/>
      <c r="K83" s="12"/>
      <c r="L83" s="12"/>
    </row>
    <row r="84" spans="1:12" ht="21" x14ac:dyDescent="0.25">
      <c r="A84" s="15" t="s">
        <v>28</v>
      </c>
      <c r="B84" s="16">
        <f>SUM(Income2344658708294106118130142[Amount])</f>
        <v>0</v>
      </c>
      <c r="C84" s="15" t="str">
        <f>IF(Income2Expected&gt;Income2Total,"Expected Left","Extra Made")</f>
        <v>Expected Left</v>
      </c>
      <c r="D84" s="16">
        <f>ABS(Income2Expected-Income2Total)</f>
        <v>1775</v>
      </c>
      <c r="E84" s="13"/>
      <c r="F84" s="13"/>
      <c r="G84" s="12"/>
      <c r="H84" s="12"/>
      <c r="I84" s="12"/>
      <c r="J84" s="12"/>
      <c r="K84" s="12"/>
      <c r="L84" s="12"/>
    </row>
    <row r="85" spans="1:12" x14ac:dyDescent="0.2">
      <c r="A85" s="6" t="s">
        <v>1</v>
      </c>
      <c r="B85" s="6" t="s">
        <v>2</v>
      </c>
      <c r="C85" s="12"/>
      <c r="D85" s="12"/>
      <c r="E85" s="13"/>
      <c r="F85" s="13"/>
      <c r="G85" s="12"/>
      <c r="H85" s="12"/>
      <c r="I85" s="12"/>
      <c r="J85" s="12"/>
      <c r="K85" s="12"/>
      <c r="L85" s="12"/>
    </row>
    <row r="86" spans="1:12" x14ac:dyDescent="0.2">
      <c r="A86" s="17"/>
      <c r="B86" s="4"/>
      <c r="C86" s="12"/>
      <c r="D86" s="12"/>
      <c r="E86" s="13"/>
      <c r="F86" s="13"/>
      <c r="G86" s="12"/>
      <c r="H86" s="12"/>
      <c r="I86" s="12"/>
      <c r="J86" s="12"/>
      <c r="K86" s="12"/>
      <c r="L86" s="12"/>
    </row>
    <row r="87" spans="1:12" x14ac:dyDescent="0.2">
      <c r="A87" s="17"/>
      <c r="B87" s="4"/>
      <c r="C87" s="12"/>
      <c r="D87" s="12"/>
      <c r="E87" s="13"/>
      <c r="F87" s="13"/>
      <c r="G87" s="12"/>
      <c r="H87" s="12"/>
      <c r="I87" s="12"/>
      <c r="J87" s="12"/>
      <c r="K87" s="12"/>
      <c r="L87" s="12"/>
    </row>
    <row r="88" spans="1:12" x14ac:dyDescent="0.2">
      <c r="A88" s="17"/>
      <c r="B88" s="4"/>
      <c r="C88" s="12"/>
      <c r="D88" s="12"/>
      <c r="E88" s="13"/>
      <c r="F88" s="13"/>
      <c r="G88" s="12"/>
      <c r="H88" s="12"/>
      <c r="I88" s="12"/>
      <c r="J88" s="12"/>
      <c r="K88" s="12"/>
      <c r="L88" s="12"/>
    </row>
    <row r="89" spans="1:12" x14ac:dyDescent="0.2">
      <c r="A89" s="14"/>
      <c r="B89" s="13"/>
      <c r="C89" s="12"/>
      <c r="D89" s="12"/>
      <c r="E89" s="13"/>
      <c r="F89" s="13"/>
      <c r="G89" s="12"/>
      <c r="H89" s="12"/>
      <c r="I89" s="12"/>
      <c r="J89" s="12"/>
      <c r="K89" s="12"/>
      <c r="L89" s="12"/>
    </row>
    <row r="90" spans="1:12" x14ac:dyDescent="0.2">
      <c r="A90" s="11"/>
      <c r="B90" s="13"/>
      <c r="C90" s="12"/>
      <c r="D90" s="12"/>
      <c r="E90" s="13"/>
      <c r="F90" s="13"/>
      <c r="G90" s="12"/>
      <c r="H90" s="12"/>
      <c r="I90" s="12"/>
      <c r="J90" s="12"/>
      <c r="K90" s="12"/>
      <c r="L90" s="12"/>
    </row>
    <row r="91" spans="1:12" x14ac:dyDescent="0.2">
      <c r="A91" s="13"/>
      <c r="B91" s="13"/>
      <c r="C91" s="12"/>
      <c r="D91" s="12"/>
      <c r="E91" s="13"/>
      <c r="F91" s="13"/>
      <c r="G91" s="12"/>
      <c r="H91" s="12"/>
      <c r="I91" s="12"/>
      <c r="J91" s="12"/>
      <c r="K91" s="12"/>
      <c r="L91" s="12"/>
    </row>
    <row r="92" spans="1:12" x14ac:dyDescent="0.2">
      <c r="A92" s="11"/>
      <c r="B92" s="13"/>
      <c r="C92" s="11"/>
      <c r="D92" s="12"/>
      <c r="E92" s="13"/>
      <c r="F92" s="13"/>
      <c r="G92" s="12"/>
      <c r="H92" s="12"/>
      <c r="I92" s="12"/>
      <c r="J92" s="12"/>
      <c r="K92" s="12"/>
      <c r="L92" s="12"/>
    </row>
    <row r="93" spans="1:12" x14ac:dyDescent="0.2">
      <c r="A93" s="11"/>
      <c r="B93" s="13"/>
      <c r="C93" s="13"/>
      <c r="D93" s="13"/>
      <c r="E93" s="13"/>
      <c r="F93" s="13"/>
      <c r="G93" s="12"/>
      <c r="H93" s="12"/>
      <c r="I93" s="12"/>
      <c r="J93" s="12"/>
      <c r="K93" s="12"/>
      <c r="L93" s="12"/>
    </row>
    <row r="94" spans="1:12" x14ac:dyDescent="0.2">
      <c r="A94" s="12"/>
      <c r="B94" s="13"/>
      <c r="C94" s="12"/>
      <c r="D94" s="12"/>
      <c r="E94" s="13"/>
      <c r="F94" s="13"/>
      <c r="G94" s="12"/>
      <c r="H94" s="12"/>
      <c r="I94" s="12"/>
      <c r="J94" s="12"/>
      <c r="K94" s="12"/>
      <c r="L94" s="12"/>
    </row>
    <row r="95" spans="1:12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 ht="21" x14ac:dyDescent="0.25">
      <c r="A96" s="10"/>
      <c r="B96" s="11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1:1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1:12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1:12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1:12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1:12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1:12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1:12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1:12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1:12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1:12" x14ac:dyDescent="0.2">
      <c r="A106" s="12"/>
      <c r="B106" s="12"/>
      <c r="E106" s="12"/>
      <c r="F106" s="12"/>
      <c r="G106" s="12"/>
      <c r="H106" s="12"/>
      <c r="I106" s="12"/>
      <c r="J106" s="12"/>
      <c r="K106" s="12"/>
      <c r="L106" s="12"/>
    </row>
    <row r="107" spans="1:12" x14ac:dyDescent="0.2">
      <c r="A107" s="12"/>
      <c r="B107" s="12"/>
      <c r="E107" s="12"/>
      <c r="F107" s="12"/>
      <c r="G107" s="12"/>
      <c r="H107" s="12"/>
      <c r="I107" s="12"/>
      <c r="J107" s="12"/>
      <c r="K107" s="12"/>
      <c r="L107" s="12"/>
    </row>
    <row r="108" spans="1:12" x14ac:dyDescent="0.2">
      <c r="A108" s="12"/>
      <c r="B108" s="12"/>
      <c r="E108" s="12"/>
      <c r="F108" s="12"/>
      <c r="G108" s="12"/>
      <c r="H108" s="12"/>
      <c r="I108" s="12"/>
      <c r="J108" s="12"/>
      <c r="K108" s="12"/>
      <c r="L108" s="12"/>
    </row>
    <row r="109" spans="1:12" x14ac:dyDescent="0.2">
      <c r="A109" s="12"/>
      <c r="B109" s="12"/>
      <c r="E109" s="12"/>
      <c r="F109" s="12"/>
      <c r="G109" s="12"/>
      <c r="H109" s="12"/>
      <c r="I109" s="12"/>
      <c r="J109" s="12"/>
      <c r="K109" s="12"/>
      <c r="L109" s="12"/>
    </row>
    <row r="110" spans="1:12" x14ac:dyDescent="0.2">
      <c r="E110" s="12"/>
      <c r="F110" s="12"/>
      <c r="G110" s="12"/>
      <c r="H110" s="12"/>
      <c r="I110" s="12"/>
      <c r="J110" s="12"/>
      <c r="K110" s="12"/>
      <c r="L110" s="12"/>
    </row>
  </sheetData>
  <pageMargins left="0.7" right="0.7" top="0.75" bottom="0.75" header="0.3" footer="0.3"/>
  <pageSetup orientation="portrait" horizontalDpi="0" verticalDpi="0"/>
  <headerFooter>
    <oddHeader>&amp;L&amp;"Arial (Body),Bold"&amp;22January</oddHeader>
  </headerFooter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1" tint="0.499984740745262"/>
  </sheetPr>
  <dimension ref="B2:B6"/>
  <sheetViews>
    <sheetView showGridLines="0" workbookViewId="0">
      <selection activeCell="B7" sqref="B7"/>
    </sheetView>
  </sheetViews>
  <sheetFormatPr baseColWidth="10" defaultColWidth="8.7109375" defaultRowHeight="16" x14ac:dyDescent="0.2"/>
  <cols>
    <col min="1" max="1" width="1.5703125" customWidth="1"/>
  </cols>
  <sheetData>
    <row r="2" spans="2:2" x14ac:dyDescent="0.2">
      <c r="B2" t="s">
        <v>10</v>
      </c>
    </row>
    <row r="4" spans="2:2" x14ac:dyDescent="0.2">
      <c r="B4" s="8">
        <f>MIN(1-B5,1)</f>
        <v>0.37635551775462472</v>
      </c>
    </row>
    <row r="5" spans="2:2" x14ac:dyDescent="0.2">
      <c r="B5" s="8">
        <f>MIN(Total_Monthly_Expenses/Total_Monthly_Income,1)</f>
        <v>0.62364448224537528</v>
      </c>
    </row>
    <row r="6" spans="2:2" x14ac:dyDescent="0.2">
      <c r="B6" t="b">
        <f>(Total_Monthly_Expenses/Total_Monthly_Income)&gt;1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Monthly Plan</vt:lpstr>
      <vt:lpstr>January16</vt:lpstr>
      <vt:lpstr>February16</vt:lpstr>
      <vt:lpstr>March16</vt:lpstr>
      <vt:lpstr>April16</vt:lpstr>
      <vt:lpstr>May16</vt:lpstr>
      <vt:lpstr>June16</vt:lpstr>
      <vt:lpstr>July16</vt:lpstr>
      <vt:lpstr>August16</vt:lpstr>
      <vt:lpstr>September16</vt:lpstr>
      <vt:lpstr>October16</vt:lpstr>
      <vt:lpstr>November16</vt:lpstr>
      <vt:lpstr>December16</vt:lpstr>
      <vt:lpstr>Chart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Microsoft Office User</cp:lastModifiedBy>
  <dcterms:created xsi:type="dcterms:W3CDTF">2014-09-09T12:22:13Z</dcterms:created>
  <dcterms:modified xsi:type="dcterms:W3CDTF">2016-04-12T22:50:19Z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tID">
    <vt:lpwstr>TF10000025</vt:lpwstr>
  </property>
</Properties>
</file>